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016344\Box\【02_課所共有】02_06_統計課\R07年度\07_経済分析担当\30_産業連関表\30_02_分析\30_02_040_経済系ツール\03_HP掲載（変更）伺い\掲載ツール\"/>
    </mc:Choice>
  </mc:AlternateContent>
  <xr:revisionPtr revIDLastSave="0" documentId="13_ncr:1_{02CCC8B3-0EF0-497D-8D8D-A37E4DD56133}" xr6:coauthVersionLast="47" xr6:coauthVersionMax="47" xr10:uidLastSave="{00000000-0000-0000-0000-000000000000}"/>
  <bookViews>
    <workbookView xWindow="-19310" yWindow="-2800" windowWidth="19420" windowHeight="10300" xr2:uid="{34CB2C84-2C07-4925-B540-EC782B7DB02E}"/>
  </bookViews>
  <sheets>
    <sheet name="操作説明" sheetId="4" r:id="rId1"/>
    <sheet name="入力" sheetId="5" r:id="rId2"/>
    <sheet name="定義" sheetId="6" r:id="rId3"/>
    <sheet name="報告書" sheetId="10" r:id="rId4"/>
    <sheet name="flow" sheetId="11" r:id="rId5"/>
    <sheet name="埼玉波及" sheetId="7" r:id="rId6"/>
    <sheet name="全国波及" sheetId="9" r:id="rId7"/>
    <sheet name="DATA" sheetId="8" r:id="rId8"/>
    <sheet name="埼玉係数" sheetId="1" r:id="rId9"/>
    <sheet name="全国係数" sheetId="2" r:id="rId10"/>
    <sheet name="建設係数" sheetId="3" r:id="rId11"/>
  </sheets>
  <definedNames>
    <definedName name="_xlnm.Print_Area" localSheetId="4">flow!$A$3:$V$75</definedName>
    <definedName name="_xlnm.Print_Area" localSheetId="3">報告書!$A$5:$M$74</definedName>
    <definedName name="YN">建設係数!$F$31:$F$32</definedName>
    <definedName name="単位">建設係数!$F$6:$F$9</definedName>
    <definedName name="部門">建設係数!$G$31:$G$32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0" l="1"/>
  <c r="D25" i="10"/>
  <c r="D29" i="10"/>
  <c r="D32" i="10"/>
  <c r="D31" i="10"/>
  <c r="D24" i="10"/>
  <c r="D23" i="10"/>
  <c r="D20" i="10"/>
  <c r="D21" i="10" l="1"/>
  <c r="D28" i="10"/>
  <c r="D33" i="10"/>
  <c r="D27" i="10" l="1"/>
  <c r="D34" i="10"/>
  <c r="D26" i="10"/>
  <c r="D22" i="10"/>
  <c r="D36" i="10" l="1"/>
  <c r="D35" i="10"/>
  <c r="D19" i="10"/>
  <c r="CQ107" i="8"/>
  <c r="CQ106" i="8"/>
  <c r="CQ105" i="8"/>
  <c r="CQ104" i="8"/>
  <c r="CQ103" i="8"/>
  <c r="CQ102" i="8"/>
  <c r="CQ101" i="8"/>
  <c r="CQ100" i="8"/>
  <c r="CQ99" i="8"/>
  <c r="CQ98" i="8"/>
  <c r="CQ97" i="8"/>
  <c r="CQ96" i="8"/>
  <c r="CQ95" i="8"/>
  <c r="CQ94" i="8"/>
  <c r="CQ93" i="8"/>
  <c r="CQ92" i="8"/>
  <c r="CQ91" i="8"/>
  <c r="CQ90" i="8"/>
  <c r="CQ89" i="8"/>
  <c r="CQ88" i="8"/>
  <c r="CQ87" i="8"/>
  <c r="CQ86" i="8"/>
  <c r="CQ85" i="8"/>
  <c r="CQ84" i="8"/>
  <c r="CQ83" i="8"/>
  <c r="CQ82" i="8"/>
  <c r="CQ81" i="8"/>
  <c r="CQ80" i="8"/>
  <c r="CQ79" i="8"/>
  <c r="CQ78" i="8"/>
  <c r="CQ77" i="8" l="1"/>
  <c r="CQ76" i="8"/>
  <c r="CQ75" i="8"/>
  <c r="CQ74" i="8"/>
  <c r="CQ73" i="8"/>
  <c r="CQ72" i="8"/>
  <c r="CQ71" i="8"/>
  <c r="CQ70" i="8"/>
  <c r="CQ65" i="8"/>
  <c r="CQ64" i="8"/>
  <c r="CQ63" i="8"/>
  <c r="CQ62" i="8"/>
  <c r="CQ61" i="8"/>
  <c r="CQ60" i="8"/>
  <c r="CQ59" i="8"/>
  <c r="CQ58" i="8"/>
  <c r="CQ57" i="8"/>
  <c r="CQ56" i="8"/>
  <c r="CQ55" i="8"/>
  <c r="CQ54" i="8"/>
  <c r="CQ53" i="8"/>
  <c r="CQ52" i="8"/>
  <c r="CQ51" i="8"/>
  <c r="CQ50" i="8"/>
  <c r="CQ49" i="8"/>
  <c r="CQ48" i="8"/>
  <c r="CQ47" i="8"/>
  <c r="CQ46" i="8"/>
  <c r="CQ45" i="8"/>
  <c r="CQ44" i="8"/>
  <c r="CQ43" i="8"/>
  <c r="CQ42" i="8"/>
  <c r="CQ41" i="8"/>
  <c r="CQ40" i="8"/>
  <c r="CQ39" i="8"/>
  <c r="CQ38" i="8"/>
  <c r="CQ37" i="8"/>
  <c r="CQ36" i="8"/>
  <c r="CQ35" i="8"/>
  <c r="CQ34" i="8"/>
  <c r="CQ33" i="8"/>
  <c r="CQ32" i="8"/>
  <c r="CQ31" i="8"/>
  <c r="CQ30" i="8"/>
  <c r="CQ29" i="8"/>
  <c r="CQ28" i="8"/>
  <c r="CQ27" i="8"/>
  <c r="CQ26" i="8"/>
  <c r="CQ25" i="8"/>
  <c r="CQ24" i="8"/>
  <c r="CQ23" i="8"/>
  <c r="CQ22" i="8"/>
  <c r="CQ21" i="8"/>
  <c r="CQ20" i="8"/>
  <c r="CQ19" i="8"/>
  <c r="CQ18" i="8"/>
  <c r="CQ17" i="8"/>
  <c r="CQ16" i="8"/>
  <c r="CQ15" i="8"/>
  <c r="CQ14" i="8"/>
  <c r="CQ13" i="8"/>
  <c r="CQ12" i="8"/>
  <c r="CQ11" i="8"/>
  <c r="CQ10" i="8"/>
  <c r="CQ9" i="8"/>
  <c r="CQ8" i="8"/>
  <c r="CQ7" i="8"/>
  <c r="BZ44" i="8"/>
  <c r="BZ43" i="8"/>
  <c r="CI43" i="8" s="1"/>
  <c r="BZ42" i="8"/>
  <c r="BZ41" i="8"/>
  <c r="BZ40" i="8"/>
  <c r="BZ39" i="8"/>
  <c r="BZ38" i="8"/>
  <c r="BZ37" i="8"/>
  <c r="BZ36" i="8"/>
  <c r="BZ35" i="8"/>
  <c r="BZ34" i="8"/>
  <c r="BZ33" i="8"/>
  <c r="BZ32" i="8"/>
  <c r="BZ31" i="8"/>
  <c r="BZ30" i="8"/>
  <c r="BZ29" i="8"/>
  <c r="BZ28" i="8"/>
  <c r="BZ27" i="8"/>
  <c r="BZ25" i="8"/>
  <c r="BZ24" i="8"/>
  <c r="BZ23" i="8"/>
  <c r="BZ22" i="8"/>
  <c r="BZ21" i="8"/>
  <c r="BZ20" i="8"/>
  <c r="BZ19" i="8"/>
  <c r="BZ18" i="8"/>
  <c r="BZ17" i="8"/>
  <c r="BZ16" i="8"/>
  <c r="BZ15" i="8"/>
  <c r="BZ14" i="8"/>
  <c r="BZ13" i="8"/>
  <c r="BZ12" i="8"/>
  <c r="BZ11" i="8"/>
  <c r="BZ10" i="8"/>
  <c r="BZ9" i="8"/>
  <c r="BZ8" i="8"/>
  <c r="BZ7" i="8"/>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Q16" i="9"/>
  <c r="Q15" i="9"/>
  <c r="Q14" i="9"/>
  <c r="Q13" i="9"/>
  <c r="Q12" i="9"/>
  <c r="Q11" i="9"/>
  <c r="Q10" i="9"/>
  <c r="Q9" i="9"/>
  <c r="Q8" i="9"/>
  <c r="Q7"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M8" i="9"/>
  <c r="M7" i="9"/>
  <c r="H110" i="9"/>
  <c r="F110" i="9"/>
  <c r="H109" i="9"/>
  <c r="F109" i="9"/>
  <c r="H108" i="9"/>
  <c r="F108" i="9"/>
  <c r="H107" i="9"/>
  <c r="F107" i="9"/>
  <c r="H106" i="9"/>
  <c r="F106" i="9"/>
  <c r="H105" i="9"/>
  <c r="F105" i="9"/>
  <c r="H104" i="9"/>
  <c r="F104" i="9"/>
  <c r="H103" i="9"/>
  <c r="F103" i="9"/>
  <c r="H102" i="9"/>
  <c r="F102" i="9"/>
  <c r="H101" i="9"/>
  <c r="F101" i="9"/>
  <c r="H100" i="9"/>
  <c r="F100" i="9"/>
  <c r="H99" i="9"/>
  <c r="F99" i="9"/>
  <c r="H98" i="9"/>
  <c r="F98" i="9"/>
  <c r="H97" i="9"/>
  <c r="F97" i="9"/>
  <c r="H96" i="9"/>
  <c r="F96" i="9"/>
  <c r="H95" i="9"/>
  <c r="F95" i="9"/>
  <c r="H94" i="9"/>
  <c r="F94" i="9"/>
  <c r="H93" i="9"/>
  <c r="F93" i="9"/>
  <c r="H92" i="9"/>
  <c r="F92" i="9"/>
  <c r="H91" i="9"/>
  <c r="F91" i="9"/>
  <c r="H90" i="9"/>
  <c r="F90" i="9"/>
  <c r="H89" i="9"/>
  <c r="F89" i="9"/>
  <c r="H88" i="9"/>
  <c r="F88" i="9"/>
  <c r="H87" i="9"/>
  <c r="F87" i="9"/>
  <c r="H86" i="9"/>
  <c r="F86" i="9"/>
  <c r="H85" i="9"/>
  <c r="F85" i="9"/>
  <c r="H84" i="9"/>
  <c r="F84" i="9"/>
  <c r="H83" i="9"/>
  <c r="F83" i="9"/>
  <c r="H82" i="9"/>
  <c r="F82" i="9"/>
  <c r="H81" i="9"/>
  <c r="F81" i="9"/>
  <c r="H80" i="9"/>
  <c r="F80" i="9"/>
  <c r="H79" i="9"/>
  <c r="F79" i="9"/>
  <c r="H78" i="9"/>
  <c r="F78" i="9"/>
  <c r="H77" i="9"/>
  <c r="F77" i="9"/>
  <c r="H76" i="9"/>
  <c r="F76" i="9"/>
  <c r="H75" i="9"/>
  <c r="F75" i="9"/>
  <c r="H74" i="9"/>
  <c r="F74" i="9"/>
  <c r="H73" i="9"/>
  <c r="F73" i="9"/>
  <c r="H72" i="9"/>
  <c r="F72" i="9"/>
  <c r="H71" i="9"/>
  <c r="F71" i="9"/>
  <c r="H70" i="9"/>
  <c r="F70" i="9"/>
  <c r="H69" i="9"/>
  <c r="F69" i="9"/>
  <c r="H68" i="9"/>
  <c r="F68" i="9"/>
  <c r="H67" i="9"/>
  <c r="F67" i="9"/>
  <c r="H66" i="9"/>
  <c r="F66" i="9"/>
  <c r="H65" i="9"/>
  <c r="F65" i="9"/>
  <c r="H64" i="9"/>
  <c r="F64" i="9"/>
  <c r="H63" i="9"/>
  <c r="F63" i="9"/>
  <c r="H62" i="9"/>
  <c r="F62" i="9"/>
  <c r="H61" i="9"/>
  <c r="F61" i="9"/>
  <c r="H60" i="9"/>
  <c r="F60" i="9"/>
  <c r="H59" i="9"/>
  <c r="F59" i="9"/>
  <c r="H58" i="9"/>
  <c r="F58" i="9"/>
  <c r="H57" i="9"/>
  <c r="F57" i="9"/>
  <c r="H56" i="9"/>
  <c r="F56" i="9"/>
  <c r="H55" i="9"/>
  <c r="F55" i="9"/>
  <c r="H54" i="9"/>
  <c r="F54" i="9"/>
  <c r="H53" i="9"/>
  <c r="F53" i="9"/>
  <c r="H52" i="9"/>
  <c r="F52" i="9"/>
  <c r="H51" i="9"/>
  <c r="F51" i="9"/>
  <c r="H50" i="9"/>
  <c r="F50" i="9"/>
  <c r="H49" i="9"/>
  <c r="F49" i="9"/>
  <c r="H48" i="9"/>
  <c r="F48" i="9"/>
  <c r="H47" i="9"/>
  <c r="F47" i="9"/>
  <c r="H46" i="9"/>
  <c r="F46" i="9"/>
  <c r="H45" i="9"/>
  <c r="F45" i="9"/>
  <c r="H44" i="9"/>
  <c r="F44" i="9"/>
  <c r="H43" i="9"/>
  <c r="F43" i="9"/>
  <c r="H42" i="9"/>
  <c r="F42" i="9"/>
  <c r="H41" i="9"/>
  <c r="F41" i="9"/>
  <c r="H40" i="9"/>
  <c r="F40" i="9"/>
  <c r="H39" i="9"/>
  <c r="F39" i="9"/>
  <c r="H38" i="9"/>
  <c r="F38" i="9"/>
  <c r="H37" i="9"/>
  <c r="F37" i="9"/>
  <c r="H36" i="9"/>
  <c r="F36" i="9"/>
  <c r="H35" i="9"/>
  <c r="F35" i="9"/>
  <c r="H34" i="9"/>
  <c r="F34" i="9"/>
  <c r="H33" i="9"/>
  <c r="F33" i="9"/>
  <c r="H32" i="9"/>
  <c r="F32" i="9"/>
  <c r="H31" i="9"/>
  <c r="F31" i="9"/>
  <c r="H30" i="9"/>
  <c r="F30" i="9"/>
  <c r="H29" i="9"/>
  <c r="F29" i="9"/>
  <c r="H28" i="9"/>
  <c r="F28" i="9"/>
  <c r="H27" i="9"/>
  <c r="F27" i="9"/>
  <c r="H26" i="9"/>
  <c r="F26" i="9"/>
  <c r="H25" i="9"/>
  <c r="F25" i="9"/>
  <c r="H24" i="9"/>
  <c r="F24" i="9"/>
  <c r="H23" i="9"/>
  <c r="F23" i="9"/>
  <c r="H22" i="9"/>
  <c r="F22" i="9"/>
  <c r="H21" i="9"/>
  <c r="F21" i="9"/>
  <c r="H20" i="9"/>
  <c r="F20" i="9"/>
  <c r="H19" i="9"/>
  <c r="F19" i="9"/>
  <c r="H18" i="9"/>
  <c r="F18" i="9"/>
  <c r="H17" i="9"/>
  <c r="F17" i="9"/>
  <c r="H16" i="9"/>
  <c r="F16" i="9"/>
  <c r="H15" i="9"/>
  <c r="F15" i="9"/>
  <c r="H14" i="9"/>
  <c r="F14" i="9"/>
  <c r="H13" i="9"/>
  <c r="F13" i="9"/>
  <c r="H12" i="9"/>
  <c r="F12" i="9"/>
  <c r="H11" i="9"/>
  <c r="F11" i="9"/>
  <c r="H10" i="9"/>
  <c r="F10" i="9"/>
  <c r="H9" i="9"/>
  <c r="F9" i="9"/>
  <c r="H8" i="9"/>
  <c r="F8" i="9"/>
  <c r="H7" i="9"/>
  <c r="F7" i="9"/>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M111" i="7"/>
  <c r="M110" i="7"/>
  <c r="M109" i="7"/>
  <c r="M108" i="7"/>
  <c r="M107" i="7"/>
  <c r="M106" i="7"/>
  <c r="M105" i="7"/>
  <c r="M104" i="7"/>
  <c r="M103" i="7"/>
  <c r="M102" i="7"/>
  <c r="M101" i="7"/>
  <c r="M100" i="7"/>
  <c r="M99" i="7"/>
  <c r="M98" i="7"/>
  <c r="M97" i="7"/>
  <c r="M96" i="7"/>
  <c r="M95" i="7"/>
  <c r="M94" i="7"/>
  <c r="M93" i="7"/>
  <c r="M92" i="7"/>
  <c r="M91" i="7"/>
  <c r="M90" i="7"/>
  <c r="M89" i="7"/>
  <c r="M88" i="7"/>
  <c r="M87" i="7"/>
  <c r="M86" i="7"/>
  <c r="M85" i="7"/>
  <c r="M84" i="7"/>
  <c r="M83" i="7"/>
  <c r="M82" i="7"/>
  <c r="M81" i="7"/>
  <c r="M80" i="7"/>
  <c r="M79" i="7"/>
  <c r="M78" i="7"/>
  <c r="M77" i="7"/>
  <c r="M76" i="7"/>
  <c r="M75" i="7"/>
  <c r="M74" i="7"/>
  <c r="M73" i="7"/>
  <c r="M72" i="7"/>
  <c r="M71" i="7"/>
  <c r="M70" i="7"/>
  <c r="M69" i="7"/>
  <c r="M68" i="7"/>
  <c r="M67" i="7"/>
  <c r="M66" i="7"/>
  <c r="M65" i="7"/>
  <c r="M64" i="7"/>
  <c r="M63" i="7"/>
  <c r="M62" i="7"/>
  <c r="M61" i="7"/>
  <c r="M60" i="7"/>
  <c r="M59" i="7"/>
  <c r="M58" i="7"/>
  <c r="M57" i="7"/>
  <c r="M56" i="7"/>
  <c r="M55" i="7"/>
  <c r="M54" i="7"/>
  <c r="M53" i="7"/>
  <c r="M52" i="7"/>
  <c r="M51" i="7"/>
  <c r="M50" i="7"/>
  <c r="M49" i="7"/>
  <c r="M48" i="7"/>
  <c r="M47" i="7"/>
  <c r="M46" i="7"/>
  <c r="M45" i="7"/>
  <c r="M44" i="7"/>
  <c r="M43" i="7"/>
  <c r="M42" i="7"/>
  <c r="M41" i="7"/>
  <c r="M40" i="7"/>
  <c r="M39" i="7"/>
  <c r="M38" i="7"/>
  <c r="M37" i="7"/>
  <c r="M36" i="7"/>
  <c r="M35" i="7"/>
  <c r="M34" i="7"/>
  <c r="M33" i="7"/>
  <c r="M32" i="7"/>
  <c r="M31" i="7"/>
  <c r="M30" i="7"/>
  <c r="M29" i="7"/>
  <c r="M28" i="7"/>
  <c r="M27" i="7"/>
  <c r="M26" i="7"/>
  <c r="M25" i="7"/>
  <c r="M24" i="7"/>
  <c r="M23" i="7"/>
  <c r="M22" i="7"/>
  <c r="M21" i="7"/>
  <c r="M20" i="7"/>
  <c r="M19" i="7"/>
  <c r="M18" i="7"/>
  <c r="M17" i="7"/>
  <c r="M16" i="7"/>
  <c r="M15" i="7"/>
  <c r="M14" i="7"/>
  <c r="M13" i="7"/>
  <c r="M12" i="7"/>
  <c r="M11" i="7"/>
  <c r="M10" i="7"/>
  <c r="M9" i="7"/>
  <c r="M8" i="7"/>
  <c r="M7" i="7"/>
  <c r="H110" i="7"/>
  <c r="F110" i="7"/>
  <c r="H109" i="7"/>
  <c r="F109" i="7"/>
  <c r="H108" i="7"/>
  <c r="F108" i="7"/>
  <c r="H107" i="7"/>
  <c r="F107" i="7"/>
  <c r="H106" i="7"/>
  <c r="F106" i="7"/>
  <c r="H105" i="7"/>
  <c r="F105" i="7"/>
  <c r="H104" i="7"/>
  <c r="F104" i="7"/>
  <c r="H103" i="7"/>
  <c r="F103" i="7"/>
  <c r="H102" i="7"/>
  <c r="F102" i="7"/>
  <c r="H101" i="7"/>
  <c r="F101" i="7"/>
  <c r="H100" i="7"/>
  <c r="F100" i="7"/>
  <c r="H99" i="7"/>
  <c r="F99" i="7"/>
  <c r="H98" i="7"/>
  <c r="F98" i="7"/>
  <c r="H97" i="7"/>
  <c r="F97" i="7"/>
  <c r="H96" i="7"/>
  <c r="F96" i="7"/>
  <c r="H95" i="7"/>
  <c r="F95" i="7"/>
  <c r="H94" i="7"/>
  <c r="F94" i="7"/>
  <c r="H93" i="7"/>
  <c r="F93" i="7"/>
  <c r="H92" i="7"/>
  <c r="F92" i="7"/>
  <c r="H91" i="7"/>
  <c r="F91" i="7"/>
  <c r="H90" i="7"/>
  <c r="F90" i="7"/>
  <c r="H89" i="7"/>
  <c r="F89" i="7"/>
  <c r="H88" i="7"/>
  <c r="F88" i="7"/>
  <c r="H87" i="7"/>
  <c r="F87" i="7"/>
  <c r="H86" i="7"/>
  <c r="F86" i="7"/>
  <c r="H85" i="7"/>
  <c r="F85" i="7"/>
  <c r="H84" i="7"/>
  <c r="F84" i="7"/>
  <c r="H83" i="7"/>
  <c r="F83" i="7"/>
  <c r="H82" i="7"/>
  <c r="F82" i="7"/>
  <c r="H81" i="7"/>
  <c r="F81" i="7"/>
  <c r="H80" i="7"/>
  <c r="F80" i="7"/>
  <c r="H79" i="7"/>
  <c r="F79" i="7"/>
  <c r="H78" i="7"/>
  <c r="F78" i="7"/>
  <c r="H77" i="7"/>
  <c r="F77" i="7"/>
  <c r="H76" i="7"/>
  <c r="F76" i="7"/>
  <c r="H75" i="7"/>
  <c r="F75" i="7"/>
  <c r="H74" i="7"/>
  <c r="F74" i="7"/>
  <c r="H73" i="7"/>
  <c r="F73" i="7"/>
  <c r="H72" i="7"/>
  <c r="F72" i="7"/>
  <c r="H71" i="7"/>
  <c r="F71" i="7"/>
  <c r="H70" i="7"/>
  <c r="F70" i="7"/>
  <c r="H69" i="7"/>
  <c r="F69" i="7"/>
  <c r="H68" i="7"/>
  <c r="F68" i="7"/>
  <c r="H67" i="7"/>
  <c r="F67" i="7"/>
  <c r="H66" i="7"/>
  <c r="F66" i="7"/>
  <c r="H65" i="7"/>
  <c r="F65" i="7"/>
  <c r="H64" i="7"/>
  <c r="F64" i="7"/>
  <c r="H63" i="7"/>
  <c r="F63" i="7"/>
  <c r="H62" i="7"/>
  <c r="F62" i="7"/>
  <c r="H61" i="7"/>
  <c r="F61" i="7"/>
  <c r="H60" i="7"/>
  <c r="F60" i="7"/>
  <c r="H59" i="7"/>
  <c r="F59" i="7"/>
  <c r="H58" i="7"/>
  <c r="F58" i="7"/>
  <c r="H57" i="7"/>
  <c r="F57" i="7"/>
  <c r="H56" i="7"/>
  <c r="F56" i="7"/>
  <c r="H55" i="7"/>
  <c r="F55" i="7"/>
  <c r="H54" i="7"/>
  <c r="F54" i="7"/>
  <c r="H53" i="7"/>
  <c r="F53" i="7"/>
  <c r="H52" i="7"/>
  <c r="F52" i="7"/>
  <c r="H51" i="7"/>
  <c r="F51" i="7"/>
  <c r="H50" i="7"/>
  <c r="F50" i="7"/>
  <c r="H49" i="7"/>
  <c r="F49" i="7"/>
  <c r="H48" i="7"/>
  <c r="F48" i="7"/>
  <c r="H47" i="7"/>
  <c r="F47" i="7"/>
  <c r="H46" i="7"/>
  <c r="F46" i="7"/>
  <c r="H45" i="7"/>
  <c r="F45" i="7"/>
  <c r="H44" i="7"/>
  <c r="F44" i="7"/>
  <c r="H43" i="7"/>
  <c r="F43" i="7"/>
  <c r="H42" i="7"/>
  <c r="F42" i="7"/>
  <c r="H41" i="7"/>
  <c r="F41" i="7"/>
  <c r="H40" i="7"/>
  <c r="F40" i="7"/>
  <c r="H39" i="7"/>
  <c r="F39" i="7"/>
  <c r="H38" i="7"/>
  <c r="F38" i="7"/>
  <c r="H37" i="7"/>
  <c r="F37" i="7"/>
  <c r="H36" i="7"/>
  <c r="F36" i="7"/>
  <c r="H35" i="7"/>
  <c r="F35" i="7"/>
  <c r="H34" i="7"/>
  <c r="F34" i="7"/>
  <c r="H33" i="7"/>
  <c r="F33" i="7"/>
  <c r="H32" i="7"/>
  <c r="F32" i="7"/>
  <c r="H31" i="7"/>
  <c r="F31" i="7"/>
  <c r="H30" i="7"/>
  <c r="F30" i="7"/>
  <c r="H29" i="7"/>
  <c r="F29" i="7"/>
  <c r="H28" i="7"/>
  <c r="F28" i="7"/>
  <c r="H27" i="7"/>
  <c r="F27" i="7"/>
  <c r="H26" i="7"/>
  <c r="F26" i="7"/>
  <c r="H25" i="7"/>
  <c r="F25" i="7"/>
  <c r="H24" i="7"/>
  <c r="F24" i="7"/>
  <c r="H23" i="7"/>
  <c r="F23" i="7"/>
  <c r="H22" i="7"/>
  <c r="F22" i="7"/>
  <c r="H21" i="7"/>
  <c r="F21" i="7"/>
  <c r="H20" i="7"/>
  <c r="F20" i="7"/>
  <c r="H19" i="7"/>
  <c r="F19" i="7"/>
  <c r="H18" i="7"/>
  <c r="F18" i="7"/>
  <c r="H17" i="7"/>
  <c r="F17" i="7"/>
  <c r="H16" i="7"/>
  <c r="F16" i="7"/>
  <c r="H15" i="7"/>
  <c r="F15" i="7"/>
  <c r="H14" i="7"/>
  <c r="F14" i="7"/>
  <c r="H13" i="7"/>
  <c r="F13" i="7"/>
  <c r="H12" i="7"/>
  <c r="F12" i="7"/>
  <c r="H11" i="7"/>
  <c r="F11" i="7"/>
  <c r="H10" i="7"/>
  <c r="F10" i="7"/>
  <c r="H9" i="7"/>
  <c r="F9" i="7"/>
  <c r="H8" i="7"/>
  <c r="F8" i="7"/>
  <c r="H7" i="7"/>
  <c r="F7" i="7"/>
  <c r="H111" i="9"/>
  <c r="F111" i="9"/>
  <c r="H111" i="7"/>
  <c r="F111" i="7"/>
  <c r="CI42" i="8" l="1"/>
  <c r="CI44" i="8"/>
  <c r="CI41" i="8"/>
  <c r="D30" i="10" l="1"/>
  <c r="D37" i="10" s="1"/>
  <c r="D77" i="4"/>
  <c r="D75" i="4"/>
  <c r="CQ110" i="8" l="1"/>
  <c r="CZ110" i="8" s="1"/>
  <c r="CQ111" i="8"/>
  <c r="CZ111" i="8" s="1"/>
  <c r="CQ109" i="8"/>
  <c r="CZ109" i="8" s="1"/>
  <c r="S3" i="3" l="1"/>
  <c r="T3" i="3"/>
  <c r="U3" i="3"/>
  <c r="V3" i="3"/>
  <c r="DE1" i="8" l="1"/>
  <c r="DE2" i="8" l="1"/>
  <c r="DE26" i="8"/>
  <c r="DF26" i="8"/>
  <c r="O63" i="11" l="1"/>
  <c r="O38" i="11"/>
  <c r="S6" i="11"/>
  <c r="F4" i="11"/>
  <c r="DJ1" i="8" l="1"/>
  <c r="DJ4" i="8"/>
  <c r="DI4" i="8"/>
  <c r="DH4" i="8"/>
  <c r="DG4" i="8"/>
  <c r="E42" i="10"/>
  <c r="A1" i="10" l="1"/>
  <c r="F11" i="3"/>
  <c r="G11" i="3" s="1"/>
  <c r="D7" i="10"/>
  <c r="J74" i="10"/>
  <c r="H74" i="10"/>
  <c r="J71" i="10"/>
  <c r="H71" i="10"/>
  <c r="C74" i="10"/>
  <c r="C71" i="10"/>
  <c r="B42" i="10"/>
  <c r="D17" i="10"/>
  <c r="L17" i="10"/>
  <c r="K10" i="10"/>
  <c r="K5" i="10"/>
  <c r="DC4" i="8"/>
  <c r="DB4" i="8"/>
  <c r="DA4" i="8"/>
  <c r="CZ4" i="8"/>
  <c r="CQ108" i="8"/>
  <c r="CZ108" i="8" s="1"/>
  <c r="CQ6" i="8"/>
  <c r="CT4" i="8"/>
  <c r="CS4" i="8"/>
  <c r="CR4" i="8"/>
  <c r="CQ4" i="8"/>
  <c r="BZ6" i="8" l="1"/>
  <c r="CL4" i="8"/>
  <c r="CK4" i="8"/>
  <c r="CJ4" i="8"/>
  <c r="CI4" i="8"/>
  <c r="CC4" i="8"/>
  <c r="CB4" i="8"/>
  <c r="CA4" i="8"/>
  <c r="BZ4" i="8"/>
  <c r="Q112" i="9"/>
  <c r="Q6" i="9"/>
  <c r="P114" i="9"/>
  <c r="O114" i="9"/>
  <c r="M6" i="9"/>
  <c r="H114" i="9"/>
  <c r="H6" i="9"/>
  <c r="F6" i="9"/>
  <c r="AC5" i="9" l="1"/>
  <c r="AB5" i="9"/>
  <c r="AA5" i="9"/>
  <c r="Z5" i="9"/>
  <c r="Y5" i="9"/>
  <c r="X5" i="9"/>
  <c r="W5" i="9"/>
  <c r="V5" i="9"/>
  <c r="U5" i="9"/>
  <c r="L5" i="9"/>
  <c r="G5" i="9"/>
  <c r="E5" i="9"/>
  <c r="D5" i="9"/>
  <c r="AC5" i="7" l="1"/>
  <c r="AB5" i="7"/>
  <c r="AA5" i="7"/>
  <c r="Z5" i="7"/>
  <c r="Y5" i="7" l="1"/>
  <c r="X5" i="7"/>
  <c r="W5" i="7"/>
  <c r="V5" i="7"/>
  <c r="U5" i="7"/>
  <c r="Q112" i="7" l="1"/>
  <c r="Q6" i="7"/>
  <c r="P114" i="7"/>
  <c r="O114" i="7"/>
  <c r="M6" i="7"/>
  <c r="L5" i="7"/>
  <c r="H114" i="7" l="1"/>
  <c r="H6" i="7"/>
  <c r="G5" i="7"/>
  <c r="F6" i="7"/>
  <c r="E5" i="7"/>
  <c r="D5" i="7"/>
  <c r="L122" i="8"/>
  <c r="K122" i="8"/>
  <c r="J122" i="8"/>
  <c r="I122" i="8"/>
  <c r="H122" i="8"/>
  <c r="E122" i="8"/>
  <c r="D122" i="8"/>
  <c r="E121" i="8" l="1"/>
  <c r="E115" i="8"/>
  <c r="E109" i="8"/>
  <c r="E120" i="8"/>
  <c r="E114" i="8"/>
  <c r="E108" i="8"/>
  <c r="E119" i="8"/>
  <c r="E113" i="8"/>
  <c r="E118" i="8"/>
  <c r="E112" i="8"/>
  <c r="E117" i="8"/>
  <c r="E111" i="8"/>
  <c r="E105" i="8"/>
  <c r="E104" i="8"/>
  <c r="E98" i="8"/>
  <c r="E106" i="8"/>
  <c r="E103" i="8"/>
  <c r="E100" i="8"/>
  <c r="E107" i="8"/>
  <c r="E110" i="8"/>
  <c r="E102" i="8"/>
  <c r="E116" i="8"/>
  <c r="E101" i="8"/>
  <c r="E89" i="8"/>
  <c r="E88" i="8"/>
  <c r="E82" i="8"/>
  <c r="E93" i="8"/>
  <c r="E90" i="8"/>
  <c r="E96" i="8"/>
  <c r="E95" i="8"/>
  <c r="E94" i="8"/>
  <c r="E97" i="8"/>
  <c r="E85" i="8"/>
  <c r="E99" i="8"/>
  <c r="E87" i="8"/>
  <c r="E91" i="8"/>
  <c r="E84" i="8"/>
  <c r="E72" i="8"/>
  <c r="E66" i="8"/>
  <c r="E86" i="8"/>
  <c r="E78" i="8"/>
  <c r="E81" i="8"/>
  <c r="E80" i="8"/>
  <c r="E79" i="8"/>
  <c r="E77" i="8"/>
  <c r="E92" i="8"/>
  <c r="E83" i="8"/>
  <c r="E75" i="8"/>
  <c r="E68" i="8"/>
  <c r="E55" i="8"/>
  <c r="E49" i="8"/>
  <c r="E70" i="8"/>
  <c r="E65" i="8"/>
  <c r="E76" i="8"/>
  <c r="E69" i="8"/>
  <c r="E73" i="8"/>
  <c r="E74" i="8"/>
  <c r="E67" i="8"/>
  <c r="E64" i="8"/>
  <c r="E61" i="8"/>
  <c r="E41" i="8"/>
  <c r="E60" i="8"/>
  <c r="E57" i="8"/>
  <c r="E56" i="8"/>
  <c r="E59" i="8"/>
  <c r="E63" i="8"/>
  <c r="E54" i="8"/>
  <c r="E39" i="8"/>
  <c r="E33" i="8"/>
  <c r="E27" i="8"/>
  <c r="E58" i="8"/>
  <c r="E48" i="8"/>
  <c r="E47" i="8"/>
  <c r="E42" i="8"/>
  <c r="E46" i="8"/>
  <c r="E53" i="8"/>
  <c r="E50" i="8"/>
  <c r="E71" i="8"/>
  <c r="E43" i="8"/>
  <c r="E51" i="8"/>
  <c r="E45" i="8"/>
  <c r="E62" i="8"/>
  <c r="E34" i="8"/>
  <c r="E37" i="8"/>
  <c r="E52" i="8"/>
  <c r="E26" i="8"/>
  <c r="E36" i="8"/>
  <c r="E44" i="8"/>
  <c r="E31" i="8"/>
  <c r="E38" i="8"/>
  <c r="E35" i="8"/>
  <c r="E30" i="8"/>
  <c r="E21" i="8"/>
  <c r="E18" i="8"/>
  <c r="E24" i="8"/>
  <c r="E23" i="8"/>
  <c r="E25" i="8"/>
  <c r="E20" i="8"/>
  <c r="E16" i="8"/>
  <c r="E28" i="8"/>
  <c r="E40" i="8"/>
  <c r="E10" i="8"/>
  <c r="E7" i="8"/>
  <c r="E13" i="8"/>
  <c r="E8" i="8"/>
  <c r="E6" i="8"/>
  <c r="E32" i="8"/>
  <c r="E17" i="8"/>
  <c r="E15" i="8"/>
  <c r="E11" i="8"/>
  <c r="E29" i="8"/>
  <c r="E12" i="8"/>
  <c r="E9" i="8"/>
  <c r="E19" i="8"/>
  <c r="E22" i="8"/>
  <c r="E14" i="8"/>
  <c r="K118" i="8"/>
  <c r="K112" i="8"/>
  <c r="K117" i="8"/>
  <c r="K111" i="8"/>
  <c r="K116" i="8"/>
  <c r="K110" i="8"/>
  <c r="K121" i="8"/>
  <c r="K115" i="8"/>
  <c r="K109" i="8"/>
  <c r="K120" i="8"/>
  <c r="K114" i="8"/>
  <c r="K108" i="8"/>
  <c r="K107" i="8"/>
  <c r="K101" i="8"/>
  <c r="K95" i="8"/>
  <c r="K119" i="8"/>
  <c r="K102" i="8"/>
  <c r="K105" i="8"/>
  <c r="K113" i="8"/>
  <c r="K104" i="8"/>
  <c r="K85" i="8"/>
  <c r="K79" i="8"/>
  <c r="K100" i="8"/>
  <c r="K94" i="8"/>
  <c r="K91" i="8"/>
  <c r="K99" i="8"/>
  <c r="K106" i="8"/>
  <c r="K103" i="8"/>
  <c r="K93" i="8"/>
  <c r="K87" i="8"/>
  <c r="K84" i="8"/>
  <c r="K92" i="8"/>
  <c r="K86" i="8"/>
  <c r="K97" i="8"/>
  <c r="K82" i="8"/>
  <c r="K89" i="8"/>
  <c r="K69" i="8"/>
  <c r="K63" i="8"/>
  <c r="K98" i="8"/>
  <c r="K80" i="8"/>
  <c r="K77" i="8"/>
  <c r="K90" i="8"/>
  <c r="K83" i="8"/>
  <c r="K81" i="8"/>
  <c r="K88" i="8"/>
  <c r="K76" i="8"/>
  <c r="K96" i="8"/>
  <c r="K66" i="8"/>
  <c r="K58" i="8"/>
  <c r="K52" i="8"/>
  <c r="K46" i="8"/>
  <c r="K78" i="8"/>
  <c r="K73" i="8"/>
  <c r="K72" i="8"/>
  <c r="K74" i="8"/>
  <c r="K71" i="8"/>
  <c r="K68" i="8"/>
  <c r="K64" i="8"/>
  <c r="K75" i="8"/>
  <c r="K65" i="8"/>
  <c r="K70" i="8"/>
  <c r="K67" i="8"/>
  <c r="K59" i="8"/>
  <c r="K62" i="8"/>
  <c r="K61" i="8"/>
  <c r="K49" i="8"/>
  <c r="K57" i="8"/>
  <c r="K47" i="8"/>
  <c r="K36" i="8"/>
  <c r="K30" i="8"/>
  <c r="K24" i="8"/>
  <c r="K55" i="8"/>
  <c r="K48" i="8"/>
  <c r="K50" i="8"/>
  <c r="K43" i="8"/>
  <c r="K51" i="8"/>
  <c r="K45" i="8"/>
  <c r="K40" i="8"/>
  <c r="K54" i="8"/>
  <c r="K44" i="8"/>
  <c r="K39" i="8"/>
  <c r="K41" i="8"/>
  <c r="K38" i="8"/>
  <c r="K60" i="8"/>
  <c r="K53" i="8"/>
  <c r="K32" i="8"/>
  <c r="K34" i="8"/>
  <c r="K37" i="8"/>
  <c r="K29" i="8"/>
  <c r="K25" i="8"/>
  <c r="K56" i="8"/>
  <c r="K20" i="8"/>
  <c r="K16" i="8"/>
  <c r="K42" i="8"/>
  <c r="K35" i="8"/>
  <c r="K17" i="8"/>
  <c r="K13" i="8"/>
  <c r="K31" i="8"/>
  <c r="K28" i="8"/>
  <c r="K19" i="8"/>
  <c r="K33" i="8"/>
  <c r="K14" i="8"/>
  <c r="K18" i="8"/>
  <c r="K27" i="8"/>
  <c r="K8" i="8"/>
  <c r="K23" i="8"/>
  <c r="K21" i="8"/>
  <c r="K11" i="8"/>
  <c r="K15" i="8"/>
  <c r="K9" i="8"/>
  <c r="K26" i="8"/>
  <c r="K12" i="8"/>
  <c r="K7" i="8"/>
  <c r="K22" i="8"/>
  <c r="K6" i="8"/>
  <c r="K10" i="8"/>
  <c r="D121" i="8"/>
  <c r="D115" i="8"/>
  <c r="D109" i="8"/>
  <c r="D120" i="8"/>
  <c r="D114" i="8"/>
  <c r="D108" i="8"/>
  <c r="D119" i="8"/>
  <c r="D113" i="8"/>
  <c r="D118" i="8"/>
  <c r="D112" i="8"/>
  <c r="D106" i="8"/>
  <c r="D117" i="8"/>
  <c r="D111" i="8"/>
  <c r="D116" i="8"/>
  <c r="D105" i="8"/>
  <c r="D99" i="8"/>
  <c r="D104" i="8"/>
  <c r="D107" i="8"/>
  <c r="D92" i="8"/>
  <c r="D103" i="8"/>
  <c r="D100" i="8"/>
  <c r="D89" i="8"/>
  <c r="D93" i="8"/>
  <c r="D110" i="8"/>
  <c r="D101" i="8"/>
  <c r="D96" i="8"/>
  <c r="D95" i="8"/>
  <c r="D94" i="8"/>
  <c r="D98" i="8"/>
  <c r="D97" i="8"/>
  <c r="D90" i="8"/>
  <c r="D88" i="8"/>
  <c r="D85" i="8"/>
  <c r="D87" i="8"/>
  <c r="D83" i="8"/>
  <c r="D80" i="8"/>
  <c r="D84" i="8"/>
  <c r="D71" i="8"/>
  <c r="D102" i="8"/>
  <c r="D91" i="8"/>
  <c r="D86" i="8"/>
  <c r="D78" i="8"/>
  <c r="D81" i="8"/>
  <c r="D79" i="8"/>
  <c r="D64" i="8"/>
  <c r="D75" i="8"/>
  <c r="D68" i="8"/>
  <c r="D76" i="8"/>
  <c r="D77" i="8"/>
  <c r="D66" i="8"/>
  <c r="D62" i="8"/>
  <c r="D69" i="8"/>
  <c r="D72" i="8"/>
  <c r="D73" i="8"/>
  <c r="D63" i="8"/>
  <c r="D57" i="8"/>
  <c r="D51" i="8"/>
  <c r="D82" i="8"/>
  <c r="D74" i="8"/>
  <c r="D67" i="8"/>
  <c r="D70" i="8"/>
  <c r="D54" i="8"/>
  <c r="D61" i="8"/>
  <c r="D60" i="8"/>
  <c r="D56" i="8"/>
  <c r="D55" i="8"/>
  <c r="D52" i="8"/>
  <c r="D47" i="8"/>
  <c r="D58" i="8"/>
  <c r="D41" i="8"/>
  <c r="D44" i="8"/>
  <c r="D49" i="8"/>
  <c r="D48" i="8"/>
  <c r="D42" i="8"/>
  <c r="D53" i="8"/>
  <c r="D50" i="8"/>
  <c r="D65" i="8"/>
  <c r="D43" i="8"/>
  <c r="D35" i="8"/>
  <c r="D40" i="8"/>
  <c r="D32" i="8"/>
  <c r="D28" i="8"/>
  <c r="D16" i="8"/>
  <c r="D10" i="8"/>
  <c r="D34" i="8"/>
  <c r="D37" i="8"/>
  <c r="D33" i="8"/>
  <c r="D46" i="8"/>
  <c r="D39" i="8"/>
  <c r="D36" i="8"/>
  <c r="D30" i="8"/>
  <c r="D45" i="8"/>
  <c r="D27" i="8"/>
  <c r="D23" i="8"/>
  <c r="D18" i="8"/>
  <c r="D31" i="8"/>
  <c r="D59" i="8"/>
  <c r="D14" i="8"/>
  <c r="D38" i="8"/>
  <c r="D29" i="8"/>
  <c r="D26" i="8"/>
  <c r="D22" i="8"/>
  <c r="D15" i="8"/>
  <c r="D11" i="8"/>
  <c r="D24" i="8"/>
  <c r="D25" i="8"/>
  <c r="D20" i="8"/>
  <c r="D12" i="8"/>
  <c r="D21" i="8"/>
  <c r="D13" i="8"/>
  <c r="D8" i="8"/>
  <c r="D7" i="8"/>
  <c r="D17" i="8"/>
  <c r="D9" i="8"/>
  <c r="D19" i="8"/>
  <c r="H119" i="8"/>
  <c r="H113" i="8"/>
  <c r="H107" i="8"/>
  <c r="H118" i="8"/>
  <c r="H112" i="8"/>
  <c r="H117" i="8"/>
  <c r="H111" i="8"/>
  <c r="H116" i="8"/>
  <c r="H110" i="8"/>
  <c r="H121" i="8"/>
  <c r="H115" i="8"/>
  <c r="H106" i="8"/>
  <c r="H103" i="8"/>
  <c r="H97" i="8"/>
  <c r="H108" i="8"/>
  <c r="H109" i="8"/>
  <c r="H90" i="8"/>
  <c r="H102" i="8"/>
  <c r="H120" i="8"/>
  <c r="H104" i="8"/>
  <c r="H114" i="8"/>
  <c r="H100" i="8"/>
  <c r="H96" i="8"/>
  <c r="H98" i="8"/>
  <c r="H92" i="8"/>
  <c r="H99" i="8"/>
  <c r="H89" i="8"/>
  <c r="H88" i="8"/>
  <c r="H105" i="8"/>
  <c r="H101" i="8"/>
  <c r="H94" i="8"/>
  <c r="H87" i="8"/>
  <c r="H86" i="8"/>
  <c r="H75" i="8"/>
  <c r="H81" i="8"/>
  <c r="H93" i="8"/>
  <c r="H78" i="8"/>
  <c r="H95" i="8"/>
  <c r="H79" i="8"/>
  <c r="H91" i="8"/>
  <c r="H80" i="8"/>
  <c r="H77" i="8"/>
  <c r="H69" i="8"/>
  <c r="H82" i="8"/>
  <c r="H83" i="8"/>
  <c r="H85" i="8"/>
  <c r="H70" i="8"/>
  <c r="H65" i="8"/>
  <c r="H76" i="8"/>
  <c r="H84" i="8"/>
  <c r="H73" i="8"/>
  <c r="H72" i="8"/>
  <c r="H63" i="8"/>
  <c r="H74" i="8"/>
  <c r="H67" i="8"/>
  <c r="H71" i="8"/>
  <c r="H68" i="8"/>
  <c r="H55" i="8"/>
  <c r="H53" i="8"/>
  <c r="H59" i="8"/>
  <c r="H56" i="8"/>
  <c r="H51" i="8"/>
  <c r="H48" i="8"/>
  <c r="H52" i="8"/>
  <c r="H44" i="8"/>
  <c r="H62" i="8"/>
  <c r="H57" i="8"/>
  <c r="H47" i="8"/>
  <c r="H42" i="8"/>
  <c r="H66" i="8"/>
  <c r="H64" i="8"/>
  <c r="H50" i="8"/>
  <c r="H49" i="8"/>
  <c r="H60" i="8"/>
  <c r="H43" i="8"/>
  <c r="H61" i="8"/>
  <c r="H45" i="8"/>
  <c r="H39" i="8"/>
  <c r="H33" i="8"/>
  <c r="H54" i="8"/>
  <c r="H20" i="8"/>
  <c r="H14" i="8"/>
  <c r="H8" i="8"/>
  <c r="H58" i="8"/>
  <c r="H36" i="8"/>
  <c r="H30" i="8"/>
  <c r="H46" i="8"/>
  <c r="H31" i="8"/>
  <c r="H41" i="8"/>
  <c r="H35" i="8"/>
  <c r="H38" i="8"/>
  <c r="H28" i="8"/>
  <c r="H32" i="8"/>
  <c r="H23" i="8"/>
  <c r="H15" i="8"/>
  <c r="H40" i="8"/>
  <c r="H37" i="8"/>
  <c r="H29" i="8"/>
  <c r="H26" i="8"/>
  <c r="H24" i="8"/>
  <c r="H16" i="8"/>
  <c r="H34" i="8"/>
  <c r="H13" i="8"/>
  <c r="H19" i="8"/>
  <c r="H17" i="8"/>
  <c r="H10" i="8"/>
  <c r="H6" i="8"/>
  <c r="H21" i="8"/>
  <c r="H7" i="8"/>
  <c r="H25" i="8"/>
  <c r="H11" i="8"/>
  <c r="H18" i="8"/>
  <c r="H9" i="8"/>
  <c r="H12" i="8"/>
  <c r="H27" i="8"/>
  <c r="H22" i="8"/>
  <c r="I119" i="8"/>
  <c r="I113" i="8"/>
  <c r="I118" i="8"/>
  <c r="I112" i="8"/>
  <c r="I117" i="8"/>
  <c r="I111" i="8"/>
  <c r="I116" i="8"/>
  <c r="I110" i="8"/>
  <c r="I121" i="8"/>
  <c r="I115" i="8"/>
  <c r="I109" i="8"/>
  <c r="I106" i="8"/>
  <c r="I108" i="8"/>
  <c r="I102" i="8"/>
  <c r="I96" i="8"/>
  <c r="I107" i="8"/>
  <c r="I114" i="8"/>
  <c r="I103" i="8"/>
  <c r="I99" i="8"/>
  <c r="I101" i="8"/>
  <c r="I120" i="8"/>
  <c r="I100" i="8"/>
  <c r="I90" i="8"/>
  <c r="I86" i="8"/>
  <c r="I80" i="8"/>
  <c r="I104" i="8"/>
  <c r="I95" i="8"/>
  <c r="I94" i="8"/>
  <c r="I91" i="8"/>
  <c r="I98" i="8"/>
  <c r="I97" i="8"/>
  <c r="I105" i="8"/>
  <c r="I93" i="8"/>
  <c r="I87" i="8"/>
  <c r="I84" i="8"/>
  <c r="I92" i="8"/>
  <c r="I77" i="8"/>
  <c r="I78" i="8"/>
  <c r="I70" i="8"/>
  <c r="I64" i="8"/>
  <c r="I89" i="8"/>
  <c r="I79" i="8"/>
  <c r="I82" i="8"/>
  <c r="I81" i="8"/>
  <c r="I83" i="8"/>
  <c r="I88" i="8"/>
  <c r="I85" i="8"/>
  <c r="I59" i="8"/>
  <c r="I53" i="8"/>
  <c r="I47" i="8"/>
  <c r="I76" i="8"/>
  <c r="I66" i="8"/>
  <c r="I73" i="8"/>
  <c r="I72" i="8"/>
  <c r="I63" i="8"/>
  <c r="I74" i="8"/>
  <c r="I67" i="8"/>
  <c r="I71" i="8"/>
  <c r="I75" i="8"/>
  <c r="I46" i="8"/>
  <c r="I56" i="8"/>
  <c r="I62" i="8"/>
  <c r="I65" i="8"/>
  <c r="I58" i="8"/>
  <c r="I54" i="8"/>
  <c r="I37" i="8"/>
  <c r="I31" i="8"/>
  <c r="I25" i="8"/>
  <c r="I69" i="8"/>
  <c r="I57" i="8"/>
  <c r="I42" i="8"/>
  <c r="I60" i="8"/>
  <c r="I43" i="8"/>
  <c r="I68" i="8"/>
  <c r="I61" i="8"/>
  <c r="I51" i="8"/>
  <c r="I41" i="8"/>
  <c r="I49" i="8"/>
  <c r="I22" i="8"/>
  <c r="I52" i="8"/>
  <c r="I36" i="8"/>
  <c r="I33" i="8"/>
  <c r="I30" i="8"/>
  <c r="I55" i="8"/>
  <c r="I50" i="8"/>
  <c r="I27" i="8"/>
  <c r="I35" i="8"/>
  <c r="I45" i="8"/>
  <c r="I38" i="8"/>
  <c r="I44" i="8"/>
  <c r="I48" i="8"/>
  <c r="I32" i="8"/>
  <c r="I40" i="8"/>
  <c r="I34" i="8"/>
  <c r="I39" i="8"/>
  <c r="I29" i="8"/>
  <c r="I26" i="8"/>
  <c r="I24" i="8"/>
  <c r="I12" i="8"/>
  <c r="I13" i="8"/>
  <c r="I9" i="8"/>
  <c r="I28" i="8"/>
  <c r="I19" i="8"/>
  <c r="I17" i="8"/>
  <c r="I21" i="8"/>
  <c r="I7" i="8"/>
  <c r="I8" i="8"/>
  <c r="I11" i="8"/>
  <c r="I10" i="8"/>
  <c r="I18" i="8"/>
  <c r="I16" i="8"/>
  <c r="I15" i="8"/>
  <c r="I23" i="8"/>
  <c r="I14" i="8"/>
  <c r="I20" i="8"/>
  <c r="I6" i="8"/>
  <c r="J118" i="8"/>
  <c r="J112" i="8"/>
  <c r="J117" i="8"/>
  <c r="J111" i="8"/>
  <c r="J116" i="8"/>
  <c r="J121" i="8"/>
  <c r="J115" i="8"/>
  <c r="J109" i="8"/>
  <c r="J120" i="8"/>
  <c r="J114" i="8"/>
  <c r="J108" i="8"/>
  <c r="J102" i="8"/>
  <c r="J96" i="8"/>
  <c r="J107" i="8"/>
  <c r="J119" i="8"/>
  <c r="J105" i="8"/>
  <c r="J89" i="8"/>
  <c r="J113" i="8"/>
  <c r="J104" i="8"/>
  <c r="J100" i="8"/>
  <c r="J95" i="8"/>
  <c r="J94" i="8"/>
  <c r="J91" i="8"/>
  <c r="J110" i="8"/>
  <c r="J101" i="8"/>
  <c r="J98" i="8"/>
  <c r="J97" i="8"/>
  <c r="J92" i="8"/>
  <c r="J99" i="8"/>
  <c r="J106" i="8"/>
  <c r="J103" i="8"/>
  <c r="J93" i="8"/>
  <c r="J87" i="8"/>
  <c r="J90" i="8"/>
  <c r="J86" i="8"/>
  <c r="J81" i="8"/>
  <c r="J85" i="8"/>
  <c r="J78" i="8"/>
  <c r="J79" i="8"/>
  <c r="J82" i="8"/>
  <c r="J80" i="8"/>
  <c r="J77" i="8"/>
  <c r="J83" i="8"/>
  <c r="J75" i="8"/>
  <c r="J74" i="8"/>
  <c r="J88" i="8"/>
  <c r="J76" i="8"/>
  <c r="J62" i="8"/>
  <c r="J66" i="8"/>
  <c r="J69" i="8"/>
  <c r="J67" i="8"/>
  <c r="J71" i="8"/>
  <c r="J68" i="8"/>
  <c r="J64" i="8"/>
  <c r="J61" i="8"/>
  <c r="J60" i="8"/>
  <c r="J54" i="8"/>
  <c r="J65" i="8"/>
  <c r="J56" i="8"/>
  <c r="J50" i="8"/>
  <c r="J59" i="8"/>
  <c r="J84" i="8"/>
  <c r="J58" i="8"/>
  <c r="J63" i="8"/>
  <c r="J72" i="8"/>
  <c r="J57" i="8"/>
  <c r="J42" i="8"/>
  <c r="J47" i="8"/>
  <c r="J73" i="8"/>
  <c r="J55" i="8"/>
  <c r="J49" i="8"/>
  <c r="J48" i="8"/>
  <c r="J46" i="8"/>
  <c r="J53" i="8"/>
  <c r="J51" i="8"/>
  <c r="J45" i="8"/>
  <c r="J40" i="8"/>
  <c r="J41" i="8"/>
  <c r="J38" i="8"/>
  <c r="J52" i="8"/>
  <c r="J44" i="8"/>
  <c r="J36" i="8"/>
  <c r="J33" i="8"/>
  <c r="J30" i="8"/>
  <c r="J26" i="8"/>
  <c r="J19" i="8"/>
  <c r="J13" i="8"/>
  <c r="J7" i="8"/>
  <c r="J39" i="8"/>
  <c r="J35" i="8"/>
  <c r="J31" i="8"/>
  <c r="J28" i="8"/>
  <c r="J43" i="8"/>
  <c r="J34" i="8"/>
  <c r="J21" i="8"/>
  <c r="J37" i="8"/>
  <c r="J29" i="8"/>
  <c r="J70" i="8"/>
  <c r="J12" i="8"/>
  <c r="J8" i="8"/>
  <c r="J25" i="8"/>
  <c r="J20" i="8"/>
  <c r="J16" i="8"/>
  <c r="J9" i="8"/>
  <c r="J17" i="8"/>
  <c r="J10" i="8"/>
  <c r="J32" i="8"/>
  <c r="J18" i="8"/>
  <c r="J24" i="8"/>
  <c r="J11" i="8"/>
  <c r="J15" i="8"/>
  <c r="J23" i="8"/>
  <c r="J14" i="8"/>
  <c r="J27" i="8"/>
  <c r="J22" i="8"/>
  <c r="J6" i="8"/>
  <c r="L117" i="8"/>
  <c r="L111" i="8"/>
  <c r="L116" i="8"/>
  <c r="L110" i="8"/>
  <c r="L121" i="8"/>
  <c r="L115" i="8"/>
  <c r="L120" i="8"/>
  <c r="L114" i="8"/>
  <c r="L108" i="8"/>
  <c r="L119" i="8"/>
  <c r="L113" i="8"/>
  <c r="L107" i="8"/>
  <c r="L101" i="8"/>
  <c r="L95" i="8"/>
  <c r="L118" i="8"/>
  <c r="L112" i="8"/>
  <c r="L109" i="8"/>
  <c r="L104" i="8"/>
  <c r="L105" i="8"/>
  <c r="L100" i="8"/>
  <c r="L94" i="8"/>
  <c r="L91" i="8"/>
  <c r="L98" i="8"/>
  <c r="L97" i="8"/>
  <c r="L96" i="8"/>
  <c r="L92" i="8"/>
  <c r="L99" i="8"/>
  <c r="L106" i="8"/>
  <c r="L103" i="8"/>
  <c r="L102" i="8"/>
  <c r="L90" i="8"/>
  <c r="L86" i="8"/>
  <c r="L87" i="8"/>
  <c r="L78" i="8"/>
  <c r="L93" i="8"/>
  <c r="L89" i="8"/>
  <c r="L88" i="8"/>
  <c r="L80" i="8"/>
  <c r="L77" i="8"/>
  <c r="L83" i="8"/>
  <c r="L82" i="8"/>
  <c r="L81" i="8"/>
  <c r="L75" i="8"/>
  <c r="L74" i="8"/>
  <c r="L73" i="8"/>
  <c r="L76" i="8"/>
  <c r="L85" i="8"/>
  <c r="L84" i="8"/>
  <c r="L72" i="8"/>
  <c r="L69" i="8"/>
  <c r="L67" i="8"/>
  <c r="L63" i="8"/>
  <c r="L71" i="8"/>
  <c r="L68" i="8"/>
  <c r="L64" i="8"/>
  <c r="L79" i="8"/>
  <c r="L70" i="8"/>
  <c r="L59" i="8"/>
  <c r="L53" i="8"/>
  <c r="L62" i="8"/>
  <c r="L66" i="8"/>
  <c r="L65" i="8"/>
  <c r="L61" i="8"/>
  <c r="L60" i="8"/>
  <c r="L55" i="8"/>
  <c r="L48" i="8"/>
  <c r="L50" i="8"/>
  <c r="L49" i="8"/>
  <c r="L46" i="8"/>
  <c r="L43" i="8"/>
  <c r="L56" i="8"/>
  <c r="L51" i="8"/>
  <c r="L45" i="8"/>
  <c r="L54" i="8"/>
  <c r="L44" i="8"/>
  <c r="L52" i="8"/>
  <c r="L37" i="8"/>
  <c r="L58" i="8"/>
  <c r="L42" i="8"/>
  <c r="L39" i="8"/>
  <c r="L23" i="8"/>
  <c r="L18" i="8"/>
  <c r="L12" i="8"/>
  <c r="L6" i="8"/>
  <c r="L27" i="8"/>
  <c r="L35" i="8"/>
  <c r="L31" i="8"/>
  <c r="L47" i="8"/>
  <c r="L41" i="8"/>
  <c r="L38" i="8"/>
  <c r="L28" i="8"/>
  <c r="L57" i="8"/>
  <c r="L32" i="8"/>
  <c r="L34" i="8"/>
  <c r="L40" i="8"/>
  <c r="L20" i="8"/>
  <c r="L25" i="8"/>
  <c r="L19" i="8"/>
  <c r="L33" i="8"/>
  <c r="L10" i="8"/>
  <c r="L14" i="8"/>
  <c r="L22" i="8"/>
  <c r="L21" i="8"/>
  <c r="L36" i="8"/>
  <c r="L11" i="8"/>
  <c r="L24" i="8"/>
  <c r="L15" i="8"/>
  <c r="L16" i="8"/>
  <c r="L17" i="8"/>
  <c r="L9" i="8"/>
  <c r="L26" i="8"/>
  <c r="L30" i="8"/>
  <c r="L29" i="8"/>
  <c r="L13" i="8"/>
  <c r="L7" i="8"/>
  <c r="L8" i="8"/>
  <c r="BF122" i="8" a="1"/>
  <c r="BF122" i="8" s="1"/>
  <c r="BE122" i="8"/>
  <c r="BD122" i="8"/>
  <c r="BC122" i="8"/>
  <c r="BB122" i="8"/>
  <c r="BA122" i="8"/>
  <c r="AZ122" i="8"/>
  <c r="AY122" i="8"/>
  <c r="AX122" i="8"/>
  <c r="AW122" i="8"/>
  <c r="AV122" i="8"/>
  <c r="AU122" i="8"/>
  <c r="AT122" i="8"/>
  <c r="AS122" i="8"/>
  <c r="AR122" i="8"/>
  <c r="AQ122" i="8"/>
  <c r="AP122" i="8"/>
  <c r="AO122"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G122" i="8"/>
  <c r="F122" i="8"/>
  <c r="AF119" i="8" l="1"/>
  <c r="AF113" i="8"/>
  <c r="AF107" i="8"/>
  <c r="AF118" i="8"/>
  <c r="AF112" i="8"/>
  <c r="AF117" i="8"/>
  <c r="AF111" i="8"/>
  <c r="AF116" i="8"/>
  <c r="AF110" i="8"/>
  <c r="AF121" i="8"/>
  <c r="AF115" i="8"/>
  <c r="AF103" i="8"/>
  <c r="AF97" i="8"/>
  <c r="AF120" i="8"/>
  <c r="AF114" i="8"/>
  <c r="AF108" i="8"/>
  <c r="AF106" i="8"/>
  <c r="AF90" i="8"/>
  <c r="AF100" i="8"/>
  <c r="AF93" i="8"/>
  <c r="AF98" i="8"/>
  <c r="AF101" i="8"/>
  <c r="AF109" i="8"/>
  <c r="AF104" i="8"/>
  <c r="AF92" i="8"/>
  <c r="AF88" i="8"/>
  <c r="AF99" i="8"/>
  <c r="AF96" i="8"/>
  <c r="AF85" i="8"/>
  <c r="AF95" i="8"/>
  <c r="AF80" i="8"/>
  <c r="AF76" i="8"/>
  <c r="AF75" i="8"/>
  <c r="AF91" i="8"/>
  <c r="AF89" i="8"/>
  <c r="AF105" i="8"/>
  <c r="AF102" i="8"/>
  <c r="AF87" i="8"/>
  <c r="AF69" i="8"/>
  <c r="AF94" i="8"/>
  <c r="AF79" i="8"/>
  <c r="AF86" i="8"/>
  <c r="AF84" i="8"/>
  <c r="AF74" i="8"/>
  <c r="AF83" i="8"/>
  <c r="AF71" i="8"/>
  <c r="AF65" i="8"/>
  <c r="AF82" i="8"/>
  <c r="AF70" i="8"/>
  <c r="AF62" i="8"/>
  <c r="AF66" i="8"/>
  <c r="AF78" i="8"/>
  <c r="AF81" i="8"/>
  <c r="AF63" i="8"/>
  <c r="AF55" i="8"/>
  <c r="AF77" i="8"/>
  <c r="AF72" i="8"/>
  <c r="AF51" i="8"/>
  <c r="AF45" i="8"/>
  <c r="AF57" i="8"/>
  <c r="AF68" i="8"/>
  <c r="AF61" i="8"/>
  <c r="AF73" i="8"/>
  <c r="AF67" i="8"/>
  <c r="AF52" i="8"/>
  <c r="AF53" i="8"/>
  <c r="AF64" i="8"/>
  <c r="AF41" i="8"/>
  <c r="AF44" i="8"/>
  <c r="AF42" i="8"/>
  <c r="AF59" i="8"/>
  <c r="AF56" i="8"/>
  <c r="AF54" i="8"/>
  <c r="AF60" i="8"/>
  <c r="AF47" i="8"/>
  <c r="AF43" i="8"/>
  <c r="AF49" i="8"/>
  <c r="AF48" i="8"/>
  <c r="AF39" i="8"/>
  <c r="AF33" i="8"/>
  <c r="AF50" i="8"/>
  <c r="AF58" i="8"/>
  <c r="AF46" i="8"/>
  <c r="AF25" i="8"/>
  <c r="AF21" i="8"/>
  <c r="AF20" i="8"/>
  <c r="AF14" i="8"/>
  <c r="AF8" i="8"/>
  <c r="AF29" i="8"/>
  <c r="AF37" i="8"/>
  <c r="AF34" i="8"/>
  <c r="AF30" i="8"/>
  <c r="AF26" i="8"/>
  <c r="AF36" i="8"/>
  <c r="AF27" i="8"/>
  <c r="AF7" i="8"/>
  <c r="AF11" i="8"/>
  <c r="AF32" i="8"/>
  <c r="AF12" i="8"/>
  <c r="AF22" i="8"/>
  <c r="AF16" i="8"/>
  <c r="AF28" i="8"/>
  <c r="AF24" i="8"/>
  <c r="AF23" i="8"/>
  <c r="AF38" i="8"/>
  <c r="AF31" i="8"/>
  <c r="AF13" i="8"/>
  <c r="AF10" i="8"/>
  <c r="AF9" i="8"/>
  <c r="AF19" i="8"/>
  <c r="AF35" i="8"/>
  <c r="AF6" i="8"/>
  <c r="AF17" i="8"/>
  <c r="AF15" i="8"/>
  <c r="AF18" i="8"/>
  <c r="AF40" i="8"/>
  <c r="AP121" i="8"/>
  <c r="AP115" i="8"/>
  <c r="AP109" i="8"/>
  <c r="AP120" i="8"/>
  <c r="AP114" i="8"/>
  <c r="AP108" i="8"/>
  <c r="AP119" i="8"/>
  <c r="AP113" i="8"/>
  <c r="AP107" i="8"/>
  <c r="AP118" i="8"/>
  <c r="AP112" i="8"/>
  <c r="AP106" i="8"/>
  <c r="AP117" i="8"/>
  <c r="AP111" i="8"/>
  <c r="AP105" i="8"/>
  <c r="AP104" i="8"/>
  <c r="AP98" i="8"/>
  <c r="AP103" i="8"/>
  <c r="AP116" i="8"/>
  <c r="AP95" i="8"/>
  <c r="AP88" i="8"/>
  <c r="AP82" i="8"/>
  <c r="AP76" i="8"/>
  <c r="AP110" i="8"/>
  <c r="AP92" i="8"/>
  <c r="AP94" i="8"/>
  <c r="AP89" i="8"/>
  <c r="AP93" i="8"/>
  <c r="AP102" i="8"/>
  <c r="AP100" i="8"/>
  <c r="AP91" i="8"/>
  <c r="AP99" i="8"/>
  <c r="AP97" i="8"/>
  <c r="AP86" i="8"/>
  <c r="AP90" i="8"/>
  <c r="AP83" i="8"/>
  <c r="AP77" i="8"/>
  <c r="AP72" i="8"/>
  <c r="AP66" i="8"/>
  <c r="AP80" i="8"/>
  <c r="AP79" i="8"/>
  <c r="AP78" i="8"/>
  <c r="AP87" i="8"/>
  <c r="AP81" i="8"/>
  <c r="AP101" i="8"/>
  <c r="AP96" i="8"/>
  <c r="AP84" i="8"/>
  <c r="AP69" i="8"/>
  <c r="AP67" i="8"/>
  <c r="AP55" i="8"/>
  <c r="AP49" i="8"/>
  <c r="AP43" i="8"/>
  <c r="AP64" i="8"/>
  <c r="AP75" i="8"/>
  <c r="AP68" i="8"/>
  <c r="AP73" i="8"/>
  <c r="AP71" i="8"/>
  <c r="AP65" i="8"/>
  <c r="AP74" i="8"/>
  <c r="AP70" i="8"/>
  <c r="AP85" i="8"/>
  <c r="AP61" i="8"/>
  <c r="AP41" i="8"/>
  <c r="AP60" i="8"/>
  <c r="AP63" i="8"/>
  <c r="AP62" i="8"/>
  <c r="AP50" i="8"/>
  <c r="AP58" i="8"/>
  <c r="AP57" i="8"/>
  <c r="AP39" i="8"/>
  <c r="AP33" i="8"/>
  <c r="AP27" i="8"/>
  <c r="AP21" i="8"/>
  <c r="AP52" i="8"/>
  <c r="AP48" i="8"/>
  <c r="AP47" i="8"/>
  <c r="AP46" i="8"/>
  <c r="AP40" i="8"/>
  <c r="AP56" i="8"/>
  <c r="AP45" i="8"/>
  <c r="AP53" i="8"/>
  <c r="AP44" i="8"/>
  <c r="AP42" i="8"/>
  <c r="AP51" i="8"/>
  <c r="AP32" i="8"/>
  <c r="AP25" i="8"/>
  <c r="AP34" i="8"/>
  <c r="AP54" i="8"/>
  <c r="AP37" i="8"/>
  <c r="AP59" i="8"/>
  <c r="AP30" i="8"/>
  <c r="AP17" i="8"/>
  <c r="AP19" i="8"/>
  <c r="AP26" i="8"/>
  <c r="AP15" i="8"/>
  <c r="AP38" i="8"/>
  <c r="AP31" i="8"/>
  <c r="AP18" i="8"/>
  <c r="AP36" i="8"/>
  <c r="AP35" i="8"/>
  <c r="AP12" i="8"/>
  <c r="AP16" i="8"/>
  <c r="AP22" i="8"/>
  <c r="AP8" i="8"/>
  <c r="AP29" i="8"/>
  <c r="AP13" i="8"/>
  <c r="AP14" i="8"/>
  <c r="AP10" i="8"/>
  <c r="AP9" i="8"/>
  <c r="AP24" i="8"/>
  <c r="AP11" i="8"/>
  <c r="AP20" i="8"/>
  <c r="AP7" i="8"/>
  <c r="AP28" i="8"/>
  <c r="AP23" i="8"/>
  <c r="AP6" i="8"/>
  <c r="T119" i="8"/>
  <c r="T113" i="8"/>
  <c r="T107" i="8"/>
  <c r="T118" i="8"/>
  <c r="T112" i="8"/>
  <c r="T117" i="8"/>
  <c r="T111" i="8"/>
  <c r="T116" i="8"/>
  <c r="T110" i="8"/>
  <c r="T121" i="8"/>
  <c r="T115" i="8"/>
  <c r="T109" i="8"/>
  <c r="T103" i="8"/>
  <c r="T97" i="8"/>
  <c r="T106" i="8"/>
  <c r="T120" i="8"/>
  <c r="T90" i="8"/>
  <c r="T114" i="8"/>
  <c r="T99" i="8"/>
  <c r="T108" i="8"/>
  <c r="T91" i="8"/>
  <c r="T105" i="8"/>
  <c r="T96" i="8"/>
  <c r="T95" i="8"/>
  <c r="T94" i="8"/>
  <c r="T100" i="8"/>
  <c r="T88" i="8"/>
  <c r="T101" i="8"/>
  <c r="T98" i="8"/>
  <c r="T85" i="8"/>
  <c r="T104" i="8"/>
  <c r="T92" i="8"/>
  <c r="T89" i="8"/>
  <c r="T87" i="8"/>
  <c r="T93" i="8"/>
  <c r="T84" i="8"/>
  <c r="T75" i="8"/>
  <c r="T102" i="8"/>
  <c r="T86" i="8"/>
  <c r="T69" i="8"/>
  <c r="T78" i="8"/>
  <c r="T79" i="8"/>
  <c r="T77" i="8"/>
  <c r="T81" i="8"/>
  <c r="T80" i="8"/>
  <c r="T83" i="8"/>
  <c r="T61" i="8"/>
  <c r="T65" i="8"/>
  <c r="T70" i="8"/>
  <c r="T66" i="8"/>
  <c r="T82" i="8"/>
  <c r="T63" i="8"/>
  <c r="T72" i="8"/>
  <c r="T67" i="8"/>
  <c r="T73" i="8"/>
  <c r="T74" i="8"/>
  <c r="T64" i="8"/>
  <c r="T55" i="8"/>
  <c r="T68" i="8"/>
  <c r="T57" i="8"/>
  <c r="T49" i="8"/>
  <c r="T76" i="8"/>
  <c r="T71" i="8"/>
  <c r="T60" i="8"/>
  <c r="T59" i="8"/>
  <c r="T56" i="8"/>
  <c r="T62" i="8"/>
  <c r="T58" i="8"/>
  <c r="T41" i="8"/>
  <c r="T54" i="8"/>
  <c r="T44" i="8"/>
  <c r="T52" i="8"/>
  <c r="T47" i="8"/>
  <c r="T46" i="8"/>
  <c r="T48" i="8"/>
  <c r="T43" i="8"/>
  <c r="T50" i="8"/>
  <c r="T53" i="8"/>
  <c r="T40" i="8"/>
  <c r="T39" i="8"/>
  <c r="T33" i="8"/>
  <c r="T45" i="8"/>
  <c r="T37" i="8"/>
  <c r="T34" i="8"/>
  <c r="T29" i="8"/>
  <c r="T20" i="8"/>
  <c r="T14" i="8"/>
  <c r="T8" i="8"/>
  <c r="T36" i="8"/>
  <c r="T31" i="8"/>
  <c r="T27" i="8"/>
  <c r="T51" i="8"/>
  <c r="T42" i="8"/>
  <c r="T35" i="8"/>
  <c r="T24" i="8"/>
  <c r="T38" i="8"/>
  <c r="T28" i="8"/>
  <c r="T18" i="8"/>
  <c r="T11" i="8"/>
  <c r="T15" i="8"/>
  <c r="T23" i="8"/>
  <c r="T12" i="8"/>
  <c r="T16" i="8"/>
  <c r="T32" i="8"/>
  <c r="T26" i="8"/>
  <c r="T13" i="8"/>
  <c r="T25" i="8"/>
  <c r="T17" i="8"/>
  <c r="T30" i="8"/>
  <c r="T6" i="8"/>
  <c r="T19" i="8"/>
  <c r="T7" i="8"/>
  <c r="T22" i="8"/>
  <c r="T10" i="8"/>
  <c r="T9" i="8"/>
  <c r="T21" i="8"/>
  <c r="AR120" i="8"/>
  <c r="AR114" i="8"/>
  <c r="AR108" i="8"/>
  <c r="AR119" i="8"/>
  <c r="AR113" i="8"/>
  <c r="AR107" i="8"/>
  <c r="AR118" i="8"/>
  <c r="AR112" i="8"/>
  <c r="AR117" i="8"/>
  <c r="AR111" i="8"/>
  <c r="AR116" i="8"/>
  <c r="AR110" i="8"/>
  <c r="AR105" i="8"/>
  <c r="AR104" i="8"/>
  <c r="AR121" i="8"/>
  <c r="AR103" i="8"/>
  <c r="AR97" i="8"/>
  <c r="AR115" i="8"/>
  <c r="AR101" i="8"/>
  <c r="AR98" i="8"/>
  <c r="AR100" i="8"/>
  <c r="AR109" i="8"/>
  <c r="AR102" i="8"/>
  <c r="AR99" i="8"/>
  <c r="AR87" i="8"/>
  <c r="AR81" i="8"/>
  <c r="AR106" i="8"/>
  <c r="AR94" i="8"/>
  <c r="AR89" i="8"/>
  <c r="AR96" i="8"/>
  <c r="AR95" i="8"/>
  <c r="AR93" i="8"/>
  <c r="AR86" i="8"/>
  <c r="AR91" i="8"/>
  <c r="AR85" i="8"/>
  <c r="AR92" i="8"/>
  <c r="AR88" i="8"/>
  <c r="AR83" i="8"/>
  <c r="AR80" i="8"/>
  <c r="AR79" i="8"/>
  <c r="AR71" i="8"/>
  <c r="AR65" i="8"/>
  <c r="AR82" i="8"/>
  <c r="AR76" i="8"/>
  <c r="AR84" i="8"/>
  <c r="AR90" i="8"/>
  <c r="AR64" i="8"/>
  <c r="AR60" i="8"/>
  <c r="AR54" i="8"/>
  <c r="AR48" i="8"/>
  <c r="AR75" i="8"/>
  <c r="AR72" i="8"/>
  <c r="AR68" i="8"/>
  <c r="AR74" i="8"/>
  <c r="AR78" i="8"/>
  <c r="AR62" i="8"/>
  <c r="AR70" i="8"/>
  <c r="AR66" i="8"/>
  <c r="AR77" i="8"/>
  <c r="AR63" i="8"/>
  <c r="AR69" i="8"/>
  <c r="AR67" i="8"/>
  <c r="AR55" i="8"/>
  <c r="AR40" i="8"/>
  <c r="AR58" i="8"/>
  <c r="AR57" i="8"/>
  <c r="AR73" i="8"/>
  <c r="AR47" i="8"/>
  <c r="AR52" i="8"/>
  <c r="AR38" i="8"/>
  <c r="AR32" i="8"/>
  <c r="AR26" i="8"/>
  <c r="AR59" i="8"/>
  <c r="AR56" i="8"/>
  <c r="AR49" i="8"/>
  <c r="AR45" i="8"/>
  <c r="AR53" i="8"/>
  <c r="AR42" i="8"/>
  <c r="AR51" i="8"/>
  <c r="AR61" i="8"/>
  <c r="AR50" i="8"/>
  <c r="AR44" i="8"/>
  <c r="AR28" i="8"/>
  <c r="AR43" i="8"/>
  <c r="AR39" i="8"/>
  <c r="AR35" i="8"/>
  <c r="AR37" i="8"/>
  <c r="AR34" i="8"/>
  <c r="AR30" i="8"/>
  <c r="AR41" i="8"/>
  <c r="AR33" i="8"/>
  <c r="AR23" i="8"/>
  <c r="AR36" i="8"/>
  <c r="AR31" i="8"/>
  <c r="AR27" i="8"/>
  <c r="AR14" i="8"/>
  <c r="AR10" i="8"/>
  <c r="AR19" i="8"/>
  <c r="AR11" i="8"/>
  <c r="AR15" i="8"/>
  <c r="AR25" i="8"/>
  <c r="AR18" i="8"/>
  <c r="AR12" i="8"/>
  <c r="AR16" i="8"/>
  <c r="AR21" i="8"/>
  <c r="AR17" i="8"/>
  <c r="AR29" i="8"/>
  <c r="AR7" i="8"/>
  <c r="AR6" i="8"/>
  <c r="AR46" i="8"/>
  <c r="AR9" i="8"/>
  <c r="AR24" i="8"/>
  <c r="AR13" i="8"/>
  <c r="AR22" i="8"/>
  <c r="AR8" i="8"/>
  <c r="AR20" i="8"/>
  <c r="BD120" i="8"/>
  <c r="BD114" i="8"/>
  <c r="BD108" i="8"/>
  <c r="BD119" i="8"/>
  <c r="BD113" i="8"/>
  <c r="BD107" i="8"/>
  <c r="BD118" i="8"/>
  <c r="BD112" i="8"/>
  <c r="BD117" i="8"/>
  <c r="BD111" i="8"/>
  <c r="BD116" i="8"/>
  <c r="BD110" i="8"/>
  <c r="BD104" i="8"/>
  <c r="BD115" i="8"/>
  <c r="BD109" i="8"/>
  <c r="BD106" i="8"/>
  <c r="BD105" i="8"/>
  <c r="BD103" i="8"/>
  <c r="BD97" i="8"/>
  <c r="BD121" i="8"/>
  <c r="BD95" i="8"/>
  <c r="BD99" i="8"/>
  <c r="BD92" i="8"/>
  <c r="BD87" i="8"/>
  <c r="BD81" i="8"/>
  <c r="BD102" i="8"/>
  <c r="BD100" i="8"/>
  <c r="BD89" i="8"/>
  <c r="BD96" i="8"/>
  <c r="BD93" i="8"/>
  <c r="BD90" i="8"/>
  <c r="BD98" i="8"/>
  <c r="BD91" i="8"/>
  <c r="BD94" i="8"/>
  <c r="BD86" i="8"/>
  <c r="BD79" i="8"/>
  <c r="BD71" i="8"/>
  <c r="BD65" i="8"/>
  <c r="BD77" i="8"/>
  <c r="BD84" i="8"/>
  <c r="BD80" i="8"/>
  <c r="BD78" i="8"/>
  <c r="BD88" i="8"/>
  <c r="BD76" i="8"/>
  <c r="BD101" i="8"/>
  <c r="BD82" i="8"/>
  <c r="BD83" i="8"/>
  <c r="BD74" i="8"/>
  <c r="BD85" i="8"/>
  <c r="BD69" i="8"/>
  <c r="BD54" i="8"/>
  <c r="BD48" i="8"/>
  <c r="BD64" i="8"/>
  <c r="BD68" i="8"/>
  <c r="BD72" i="8"/>
  <c r="BD73" i="8"/>
  <c r="BD75" i="8"/>
  <c r="BD70" i="8"/>
  <c r="BD62" i="8"/>
  <c r="BD44" i="8"/>
  <c r="BD40" i="8"/>
  <c r="BD67" i="8"/>
  <c r="BD61" i="8"/>
  <c r="BD55" i="8"/>
  <c r="BD66" i="8"/>
  <c r="BD60" i="8"/>
  <c r="BD38" i="8"/>
  <c r="BD32" i="8"/>
  <c r="BD26" i="8"/>
  <c r="BD43" i="8"/>
  <c r="BD47" i="8"/>
  <c r="BD46" i="8"/>
  <c r="BD49" i="8"/>
  <c r="BD45" i="8"/>
  <c r="BD41" i="8"/>
  <c r="BD63" i="8"/>
  <c r="BD57" i="8"/>
  <c r="BD50" i="8"/>
  <c r="BD58" i="8"/>
  <c r="BD53" i="8"/>
  <c r="BD56" i="8"/>
  <c r="BD59" i="8"/>
  <c r="BD42" i="8"/>
  <c r="BD24" i="8"/>
  <c r="BD28" i="8"/>
  <c r="BD29" i="8"/>
  <c r="BD39" i="8"/>
  <c r="BD37" i="8"/>
  <c r="BD34" i="8"/>
  <c r="BD52" i="8"/>
  <c r="BD51" i="8"/>
  <c r="BD27" i="8"/>
  <c r="BD23" i="8"/>
  <c r="BD22" i="8"/>
  <c r="BD6" i="8"/>
  <c r="BD10" i="8"/>
  <c r="BD14" i="8"/>
  <c r="BD19" i="8"/>
  <c r="BD7" i="8"/>
  <c r="BD11" i="8"/>
  <c r="BD36" i="8"/>
  <c r="BD15" i="8"/>
  <c r="BD35" i="8"/>
  <c r="BD33" i="8"/>
  <c r="BD18" i="8"/>
  <c r="BD30" i="8"/>
  <c r="BD8" i="8"/>
  <c r="BD17" i="8"/>
  <c r="BD21" i="8"/>
  <c r="BD13" i="8"/>
  <c r="BD9" i="8"/>
  <c r="BD31" i="8"/>
  <c r="BD20" i="8"/>
  <c r="BD12" i="8"/>
  <c r="BD25" i="8"/>
  <c r="BD16" i="8"/>
  <c r="U119" i="8"/>
  <c r="U113" i="8"/>
  <c r="U107" i="8"/>
  <c r="U118" i="8"/>
  <c r="U112" i="8"/>
  <c r="U117" i="8"/>
  <c r="U111" i="8"/>
  <c r="U116" i="8"/>
  <c r="U110" i="8"/>
  <c r="U121" i="8"/>
  <c r="U115" i="8"/>
  <c r="U109" i="8"/>
  <c r="U106" i="8"/>
  <c r="U102" i="8"/>
  <c r="U96" i="8"/>
  <c r="U120" i="8"/>
  <c r="U114" i="8"/>
  <c r="U104" i="8"/>
  <c r="U103" i="8"/>
  <c r="U105" i="8"/>
  <c r="U86" i="8"/>
  <c r="U80" i="8"/>
  <c r="U108" i="8"/>
  <c r="U90" i="8"/>
  <c r="U92" i="8"/>
  <c r="U100" i="8"/>
  <c r="U101" i="8"/>
  <c r="U98" i="8"/>
  <c r="U97" i="8"/>
  <c r="U89" i="8"/>
  <c r="U94" i="8"/>
  <c r="U99" i="8"/>
  <c r="U91" i="8"/>
  <c r="U88" i="8"/>
  <c r="U87" i="8"/>
  <c r="U93" i="8"/>
  <c r="U95" i="8"/>
  <c r="U81" i="8"/>
  <c r="U70" i="8"/>
  <c r="U64" i="8"/>
  <c r="U84" i="8"/>
  <c r="U78" i="8"/>
  <c r="U79" i="8"/>
  <c r="U77" i="8"/>
  <c r="U85" i="8"/>
  <c r="U82" i="8"/>
  <c r="U65" i="8"/>
  <c r="U59" i="8"/>
  <c r="U53" i="8"/>
  <c r="U47" i="8"/>
  <c r="U83" i="8"/>
  <c r="U69" i="8"/>
  <c r="U63" i="8"/>
  <c r="U72" i="8"/>
  <c r="U67" i="8"/>
  <c r="U73" i="8"/>
  <c r="U74" i="8"/>
  <c r="U68" i="8"/>
  <c r="U76" i="8"/>
  <c r="U71" i="8"/>
  <c r="U66" i="8"/>
  <c r="U60" i="8"/>
  <c r="U61" i="8"/>
  <c r="U75" i="8"/>
  <c r="U62" i="8"/>
  <c r="U58" i="8"/>
  <c r="U48" i="8"/>
  <c r="U37" i="8"/>
  <c r="U31" i="8"/>
  <c r="U25" i="8"/>
  <c r="U54" i="8"/>
  <c r="U44" i="8"/>
  <c r="U42" i="8"/>
  <c r="U46" i="8"/>
  <c r="U43" i="8"/>
  <c r="U50" i="8"/>
  <c r="U49" i="8"/>
  <c r="U55" i="8"/>
  <c r="U57" i="8"/>
  <c r="U45" i="8"/>
  <c r="U56" i="8"/>
  <c r="U51" i="8"/>
  <c r="U52" i="8"/>
  <c r="U41" i="8"/>
  <c r="U30" i="8"/>
  <c r="U40" i="8"/>
  <c r="U39" i="8"/>
  <c r="U35" i="8"/>
  <c r="U38" i="8"/>
  <c r="U28" i="8"/>
  <c r="U32" i="8"/>
  <c r="U36" i="8"/>
  <c r="U15" i="8"/>
  <c r="U22" i="8"/>
  <c r="U21" i="8"/>
  <c r="U33" i="8"/>
  <c r="U24" i="8"/>
  <c r="U16" i="8"/>
  <c r="U20" i="8"/>
  <c r="U27" i="8"/>
  <c r="U26" i="8"/>
  <c r="U13" i="8"/>
  <c r="U17" i="8"/>
  <c r="U29" i="8"/>
  <c r="U19" i="8"/>
  <c r="U7" i="8"/>
  <c r="U18" i="8"/>
  <c r="U23" i="8"/>
  <c r="U14" i="8"/>
  <c r="U6" i="8"/>
  <c r="U8" i="8"/>
  <c r="U10" i="8"/>
  <c r="U34" i="8"/>
  <c r="U12" i="8"/>
  <c r="U9" i="8"/>
  <c r="U11" i="8"/>
  <c r="AS119" i="8"/>
  <c r="AS113" i="8"/>
  <c r="AS107" i="8"/>
  <c r="AS118" i="8"/>
  <c r="AS112" i="8"/>
  <c r="AS117" i="8"/>
  <c r="AS111" i="8"/>
  <c r="AS116" i="8"/>
  <c r="AS110" i="8"/>
  <c r="AS121" i="8"/>
  <c r="AS115" i="8"/>
  <c r="AS120" i="8"/>
  <c r="AS103" i="8"/>
  <c r="AS97" i="8"/>
  <c r="AS114" i="8"/>
  <c r="AS108" i="8"/>
  <c r="AS90" i="8"/>
  <c r="AS109" i="8"/>
  <c r="AS102" i="8"/>
  <c r="AS106" i="8"/>
  <c r="AS94" i="8"/>
  <c r="AS89" i="8"/>
  <c r="AS96" i="8"/>
  <c r="AS95" i="8"/>
  <c r="AS105" i="8"/>
  <c r="AS93" i="8"/>
  <c r="AS104" i="8"/>
  <c r="AS100" i="8"/>
  <c r="AS91" i="8"/>
  <c r="AS99" i="8"/>
  <c r="AS88" i="8"/>
  <c r="AS101" i="8"/>
  <c r="AS86" i="8"/>
  <c r="AS85" i="8"/>
  <c r="AS92" i="8"/>
  <c r="AS98" i="8"/>
  <c r="AS75" i="8"/>
  <c r="AS84" i="8"/>
  <c r="AS87" i="8"/>
  <c r="AS81" i="8"/>
  <c r="AS82" i="8"/>
  <c r="AS76" i="8"/>
  <c r="AS83" i="8"/>
  <c r="AS69" i="8"/>
  <c r="AS79" i="8"/>
  <c r="AS72" i="8"/>
  <c r="AS68" i="8"/>
  <c r="AS73" i="8"/>
  <c r="AS78" i="8"/>
  <c r="AS62" i="8"/>
  <c r="AS70" i="8"/>
  <c r="AS66" i="8"/>
  <c r="AS77" i="8"/>
  <c r="AS80" i="8"/>
  <c r="AS67" i="8"/>
  <c r="AS55" i="8"/>
  <c r="AS64" i="8"/>
  <c r="AS58" i="8"/>
  <c r="AS57" i="8"/>
  <c r="AS60" i="8"/>
  <c r="AS59" i="8"/>
  <c r="AS56" i="8"/>
  <c r="AS49" i="8"/>
  <c r="AS48" i="8"/>
  <c r="AS45" i="8"/>
  <c r="AS50" i="8"/>
  <c r="AS41" i="8"/>
  <c r="AS53" i="8"/>
  <c r="AS65" i="8"/>
  <c r="AS42" i="8"/>
  <c r="AS71" i="8"/>
  <c r="AS51" i="8"/>
  <c r="AS44" i="8"/>
  <c r="AS63" i="8"/>
  <c r="AS61" i="8"/>
  <c r="AS54" i="8"/>
  <c r="AS39" i="8"/>
  <c r="AS33" i="8"/>
  <c r="AS74" i="8"/>
  <c r="AS46" i="8"/>
  <c r="AS43" i="8"/>
  <c r="AS35" i="8"/>
  <c r="AS32" i="8"/>
  <c r="AS20" i="8"/>
  <c r="AS14" i="8"/>
  <c r="AS8" i="8"/>
  <c r="AS38" i="8"/>
  <c r="AS29" i="8"/>
  <c r="AS37" i="8"/>
  <c r="AS34" i="8"/>
  <c r="AS30" i="8"/>
  <c r="AS40" i="8"/>
  <c r="AS36" i="8"/>
  <c r="AS31" i="8"/>
  <c r="AS27" i="8"/>
  <c r="AS52" i="8"/>
  <c r="AS19" i="8"/>
  <c r="AS28" i="8"/>
  <c r="AS26" i="8"/>
  <c r="AS15" i="8"/>
  <c r="AS25" i="8"/>
  <c r="AS18" i="8"/>
  <c r="AS12" i="8"/>
  <c r="AS16" i="8"/>
  <c r="AS21" i="8"/>
  <c r="AS47" i="8"/>
  <c r="AS22" i="8"/>
  <c r="AS24" i="8"/>
  <c r="AS17" i="8"/>
  <c r="AS9" i="8"/>
  <c r="AS10" i="8"/>
  <c r="AS23" i="8"/>
  <c r="AS13" i="8"/>
  <c r="AS7" i="8"/>
  <c r="AS11" i="8"/>
  <c r="AS6" i="8"/>
  <c r="BE119" i="8"/>
  <c r="BE113" i="8"/>
  <c r="BE107" i="8"/>
  <c r="BE118" i="8"/>
  <c r="BE112" i="8"/>
  <c r="BE117" i="8"/>
  <c r="BE111" i="8"/>
  <c r="BE116" i="8"/>
  <c r="BE110" i="8"/>
  <c r="BE121" i="8"/>
  <c r="BE115" i="8"/>
  <c r="BE114" i="8"/>
  <c r="BE109" i="8"/>
  <c r="BE106" i="8"/>
  <c r="BE105" i="8"/>
  <c r="BE103" i="8"/>
  <c r="BE97" i="8"/>
  <c r="BE90" i="8"/>
  <c r="BE101" i="8"/>
  <c r="BE120" i="8"/>
  <c r="BE102" i="8"/>
  <c r="BE100" i="8"/>
  <c r="BE89" i="8"/>
  <c r="BE104" i="8"/>
  <c r="BE94" i="8"/>
  <c r="BE98" i="8"/>
  <c r="BE92" i="8"/>
  <c r="BE86" i="8"/>
  <c r="BE108" i="8"/>
  <c r="BE85" i="8"/>
  <c r="BE83" i="8"/>
  <c r="BE75" i="8"/>
  <c r="BE96" i="8"/>
  <c r="BE88" i="8"/>
  <c r="BE80" i="8"/>
  <c r="BE77" i="8"/>
  <c r="BE84" i="8"/>
  <c r="BE78" i="8"/>
  <c r="BE79" i="8"/>
  <c r="BE81" i="8"/>
  <c r="BE76" i="8"/>
  <c r="BE69" i="8"/>
  <c r="BE82" i="8"/>
  <c r="BE93" i="8"/>
  <c r="BE99" i="8"/>
  <c r="BE64" i="8"/>
  <c r="BE60" i="8"/>
  <c r="BE95" i="8"/>
  <c r="BE87" i="8"/>
  <c r="BE72" i="8"/>
  <c r="BE65" i="8"/>
  <c r="BE73" i="8"/>
  <c r="BE71" i="8"/>
  <c r="BE91" i="8"/>
  <c r="BE62" i="8"/>
  <c r="BE74" i="8"/>
  <c r="BE66" i="8"/>
  <c r="BE70" i="8"/>
  <c r="BE63" i="8"/>
  <c r="BE55" i="8"/>
  <c r="BE67" i="8"/>
  <c r="BE68" i="8"/>
  <c r="BE52" i="8"/>
  <c r="BE48" i="8"/>
  <c r="BE61" i="8"/>
  <c r="BE58" i="8"/>
  <c r="BE53" i="8"/>
  <c r="BE50" i="8"/>
  <c r="BE47" i="8"/>
  <c r="BE43" i="8"/>
  <c r="BE40" i="8"/>
  <c r="BE54" i="8"/>
  <c r="BE46" i="8"/>
  <c r="BE57" i="8"/>
  <c r="BE42" i="8"/>
  <c r="BE56" i="8"/>
  <c r="BE44" i="8"/>
  <c r="BE59" i="8"/>
  <c r="BE39" i="8"/>
  <c r="BE33" i="8"/>
  <c r="BE51" i="8"/>
  <c r="BE28" i="8"/>
  <c r="BE20" i="8"/>
  <c r="BE14" i="8"/>
  <c r="BE8" i="8"/>
  <c r="BE32" i="8"/>
  <c r="BE35" i="8"/>
  <c r="BE49" i="8"/>
  <c r="BE37" i="8"/>
  <c r="BE34" i="8"/>
  <c r="BE30" i="8"/>
  <c r="BE26" i="8"/>
  <c r="BE45" i="8"/>
  <c r="BE23" i="8"/>
  <c r="BE31" i="8"/>
  <c r="BE27" i="8"/>
  <c r="BE24" i="8"/>
  <c r="BE10" i="8"/>
  <c r="BE41" i="8"/>
  <c r="BE38" i="8"/>
  <c r="BE11" i="8"/>
  <c r="BE36" i="8"/>
  <c r="BE15" i="8"/>
  <c r="BE29" i="8"/>
  <c r="BE18" i="8"/>
  <c r="BE12" i="8"/>
  <c r="BE16" i="8"/>
  <c r="BE25" i="8"/>
  <c r="BE21" i="8"/>
  <c r="BE7" i="8"/>
  <c r="BE6" i="8"/>
  <c r="BE19" i="8"/>
  <c r="BE13" i="8"/>
  <c r="BE22" i="8"/>
  <c r="BE9" i="8"/>
  <c r="BE17" i="8"/>
  <c r="AE120" i="8"/>
  <c r="AE114" i="8"/>
  <c r="AE108" i="8"/>
  <c r="AE119" i="8"/>
  <c r="AE113" i="8"/>
  <c r="AE107" i="8"/>
  <c r="AE118" i="8"/>
  <c r="AE112" i="8"/>
  <c r="AE117" i="8"/>
  <c r="AE111" i="8"/>
  <c r="AE116" i="8"/>
  <c r="AE110" i="8"/>
  <c r="AE104" i="8"/>
  <c r="AE103" i="8"/>
  <c r="AE97" i="8"/>
  <c r="AE121" i="8"/>
  <c r="AE94" i="8"/>
  <c r="AE106" i="8"/>
  <c r="AE105" i="8"/>
  <c r="AE115" i="8"/>
  <c r="AE102" i="8"/>
  <c r="AE89" i="8"/>
  <c r="AE87" i="8"/>
  <c r="AE81" i="8"/>
  <c r="AE93" i="8"/>
  <c r="AE100" i="8"/>
  <c r="AE98" i="8"/>
  <c r="AE90" i="8"/>
  <c r="AE99" i="8"/>
  <c r="AE109" i="8"/>
  <c r="AE101" i="8"/>
  <c r="AE96" i="8"/>
  <c r="AE85" i="8"/>
  <c r="AE88" i="8"/>
  <c r="AE95" i="8"/>
  <c r="AE84" i="8"/>
  <c r="AE91" i="8"/>
  <c r="AE83" i="8"/>
  <c r="AE76" i="8"/>
  <c r="AE71" i="8"/>
  <c r="AE65" i="8"/>
  <c r="AE92" i="8"/>
  <c r="AE78" i="8"/>
  <c r="AE77" i="8"/>
  <c r="AE73" i="8"/>
  <c r="AE68" i="8"/>
  <c r="AE60" i="8"/>
  <c r="AE54" i="8"/>
  <c r="AE48" i="8"/>
  <c r="AE74" i="8"/>
  <c r="AE82" i="8"/>
  <c r="AE70" i="8"/>
  <c r="AE62" i="8"/>
  <c r="AE86" i="8"/>
  <c r="AE66" i="8"/>
  <c r="AE75" i="8"/>
  <c r="AE69" i="8"/>
  <c r="AE67" i="8"/>
  <c r="AE40" i="8"/>
  <c r="AE80" i="8"/>
  <c r="AE79" i="8"/>
  <c r="AE64" i="8"/>
  <c r="AE59" i="8"/>
  <c r="AE45" i="8"/>
  <c r="AE38" i="8"/>
  <c r="AE32" i="8"/>
  <c r="AE26" i="8"/>
  <c r="AE61" i="8"/>
  <c r="AE53" i="8"/>
  <c r="AE41" i="8"/>
  <c r="AE72" i="8"/>
  <c r="AE58" i="8"/>
  <c r="AE57" i="8"/>
  <c r="AE44" i="8"/>
  <c r="AE42" i="8"/>
  <c r="AE56" i="8"/>
  <c r="AE52" i="8"/>
  <c r="AE46" i="8"/>
  <c r="AE63" i="8"/>
  <c r="AE47" i="8"/>
  <c r="AE43" i="8"/>
  <c r="AE49" i="8"/>
  <c r="AE55" i="8"/>
  <c r="AE50" i="8"/>
  <c r="AE29" i="8"/>
  <c r="AE30" i="8"/>
  <c r="AE51" i="8"/>
  <c r="AE33" i="8"/>
  <c r="AE36" i="8"/>
  <c r="AE31" i="8"/>
  <c r="AE27" i="8"/>
  <c r="AE39" i="8"/>
  <c r="AE34" i="8"/>
  <c r="AE25" i="8"/>
  <c r="AE18" i="8"/>
  <c r="AE15" i="8"/>
  <c r="AE8" i="8"/>
  <c r="AE21" i="8"/>
  <c r="AE12" i="8"/>
  <c r="AE22" i="8"/>
  <c r="AE16" i="8"/>
  <c r="AE28" i="8"/>
  <c r="AE24" i="8"/>
  <c r="AE23" i="8"/>
  <c r="AE20" i="8"/>
  <c r="AE37" i="8"/>
  <c r="AE19" i="8"/>
  <c r="AE13" i="8"/>
  <c r="AE10" i="8"/>
  <c r="AE11" i="8"/>
  <c r="AE35" i="8"/>
  <c r="AE9" i="8"/>
  <c r="AE14" i="8"/>
  <c r="AE17" i="8"/>
  <c r="AE7" i="8"/>
  <c r="AE6" i="8"/>
  <c r="AH119" i="8"/>
  <c r="AH113" i="8"/>
  <c r="AH107" i="8"/>
  <c r="AH118" i="8"/>
  <c r="AH112" i="8"/>
  <c r="AH117" i="8"/>
  <c r="AH111" i="8"/>
  <c r="AH116" i="8"/>
  <c r="AH110" i="8"/>
  <c r="AH121" i="8"/>
  <c r="AH115" i="8"/>
  <c r="AH109" i="8"/>
  <c r="AH103" i="8"/>
  <c r="AH120" i="8"/>
  <c r="AH102" i="8"/>
  <c r="AH96" i="8"/>
  <c r="AH114" i="8"/>
  <c r="AH106" i="8"/>
  <c r="AH100" i="8"/>
  <c r="AH97" i="8"/>
  <c r="AH108" i="8"/>
  <c r="AH101" i="8"/>
  <c r="AH98" i="8"/>
  <c r="AH86" i="8"/>
  <c r="AH80" i="8"/>
  <c r="AH90" i="8"/>
  <c r="AH105" i="8"/>
  <c r="AH99" i="8"/>
  <c r="AH91" i="8"/>
  <c r="AH104" i="8"/>
  <c r="AH92" i="8"/>
  <c r="AH95" i="8"/>
  <c r="AH94" i="8"/>
  <c r="AH85" i="8"/>
  <c r="AH93" i="8"/>
  <c r="AH88" i="8"/>
  <c r="AH87" i="8"/>
  <c r="AH84" i="8"/>
  <c r="AH70" i="8"/>
  <c r="AH64" i="8"/>
  <c r="AH78" i="8"/>
  <c r="AH77" i="8"/>
  <c r="AH75" i="8"/>
  <c r="AH89" i="8"/>
  <c r="AH81" i="8"/>
  <c r="AH83" i="8"/>
  <c r="AH71" i="8"/>
  <c r="AH61" i="8"/>
  <c r="AH59" i="8"/>
  <c r="AH53" i="8"/>
  <c r="AH47" i="8"/>
  <c r="AH65" i="8"/>
  <c r="AH79" i="8"/>
  <c r="AH66" i="8"/>
  <c r="AH63" i="8"/>
  <c r="AH76" i="8"/>
  <c r="AH69" i="8"/>
  <c r="AH67" i="8"/>
  <c r="AH72" i="8"/>
  <c r="AH73" i="8"/>
  <c r="AH68" i="8"/>
  <c r="AH54" i="8"/>
  <c r="AH49" i="8"/>
  <c r="AH62" i="8"/>
  <c r="AH57" i="8"/>
  <c r="AH60" i="8"/>
  <c r="AH56" i="8"/>
  <c r="AH82" i="8"/>
  <c r="AH41" i="8"/>
  <c r="AH37" i="8"/>
  <c r="AH31" i="8"/>
  <c r="AH25" i="8"/>
  <c r="AH58" i="8"/>
  <c r="AH51" i="8"/>
  <c r="AH46" i="8"/>
  <c r="AH52" i="8"/>
  <c r="AH48" i="8"/>
  <c r="AH50" i="8"/>
  <c r="AH40" i="8"/>
  <c r="AH55" i="8"/>
  <c r="AH29" i="8"/>
  <c r="AH74" i="8"/>
  <c r="AH45" i="8"/>
  <c r="AH34" i="8"/>
  <c r="AH44" i="8"/>
  <c r="AH42" i="8"/>
  <c r="AH36" i="8"/>
  <c r="AH33" i="8"/>
  <c r="AH27" i="8"/>
  <c r="AH39" i="8"/>
  <c r="AH24" i="8"/>
  <c r="AH35" i="8"/>
  <c r="AH28" i="8"/>
  <c r="AH11" i="8"/>
  <c r="AH18" i="8"/>
  <c r="AH15" i="8"/>
  <c r="AH12" i="8"/>
  <c r="AH8" i="8"/>
  <c r="AH30" i="8"/>
  <c r="AH22" i="8"/>
  <c r="AH21" i="8"/>
  <c r="AH16" i="8"/>
  <c r="AH23" i="8"/>
  <c r="AH20" i="8"/>
  <c r="AH13" i="8"/>
  <c r="AH38" i="8"/>
  <c r="AH17" i="8"/>
  <c r="AH43" i="8"/>
  <c r="AH32" i="8"/>
  <c r="AH9" i="8"/>
  <c r="AH26" i="8"/>
  <c r="AH10" i="8"/>
  <c r="AH6" i="8"/>
  <c r="AH7" i="8"/>
  <c r="AH14" i="8"/>
  <c r="AH19" i="8"/>
  <c r="F120" i="8"/>
  <c r="F114" i="8"/>
  <c r="F108" i="8"/>
  <c r="F119" i="8"/>
  <c r="F113" i="8"/>
  <c r="F118" i="8"/>
  <c r="F112" i="8"/>
  <c r="F117" i="8"/>
  <c r="F111" i="8"/>
  <c r="F116" i="8"/>
  <c r="F104" i="8"/>
  <c r="F98" i="8"/>
  <c r="F106" i="8"/>
  <c r="F103" i="8"/>
  <c r="F109" i="8"/>
  <c r="F107" i="8"/>
  <c r="F91" i="8"/>
  <c r="F121" i="8"/>
  <c r="F93" i="8"/>
  <c r="F115" i="8"/>
  <c r="F90" i="8"/>
  <c r="F100" i="8"/>
  <c r="F101" i="8"/>
  <c r="F97" i="8"/>
  <c r="F92" i="8"/>
  <c r="F102" i="8"/>
  <c r="F99" i="8"/>
  <c r="F95" i="8"/>
  <c r="F89" i="8"/>
  <c r="F85" i="8"/>
  <c r="F88" i="8"/>
  <c r="F110" i="8"/>
  <c r="F94" i="8"/>
  <c r="F87" i="8"/>
  <c r="F80" i="8"/>
  <c r="F76" i="8"/>
  <c r="F96" i="8"/>
  <c r="F86" i="8"/>
  <c r="F105" i="8"/>
  <c r="F78" i="8"/>
  <c r="F70" i="8"/>
  <c r="F81" i="8"/>
  <c r="F79" i="8"/>
  <c r="F77" i="8"/>
  <c r="F82" i="8"/>
  <c r="F75" i="8"/>
  <c r="F65" i="8"/>
  <c r="F84" i="8"/>
  <c r="F69" i="8"/>
  <c r="F66" i="8"/>
  <c r="F83" i="8"/>
  <c r="F73" i="8"/>
  <c r="F72" i="8"/>
  <c r="F63" i="8"/>
  <c r="F74" i="8"/>
  <c r="F56" i="8"/>
  <c r="F71" i="8"/>
  <c r="F60" i="8"/>
  <c r="F57" i="8"/>
  <c r="F45" i="8"/>
  <c r="F67" i="8"/>
  <c r="F59" i="8"/>
  <c r="F62" i="8"/>
  <c r="F58" i="8"/>
  <c r="F41" i="8"/>
  <c r="F52" i="8"/>
  <c r="F44" i="8"/>
  <c r="F48" i="8"/>
  <c r="F47" i="8"/>
  <c r="F42" i="8"/>
  <c r="F64" i="8"/>
  <c r="F55" i="8"/>
  <c r="F49" i="8"/>
  <c r="F46" i="8"/>
  <c r="F53" i="8"/>
  <c r="F50" i="8"/>
  <c r="F68" i="8"/>
  <c r="F61" i="8"/>
  <c r="F51" i="8"/>
  <c r="F40" i="8"/>
  <c r="F34" i="8"/>
  <c r="F37" i="8"/>
  <c r="F25" i="8"/>
  <c r="F21" i="8"/>
  <c r="F15" i="8"/>
  <c r="F9" i="8"/>
  <c r="F29" i="8"/>
  <c r="F36" i="8"/>
  <c r="F30" i="8"/>
  <c r="F39" i="8"/>
  <c r="F38" i="8"/>
  <c r="F35" i="8"/>
  <c r="F43" i="8"/>
  <c r="F27" i="8"/>
  <c r="F18" i="8"/>
  <c r="F7" i="8"/>
  <c r="F22" i="8"/>
  <c r="F11" i="8"/>
  <c r="F8" i="8"/>
  <c r="F12" i="8"/>
  <c r="F20" i="8"/>
  <c r="F31" i="8"/>
  <c r="F16" i="8"/>
  <c r="F33" i="8"/>
  <c r="F28" i="8"/>
  <c r="F54" i="8"/>
  <c r="F13" i="8"/>
  <c r="F6" i="8"/>
  <c r="F32" i="8"/>
  <c r="F24" i="8"/>
  <c r="F10" i="8"/>
  <c r="F17" i="8"/>
  <c r="F26" i="8"/>
  <c r="F23" i="8"/>
  <c r="F19" i="8"/>
  <c r="F14" i="8"/>
  <c r="W118" i="8"/>
  <c r="W112" i="8"/>
  <c r="W117" i="8"/>
  <c r="W111" i="8"/>
  <c r="W116" i="8"/>
  <c r="W110" i="8"/>
  <c r="W121" i="8"/>
  <c r="W115" i="8"/>
  <c r="W109" i="8"/>
  <c r="W120" i="8"/>
  <c r="W114" i="8"/>
  <c r="W108" i="8"/>
  <c r="W106" i="8"/>
  <c r="W119" i="8"/>
  <c r="W101" i="8"/>
  <c r="W95" i="8"/>
  <c r="W113" i="8"/>
  <c r="W107" i="8"/>
  <c r="W99" i="8"/>
  <c r="W96" i="8"/>
  <c r="W105" i="8"/>
  <c r="W100" i="8"/>
  <c r="W85" i="8"/>
  <c r="W79" i="8"/>
  <c r="W91" i="8"/>
  <c r="W103" i="8"/>
  <c r="W102" i="8"/>
  <c r="W92" i="8"/>
  <c r="W98" i="8"/>
  <c r="W97" i="8"/>
  <c r="W93" i="8"/>
  <c r="W104" i="8"/>
  <c r="W89" i="8"/>
  <c r="W87" i="8"/>
  <c r="W90" i="8"/>
  <c r="W86" i="8"/>
  <c r="W81" i="8"/>
  <c r="W78" i="8"/>
  <c r="W69" i="8"/>
  <c r="W63" i="8"/>
  <c r="W88" i="8"/>
  <c r="W84" i="8"/>
  <c r="W77" i="8"/>
  <c r="W75" i="8"/>
  <c r="W82" i="8"/>
  <c r="W80" i="8"/>
  <c r="W83" i="8"/>
  <c r="W94" i="8"/>
  <c r="W70" i="8"/>
  <c r="W62" i="8"/>
  <c r="W58" i="8"/>
  <c r="W52" i="8"/>
  <c r="W46" i="8"/>
  <c r="W66" i="8"/>
  <c r="W72" i="8"/>
  <c r="W67" i="8"/>
  <c r="W73" i="8"/>
  <c r="W74" i="8"/>
  <c r="W68" i="8"/>
  <c r="W64" i="8"/>
  <c r="W76" i="8"/>
  <c r="W71" i="8"/>
  <c r="W61" i="8"/>
  <c r="W65" i="8"/>
  <c r="W53" i="8"/>
  <c r="W50" i="8"/>
  <c r="W56" i="8"/>
  <c r="W59" i="8"/>
  <c r="W60" i="8"/>
  <c r="W54" i="8"/>
  <c r="W42" i="8"/>
  <c r="W36" i="8"/>
  <c r="W30" i="8"/>
  <c r="W24" i="8"/>
  <c r="W49" i="8"/>
  <c r="W48" i="8"/>
  <c r="W55" i="8"/>
  <c r="W40" i="8"/>
  <c r="W57" i="8"/>
  <c r="W51" i="8"/>
  <c r="W41" i="8"/>
  <c r="W26" i="8"/>
  <c r="W33" i="8"/>
  <c r="W47" i="8"/>
  <c r="W44" i="8"/>
  <c r="W31" i="8"/>
  <c r="W43" i="8"/>
  <c r="W35" i="8"/>
  <c r="W28" i="8"/>
  <c r="W38" i="8"/>
  <c r="W21" i="8"/>
  <c r="W34" i="8"/>
  <c r="W29" i="8"/>
  <c r="W23" i="8"/>
  <c r="W22" i="8"/>
  <c r="W12" i="8"/>
  <c r="W8" i="8"/>
  <c r="W16" i="8"/>
  <c r="W45" i="8"/>
  <c r="W9" i="8"/>
  <c r="W13" i="8"/>
  <c r="W27" i="8"/>
  <c r="W17" i="8"/>
  <c r="W32" i="8"/>
  <c r="W25" i="8"/>
  <c r="W19" i="8"/>
  <c r="W10" i="8"/>
  <c r="W39" i="8"/>
  <c r="W14" i="8"/>
  <c r="W6" i="8"/>
  <c r="W7" i="8"/>
  <c r="W18" i="8"/>
  <c r="W20" i="8"/>
  <c r="W37" i="8"/>
  <c r="W11" i="8"/>
  <c r="W15" i="8"/>
  <c r="AI118" i="8"/>
  <c r="AI112" i="8"/>
  <c r="AI106" i="8"/>
  <c r="AI117" i="8"/>
  <c r="AI111" i="8"/>
  <c r="AI116" i="8"/>
  <c r="AI121" i="8"/>
  <c r="AI115" i="8"/>
  <c r="AI109" i="8"/>
  <c r="AI120" i="8"/>
  <c r="AI114" i="8"/>
  <c r="AI119" i="8"/>
  <c r="AI110" i="8"/>
  <c r="AI102" i="8"/>
  <c r="AI96" i="8"/>
  <c r="AI113" i="8"/>
  <c r="AI107" i="8"/>
  <c r="AI105" i="8"/>
  <c r="AI89" i="8"/>
  <c r="AI108" i="8"/>
  <c r="AI103" i="8"/>
  <c r="AI100" i="8"/>
  <c r="AI90" i="8"/>
  <c r="AI101" i="8"/>
  <c r="AI99" i="8"/>
  <c r="AI104" i="8"/>
  <c r="AI92" i="8"/>
  <c r="AI95" i="8"/>
  <c r="AI94" i="8"/>
  <c r="AI87" i="8"/>
  <c r="AI85" i="8"/>
  <c r="AI93" i="8"/>
  <c r="AI88" i="8"/>
  <c r="AI97" i="8"/>
  <c r="AI81" i="8"/>
  <c r="AI74" i="8"/>
  <c r="AI68" i="8"/>
  <c r="AI78" i="8"/>
  <c r="AI77" i="8"/>
  <c r="AI79" i="8"/>
  <c r="AI86" i="8"/>
  <c r="AI84" i="8"/>
  <c r="AI82" i="8"/>
  <c r="AI80" i="8"/>
  <c r="AI65" i="8"/>
  <c r="AI98" i="8"/>
  <c r="AI63" i="8"/>
  <c r="AI76" i="8"/>
  <c r="AI69" i="8"/>
  <c r="AI67" i="8"/>
  <c r="AI91" i="8"/>
  <c r="AI75" i="8"/>
  <c r="AI72" i="8"/>
  <c r="AI73" i="8"/>
  <c r="AI64" i="8"/>
  <c r="AI60" i="8"/>
  <c r="AI54" i="8"/>
  <c r="AI62" i="8"/>
  <c r="AI57" i="8"/>
  <c r="AI61" i="8"/>
  <c r="AI56" i="8"/>
  <c r="AI83" i="8"/>
  <c r="AI59" i="8"/>
  <c r="AI70" i="8"/>
  <c r="AI58" i="8"/>
  <c r="AI55" i="8"/>
  <c r="AI48" i="8"/>
  <c r="AI66" i="8"/>
  <c r="AI51" i="8"/>
  <c r="AI44" i="8"/>
  <c r="AI42" i="8"/>
  <c r="AI46" i="8"/>
  <c r="AI52" i="8"/>
  <c r="AI43" i="8"/>
  <c r="AI71" i="8"/>
  <c r="AI47" i="8"/>
  <c r="AI50" i="8"/>
  <c r="AI49" i="8"/>
  <c r="AI38" i="8"/>
  <c r="AI45" i="8"/>
  <c r="AI34" i="8"/>
  <c r="AI19" i="8"/>
  <c r="AI13" i="8"/>
  <c r="AI7" i="8"/>
  <c r="AI37" i="8"/>
  <c r="AI30" i="8"/>
  <c r="AI36" i="8"/>
  <c r="AI33" i="8"/>
  <c r="AI31" i="8"/>
  <c r="AI39" i="8"/>
  <c r="AI35" i="8"/>
  <c r="AI28" i="8"/>
  <c r="AI32" i="8"/>
  <c r="AI18" i="8"/>
  <c r="AI15" i="8"/>
  <c r="AI22" i="8"/>
  <c r="AI21" i="8"/>
  <c r="AI16" i="8"/>
  <c r="AI41" i="8"/>
  <c r="AI23" i="8"/>
  <c r="AI24" i="8"/>
  <c r="AI20" i="8"/>
  <c r="AI17" i="8"/>
  <c r="AI53" i="8"/>
  <c r="AI26" i="8"/>
  <c r="AI29" i="8"/>
  <c r="AI11" i="8"/>
  <c r="AI6" i="8"/>
  <c r="AI27" i="8"/>
  <c r="AI12" i="8"/>
  <c r="AI25" i="8"/>
  <c r="AI8" i="8"/>
  <c r="AI14" i="8"/>
  <c r="AI40" i="8"/>
  <c r="AI10" i="8"/>
  <c r="AI9" i="8"/>
  <c r="AU118" i="8"/>
  <c r="AU112" i="8"/>
  <c r="AU106" i="8"/>
  <c r="AU117" i="8"/>
  <c r="AU111" i="8"/>
  <c r="AU116" i="8"/>
  <c r="AU121" i="8"/>
  <c r="AU115" i="8"/>
  <c r="AU109" i="8"/>
  <c r="AU120" i="8"/>
  <c r="AU114" i="8"/>
  <c r="AU113" i="8"/>
  <c r="AU108" i="8"/>
  <c r="AU102" i="8"/>
  <c r="AU96" i="8"/>
  <c r="AU89" i="8"/>
  <c r="AU103" i="8"/>
  <c r="AU100" i="8"/>
  <c r="AU110" i="8"/>
  <c r="AU105" i="8"/>
  <c r="AU93" i="8"/>
  <c r="AU97" i="8"/>
  <c r="AU98" i="8"/>
  <c r="AU90" i="8"/>
  <c r="AU119" i="8"/>
  <c r="AU107" i="8"/>
  <c r="AU91" i="8"/>
  <c r="AU99" i="8"/>
  <c r="AU101" i="8"/>
  <c r="AU92" i="8"/>
  <c r="AU87" i="8"/>
  <c r="AU104" i="8"/>
  <c r="AU95" i="8"/>
  <c r="AU85" i="8"/>
  <c r="AU88" i="8"/>
  <c r="AU94" i="8"/>
  <c r="AU84" i="8"/>
  <c r="AU80" i="8"/>
  <c r="AU77" i="8"/>
  <c r="AU83" i="8"/>
  <c r="AU76" i="8"/>
  <c r="AU74" i="8"/>
  <c r="AU68" i="8"/>
  <c r="AU86" i="8"/>
  <c r="AU75" i="8"/>
  <c r="AU78" i="8"/>
  <c r="AU73" i="8"/>
  <c r="AU61" i="8"/>
  <c r="AU82" i="8"/>
  <c r="AU71" i="8"/>
  <c r="AU65" i="8"/>
  <c r="AU81" i="8"/>
  <c r="AU66" i="8"/>
  <c r="AU70" i="8"/>
  <c r="AU63" i="8"/>
  <c r="AU67" i="8"/>
  <c r="AU69" i="8"/>
  <c r="AU60" i="8"/>
  <c r="AU54" i="8"/>
  <c r="AU51" i="8"/>
  <c r="AU49" i="8"/>
  <c r="AU72" i="8"/>
  <c r="AU57" i="8"/>
  <c r="AU59" i="8"/>
  <c r="AU52" i="8"/>
  <c r="AU64" i="8"/>
  <c r="AU50" i="8"/>
  <c r="AU45" i="8"/>
  <c r="AU41" i="8"/>
  <c r="AU55" i="8"/>
  <c r="AU79" i="8"/>
  <c r="AU44" i="8"/>
  <c r="AU62" i="8"/>
  <c r="AU46" i="8"/>
  <c r="AU43" i="8"/>
  <c r="AU40" i="8"/>
  <c r="AU38" i="8"/>
  <c r="AU58" i="8"/>
  <c r="AU48" i="8"/>
  <c r="AU47" i="8"/>
  <c r="AU29" i="8"/>
  <c r="AU25" i="8"/>
  <c r="AU19" i="8"/>
  <c r="AU13" i="8"/>
  <c r="AU7" i="8"/>
  <c r="AU53" i="8"/>
  <c r="AU42" i="8"/>
  <c r="AU34" i="8"/>
  <c r="AU36" i="8"/>
  <c r="AU33" i="8"/>
  <c r="AU27" i="8"/>
  <c r="AU56" i="8"/>
  <c r="AU24" i="8"/>
  <c r="AU28" i="8"/>
  <c r="AU30" i="8"/>
  <c r="AU11" i="8"/>
  <c r="AU15" i="8"/>
  <c r="AU12" i="8"/>
  <c r="AU8" i="8"/>
  <c r="AU16" i="8"/>
  <c r="AU39" i="8"/>
  <c r="AU31" i="8"/>
  <c r="AU37" i="8"/>
  <c r="AU22" i="8"/>
  <c r="AU21" i="8"/>
  <c r="AU35" i="8"/>
  <c r="AU23" i="8"/>
  <c r="AU20" i="8"/>
  <c r="AU17" i="8"/>
  <c r="AU26" i="8"/>
  <c r="AU14" i="8"/>
  <c r="AU9" i="8"/>
  <c r="AU18" i="8"/>
  <c r="AU10" i="8"/>
  <c r="AU6" i="8"/>
  <c r="AU32" i="8"/>
  <c r="BB121" i="8"/>
  <c r="BB115" i="8"/>
  <c r="BB109" i="8"/>
  <c r="BB120" i="8"/>
  <c r="BB114" i="8"/>
  <c r="BB108" i="8"/>
  <c r="BB119" i="8"/>
  <c r="BB113" i="8"/>
  <c r="BB107" i="8"/>
  <c r="BB118" i="8"/>
  <c r="BB112" i="8"/>
  <c r="BB106" i="8"/>
  <c r="BB117" i="8"/>
  <c r="BB111" i="8"/>
  <c r="BB105" i="8"/>
  <c r="BB104" i="8"/>
  <c r="BB98" i="8"/>
  <c r="BB116" i="8"/>
  <c r="BB103" i="8"/>
  <c r="BB102" i="8"/>
  <c r="BB99" i="8"/>
  <c r="BB101" i="8"/>
  <c r="BB110" i="8"/>
  <c r="BB100" i="8"/>
  <c r="BB82" i="8"/>
  <c r="BB76" i="8"/>
  <c r="BB92" i="8"/>
  <c r="BB97" i="8"/>
  <c r="BB96" i="8"/>
  <c r="BB93" i="8"/>
  <c r="BB95" i="8"/>
  <c r="BB91" i="8"/>
  <c r="BB87" i="8"/>
  <c r="BB84" i="8"/>
  <c r="BB90" i="8"/>
  <c r="BB94" i="8"/>
  <c r="BB86" i="8"/>
  <c r="BB79" i="8"/>
  <c r="BB72" i="8"/>
  <c r="BB66" i="8"/>
  <c r="BB60" i="8"/>
  <c r="BB89" i="8"/>
  <c r="BB77" i="8"/>
  <c r="BB80" i="8"/>
  <c r="BB78" i="8"/>
  <c r="BB88" i="8"/>
  <c r="BB81" i="8"/>
  <c r="BB85" i="8"/>
  <c r="BB63" i="8"/>
  <c r="BB55" i="8"/>
  <c r="BB49" i="8"/>
  <c r="BB43" i="8"/>
  <c r="BB67" i="8"/>
  <c r="BB69" i="8"/>
  <c r="BB83" i="8"/>
  <c r="BB68" i="8"/>
  <c r="BB65" i="8"/>
  <c r="BB61" i="8"/>
  <c r="BB71" i="8"/>
  <c r="BB73" i="8"/>
  <c r="BB74" i="8"/>
  <c r="BB62" i="8"/>
  <c r="BB70" i="8"/>
  <c r="BB56" i="8"/>
  <c r="BB41" i="8"/>
  <c r="BB59" i="8"/>
  <c r="BB58" i="8"/>
  <c r="BB46" i="8"/>
  <c r="BB39" i="8"/>
  <c r="BB33" i="8"/>
  <c r="BB27" i="8"/>
  <c r="BB21" i="8"/>
  <c r="BB51" i="8"/>
  <c r="BB40" i="8"/>
  <c r="BB48" i="8"/>
  <c r="BB47" i="8"/>
  <c r="BB52" i="8"/>
  <c r="BB45" i="8"/>
  <c r="BB57" i="8"/>
  <c r="BB50" i="8"/>
  <c r="BB75" i="8"/>
  <c r="BB42" i="8"/>
  <c r="BB64" i="8"/>
  <c r="BB53" i="8"/>
  <c r="BB44" i="8"/>
  <c r="BB31" i="8"/>
  <c r="BB36" i="8"/>
  <c r="BB38" i="8"/>
  <c r="BB35" i="8"/>
  <c r="BB54" i="8"/>
  <c r="BB29" i="8"/>
  <c r="BB34" i="8"/>
  <c r="BB26" i="8"/>
  <c r="BB22" i="8"/>
  <c r="BB37" i="8"/>
  <c r="BB30" i="8"/>
  <c r="BB13" i="8"/>
  <c r="BB20" i="8"/>
  <c r="BB17" i="8"/>
  <c r="BB14" i="8"/>
  <c r="BB10" i="8"/>
  <c r="BB19" i="8"/>
  <c r="BB15" i="8"/>
  <c r="BB11" i="8"/>
  <c r="BB32" i="8"/>
  <c r="BB28" i="8"/>
  <c r="BB18" i="8"/>
  <c r="BB7" i="8"/>
  <c r="BB6" i="8"/>
  <c r="BB9" i="8"/>
  <c r="BB16" i="8"/>
  <c r="BB8" i="8"/>
  <c r="BB24" i="8"/>
  <c r="BB23" i="8"/>
  <c r="BB25" i="8"/>
  <c r="BB12" i="8"/>
  <c r="V118" i="8"/>
  <c r="V112" i="8"/>
  <c r="V117" i="8"/>
  <c r="V111" i="8"/>
  <c r="V116" i="8"/>
  <c r="V121" i="8"/>
  <c r="V115" i="8"/>
  <c r="V109" i="8"/>
  <c r="V120" i="8"/>
  <c r="V114" i="8"/>
  <c r="V106" i="8"/>
  <c r="V102" i="8"/>
  <c r="V96" i="8"/>
  <c r="V119" i="8"/>
  <c r="V113" i="8"/>
  <c r="V110" i="8"/>
  <c r="V105" i="8"/>
  <c r="V89" i="8"/>
  <c r="V107" i="8"/>
  <c r="V108" i="8"/>
  <c r="V90" i="8"/>
  <c r="V91" i="8"/>
  <c r="V95" i="8"/>
  <c r="V94" i="8"/>
  <c r="V100" i="8"/>
  <c r="V101" i="8"/>
  <c r="V98" i="8"/>
  <c r="V97" i="8"/>
  <c r="V93" i="8"/>
  <c r="V87" i="8"/>
  <c r="V104" i="8"/>
  <c r="V99" i="8"/>
  <c r="V92" i="8"/>
  <c r="V88" i="8"/>
  <c r="V103" i="8"/>
  <c r="V84" i="8"/>
  <c r="V77" i="8"/>
  <c r="V78" i="8"/>
  <c r="V79" i="8"/>
  <c r="V74" i="8"/>
  <c r="V85" i="8"/>
  <c r="V82" i="8"/>
  <c r="V81" i="8"/>
  <c r="V80" i="8"/>
  <c r="V83" i="8"/>
  <c r="V70" i="8"/>
  <c r="V75" i="8"/>
  <c r="V66" i="8"/>
  <c r="V69" i="8"/>
  <c r="V63" i="8"/>
  <c r="V72" i="8"/>
  <c r="V67" i="8"/>
  <c r="V73" i="8"/>
  <c r="V86" i="8"/>
  <c r="V76" i="8"/>
  <c r="V71" i="8"/>
  <c r="V60" i="8"/>
  <c r="V54" i="8"/>
  <c r="V61" i="8"/>
  <c r="V46" i="8"/>
  <c r="V65" i="8"/>
  <c r="V56" i="8"/>
  <c r="V68" i="8"/>
  <c r="V51" i="8"/>
  <c r="V44" i="8"/>
  <c r="V42" i="8"/>
  <c r="V64" i="8"/>
  <c r="V52" i="8"/>
  <c r="V47" i="8"/>
  <c r="V43" i="8"/>
  <c r="V50" i="8"/>
  <c r="V49" i="8"/>
  <c r="V48" i="8"/>
  <c r="V58" i="8"/>
  <c r="V55" i="8"/>
  <c r="V53" i="8"/>
  <c r="V57" i="8"/>
  <c r="V45" i="8"/>
  <c r="V59" i="8"/>
  <c r="V38" i="8"/>
  <c r="V62" i="8"/>
  <c r="V41" i="8"/>
  <c r="V22" i="8"/>
  <c r="V19" i="8"/>
  <c r="V13" i="8"/>
  <c r="V7" i="8"/>
  <c r="V30" i="8"/>
  <c r="V36" i="8"/>
  <c r="V33" i="8"/>
  <c r="V39" i="8"/>
  <c r="V27" i="8"/>
  <c r="V31" i="8"/>
  <c r="V35" i="8"/>
  <c r="V32" i="8"/>
  <c r="V40" i="8"/>
  <c r="V21" i="8"/>
  <c r="V34" i="8"/>
  <c r="V23" i="8"/>
  <c r="V12" i="8"/>
  <c r="V20" i="8"/>
  <c r="V9" i="8"/>
  <c r="V26" i="8"/>
  <c r="V17" i="8"/>
  <c r="V29" i="8"/>
  <c r="V25" i="8"/>
  <c r="V24" i="8"/>
  <c r="V18" i="8"/>
  <c r="V14" i="8"/>
  <c r="V6" i="8"/>
  <c r="V8" i="8"/>
  <c r="V16" i="8"/>
  <c r="V10" i="8"/>
  <c r="V37" i="8"/>
  <c r="V11" i="8"/>
  <c r="V15" i="8"/>
  <c r="V28" i="8"/>
  <c r="AJ118" i="8"/>
  <c r="AJ112" i="8"/>
  <c r="AJ117" i="8"/>
  <c r="AJ111" i="8"/>
  <c r="AJ116" i="8"/>
  <c r="AJ110" i="8"/>
  <c r="AJ121" i="8"/>
  <c r="AJ115" i="8"/>
  <c r="AJ109" i="8"/>
  <c r="AJ120" i="8"/>
  <c r="AJ114" i="8"/>
  <c r="AJ108" i="8"/>
  <c r="AJ113" i="8"/>
  <c r="AJ107" i="8"/>
  <c r="AJ101" i="8"/>
  <c r="AJ95" i="8"/>
  <c r="AJ106" i="8"/>
  <c r="AJ105" i="8"/>
  <c r="AJ102" i="8"/>
  <c r="AJ103" i="8"/>
  <c r="AJ104" i="8"/>
  <c r="AJ100" i="8"/>
  <c r="AJ90" i="8"/>
  <c r="AJ85" i="8"/>
  <c r="AJ79" i="8"/>
  <c r="AJ99" i="8"/>
  <c r="AJ91" i="8"/>
  <c r="AJ94" i="8"/>
  <c r="AJ96" i="8"/>
  <c r="AJ93" i="8"/>
  <c r="AJ89" i="8"/>
  <c r="AJ98" i="8"/>
  <c r="AJ97" i="8"/>
  <c r="AJ119" i="8"/>
  <c r="AJ88" i="8"/>
  <c r="AJ84" i="8"/>
  <c r="AJ87" i="8"/>
  <c r="AJ77" i="8"/>
  <c r="AJ92" i="8"/>
  <c r="AJ86" i="8"/>
  <c r="AJ69" i="8"/>
  <c r="AJ63" i="8"/>
  <c r="AJ78" i="8"/>
  <c r="AJ75" i="8"/>
  <c r="AJ83" i="8"/>
  <c r="AJ58" i="8"/>
  <c r="AJ52" i="8"/>
  <c r="AJ46" i="8"/>
  <c r="AJ82" i="8"/>
  <c r="AJ70" i="8"/>
  <c r="AJ66" i="8"/>
  <c r="AJ76" i="8"/>
  <c r="AJ67" i="8"/>
  <c r="AJ81" i="8"/>
  <c r="AJ72" i="8"/>
  <c r="AJ73" i="8"/>
  <c r="AJ68" i="8"/>
  <c r="AJ80" i="8"/>
  <c r="AJ74" i="8"/>
  <c r="AJ71" i="8"/>
  <c r="AJ60" i="8"/>
  <c r="AJ64" i="8"/>
  <c r="AJ59" i="8"/>
  <c r="AJ61" i="8"/>
  <c r="AJ51" i="8"/>
  <c r="AJ36" i="8"/>
  <c r="AJ30" i="8"/>
  <c r="AJ24" i="8"/>
  <c r="AJ44" i="8"/>
  <c r="AJ42" i="8"/>
  <c r="AJ56" i="8"/>
  <c r="AJ54" i="8"/>
  <c r="AJ43" i="8"/>
  <c r="AJ47" i="8"/>
  <c r="AJ65" i="8"/>
  <c r="AJ50" i="8"/>
  <c r="AJ49" i="8"/>
  <c r="AJ48" i="8"/>
  <c r="AJ62" i="8"/>
  <c r="AJ55" i="8"/>
  <c r="AJ45" i="8"/>
  <c r="AJ53" i="8"/>
  <c r="AJ41" i="8"/>
  <c r="AJ37" i="8"/>
  <c r="AJ22" i="8"/>
  <c r="AJ57" i="8"/>
  <c r="AJ27" i="8"/>
  <c r="AJ31" i="8"/>
  <c r="AJ39" i="8"/>
  <c r="AJ35" i="8"/>
  <c r="AJ32" i="8"/>
  <c r="AJ40" i="8"/>
  <c r="AJ38" i="8"/>
  <c r="AJ33" i="8"/>
  <c r="AJ12" i="8"/>
  <c r="AJ29" i="8"/>
  <c r="AJ23" i="8"/>
  <c r="AJ20" i="8"/>
  <c r="AJ9" i="8"/>
  <c r="AJ28" i="8"/>
  <c r="AJ17" i="8"/>
  <c r="AJ13" i="8"/>
  <c r="AJ26" i="8"/>
  <c r="AJ11" i="8"/>
  <c r="AJ6" i="8"/>
  <c r="AJ34" i="8"/>
  <c r="AJ7" i="8"/>
  <c r="AJ8" i="8"/>
  <c r="AJ21" i="8"/>
  <c r="AJ16" i="8"/>
  <c r="AJ15" i="8"/>
  <c r="AJ14" i="8"/>
  <c r="AJ18" i="8"/>
  <c r="AJ19" i="8"/>
  <c r="AJ10" i="8"/>
  <c r="AJ25" i="8"/>
  <c r="AK117" i="8"/>
  <c r="AK111" i="8"/>
  <c r="AK116" i="8"/>
  <c r="AK110" i="8"/>
  <c r="AK121" i="8"/>
  <c r="AK115" i="8"/>
  <c r="AK120" i="8"/>
  <c r="AK114" i="8"/>
  <c r="AK108" i="8"/>
  <c r="AK119" i="8"/>
  <c r="AK113" i="8"/>
  <c r="AK112" i="8"/>
  <c r="AK107" i="8"/>
  <c r="AK101" i="8"/>
  <c r="AK95" i="8"/>
  <c r="AK106" i="8"/>
  <c r="AK104" i="8"/>
  <c r="AK105" i="8"/>
  <c r="AK118" i="8"/>
  <c r="AK103" i="8"/>
  <c r="AK109" i="8"/>
  <c r="AK99" i="8"/>
  <c r="AK91" i="8"/>
  <c r="AK92" i="8"/>
  <c r="AK96" i="8"/>
  <c r="AK93" i="8"/>
  <c r="AK98" i="8"/>
  <c r="AK97" i="8"/>
  <c r="AK86" i="8"/>
  <c r="AK102" i="8"/>
  <c r="AK90" i="8"/>
  <c r="AK88" i="8"/>
  <c r="AK84" i="8"/>
  <c r="AK87" i="8"/>
  <c r="AK100" i="8"/>
  <c r="AK89" i="8"/>
  <c r="AK81" i="8"/>
  <c r="AK94" i="8"/>
  <c r="AK78" i="8"/>
  <c r="AK74" i="8"/>
  <c r="AK85" i="8"/>
  <c r="AK75" i="8"/>
  <c r="AK73" i="8"/>
  <c r="AK77" i="8"/>
  <c r="AK79" i="8"/>
  <c r="AK82" i="8"/>
  <c r="AK80" i="8"/>
  <c r="AK62" i="8"/>
  <c r="AK70" i="8"/>
  <c r="AK66" i="8"/>
  <c r="AK76" i="8"/>
  <c r="AK67" i="8"/>
  <c r="AK63" i="8"/>
  <c r="AK69" i="8"/>
  <c r="AK72" i="8"/>
  <c r="AK64" i="8"/>
  <c r="AK71" i="8"/>
  <c r="AK61" i="8"/>
  <c r="AK59" i="8"/>
  <c r="AK53" i="8"/>
  <c r="AK83" i="8"/>
  <c r="AK65" i="8"/>
  <c r="AK60" i="8"/>
  <c r="AK50" i="8"/>
  <c r="AK46" i="8"/>
  <c r="AK56" i="8"/>
  <c r="AK68" i="8"/>
  <c r="AK58" i="8"/>
  <c r="AK51" i="8"/>
  <c r="AK44" i="8"/>
  <c r="AK42" i="8"/>
  <c r="AK57" i="8"/>
  <c r="AK43" i="8"/>
  <c r="AK52" i="8"/>
  <c r="AK47" i="8"/>
  <c r="AK49" i="8"/>
  <c r="AK48" i="8"/>
  <c r="AK40" i="8"/>
  <c r="AK55" i="8"/>
  <c r="AK45" i="8"/>
  <c r="AK41" i="8"/>
  <c r="AK37" i="8"/>
  <c r="AK26" i="8"/>
  <c r="AK18" i="8"/>
  <c r="AK12" i="8"/>
  <c r="AK6" i="8"/>
  <c r="AK30" i="8"/>
  <c r="AK33" i="8"/>
  <c r="AK31" i="8"/>
  <c r="AK39" i="8"/>
  <c r="AK35" i="8"/>
  <c r="AK28" i="8"/>
  <c r="AK54" i="8"/>
  <c r="AK38" i="8"/>
  <c r="AK21" i="8"/>
  <c r="AK20" i="8"/>
  <c r="AK29" i="8"/>
  <c r="AK8" i="8"/>
  <c r="AK32" i="8"/>
  <c r="AK16" i="8"/>
  <c r="AK9" i="8"/>
  <c r="AK13" i="8"/>
  <c r="AK24" i="8"/>
  <c r="AK17" i="8"/>
  <c r="AK10" i="8"/>
  <c r="AK19" i="8"/>
  <c r="AK36" i="8"/>
  <c r="AK25" i="8"/>
  <c r="AK11" i="8"/>
  <c r="AK22" i="8"/>
  <c r="AK34" i="8"/>
  <c r="AK27" i="8"/>
  <c r="AK7" i="8"/>
  <c r="AK15" i="8"/>
  <c r="AK14" i="8"/>
  <c r="AK23" i="8"/>
  <c r="AW117" i="8"/>
  <c r="AW111" i="8"/>
  <c r="AW116" i="8"/>
  <c r="AW110" i="8"/>
  <c r="AW121" i="8"/>
  <c r="AW115" i="8"/>
  <c r="AW120" i="8"/>
  <c r="AW114" i="8"/>
  <c r="AW108" i="8"/>
  <c r="AW119" i="8"/>
  <c r="AW113" i="8"/>
  <c r="AW101" i="8"/>
  <c r="AW95" i="8"/>
  <c r="AW109" i="8"/>
  <c r="AW105" i="8"/>
  <c r="AW104" i="8"/>
  <c r="AW88" i="8"/>
  <c r="AW106" i="8"/>
  <c r="AW98" i="8"/>
  <c r="AW97" i="8"/>
  <c r="AW90" i="8"/>
  <c r="AW91" i="8"/>
  <c r="AW118" i="8"/>
  <c r="AW102" i="8"/>
  <c r="AW100" i="8"/>
  <c r="AW112" i="8"/>
  <c r="AW103" i="8"/>
  <c r="AW94" i="8"/>
  <c r="AW89" i="8"/>
  <c r="AW86" i="8"/>
  <c r="AW85" i="8"/>
  <c r="AW92" i="8"/>
  <c r="AW84" i="8"/>
  <c r="AW107" i="8"/>
  <c r="AW87" i="8"/>
  <c r="AW77" i="8"/>
  <c r="AW74" i="8"/>
  <c r="AW73" i="8"/>
  <c r="AW75" i="8"/>
  <c r="AW96" i="8"/>
  <c r="AW78" i="8"/>
  <c r="AW93" i="8"/>
  <c r="AW79" i="8"/>
  <c r="AW99" i="8"/>
  <c r="AW76" i="8"/>
  <c r="AW66" i="8"/>
  <c r="AW67" i="8"/>
  <c r="AW63" i="8"/>
  <c r="AW80" i="8"/>
  <c r="AW69" i="8"/>
  <c r="AW83" i="8"/>
  <c r="AW72" i="8"/>
  <c r="AW59" i="8"/>
  <c r="AW53" i="8"/>
  <c r="AW68" i="8"/>
  <c r="AW57" i="8"/>
  <c r="AW54" i="8"/>
  <c r="AW60" i="8"/>
  <c r="AW62" i="8"/>
  <c r="AW56" i="8"/>
  <c r="AW70" i="8"/>
  <c r="AW82" i="8"/>
  <c r="AW65" i="8"/>
  <c r="AW55" i="8"/>
  <c r="AW42" i="8"/>
  <c r="AW81" i="8"/>
  <c r="AW44" i="8"/>
  <c r="AW71" i="8"/>
  <c r="AW43" i="8"/>
  <c r="AW61" i="8"/>
  <c r="AW47" i="8"/>
  <c r="AW58" i="8"/>
  <c r="AW52" i="8"/>
  <c r="AW49" i="8"/>
  <c r="AW48" i="8"/>
  <c r="AW37" i="8"/>
  <c r="AW50" i="8"/>
  <c r="AW45" i="8"/>
  <c r="AW41" i="8"/>
  <c r="AW34" i="8"/>
  <c r="AW22" i="8"/>
  <c r="AW18" i="8"/>
  <c r="AW12" i="8"/>
  <c r="AW6" i="8"/>
  <c r="AW30" i="8"/>
  <c r="AW51" i="8"/>
  <c r="AW33" i="8"/>
  <c r="AW27" i="8"/>
  <c r="AW36" i="8"/>
  <c r="AW31" i="8"/>
  <c r="AW64" i="8"/>
  <c r="AW35" i="8"/>
  <c r="AW32" i="8"/>
  <c r="AW20" i="8"/>
  <c r="AW46" i="8"/>
  <c r="AW26" i="8"/>
  <c r="AW9" i="8"/>
  <c r="AW39" i="8"/>
  <c r="AW38" i="8"/>
  <c r="AW21" i="8"/>
  <c r="AW23" i="8"/>
  <c r="AW17" i="8"/>
  <c r="AW13" i="8"/>
  <c r="AW24" i="8"/>
  <c r="AW29" i="8"/>
  <c r="AW40" i="8"/>
  <c r="AW16" i="8"/>
  <c r="AW14" i="8"/>
  <c r="AW15" i="8"/>
  <c r="AW10" i="8"/>
  <c r="AW19" i="8"/>
  <c r="AW11" i="8"/>
  <c r="AW7" i="8"/>
  <c r="AW28" i="8"/>
  <c r="AW8" i="8"/>
  <c r="AW25" i="8"/>
  <c r="AQ120" i="8"/>
  <c r="AQ114" i="8"/>
  <c r="AQ108" i="8"/>
  <c r="AQ119" i="8"/>
  <c r="AQ113" i="8"/>
  <c r="AQ107" i="8"/>
  <c r="AQ118" i="8"/>
  <c r="AQ112" i="8"/>
  <c r="AQ117" i="8"/>
  <c r="AQ111" i="8"/>
  <c r="AQ105" i="8"/>
  <c r="AQ116" i="8"/>
  <c r="AQ104" i="8"/>
  <c r="AQ98" i="8"/>
  <c r="AQ121" i="8"/>
  <c r="AQ103" i="8"/>
  <c r="AQ115" i="8"/>
  <c r="AQ109" i="8"/>
  <c r="AQ91" i="8"/>
  <c r="AQ101" i="8"/>
  <c r="AQ110" i="8"/>
  <c r="AQ92" i="8"/>
  <c r="AQ106" i="8"/>
  <c r="AQ94" i="8"/>
  <c r="AQ89" i="8"/>
  <c r="AQ97" i="8"/>
  <c r="AQ96" i="8"/>
  <c r="AQ95" i="8"/>
  <c r="AQ90" i="8"/>
  <c r="AQ102" i="8"/>
  <c r="AQ100" i="8"/>
  <c r="AQ99" i="8"/>
  <c r="AQ86" i="8"/>
  <c r="AQ85" i="8"/>
  <c r="AQ79" i="8"/>
  <c r="AQ80" i="8"/>
  <c r="AQ78" i="8"/>
  <c r="AQ87" i="8"/>
  <c r="AQ81" i="8"/>
  <c r="AQ83" i="8"/>
  <c r="AQ82" i="8"/>
  <c r="AQ76" i="8"/>
  <c r="AQ70" i="8"/>
  <c r="AQ84" i="8"/>
  <c r="AQ88" i="8"/>
  <c r="AQ64" i="8"/>
  <c r="AQ93" i="8"/>
  <c r="AQ73" i="8"/>
  <c r="AQ71" i="8"/>
  <c r="AQ65" i="8"/>
  <c r="AQ74" i="8"/>
  <c r="AQ77" i="8"/>
  <c r="AQ56" i="8"/>
  <c r="AQ50" i="8"/>
  <c r="AQ52" i="8"/>
  <c r="AQ48" i="8"/>
  <c r="AQ44" i="8"/>
  <c r="AQ55" i="8"/>
  <c r="AQ72" i="8"/>
  <c r="AQ58" i="8"/>
  <c r="AQ75" i="8"/>
  <c r="AQ67" i="8"/>
  <c r="AQ66" i="8"/>
  <c r="AQ63" i="8"/>
  <c r="AQ62" i="8"/>
  <c r="AQ53" i="8"/>
  <c r="AQ69" i="8"/>
  <c r="AQ47" i="8"/>
  <c r="AQ46" i="8"/>
  <c r="AQ43" i="8"/>
  <c r="AQ40" i="8"/>
  <c r="AQ59" i="8"/>
  <c r="AQ49" i="8"/>
  <c r="AQ68" i="8"/>
  <c r="AQ60" i="8"/>
  <c r="AQ41" i="8"/>
  <c r="AQ51" i="8"/>
  <c r="AQ34" i="8"/>
  <c r="AQ54" i="8"/>
  <c r="AQ24" i="8"/>
  <c r="AQ15" i="8"/>
  <c r="AQ9" i="8"/>
  <c r="AQ61" i="8"/>
  <c r="AQ32" i="8"/>
  <c r="AQ28" i="8"/>
  <c r="AQ39" i="8"/>
  <c r="AQ38" i="8"/>
  <c r="AQ35" i="8"/>
  <c r="AQ29" i="8"/>
  <c r="AQ37" i="8"/>
  <c r="AQ26" i="8"/>
  <c r="AQ33" i="8"/>
  <c r="AQ42" i="8"/>
  <c r="AQ6" i="8"/>
  <c r="AQ14" i="8"/>
  <c r="AQ30" i="8"/>
  <c r="AQ10" i="8"/>
  <c r="AQ7" i="8"/>
  <c r="AQ57" i="8"/>
  <c r="AQ11" i="8"/>
  <c r="AQ31" i="8"/>
  <c r="AQ25" i="8"/>
  <c r="AQ18" i="8"/>
  <c r="AQ36" i="8"/>
  <c r="AQ27" i="8"/>
  <c r="AQ22" i="8"/>
  <c r="AQ12" i="8"/>
  <c r="AQ8" i="8"/>
  <c r="AQ21" i="8"/>
  <c r="AQ16" i="8"/>
  <c r="AQ17" i="8"/>
  <c r="AQ45" i="8"/>
  <c r="AQ23" i="8"/>
  <c r="AQ19" i="8"/>
  <c r="AQ20" i="8"/>
  <c r="AQ13" i="8"/>
  <c r="AT119" i="8"/>
  <c r="AT113" i="8"/>
  <c r="AT107" i="8"/>
  <c r="AT118" i="8"/>
  <c r="AT112" i="8"/>
  <c r="AT117" i="8"/>
  <c r="AT111" i="8"/>
  <c r="AT116" i="8"/>
  <c r="AT110" i="8"/>
  <c r="AT121" i="8"/>
  <c r="AT115" i="8"/>
  <c r="AT109" i="8"/>
  <c r="AT103" i="8"/>
  <c r="AT114" i="8"/>
  <c r="AT108" i="8"/>
  <c r="AT102" i="8"/>
  <c r="AT96" i="8"/>
  <c r="AT94" i="8"/>
  <c r="AT104" i="8"/>
  <c r="AT120" i="8"/>
  <c r="AT106" i="8"/>
  <c r="AT95" i="8"/>
  <c r="AT86" i="8"/>
  <c r="AT80" i="8"/>
  <c r="AT105" i="8"/>
  <c r="AT93" i="8"/>
  <c r="AT97" i="8"/>
  <c r="AT98" i="8"/>
  <c r="AT90" i="8"/>
  <c r="AT100" i="8"/>
  <c r="AT99" i="8"/>
  <c r="AT101" i="8"/>
  <c r="AT92" i="8"/>
  <c r="AT89" i="8"/>
  <c r="AT91" i="8"/>
  <c r="AT85" i="8"/>
  <c r="AT88" i="8"/>
  <c r="AT76" i="8"/>
  <c r="AT87" i="8"/>
  <c r="AT82" i="8"/>
  <c r="AT70" i="8"/>
  <c r="AT64" i="8"/>
  <c r="AT83" i="8"/>
  <c r="AT84" i="8"/>
  <c r="AT77" i="8"/>
  <c r="AT79" i="8"/>
  <c r="AT72" i="8"/>
  <c r="AT68" i="8"/>
  <c r="AT59" i="8"/>
  <c r="AT53" i="8"/>
  <c r="AT47" i="8"/>
  <c r="AT75" i="8"/>
  <c r="AT73" i="8"/>
  <c r="AT74" i="8"/>
  <c r="AT71" i="8"/>
  <c r="AT65" i="8"/>
  <c r="AT62" i="8"/>
  <c r="AT81" i="8"/>
  <c r="AT66" i="8"/>
  <c r="AT63" i="8"/>
  <c r="AT69" i="8"/>
  <c r="AT45" i="8"/>
  <c r="AT67" i="8"/>
  <c r="AT60" i="8"/>
  <c r="AT78" i="8"/>
  <c r="AT61" i="8"/>
  <c r="AT56" i="8"/>
  <c r="AT37" i="8"/>
  <c r="AT31" i="8"/>
  <c r="AT25" i="8"/>
  <c r="AT50" i="8"/>
  <c r="AT41" i="8"/>
  <c r="AT42" i="8"/>
  <c r="AT51" i="8"/>
  <c r="AT44" i="8"/>
  <c r="AT54" i="8"/>
  <c r="AT46" i="8"/>
  <c r="AT43" i="8"/>
  <c r="AT57" i="8"/>
  <c r="AT52" i="8"/>
  <c r="AT55" i="8"/>
  <c r="AT39" i="8"/>
  <c r="AT38" i="8"/>
  <c r="AT21" i="8"/>
  <c r="AT29" i="8"/>
  <c r="AT30" i="8"/>
  <c r="AT26" i="8"/>
  <c r="AT40" i="8"/>
  <c r="AT49" i="8"/>
  <c r="AT36" i="8"/>
  <c r="AT33" i="8"/>
  <c r="AT28" i="8"/>
  <c r="AT7" i="8"/>
  <c r="AT11" i="8"/>
  <c r="AT58" i="8"/>
  <c r="AT18" i="8"/>
  <c r="AT12" i="8"/>
  <c r="AT8" i="8"/>
  <c r="AT16" i="8"/>
  <c r="AT48" i="8"/>
  <c r="AT27" i="8"/>
  <c r="AT22" i="8"/>
  <c r="AT35" i="8"/>
  <c r="AT24" i="8"/>
  <c r="AT23" i="8"/>
  <c r="AT34" i="8"/>
  <c r="AT17" i="8"/>
  <c r="AT15" i="8"/>
  <c r="AT32" i="8"/>
  <c r="AT14" i="8"/>
  <c r="AT9" i="8"/>
  <c r="AT10" i="8"/>
  <c r="AT13" i="8"/>
  <c r="AT19" i="8"/>
  <c r="AT20" i="8"/>
  <c r="AT6" i="8"/>
  <c r="X117" i="8"/>
  <c r="X111" i="8"/>
  <c r="X116" i="8"/>
  <c r="X110" i="8"/>
  <c r="X121" i="8"/>
  <c r="X115" i="8"/>
  <c r="X120" i="8"/>
  <c r="X114" i="8"/>
  <c r="X108" i="8"/>
  <c r="X119" i="8"/>
  <c r="X113" i="8"/>
  <c r="X118" i="8"/>
  <c r="X109" i="8"/>
  <c r="X101" i="8"/>
  <c r="X95" i="8"/>
  <c r="X112" i="8"/>
  <c r="X104" i="8"/>
  <c r="X103" i="8"/>
  <c r="X102" i="8"/>
  <c r="X105" i="8"/>
  <c r="X107" i="8"/>
  <c r="X91" i="8"/>
  <c r="X94" i="8"/>
  <c r="X106" i="8"/>
  <c r="X100" i="8"/>
  <c r="X98" i="8"/>
  <c r="X97" i="8"/>
  <c r="X93" i="8"/>
  <c r="X99" i="8"/>
  <c r="X86" i="8"/>
  <c r="X89" i="8"/>
  <c r="X87" i="8"/>
  <c r="X84" i="8"/>
  <c r="X96" i="8"/>
  <c r="X90" i="8"/>
  <c r="X82" i="8"/>
  <c r="X88" i="8"/>
  <c r="X78" i="8"/>
  <c r="X74" i="8"/>
  <c r="X79" i="8"/>
  <c r="X77" i="8"/>
  <c r="X80" i="8"/>
  <c r="X73" i="8"/>
  <c r="X85" i="8"/>
  <c r="X83" i="8"/>
  <c r="X81" i="8"/>
  <c r="X92" i="8"/>
  <c r="X76" i="8"/>
  <c r="X66" i="8"/>
  <c r="X75" i="8"/>
  <c r="X68" i="8"/>
  <c r="X64" i="8"/>
  <c r="X71" i="8"/>
  <c r="X65" i="8"/>
  <c r="X59" i="8"/>
  <c r="X53" i="8"/>
  <c r="X56" i="8"/>
  <c r="X63" i="8"/>
  <c r="X72" i="8"/>
  <c r="X62" i="8"/>
  <c r="X58" i="8"/>
  <c r="X69" i="8"/>
  <c r="X57" i="8"/>
  <c r="X54" i="8"/>
  <c r="X49" i="8"/>
  <c r="X52" i="8"/>
  <c r="X47" i="8"/>
  <c r="X43" i="8"/>
  <c r="X61" i="8"/>
  <c r="X55" i="8"/>
  <c r="X50" i="8"/>
  <c r="X40" i="8"/>
  <c r="X45" i="8"/>
  <c r="X51" i="8"/>
  <c r="X70" i="8"/>
  <c r="X67" i="8"/>
  <c r="X37" i="8"/>
  <c r="X44" i="8"/>
  <c r="X33" i="8"/>
  <c r="X30" i="8"/>
  <c r="X18" i="8"/>
  <c r="X12" i="8"/>
  <c r="X6" i="8"/>
  <c r="X41" i="8"/>
  <c r="X36" i="8"/>
  <c r="X46" i="8"/>
  <c r="X39" i="8"/>
  <c r="X35" i="8"/>
  <c r="X60" i="8"/>
  <c r="X48" i="8"/>
  <c r="X38" i="8"/>
  <c r="X32" i="8"/>
  <c r="X42" i="8"/>
  <c r="X34" i="8"/>
  <c r="X29" i="8"/>
  <c r="X25" i="8"/>
  <c r="X20" i="8"/>
  <c r="X31" i="8"/>
  <c r="X16" i="8"/>
  <c r="X24" i="8"/>
  <c r="X27" i="8"/>
  <c r="X26" i="8"/>
  <c r="X17" i="8"/>
  <c r="X13" i="8"/>
  <c r="X19" i="8"/>
  <c r="X14" i="8"/>
  <c r="X10" i="8"/>
  <c r="X23" i="8"/>
  <c r="X7" i="8"/>
  <c r="X8" i="8"/>
  <c r="X11" i="8"/>
  <c r="X22" i="8"/>
  <c r="X28" i="8"/>
  <c r="X9" i="8"/>
  <c r="X21" i="8"/>
  <c r="X15" i="8"/>
  <c r="Y117" i="8"/>
  <c r="Y111" i="8"/>
  <c r="Y116" i="8"/>
  <c r="Y110" i="8"/>
  <c r="Y121" i="8"/>
  <c r="Y115" i="8"/>
  <c r="Y109" i="8"/>
  <c r="Y120" i="8"/>
  <c r="Y114" i="8"/>
  <c r="Y108" i="8"/>
  <c r="Y119" i="8"/>
  <c r="Y113" i="8"/>
  <c r="Y107" i="8"/>
  <c r="Y112" i="8"/>
  <c r="Y100" i="8"/>
  <c r="Y94" i="8"/>
  <c r="Y105" i="8"/>
  <c r="Y103" i="8"/>
  <c r="Y102" i="8"/>
  <c r="Y104" i="8"/>
  <c r="Y106" i="8"/>
  <c r="Y101" i="8"/>
  <c r="Y118" i="8"/>
  <c r="Y91" i="8"/>
  <c r="Y84" i="8"/>
  <c r="Y78" i="8"/>
  <c r="Y92" i="8"/>
  <c r="Y98" i="8"/>
  <c r="Y97" i="8"/>
  <c r="Y96" i="8"/>
  <c r="Y99" i="8"/>
  <c r="Y90" i="8"/>
  <c r="Y89" i="8"/>
  <c r="Y87" i="8"/>
  <c r="Y93" i="8"/>
  <c r="Y86" i="8"/>
  <c r="Y85" i="8"/>
  <c r="Y88" i="8"/>
  <c r="Y74" i="8"/>
  <c r="Y68" i="8"/>
  <c r="Y62" i="8"/>
  <c r="Y79" i="8"/>
  <c r="Y77" i="8"/>
  <c r="Y75" i="8"/>
  <c r="Y80" i="8"/>
  <c r="Y83" i="8"/>
  <c r="Y82" i="8"/>
  <c r="Y81" i="8"/>
  <c r="Y76" i="8"/>
  <c r="Y57" i="8"/>
  <c r="Y51" i="8"/>
  <c r="Y45" i="8"/>
  <c r="Y72" i="8"/>
  <c r="Y69" i="8"/>
  <c r="Y67" i="8"/>
  <c r="Y63" i="8"/>
  <c r="Y73" i="8"/>
  <c r="Y64" i="8"/>
  <c r="Y71" i="8"/>
  <c r="Y70" i="8"/>
  <c r="Y95" i="8"/>
  <c r="Y43" i="8"/>
  <c r="Y65" i="8"/>
  <c r="Y59" i="8"/>
  <c r="Y58" i="8"/>
  <c r="Y52" i="8"/>
  <c r="Y35" i="8"/>
  <c r="Y29" i="8"/>
  <c r="Y23" i="8"/>
  <c r="Y47" i="8"/>
  <c r="Y48" i="8"/>
  <c r="Y46" i="8"/>
  <c r="Y53" i="8"/>
  <c r="Y56" i="8"/>
  <c r="Y44" i="8"/>
  <c r="Y60" i="8"/>
  <c r="Y42" i="8"/>
  <c r="Y41" i="8"/>
  <c r="Y36" i="8"/>
  <c r="Y39" i="8"/>
  <c r="Y27" i="8"/>
  <c r="Y61" i="8"/>
  <c r="Y55" i="8"/>
  <c r="Y50" i="8"/>
  <c r="Y40" i="8"/>
  <c r="Y31" i="8"/>
  <c r="Y28" i="8"/>
  <c r="Y38" i="8"/>
  <c r="Y32" i="8"/>
  <c r="Y66" i="8"/>
  <c r="Y34" i="8"/>
  <c r="Y54" i="8"/>
  <c r="Y37" i="8"/>
  <c r="Y24" i="8"/>
  <c r="Y20" i="8"/>
  <c r="Y10" i="8"/>
  <c r="Y49" i="8"/>
  <c r="Y25" i="8"/>
  <c r="Y19" i="8"/>
  <c r="Y14" i="8"/>
  <c r="Y30" i="8"/>
  <c r="Y7" i="8"/>
  <c r="Y8" i="8"/>
  <c r="Y18" i="8"/>
  <c r="Y6" i="8"/>
  <c r="Y26" i="8"/>
  <c r="Y22" i="8"/>
  <c r="Y13" i="8"/>
  <c r="Y11" i="8"/>
  <c r="Y9" i="8"/>
  <c r="Y21" i="8"/>
  <c r="Y15" i="8"/>
  <c r="Y16" i="8"/>
  <c r="Y33" i="8"/>
  <c r="Y17" i="8"/>
  <c r="Y12" i="8"/>
  <c r="N116" i="8"/>
  <c r="N110" i="8"/>
  <c r="N121" i="8"/>
  <c r="N115" i="8"/>
  <c r="N109" i="8"/>
  <c r="N120" i="8"/>
  <c r="N114" i="8"/>
  <c r="N119" i="8"/>
  <c r="N113" i="8"/>
  <c r="N107" i="8"/>
  <c r="N118" i="8"/>
  <c r="N112" i="8"/>
  <c r="N117" i="8"/>
  <c r="N108" i="8"/>
  <c r="N100" i="8"/>
  <c r="N94" i="8"/>
  <c r="N111" i="8"/>
  <c r="N105" i="8"/>
  <c r="N106" i="8"/>
  <c r="N93" i="8"/>
  <c r="N101" i="8"/>
  <c r="N104" i="8"/>
  <c r="N103" i="8"/>
  <c r="N97" i="8"/>
  <c r="N96" i="8"/>
  <c r="N95" i="8"/>
  <c r="N92" i="8"/>
  <c r="N98" i="8"/>
  <c r="N102" i="8"/>
  <c r="N85" i="8"/>
  <c r="N84" i="8"/>
  <c r="N99" i="8"/>
  <c r="N86" i="8"/>
  <c r="N91" i="8"/>
  <c r="N89" i="8"/>
  <c r="N88" i="8"/>
  <c r="N83" i="8"/>
  <c r="N79" i="8"/>
  <c r="N90" i="8"/>
  <c r="N82" i="8"/>
  <c r="N73" i="8"/>
  <c r="N76" i="8"/>
  <c r="N72" i="8"/>
  <c r="N87" i="8"/>
  <c r="N78" i="8"/>
  <c r="N67" i="8"/>
  <c r="N63" i="8"/>
  <c r="N81" i="8"/>
  <c r="N80" i="8"/>
  <c r="N77" i="8"/>
  <c r="N68" i="8"/>
  <c r="N65" i="8"/>
  <c r="N70" i="8"/>
  <c r="N75" i="8"/>
  <c r="N66" i="8"/>
  <c r="N62" i="8"/>
  <c r="N58" i="8"/>
  <c r="N52" i="8"/>
  <c r="N55" i="8"/>
  <c r="N74" i="8"/>
  <c r="N71" i="8"/>
  <c r="N57" i="8"/>
  <c r="N69" i="8"/>
  <c r="N56" i="8"/>
  <c r="N53" i="8"/>
  <c r="N50" i="8"/>
  <c r="N59" i="8"/>
  <c r="N43" i="8"/>
  <c r="N60" i="8"/>
  <c r="N40" i="8"/>
  <c r="N41" i="8"/>
  <c r="N61" i="8"/>
  <c r="N54" i="8"/>
  <c r="N44" i="8"/>
  <c r="N42" i="8"/>
  <c r="N36" i="8"/>
  <c r="N48" i="8"/>
  <c r="N47" i="8"/>
  <c r="N31" i="8"/>
  <c r="N17" i="8"/>
  <c r="N11" i="8"/>
  <c r="N35" i="8"/>
  <c r="N38" i="8"/>
  <c r="N46" i="8"/>
  <c r="N34" i="8"/>
  <c r="N45" i="8"/>
  <c r="N37" i="8"/>
  <c r="N29" i="8"/>
  <c r="N64" i="8"/>
  <c r="N51" i="8"/>
  <c r="N33" i="8"/>
  <c r="N26" i="8"/>
  <c r="N19" i="8"/>
  <c r="N30" i="8"/>
  <c r="N13" i="8"/>
  <c r="N14" i="8"/>
  <c r="N49" i="8"/>
  <c r="N18" i="8"/>
  <c r="N21" i="8"/>
  <c r="N15" i="8"/>
  <c r="N22" i="8"/>
  <c r="N32" i="8"/>
  <c r="N27" i="8"/>
  <c r="N24" i="8"/>
  <c r="N23" i="8"/>
  <c r="N28" i="8"/>
  <c r="N16" i="8"/>
  <c r="N12" i="8"/>
  <c r="N39" i="8"/>
  <c r="N25" i="8"/>
  <c r="N9" i="8"/>
  <c r="N20" i="8"/>
  <c r="N7" i="8"/>
  <c r="N6" i="8"/>
  <c r="N8" i="8"/>
  <c r="N10" i="8"/>
  <c r="AL117" i="8"/>
  <c r="AL111" i="8"/>
  <c r="AL116" i="8"/>
  <c r="AL110" i="8"/>
  <c r="AL121" i="8"/>
  <c r="AL115" i="8"/>
  <c r="AL109" i="8"/>
  <c r="AL120" i="8"/>
  <c r="AL114" i="8"/>
  <c r="AL108" i="8"/>
  <c r="AL119" i="8"/>
  <c r="AL113" i="8"/>
  <c r="AL107" i="8"/>
  <c r="AL106" i="8"/>
  <c r="AL100" i="8"/>
  <c r="AL94" i="8"/>
  <c r="AL105" i="8"/>
  <c r="AL99" i="8"/>
  <c r="AL96" i="8"/>
  <c r="AL101" i="8"/>
  <c r="AL104" i="8"/>
  <c r="AL84" i="8"/>
  <c r="AL78" i="8"/>
  <c r="AL91" i="8"/>
  <c r="AL118" i="8"/>
  <c r="AL95" i="8"/>
  <c r="AL93" i="8"/>
  <c r="AL112" i="8"/>
  <c r="AL98" i="8"/>
  <c r="AL97" i="8"/>
  <c r="AL102" i="8"/>
  <c r="AL103" i="8"/>
  <c r="AL87" i="8"/>
  <c r="AL89" i="8"/>
  <c r="AL82" i="8"/>
  <c r="AL74" i="8"/>
  <c r="AL68" i="8"/>
  <c r="AL62" i="8"/>
  <c r="AL85" i="8"/>
  <c r="AL92" i="8"/>
  <c r="AL77" i="8"/>
  <c r="AL79" i="8"/>
  <c r="AL80" i="8"/>
  <c r="AL83" i="8"/>
  <c r="AL81" i="8"/>
  <c r="AL86" i="8"/>
  <c r="AL88" i="8"/>
  <c r="AL70" i="8"/>
  <c r="AL66" i="8"/>
  <c r="AL57" i="8"/>
  <c r="AL51" i="8"/>
  <c r="AL45" i="8"/>
  <c r="AL69" i="8"/>
  <c r="AL72" i="8"/>
  <c r="AL75" i="8"/>
  <c r="AL64" i="8"/>
  <c r="AL73" i="8"/>
  <c r="AL90" i="8"/>
  <c r="AL71" i="8"/>
  <c r="AL65" i="8"/>
  <c r="AL76" i="8"/>
  <c r="AL56" i="8"/>
  <c r="AL61" i="8"/>
  <c r="AL67" i="8"/>
  <c r="AL49" i="8"/>
  <c r="AL35" i="8"/>
  <c r="AL29" i="8"/>
  <c r="AL23" i="8"/>
  <c r="AL58" i="8"/>
  <c r="AL54" i="8"/>
  <c r="AL59" i="8"/>
  <c r="AL52" i="8"/>
  <c r="AL47" i="8"/>
  <c r="AL46" i="8"/>
  <c r="AL48" i="8"/>
  <c r="AL40" i="8"/>
  <c r="AL50" i="8"/>
  <c r="AL60" i="8"/>
  <c r="AL55" i="8"/>
  <c r="AL63" i="8"/>
  <c r="AL53" i="8"/>
  <c r="AL30" i="8"/>
  <c r="AL44" i="8"/>
  <c r="AL33" i="8"/>
  <c r="AL43" i="8"/>
  <c r="AL36" i="8"/>
  <c r="AL42" i="8"/>
  <c r="AL39" i="8"/>
  <c r="AL32" i="8"/>
  <c r="AL38" i="8"/>
  <c r="AL25" i="8"/>
  <c r="AL41" i="8"/>
  <c r="AL34" i="8"/>
  <c r="AL16" i="8"/>
  <c r="AL12" i="8"/>
  <c r="AL21" i="8"/>
  <c r="AL22" i="8"/>
  <c r="AL24" i="8"/>
  <c r="AL20" i="8"/>
  <c r="AL17" i="8"/>
  <c r="AL13" i="8"/>
  <c r="AL28" i="8"/>
  <c r="AL19" i="8"/>
  <c r="AL14" i="8"/>
  <c r="AL26" i="8"/>
  <c r="AL37" i="8"/>
  <c r="AL31" i="8"/>
  <c r="AL27" i="8"/>
  <c r="AL6" i="8"/>
  <c r="AL11" i="8"/>
  <c r="AL7" i="8"/>
  <c r="AL15" i="8"/>
  <c r="AL8" i="8"/>
  <c r="AL18" i="8"/>
  <c r="AL10" i="8"/>
  <c r="AL9" i="8"/>
  <c r="BF119" i="8"/>
  <c r="BF113" i="8"/>
  <c r="BF107" i="8"/>
  <c r="BF118" i="8"/>
  <c r="BF112" i="8"/>
  <c r="BF117" i="8"/>
  <c r="BF111" i="8"/>
  <c r="BF116" i="8"/>
  <c r="BF110" i="8"/>
  <c r="BF121" i="8"/>
  <c r="BF115" i="8"/>
  <c r="BF109" i="8"/>
  <c r="BF106" i="8"/>
  <c r="BF105" i="8"/>
  <c r="BF103" i="8"/>
  <c r="BF102" i="8"/>
  <c r="BF96" i="8"/>
  <c r="BF101" i="8"/>
  <c r="BF98" i="8"/>
  <c r="BF108" i="8"/>
  <c r="BF100" i="8"/>
  <c r="BF99" i="8"/>
  <c r="BF89" i="8"/>
  <c r="BF86" i="8"/>
  <c r="BF80" i="8"/>
  <c r="BF120" i="8"/>
  <c r="BF104" i="8"/>
  <c r="BF114" i="8"/>
  <c r="BF94" i="8"/>
  <c r="BF95" i="8"/>
  <c r="BF93" i="8"/>
  <c r="BF97" i="8"/>
  <c r="BF91" i="8"/>
  <c r="BF88" i="8"/>
  <c r="BF92" i="8"/>
  <c r="BF90" i="8"/>
  <c r="BF85" i="8"/>
  <c r="BF84" i="8"/>
  <c r="BF78" i="8"/>
  <c r="BF70" i="8"/>
  <c r="BF64" i="8"/>
  <c r="BF79" i="8"/>
  <c r="BF81" i="8"/>
  <c r="BF76" i="8"/>
  <c r="BF82" i="8"/>
  <c r="BF83" i="8"/>
  <c r="BF87" i="8"/>
  <c r="BF59" i="8"/>
  <c r="BF53" i="8"/>
  <c r="BF47" i="8"/>
  <c r="BF68" i="8"/>
  <c r="BF73" i="8"/>
  <c r="BF71" i="8"/>
  <c r="BF77" i="8"/>
  <c r="BF62" i="8"/>
  <c r="BF74" i="8"/>
  <c r="BF66" i="8"/>
  <c r="BF75" i="8"/>
  <c r="BF67" i="8"/>
  <c r="BF72" i="8"/>
  <c r="BF61" i="8"/>
  <c r="BF69" i="8"/>
  <c r="BF58" i="8"/>
  <c r="BF55" i="8"/>
  <c r="BF63" i="8"/>
  <c r="BF57" i="8"/>
  <c r="BF65" i="8"/>
  <c r="BF60" i="8"/>
  <c r="BF54" i="8"/>
  <c r="BF46" i="8"/>
  <c r="BF37" i="8"/>
  <c r="BF31" i="8"/>
  <c r="BF25" i="8"/>
  <c r="BF52" i="8"/>
  <c r="BF49" i="8"/>
  <c r="BF48" i="8"/>
  <c r="BF45" i="8"/>
  <c r="BF41" i="8"/>
  <c r="BF50" i="8"/>
  <c r="BF42" i="8"/>
  <c r="BF56" i="8"/>
  <c r="BF51" i="8"/>
  <c r="BF40" i="8"/>
  <c r="BF32" i="8"/>
  <c r="BF35" i="8"/>
  <c r="BF38" i="8"/>
  <c r="BF29" i="8"/>
  <c r="BF39" i="8"/>
  <c r="BF34" i="8"/>
  <c r="BF30" i="8"/>
  <c r="BF27" i="8"/>
  <c r="BF44" i="8"/>
  <c r="BF36" i="8"/>
  <c r="BF33" i="8"/>
  <c r="BF14" i="8"/>
  <c r="BF19" i="8"/>
  <c r="BF15" i="8"/>
  <c r="BF18" i="8"/>
  <c r="BF12" i="8"/>
  <c r="BF16" i="8"/>
  <c r="BF43" i="8"/>
  <c r="BF28" i="8"/>
  <c r="BF26" i="8"/>
  <c r="BF13" i="8"/>
  <c r="BF11" i="8"/>
  <c r="BF8" i="8"/>
  <c r="BF6" i="8"/>
  <c r="BF24" i="8"/>
  <c r="BF23" i="8"/>
  <c r="BF20" i="8"/>
  <c r="BF7" i="8"/>
  <c r="BF22" i="8"/>
  <c r="BF9" i="8"/>
  <c r="BF17" i="8"/>
  <c r="BF21" i="8"/>
  <c r="BF10" i="8"/>
  <c r="G120" i="8"/>
  <c r="G114" i="8"/>
  <c r="G108" i="8"/>
  <c r="G119" i="8"/>
  <c r="G113" i="8"/>
  <c r="G118" i="8"/>
  <c r="G112" i="8"/>
  <c r="G117" i="8"/>
  <c r="G111" i="8"/>
  <c r="G116" i="8"/>
  <c r="G110" i="8"/>
  <c r="G104" i="8"/>
  <c r="G106" i="8"/>
  <c r="G103" i="8"/>
  <c r="G97" i="8"/>
  <c r="G107" i="8"/>
  <c r="G121" i="8"/>
  <c r="G96" i="8"/>
  <c r="G109" i="8"/>
  <c r="G105" i="8"/>
  <c r="G115" i="8"/>
  <c r="G87" i="8"/>
  <c r="G81" i="8"/>
  <c r="G90" i="8"/>
  <c r="G101" i="8"/>
  <c r="G95" i="8"/>
  <c r="G94" i="8"/>
  <c r="G91" i="8"/>
  <c r="G98" i="8"/>
  <c r="G102" i="8"/>
  <c r="G99" i="8"/>
  <c r="G88" i="8"/>
  <c r="G92" i="8"/>
  <c r="G84" i="8"/>
  <c r="G100" i="8"/>
  <c r="G71" i="8"/>
  <c r="G65" i="8"/>
  <c r="G93" i="8"/>
  <c r="G89" i="8"/>
  <c r="G78" i="8"/>
  <c r="G86" i="8"/>
  <c r="G79" i="8"/>
  <c r="G80" i="8"/>
  <c r="G77" i="8"/>
  <c r="G82" i="8"/>
  <c r="G83" i="8"/>
  <c r="G61" i="8"/>
  <c r="G60" i="8"/>
  <c r="G54" i="8"/>
  <c r="G48" i="8"/>
  <c r="G70" i="8"/>
  <c r="G69" i="8"/>
  <c r="G66" i="8"/>
  <c r="G73" i="8"/>
  <c r="G72" i="8"/>
  <c r="G63" i="8"/>
  <c r="G74" i="8"/>
  <c r="G67" i="8"/>
  <c r="G64" i="8"/>
  <c r="G85" i="8"/>
  <c r="G68" i="8"/>
  <c r="G49" i="8"/>
  <c r="G40" i="8"/>
  <c r="G76" i="8"/>
  <c r="G62" i="8"/>
  <c r="G75" i="8"/>
  <c r="G58" i="8"/>
  <c r="G41" i="8"/>
  <c r="G38" i="8"/>
  <c r="G32" i="8"/>
  <c r="G26" i="8"/>
  <c r="G52" i="8"/>
  <c r="G44" i="8"/>
  <c r="G59" i="8"/>
  <c r="G56" i="8"/>
  <c r="G55" i="8"/>
  <c r="G46" i="8"/>
  <c r="G53" i="8"/>
  <c r="G50" i="8"/>
  <c r="G43" i="8"/>
  <c r="G51" i="8"/>
  <c r="G45" i="8"/>
  <c r="G29" i="8"/>
  <c r="G33" i="8"/>
  <c r="G39" i="8"/>
  <c r="G47" i="8"/>
  <c r="G57" i="8"/>
  <c r="G31" i="8"/>
  <c r="G27" i="8"/>
  <c r="G35" i="8"/>
  <c r="G24" i="8"/>
  <c r="G28" i="8"/>
  <c r="G30" i="8"/>
  <c r="G22" i="8"/>
  <c r="G21" i="8"/>
  <c r="G11" i="8"/>
  <c r="G23" i="8"/>
  <c r="G15" i="8"/>
  <c r="G36" i="8"/>
  <c r="G25" i="8"/>
  <c r="G20" i="8"/>
  <c r="G12" i="8"/>
  <c r="G16" i="8"/>
  <c r="G34" i="8"/>
  <c r="G13" i="8"/>
  <c r="G19" i="8"/>
  <c r="G17" i="8"/>
  <c r="G7" i="8"/>
  <c r="G10" i="8"/>
  <c r="G6" i="8"/>
  <c r="G8" i="8"/>
  <c r="G9" i="8"/>
  <c r="G18" i="8"/>
  <c r="G14" i="8"/>
  <c r="G42" i="8"/>
  <c r="G37" i="8"/>
  <c r="AV118" i="8"/>
  <c r="AV112" i="8"/>
  <c r="AV117" i="8"/>
  <c r="AV111" i="8"/>
  <c r="AV116" i="8"/>
  <c r="AV110" i="8"/>
  <c r="AV121" i="8"/>
  <c r="AV115" i="8"/>
  <c r="AV109" i="8"/>
  <c r="AV120" i="8"/>
  <c r="AV114" i="8"/>
  <c r="AV108" i="8"/>
  <c r="AV101" i="8"/>
  <c r="AV95" i="8"/>
  <c r="AV106" i="8"/>
  <c r="AV103" i="8"/>
  <c r="AV100" i="8"/>
  <c r="AV97" i="8"/>
  <c r="AV107" i="8"/>
  <c r="AV102" i="8"/>
  <c r="AV105" i="8"/>
  <c r="AV96" i="8"/>
  <c r="AV85" i="8"/>
  <c r="AV79" i="8"/>
  <c r="AV98" i="8"/>
  <c r="AV90" i="8"/>
  <c r="AV119" i="8"/>
  <c r="AV104" i="8"/>
  <c r="AV113" i="8"/>
  <c r="AV99" i="8"/>
  <c r="AV92" i="8"/>
  <c r="AV89" i="8"/>
  <c r="AV91" i="8"/>
  <c r="AV88" i="8"/>
  <c r="AV94" i="8"/>
  <c r="AV81" i="8"/>
  <c r="AV69" i="8"/>
  <c r="AV63" i="8"/>
  <c r="AV84" i="8"/>
  <c r="AV86" i="8"/>
  <c r="AV75" i="8"/>
  <c r="AV93" i="8"/>
  <c r="AV82" i="8"/>
  <c r="AV71" i="8"/>
  <c r="AV65" i="8"/>
  <c r="AV58" i="8"/>
  <c r="AV52" i="8"/>
  <c r="AV46" i="8"/>
  <c r="AV74" i="8"/>
  <c r="AV78" i="8"/>
  <c r="AV76" i="8"/>
  <c r="AV70" i="8"/>
  <c r="AV77" i="8"/>
  <c r="AV67" i="8"/>
  <c r="AV80" i="8"/>
  <c r="AV83" i="8"/>
  <c r="AV64" i="8"/>
  <c r="AV72" i="8"/>
  <c r="AV57" i="8"/>
  <c r="AV87" i="8"/>
  <c r="AV68" i="8"/>
  <c r="AV73" i="8"/>
  <c r="AV62" i="8"/>
  <c r="AV56" i="8"/>
  <c r="AV66" i="8"/>
  <c r="AV61" i="8"/>
  <c r="AV48" i="8"/>
  <c r="AV59" i="8"/>
  <c r="AV36" i="8"/>
  <c r="AV30" i="8"/>
  <c r="AV24" i="8"/>
  <c r="AV55" i="8"/>
  <c r="AV53" i="8"/>
  <c r="AV42" i="8"/>
  <c r="AV51" i="8"/>
  <c r="AV39" i="8"/>
  <c r="AV54" i="8"/>
  <c r="AV47" i="8"/>
  <c r="AV49" i="8"/>
  <c r="AV43" i="8"/>
  <c r="AV34" i="8"/>
  <c r="AV37" i="8"/>
  <c r="AV60" i="8"/>
  <c r="AV40" i="8"/>
  <c r="AV33" i="8"/>
  <c r="AV41" i="8"/>
  <c r="AV31" i="8"/>
  <c r="AV28" i="8"/>
  <c r="AV35" i="8"/>
  <c r="AV32" i="8"/>
  <c r="AV15" i="8"/>
  <c r="AV45" i="8"/>
  <c r="AV26" i="8"/>
  <c r="AV18" i="8"/>
  <c r="AV25" i="8"/>
  <c r="AV16" i="8"/>
  <c r="AV44" i="8"/>
  <c r="AV38" i="8"/>
  <c r="AV27" i="8"/>
  <c r="AV22" i="8"/>
  <c r="AV21" i="8"/>
  <c r="AV23" i="8"/>
  <c r="AV20" i="8"/>
  <c r="AV17" i="8"/>
  <c r="AV13" i="8"/>
  <c r="AV29" i="8"/>
  <c r="AV50" i="8"/>
  <c r="AV14" i="8"/>
  <c r="AV9" i="8"/>
  <c r="AV10" i="8"/>
  <c r="AV19" i="8"/>
  <c r="AV6" i="8"/>
  <c r="AV11" i="8"/>
  <c r="AV7" i="8"/>
  <c r="AV8" i="8"/>
  <c r="AV12" i="8"/>
  <c r="M117" i="8"/>
  <c r="M111" i="8"/>
  <c r="M116" i="8"/>
  <c r="M110" i="8"/>
  <c r="M121" i="8"/>
  <c r="M115" i="8"/>
  <c r="M109" i="8"/>
  <c r="M120" i="8"/>
  <c r="M114" i="8"/>
  <c r="M108" i="8"/>
  <c r="M119" i="8"/>
  <c r="M113" i="8"/>
  <c r="M107" i="8"/>
  <c r="M118" i="8"/>
  <c r="M100" i="8"/>
  <c r="M94" i="8"/>
  <c r="M112" i="8"/>
  <c r="M105" i="8"/>
  <c r="M98" i="8"/>
  <c r="M95" i="8"/>
  <c r="M104" i="8"/>
  <c r="M106" i="8"/>
  <c r="M103" i="8"/>
  <c r="M99" i="8"/>
  <c r="M84" i="8"/>
  <c r="M78" i="8"/>
  <c r="M101" i="8"/>
  <c r="M97" i="8"/>
  <c r="M96" i="8"/>
  <c r="M92" i="8"/>
  <c r="M93" i="8"/>
  <c r="M102" i="8"/>
  <c r="M86" i="8"/>
  <c r="M91" i="8"/>
  <c r="M85" i="8"/>
  <c r="M82" i="8"/>
  <c r="M83" i="8"/>
  <c r="M81" i="8"/>
  <c r="M75" i="8"/>
  <c r="M74" i="8"/>
  <c r="M68" i="8"/>
  <c r="M62" i="8"/>
  <c r="M90" i="8"/>
  <c r="M88" i="8"/>
  <c r="M76" i="8"/>
  <c r="M72" i="8"/>
  <c r="M69" i="8"/>
  <c r="M57" i="8"/>
  <c r="M51" i="8"/>
  <c r="M45" i="8"/>
  <c r="M73" i="8"/>
  <c r="M67" i="8"/>
  <c r="M63" i="8"/>
  <c r="M87" i="8"/>
  <c r="M71" i="8"/>
  <c r="M64" i="8"/>
  <c r="M80" i="8"/>
  <c r="M77" i="8"/>
  <c r="M61" i="8"/>
  <c r="M65" i="8"/>
  <c r="M79" i="8"/>
  <c r="M70" i="8"/>
  <c r="M66" i="8"/>
  <c r="M52" i="8"/>
  <c r="M47" i="8"/>
  <c r="M43" i="8"/>
  <c r="M89" i="8"/>
  <c r="M58" i="8"/>
  <c r="M60" i="8"/>
  <c r="M50" i="8"/>
  <c r="M49" i="8"/>
  <c r="M46" i="8"/>
  <c r="M35" i="8"/>
  <c r="M29" i="8"/>
  <c r="M23" i="8"/>
  <c r="M59" i="8"/>
  <c r="M56" i="8"/>
  <c r="M53" i="8"/>
  <c r="M41" i="8"/>
  <c r="M54" i="8"/>
  <c r="M42" i="8"/>
  <c r="M27" i="8"/>
  <c r="M31" i="8"/>
  <c r="M32" i="8"/>
  <c r="M34" i="8"/>
  <c r="M44" i="8"/>
  <c r="M25" i="8"/>
  <c r="M48" i="8"/>
  <c r="M40" i="8"/>
  <c r="M37" i="8"/>
  <c r="M22" i="8"/>
  <c r="M33" i="8"/>
  <c r="M38" i="8"/>
  <c r="M9" i="8"/>
  <c r="M13" i="8"/>
  <c r="M36" i="8"/>
  <c r="M17" i="8"/>
  <c r="M28" i="8"/>
  <c r="M10" i="8"/>
  <c r="M6" i="8"/>
  <c r="M14" i="8"/>
  <c r="M55" i="8"/>
  <c r="M18" i="8"/>
  <c r="M11" i="8"/>
  <c r="M21" i="8"/>
  <c r="M15" i="8"/>
  <c r="M26" i="8"/>
  <c r="M24" i="8"/>
  <c r="M39" i="8"/>
  <c r="M16" i="8"/>
  <c r="M12" i="8"/>
  <c r="M30" i="8"/>
  <c r="M19" i="8"/>
  <c r="M20" i="8"/>
  <c r="M7" i="8"/>
  <c r="M8" i="8"/>
  <c r="Z116" i="8"/>
  <c r="Z110" i="8"/>
  <c r="Z121" i="8"/>
  <c r="Z115" i="8"/>
  <c r="Z109" i="8"/>
  <c r="Z120" i="8"/>
  <c r="Z114" i="8"/>
  <c r="Z119" i="8"/>
  <c r="Z113" i="8"/>
  <c r="Z107" i="8"/>
  <c r="Z118" i="8"/>
  <c r="Z112" i="8"/>
  <c r="Z111" i="8"/>
  <c r="Z100" i="8"/>
  <c r="Z94" i="8"/>
  <c r="Z105" i="8"/>
  <c r="Z104" i="8"/>
  <c r="Z93" i="8"/>
  <c r="Z108" i="8"/>
  <c r="Z103" i="8"/>
  <c r="Z102" i="8"/>
  <c r="Z92" i="8"/>
  <c r="Z95" i="8"/>
  <c r="Z101" i="8"/>
  <c r="Z99" i="8"/>
  <c r="Z117" i="8"/>
  <c r="Z85" i="8"/>
  <c r="Z91" i="8"/>
  <c r="Z87" i="8"/>
  <c r="Z96" i="8"/>
  <c r="Z97" i="8"/>
  <c r="Z90" i="8"/>
  <c r="Z86" i="8"/>
  <c r="Z82" i="8"/>
  <c r="Z78" i="8"/>
  <c r="Z106" i="8"/>
  <c r="Z98" i="8"/>
  <c r="Z88" i="8"/>
  <c r="Z79" i="8"/>
  <c r="Z77" i="8"/>
  <c r="Z75" i="8"/>
  <c r="Z84" i="8"/>
  <c r="Z80" i="8"/>
  <c r="Z73" i="8"/>
  <c r="Z83" i="8"/>
  <c r="Z81" i="8"/>
  <c r="Z72" i="8"/>
  <c r="Z76" i="8"/>
  <c r="Z69" i="8"/>
  <c r="Z67" i="8"/>
  <c r="Z63" i="8"/>
  <c r="Z64" i="8"/>
  <c r="Z71" i="8"/>
  <c r="Z68" i="8"/>
  <c r="Z74" i="8"/>
  <c r="Z61" i="8"/>
  <c r="Z65" i="8"/>
  <c r="Z70" i="8"/>
  <c r="Z58" i="8"/>
  <c r="Z52" i="8"/>
  <c r="Z89" i="8"/>
  <c r="Z66" i="8"/>
  <c r="Z59" i="8"/>
  <c r="Z47" i="8"/>
  <c r="Z62" i="8"/>
  <c r="Z60" i="8"/>
  <c r="Z48" i="8"/>
  <c r="Z46" i="8"/>
  <c r="Z43" i="8"/>
  <c r="Z55" i="8"/>
  <c r="Z50" i="8"/>
  <c r="Z49" i="8"/>
  <c r="Z53" i="8"/>
  <c r="Z45" i="8"/>
  <c r="Z57" i="8"/>
  <c r="Z41" i="8"/>
  <c r="Z51" i="8"/>
  <c r="Z56" i="8"/>
  <c r="Z44" i="8"/>
  <c r="Z42" i="8"/>
  <c r="Z36" i="8"/>
  <c r="Z54" i="8"/>
  <c r="Z39" i="8"/>
  <c r="Z27" i="8"/>
  <c r="Z23" i="8"/>
  <c r="Z17" i="8"/>
  <c r="Z11" i="8"/>
  <c r="Z40" i="8"/>
  <c r="Z31" i="8"/>
  <c r="Z38" i="8"/>
  <c r="Z32" i="8"/>
  <c r="Z34" i="8"/>
  <c r="Z25" i="8"/>
  <c r="Z37" i="8"/>
  <c r="Z22" i="8"/>
  <c r="Z19" i="8"/>
  <c r="Z35" i="8"/>
  <c r="Z20" i="8"/>
  <c r="Z9" i="8"/>
  <c r="Z13" i="8"/>
  <c r="Z33" i="8"/>
  <c r="Z26" i="8"/>
  <c r="Z10" i="8"/>
  <c r="Z6" i="8"/>
  <c r="Z14" i="8"/>
  <c r="Z29" i="8"/>
  <c r="Z30" i="8"/>
  <c r="Z18" i="8"/>
  <c r="Z15" i="8"/>
  <c r="Z28" i="8"/>
  <c r="Z8" i="8"/>
  <c r="Z7" i="8"/>
  <c r="Z24" i="8"/>
  <c r="Z21" i="8"/>
  <c r="Z16" i="8"/>
  <c r="Z12" i="8"/>
  <c r="AX117" i="8"/>
  <c r="AX111" i="8"/>
  <c r="AX116" i="8"/>
  <c r="AX110" i="8"/>
  <c r="AX121" i="8"/>
  <c r="AX115" i="8"/>
  <c r="AX109" i="8"/>
  <c r="AX120" i="8"/>
  <c r="AX114" i="8"/>
  <c r="AX108" i="8"/>
  <c r="AX119" i="8"/>
  <c r="AX113" i="8"/>
  <c r="AX107" i="8"/>
  <c r="AX100" i="8"/>
  <c r="AX94" i="8"/>
  <c r="AX118" i="8"/>
  <c r="AX104" i="8"/>
  <c r="AX102" i="8"/>
  <c r="AX106" i="8"/>
  <c r="AX105" i="8"/>
  <c r="AX101" i="8"/>
  <c r="AX84" i="8"/>
  <c r="AX78" i="8"/>
  <c r="AX91" i="8"/>
  <c r="AX99" i="8"/>
  <c r="AX92" i="8"/>
  <c r="AX112" i="8"/>
  <c r="AX103" i="8"/>
  <c r="AX93" i="8"/>
  <c r="AX85" i="8"/>
  <c r="AX83" i="8"/>
  <c r="AX97" i="8"/>
  <c r="AX95" i="8"/>
  <c r="AX88" i="8"/>
  <c r="AX98" i="8"/>
  <c r="AX87" i="8"/>
  <c r="AX90" i="8"/>
  <c r="AX81" i="8"/>
  <c r="AX74" i="8"/>
  <c r="AX68" i="8"/>
  <c r="AX62" i="8"/>
  <c r="AX75" i="8"/>
  <c r="AX96" i="8"/>
  <c r="AX86" i="8"/>
  <c r="AX89" i="8"/>
  <c r="AX77" i="8"/>
  <c r="AX82" i="8"/>
  <c r="AX80" i="8"/>
  <c r="AX76" i="8"/>
  <c r="AX57" i="8"/>
  <c r="AX51" i="8"/>
  <c r="AX45" i="8"/>
  <c r="AX66" i="8"/>
  <c r="AX70" i="8"/>
  <c r="AX67" i="8"/>
  <c r="AX63" i="8"/>
  <c r="AX69" i="8"/>
  <c r="AX64" i="8"/>
  <c r="AX72" i="8"/>
  <c r="AX61" i="8"/>
  <c r="AX79" i="8"/>
  <c r="AX73" i="8"/>
  <c r="AX71" i="8"/>
  <c r="AX65" i="8"/>
  <c r="AX46" i="8"/>
  <c r="AX60" i="8"/>
  <c r="AX59" i="8"/>
  <c r="AX58" i="8"/>
  <c r="AX55" i="8"/>
  <c r="AX42" i="8"/>
  <c r="AX35" i="8"/>
  <c r="AX29" i="8"/>
  <c r="AX23" i="8"/>
  <c r="AX53" i="8"/>
  <c r="AX44" i="8"/>
  <c r="AX43" i="8"/>
  <c r="AX54" i="8"/>
  <c r="AX40" i="8"/>
  <c r="AX47" i="8"/>
  <c r="AX52" i="8"/>
  <c r="AX49" i="8"/>
  <c r="AX48" i="8"/>
  <c r="AX50" i="8"/>
  <c r="AX41" i="8"/>
  <c r="AX56" i="8"/>
  <c r="AX26" i="8"/>
  <c r="AX37" i="8"/>
  <c r="AX30" i="8"/>
  <c r="AX36" i="8"/>
  <c r="AX31" i="8"/>
  <c r="AX28" i="8"/>
  <c r="AX32" i="8"/>
  <c r="AX21" i="8"/>
  <c r="AX39" i="8"/>
  <c r="AX38" i="8"/>
  <c r="AX18" i="8"/>
  <c r="AX8" i="8"/>
  <c r="AX12" i="8"/>
  <c r="AX25" i="8"/>
  <c r="AX16" i="8"/>
  <c r="AX9" i="8"/>
  <c r="AX27" i="8"/>
  <c r="AX22" i="8"/>
  <c r="AX17" i="8"/>
  <c r="AX13" i="8"/>
  <c r="AX20" i="8"/>
  <c r="AX24" i="8"/>
  <c r="AX10" i="8"/>
  <c r="AX34" i="8"/>
  <c r="AX33" i="8"/>
  <c r="AX15" i="8"/>
  <c r="AX14" i="8"/>
  <c r="AX19" i="8"/>
  <c r="AX7" i="8"/>
  <c r="AX11" i="8"/>
  <c r="AX6" i="8"/>
  <c r="O116" i="8"/>
  <c r="O110" i="8"/>
  <c r="O121" i="8"/>
  <c r="O115" i="8"/>
  <c r="O109" i="8"/>
  <c r="O120" i="8"/>
  <c r="O114" i="8"/>
  <c r="O108" i="8"/>
  <c r="O119" i="8"/>
  <c r="O113" i="8"/>
  <c r="O107" i="8"/>
  <c r="O118" i="8"/>
  <c r="O112" i="8"/>
  <c r="O106" i="8"/>
  <c r="O111" i="8"/>
  <c r="O105" i="8"/>
  <c r="O99" i="8"/>
  <c r="O104" i="8"/>
  <c r="O101" i="8"/>
  <c r="O100" i="8"/>
  <c r="O103" i="8"/>
  <c r="O102" i="8"/>
  <c r="O97" i="8"/>
  <c r="O96" i="8"/>
  <c r="O95" i="8"/>
  <c r="O92" i="8"/>
  <c r="O83" i="8"/>
  <c r="O77" i="8"/>
  <c r="O98" i="8"/>
  <c r="O117" i="8"/>
  <c r="O91" i="8"/>
  <c r="O86" i="8"/>
  <c r="O94" i="8"/>
  <c r="O89" i="8"/>
  <c r="O88" i="8"/>
  <c r="O85" i="8"/>
  <c r="O90" i="8"/>
  <c r="O73" i="8"/>
  <c r="O67" i="8"/>
  <c r="O61" i="8"/>
  <c r="O76" i="8"/>
  <c r="O84" i="8"/>
  <c r="O87" i="8"/>
  <c r="O81" i="8"/>
  <c r="O56" i="8"/>
  <c r="O50" i="8"/>
  <c r="O44" i="8"/>
  <c r="O74" i="8"/>
  <c r="O71" i="8"/>
  <c r="O64" i="8"/>
  <c r="O93" i="8"/>
  <c r="O65" i="8"/>
  <c r="O70" i="8"/>
  <c r="O79" i="8"/>
  <c r="O75" i="8"/>
  <c r="O82" i="8"/>
  <c r="O69" i="8"/>
  <c r="O42" i="8"/>
  <c r="O66" i="8"/>
  <c r="O58" i="8"/>
  <c r="O80" i="8"/>
  <c r="O63" i="8"/>
  <c r="O57" i="8"/>
  <c r="O72" i="8"/>
  <c r="O60" i="8"/>
  <c r="O78" i="8"/>
  <c r="O34" i="8"/>
  <c r="O28" i="8"/>
  <c r="O22" i="8"/>
  <c r="O62" i="8"/>
  <c r="O53" i="8"/>
  <c r="O40" i="8"/>
  <c r="O51" i="8"/>
  <c r="O45" i="8"/>
  <c r="O41" i="8"/>
  <c r="O68" i="8"/>
  <c r="O54" i="8"/>
  <c r="O52" i="8"/>
  <c r="O48" i="8"/>
  <c r="O47" i="8"/>
  <c r="O55" i="8"/>
  <c r="O49" i="8"/>
  <c r="O46" i="8"/>
  <c r="O35" i="8"/>
  <c r="O38" i="8"/>
  <c r="O32" i="8"/>
  <c r="O25" i="8"/>
  <c r="O37" i="8"/>
  <c r="O43" i="8"/>
  <c r="O33" i="8"/>
  <c r="O30" i="8"/>
  <c r="O59" i="8"/>
  <c r="O39" i="8"/>
  <c r="O36" i="8"/>
  <c r="O17" i="8"/>
  <c r="O19" i="8"/>
  <c r="O10" i="8"/>
  <c r="O31" i="8"/>
  <c r="O18" i="8"/>
  <c r="O21" i="8"/>
  <c r="O15" i="8"/>
  <c r="O27" i="8"/>
  <c r="O24" i="8"/>
  <c r="O23" i="8"/>
  <c r="O26" i="8"/>
  <c r="O16" i="8"/>
  <c r="O9" i="8"/>
  <c r="O12" i="8"/>
  <c r="O29" i="8"/>
  <c r="O14" i="8"/>
  <c r="O20" i="8"/>
  <c r="O7" i="8"/>
  <c r="O6" i="8"/>
  <c r="O13" i="8"/>
  <c r="O8" i="8"/>
  <c r="O11" i="8"/>
  <c r="AA116" i="8"/>
  <c r="AA110" i="8"/>
  <c r="AA121" i="8"/>
  <c r="AA115" i="8"/>
  <c r="AA109" i="8"/>
  <c r="AA120" i="8"/>
  <c r="AA114" i="8"/>
  <c r="AA108" i="8"/>
  <c r="AA119" i="8"/>
  <c r="AA113" i="8"/>
  <c r="AA107" i="8"/>
  <c r="AA118" i="8"/>
  <c r="AA112" i="8"/>
  <c r="AA106" i="8"/>
  <c r="AA105" i="8"/>
  <c r="AA99" i="8"/>
  <c r="AA104" i="8"/>
  <c r="AA98" i="8"/>
  <c r="AA95" i="8"/>
  <c r="AA83" i="8"/>
  <c r="AA77" i="8"/>
  <c r="AA103" i="8"/>
  <c r="AA102" i="8"/>
  <c r="AA92" i="8"/>
  <c r="AA94" i="8"/>
  <c r="AA97" i="8"/>
  <c r="AA96" i="8"/>
  <c r="AA100" i="8"/>
  <c r="AA93" i="8"/>
  <c r="AA101" i="8"/>
  <c r="AA117" i="8"/>
  <c r="AA84" i="8"/>
  <c r="AA111" i="8"/>
  <c r="AA90" i="8"/>
  <c r="AA86" i="8"/>
  <c r="AA79" i="8"/>
  <c r="AA80" i="8"/>
  <c r="AA78" i="8"/>
  <c r="AA73" i="8"/>
  <c r="AA67" i="8"/>
  <c r="AA61" i="8"/>
  <c r="AA81" i="8"/>
  <c r="AA91" i="8"/>
  <c r="AA82" i="8"/>
  <c r="AA85" i="8"/>
  <c r="AA76" i="8"/>
  <c r="AA87" i="8"/>
  <c r="AA89" i="8"/>
  <c r="AA75" i="8"/>
  <c r="AA69" i="8"/>
  <c r="AA63" i="8"/>
  <c r="AA56" i="8"/>
  <c r="AA50" i="8"/>
  <c r="AA44" i="8"/>
  <c r="AA88" i="8"/>
  <c r="AA72" i="8"/>
  <c r="AA71" i="8"/>
  <c r="AA68" i="8"/>
  <c r="AA74" i="8"/>
  <c r="AA65" i="8"/>
  <c r="AA70" i="8"/>
  <c r="AA66" i="8"/>
  <c r="AA62" i="8"/>
  <c r="AA42" i="8"/>
  <c r="AA64" i="8"/>
  <c r="AA60" i="8"/>
  <c r="AA48" i="8"/>
  <c r="AA47" i="8"/>
  <c r="AA46" i="8"/>
  <c r="AA43" i="8"/>
  <c r="AA34" i="8"/>
  <c r="AA28" i="8"/>
  <c r="AA22" i="8"/>
  <c r="AA55" i="8"/>
  <c r="AA49" i="8"/>
  <c r="AA40" i="8"/>
  <c r="AA39" i="8"/>
  <c r="AA53" i="8"/>
  <c r="AA45" i="8"/>
  <c r="AA58" i="8"/>
  <c r="AA57" i="8"/>
  <c r="AA41" i="8"/>
  <c r="AA51" i="8"/>
  <c r="AA59" i="8"/>
  <c r="AA54" i="8"/>
  <c r="AA31" i="8"/>
  <c r="AA35" i="8"/>
  <c r="AA29" i="8"/>
  <c r="AA37" i="8"/>
  <c r="AA26" i="8"/>
  <c r="AA33" i="8"/>
  <c r="AA30" i="8"/>
  <c r="AA13" i="8"/>
  <c r="AA17" i="8"/>
  <c r="AA25" i="8"/>
  <c r="AA19" i="8"/>
  <c r="AA14" i="8"/>
  <c r="AA32" i="8"/>
  <c r="AA18" i="8"/>
  <c r="AA15" i="8"/>
  <c r="AA11" i="8"/>
  <c r="AA21" i="8"/>
  <c r="AA38" i="8"/>
  <c r="AA23" i="8"/>
  <c r="AA8" i="8"/>
  <c r="AA36" i="8"/>
  <c r="AA52" i="8"/>
  <c r="AA10" i="8"/>
  <c r="AA20" i="8"/>
  <c r="AA9" i="8"/>
  <c r="AA27" i="8"/>
  <c r="AA6" i="8"/>
  <c r="AA16" i="8"/>
  <c r="AA12" i="8"/>
  <c r="AA24" i="8"/>
  <c r="AA7" i="8"/>
  <c r="AM116" i="8"/>
  <c r="AM110" i="8"/>
  <c r="AM121" i="8"/>
  <c r="AM115" i="8"/>
  <c r="AM109" i="8"/>
  <c r="AM120" i="8"/>
  <c r="AM114" i="8"/>
  <c r="AM119" i="8"/>
  <c r="AM113" i="8"/>
  <c r="AM107" i="8"/>
  <c r="AM118" i="8"/>
  <c r="AM112" i="8"/>
  <c r="AM106" i="8"/>
  <c r="AM100" i="8"/>
  <c r="AM94" i="8"/>
  <c r="AM105" i="8"/>
  <c r="AM108" i="8"/>
  <c r="AM93" i="8"/>
  <c r="AM102" i="8"/>
  <c r="AM111" i="8"/>
  <c r="AM103" i="8"/>
  <c r="AM104" i="8"/>
  <c r="AM117" i="8"/>
  <c r="AM91" i="8"/>
  <c r="AM101" i="8"/>
  <c r="AM92" i="8"/>
  <c r="AM98" i="8"/>
  <c r="AM97" i="8"/>
  <c r="AM96" i="8"/>
  <c r="AM90" i="8"/>
  <c r="AM85" i="8"/>
  <c r="AM87" i="8"/>
  <c r="AM84" i="8"/>
  <c r="AM95" i="8"/>
  <c r="AM89" i="8"/>
  <c r="AM86" i="8"/>
  <c r="AM75" i="8"/>
  <c r="AM73" i="8"/>
  <c r="AM77" i="8"/>
  <c r="AM79" i="8"/>
  <c r="AM78" i="8"/>
  <c r="AM72" i="8"/>
  <c r="AM80" i="8"/>
  <c r="AM83" i="8"/>
  <c r="AM82" i="8"/>
  <c r="AM81" i="8"/>
  <c r="AM76" i="8"/>
  <c r="AM88" i="8"/>
  <c r="AM99" i="8"/>
  <c r="AM67" i="8"/>
  <c r="AM63" i="8"/>
  <c r="AM64" i="8"/>
  <c r="AM71" i="8"/>
  <c r="AM68" i="8"/>
  <c r="AM74" i="8"/>
  <c r="AM58" i="8"/>
  <c r="AM52" i="8"/>
  <c r="AM56" i="8"/>
  <c r="AM53" i="8"/>
  <c r="AM43" i="8"/>
  <c r="AM61" i="8"/>
  <c r="AM59" i="8"/>
  <c r="AM69" i="8"/>
  <c r="AM70" i="8"/>
  <c r="AM66" i="8"/>
  <c r="AM54" i="8"/>
  <c r="AM57" i="8"/>
  <c r="AM48" i="8"/>
  <c r="AM50" i="8"/>
  <c r="AM49" i="8"/>
  <c r="AM65" i="8"/>
  <c r="AM60" i="8"/>
  <c r="AM55" i="8"/>
  <c r="AM62" i="8"/>
  <c r="AM36" i="8"/>
  <c r="AM44" i="8"/>
  <c r="AM42" i="8"/>
  <c r="AM47" i="8"/>
  <c r="AM45" i="8"/>
  <c r="AM33" i="8"/>
  <c r="AM17" i="8"/>
  <c r="AM11" i="8"/>
  <c r="AM27" i="8"/>
  <c r="AM31" i="8"/>
  <c r="AM28" i="8"/>
  <c r="AM51" i="8"/>
  <c r="AM35" i="8"/>
  <c r="AM32" i="8"/>
  <c r="AM38" i="8"/>
  <c r="AM41" i="8"/>
  <c r="AM40" i="8"/>
  <c r="AM34" i="8"/>
  <c r="AM29" i="8"/>
  <c r="AM19" i="8"/>
  <c r="AM22" i="8"/>
  <c r="AM21" i="8"/>
  <c r="AM23" i="8"/>
  <c r="AM30" i="8"/>
  <c r="AM10" i="8"/>
  <c r="AM14" i="8"/>
  <c r="AM39" i="8"/>
  <c r="AM26" i="8"/>
  <c r="AM37" i="8"/>
  <c r="AM25" i="8"/>
  <c r="AM20" i="8"/>
  <c r="AM15" i="8"/>
  <c r="AM13" i="8"/>
  <c r="AM6" i="8"/>
  <c r="AM7" i="8"/>
  <c r="AM12" i="8"/>
  <c r="AM8" i="8"/>
  <c r="AM46" i="8"/>
  <c r="AM16" i="8"/>
  <c r="AM18" i="8"/>
  <c r="AM9" i="8"/>
  <c r="AM24" i="8"/>
  <c r="AY124" i="8"/>
  <c r="AY116" i="8"/>
  <c r="AY110" i="8"/>
  <c r="AY121" i="8"/>
  <c r="AY115" i="8"/>
  <c r="AY109" i="8"/>
  <c r="AY120" i="8"/>
  <c r="AY114" i="8"/>
  <c r="AY119" i="8"/>
  <c r="AY113" i="8"/>
  <c r="AY107" i="8"/>
  <c r="AY118" i="8"/>
  <c r="AY112" i="8"/>
  <c r="AY108" i="8"/>
  <c r="AY100" i="8"/>
  <c r="AY94" i="8"/>
  <c r="AY106" i="8"/>
  <c r="AY104" i="8"/>
  <c r="AY105" i="8"/>
  <c r="AY117" i="8"/>
  <c r="AY91" i="8"/>
  <c r="AY99" i="8"/>
  <c r="AY103" i="8"/>
  <c r="AY101" i="8"/>
  <c r="AY93" i="8"/>
  <c r="AY111" i="8"/>
  <c r="AY96" i="8"/>
  <c r="AY95" i="8"/>
  <c r="AY85" i="8"/>
  <c r="AY98" i="8"/>
  <c r="AY97" i="8"/>
  <c r="AY88" i="8"/>
  <c r="AY92" i="8"/>
  <c r="AY84" i="8"/>
  <c r="AY87" i="8"/>
  <c r="AY90" i="8"/>
  <c r="AY102" i="8"/>
  <c r="AY86" i="8"/>
  <c r="AY82" i="8"/>
  <c r="AY78" i="8"/>
  <c r="AY73" i="8"/>
  <c r="AY72" i="8"/>
  <c r="AY89" i="8"/>
  <c r="AY77" i="8"/>
  <c r="AY79" i="8"/>
  <c r="AY81" i="8"/>
  <c r="AY75" i="8"/>
  <c r="AY74" i="8"/>
  <c r="AY66" i="8"/>
  <c r="AY62" i="8"/>
  <c r="AY70" i="8"/>
  <c r="AY69" i="8"/>
  <c r="AY80" i="8"/>
  <c r="AY64" i="8"/>
  <c r="AY83" i="8"/>
  <c r="AY71" i="8"/>
  <c r="AY68" i="8"/>
  <c r="AY65" i="8"/>
  <c r="AY58" i="8"/>
  <c r="AY52" i="8"/>
  <c r="AY60" i="8"/>
  <c r="AY50" i="8"/>
  <c r="AY56" i="8"/>
  <c r="AY59" i="8"/>
  <c r="AY63" i="8"/>
  <c r="AY61" i="8"/>
  <c r="AY49" i="8"/>
  <c r="AY53" i="8"/>
  <c r="AY44" i="8"/>
  <c r="AY51" i="8"/>
  <c r="AY43" i="8"/>
  <c r="AY54" i="8"/>
  <c r="AY40" i="8"/>
  <c r="AY47" i="8"/>
  <c r="AY46" i="8"/>
  <c r="AY76" i="8"/>
  <c r="AY48" i="8"/>
  <c r="AY67" i="8"/>
  <c r="AY57" i="8"/>
  <c r="AY45" i="8"/>
  <c r="AY36" i="8"/>
  <c r="AY37" i="8"/>
  <c r="AY30" i="8"/>
  <c r="AY17" i="8"/>
  <c r="AY11" i="8"/>
  <c r="AY42" i="8"/>
  <c r="AY33" i="8"/>
  <c r="AY41" i="8"/>
  <c r="AY32" i="8"/>
  <c r="AY35" i="8"/>
  <c r="AY39" i="8"/>
  <c r="AY38" i="8"/>
  <c r="AY25" i="8"/>
  <c r="AY19" i="8"/>
  <c r="AY29" i="8"/>
  <c r="AY16" i="8"/>
  <c r="AY12" i="8"/>
  <c r="AY27" i="8"/>
  <c r="AY22" i="8"/>
  <c r="AY21" i="8"/>
  <c r="AY13" i="8"/>
  <c r="AY31" i="8"/>
  <c r="AY23" i="8"/>
  <c r="AY20" i="8"/>
  <c r="AY55" i="8"/>
  <c r="AY24" i="8"/>
  <c r="AY14" i="8"/>
  <c r="AY34" i="8"/>
  <c r="AY10" i="8"/>
  <c r="AY9" i="8"/>
  <c r="AY18" i="8"/>
  <c r="AY26" i="8"/>
  <c r="AY15" i="8"/>
  <c r="AY6" i="8"/>
  <c r="AY7" i="8"/>
  <c r="AY28" i="8"/>
  <c r="AY8" i="8"/>
  <c r="AD120" i="8"/>
  <c r="AD114" i="8"/>
  <c r="AD108" i="8"/>
  <c r="AD119" i="8"/>
  <c r="AD113" i="8"/>
  <c r="AD107" i="8"/>
  <c r="AD118" i="8"/>
  <c r="AD112" i="8"/>
  <c r="AD117" i="8"/>
  <c r="AD111" i="8"/>
  <c r="AD116" i="8"/>
  <c r="AD110" i="8"/>
  <c r="AD104" i="8"/>
  <c r="AD98" i="8"/>
  <c r="AD103" i="8"/>
  <c r="AD121" i="8"/>
  <c r="AD106" i="8"/>
  <c r="AD91" i="8"/>
  <c r="AD115" i="8"/>
  <c r="AD102" i="8"/>
  <c r="AD97" i="8"/>
  <c r="AD96" i="8"/>
  <c r="AD95" i="8"/>
  <c r="AD89" i="8"/>
  <c r="AD93" i="8"/>
  <c r="AD100" i="8"/>
  <c r="AD105" i="8"/>
  <c r="AD101" i="8"/>
  <c r="AD99" i="8"/>
  <c r="AD109" i="8"/>
  <c r="AD86" i="8"/>
  <c r="AD90" i="8"/>
  <c r="AD85" i="8"/>
  <c r="AD88" i="8"/>
  <c r="AD83" i="8"/>
  <c r="AD87" i="8"/>
  <c r="AD80" i="8"/>
  <c r="AD82" i="8"/>
  <c r="AD76" i="8"/>
  <c r="AD70" i="8"/>
  <c r="AD94" i="8"/>
  <c r="AD92" i="8"/>
  <c r="AD72" i="8"/>
  <c r="AD64" i="8"/>
  <c r="AD84" i="8"/>
  <c r="AD73" i="8"/>
  <c r="AD68" i="8"/>
  <c r="AD74" i="8"/>
  <c r="AD71" i="8"/>
  <c r="AD79" i="8"/>
  <c r="AD62" i="8"/>
  <c r="AD78" i="8"/>
  <c r="AD66" i="8"/>
  <c r="AD81" i="8"/>
  <c r="AD75" i="8"/>
  <c r="AD69" i="8"/>
  <c r="AD63" i="8"/>
  <c r="AD56" i="8"/>
  <c r="AD67" i="8"/>
  <c r="AD65" i="8"/>
  <c r="AD58" i="8"/>
  <c r="AD60" i="8"/>
  <c r="AD57" i="8"/>
  <c r="AD61" i="8"/>
  <c r="AD59" i="8"/>
  <c r="AD47" i="8"/>
  <c r="AD55" i="8"/>
  <c r="AD50" i="8"/>
  <c r="AD45" i="8"/>
  <c r="AD53" i="8"/>
  <c r="AD51" i="8"/>
  <c r="AD77" i="8"/>
  <c r="AD54" i="8"/>
  <c r="AD44" i="8"/>
  <c r="AD42" i="8"/>
  <c r="AD52" i="8"/>
  <c r="AD46" i="8"/>
  <c r="AD34" i="8"/>
  <c r="AD48" i="8"/>
  <c r="AD43" i="8"/>
  <c r="AD40" i="8"/>
  <c r="AD38" i="8"/>
  <c r="AD35" i="8"/>
  <c r="AD32" i="8"/>
  <c r="AD28" i="8"/>
  <c r="AD15" i="8"/>
  <c r="AD9" i="8"/>
  <c r="AD37" i="8"/>
  <c r="AD30" i="8"/>
  <c r="AD33" i="8"/>
  <c r="AD36" i="8"/>
  <c r="AD23" i="8"/>
  <c r="AD49" i="8"/>
  <c r="AD31" i="8"/>
  <c r="AD27" i="8"/>
  <c r="AD19" i="8"/>
  <c r="AD14" i="8"/>
  <c r="AD10" i="8"/>
  <c r="AD25" i="8"/>
  <c r="AD29" i="8"/>
  <c r="AD11" i="8"/>
  <c r="AD18" i="8"/>
  <c r="AD41" i="8"/>
  <c r="AD21" i="8"/>
  <c r="AD12" i="8"/>
  <c r="AD39" i="8"/>
  <c r="AD22" i="8"/>
  <c r="AD16" i="8"/>
  <c r="AD24" i="8"/>
  <c r="AD20" i="8"/>
  <c r="AD26" i="8"/>
  <c r="AD13" i="8"/>
  <c r="AD17" i="8"/>
  <c r="AD8" i="8"/>
  <c r="AD7" i="8"/>
  <c r="AD6" i="8"/>
  <c r="P121" i="8"/>
  <c r="P115" i="8"/>
  <c r="P109" i="8"/>
  <c r="P120" i="8"/>
  <c r="P114" i="8"/>
  <c r="P108" i="8"/>
  <c r="P119" i="8"/>
  <c r="P113" i="8"/>
  <c r="P118" i="8"/>
  <c r="P112" i="8"/>
  <c r="P106" i="8"/>
  <c r="P117" i="8"/>
  <c r="P111" i="8"/>
  <c r="P105" i="8"/>
  <c r="P99" i="8"/>
  <c r="P104" i="8"/>
  <c r="P110" i="8"/>
  <c r="P92" i="8"/>
  <c r="P116" i="8"/>
  <c r="P102" i="8"/>
  <c r="P98" i="8"/>
  <c r="P101" i="8"/>
  <c r="P89" i="8"/>
  <c r="P93" i="8"/>
  <c r="P103" i="8"/>
  <c r="P90" i="8"/>
  <c r="P107" i="8"/>
  <c r="P86" i="8"/>
  <c r="P94" i="8"/>
  <c r="P91" i="8"/>
  <c r="P88" i="8"/>
  <c r="P85" i="8"/>
  <c r="P97" i="8"/>
  <c r="P96" i="8"/>
  <c r="P79" i="8"/>
  <c r="P87" i="8"/>
  <c r="P76" i="8"/>
  <c r="P95" i="8"/>
  <c r="P71" i="8"/>
  <c r="P84" i="8"/>
  <c r="P100" i="8"/>
  <c r="P80" i="8"/>
  <c r="P78" i="8"/>
  <c r="P73" i="8"/>
  <c r="P74" i="8"/>
  <c r="P64" i="8"/>
  <c r="P68" i="8"/>
  <c r="P65" i="8"/>
  <c r="P83" i="8"/>
  <c r="P70" i="8"/>
  <c r="P75" i="8"/>
  <c r="P66" i="8"/>
  <c r="P82" i="8"/>
  <c r="P69" i="8"/>
  <c r="P57" i="8"/>
  <c r="P51" i="8"/>
  <c r="P72" i="8"/>
  <c r="P58" i="8"/>
  <c r="P48" i="8"/>
  <c r="P44" i="8"/>
  <c r="P60" i="8"/>
  <c r="P61" i="8"/>
  <c r="P59" i="8"/>
  <c r="P62" i="8"/>
  <c r="P56" i="8"/>
  <c r="P53" i="8"/>
  <c r="P40" i="8"/>
  <c r="P45" i="8"/>
  <c r="P54" i="8"/>
  <c r="P77" i="8"/>
  <c r="P52" i="8"/>
  <c r="P47" i="8"/>
  <c r="P55" i="8"/>
  <c r="P49" i="8"/>
  <c r="P46" i="8"/>
  <c r="P35" i="8"/>
  <c r="P43" i="8"/>
  <c r="P81" i="8"/>
  <c r="P38" i="8"/>
  <c r="P24" i="8"/>
  <c r="P16" i="8"/>
  <c r="P10" i="8"/>
  <c r="P32" i="8"/>
  <c r="P28" i="8"/>
  <c r="P37" i="8"/>
  <c r="P29" i="8"/>
  <c r="P67" i="8"/>
  <c r="P33" i="8"/>
  <c r="P26" i="8"/>
  <c r="P39" i="8"/>
  <c r="P36" i="8"/>
  <c r="P18" i="8"/>
  <c r="P63" i="8"/>
  <c r="P42" i="8"/>
  <c r="P27" i="8"/>
  <c r="P19" i="8"/>
  <c r="P6" i="8"/>
  <c r="P14" i="8"/>
  <c r="P50" i="8"/>
  <c r="P34" i="8"/>
  <c r="P7" i="8"/>
  <c r="P11" i="8"/>
  <c r="P21" i="8"/>
  <c r="P15" i="8"/>
  <c r="P41" i="8"/>
  <c r="P23" i="8"/>
  <c r="P22" i="8"/>
  <c r="P30" i="8"/>
  <c r="P9" i="8"/>
  <c r="P12" i="8"/>
  <c r="P25" i="8"/>
  <c r="P17" i="8"/>
  <c r="P31" i="8"/>
  <c r="P20" i="8"/>
  <c r="P8" i="8"/>
  <c r="P13" i="8"/>
  <c r="AB121" i="8"/>
  <c r="AB115" i="8"/>
  <c r="AB109" i="8"/>
  <c r="AB120" i="8"/>
  <c r="AB114" i="8"/>
  <c r="AB108" i="8"/>
  <c r="AB119" i="8"/>
  <c r="AB113" i="8"/>
  <c r="AB118" i="8"/>
  <c r="AB112" i="8"/>
  <c r="AB106" i="8"/>
  <c r="AB117" i="8"/>
  <c r="AB111" i="8"/>
  <c r="AB105" i="8"/>
  <c r="AB99" i="8"/>
  <c r="AB110" i="8"/>
  <c r="AB104" i="8"/>
  <c r="AB92" i="8"/>
  <c r="AB101" i="8"/>
  <c r="AB107" i="8"/>
  <c r="AB103" i="8"/>
  <c r="AB102" i="8"/>
  <c r="AB94" i="8"/>
  <c r="AB97" i="8"/>
  <c r="AB96" i="8"/>
  <c r="AB95" i="8"/>
  <c r="AB98" i="8"/>
  <c r="AB91" i="8"/>
  <c r="AB116" i="8"/>
  <c r="AB90" i="8"/>
  <c r="AB86" i="8"/>
  <c r="AB93" i="8"/>
  <c r="AB100" i="8"/>
  <c r="AB88" i="8"/>
  <c r="AB85" i="8"/>
  <c r="AB83" i="8"/>
  <c r="AB84" i="8"/>
  <c r="AB81" i="8"/>
  <c r="AB82" i="8"/>
  <c r="AB72" i="8"/>
  <c r="AB76" i="8"/>
  <c r="AB71" i="8"/>
  <c r="AB87" i="8"/>
  <c r="AB89" i="8"/>
  <c r="AB67" i="8"/>
  <c r="AB80" i="8"/>
  <c r="AB77" i="8"/>
  <c r="AB64" i="8"/>
  <c r="AB74" i="8"/>
  <c r="AB79" i="8"/>
  <c r="AB65" i="8"/>
  <c r="AB70" i="8"/>
  <c r="AB78" i="8"/>
  <c r="AB57" i="8"/>
  <c r="AB51" i="8"/>
  <c r="AB63" i="8"/>
  <c r="AB55" i="8"/>
  <c r="AB52" i="8"/>
  <c r="AB58" i="8"/>
  <c r="AB75" i="8"/>
  <c r="AB69" i="8"/>
  <c r="AB68" i="8"/>
  <c r="AB73" i="8"/>
  <c r="AB53" i="8"/>
  <c r="AB50" i="8"/>
  <c r="AB49" i="8"/>
  <c r="AB40" i="8"/>
  <c r="AB66" i="8"/>
  <c r="AB61" i="8"/>
  <c r="AB41" i="8"/>
  <c r="AB59" i="8"/>
  <c r="AB56" i="8"/>
  <c r="AB54" i="8"/>
  <c r="AB42" i="8"/>
  <c r="AB62" i="8"/>
  <c r="AB60" i="8"/>
  <c r="AB35" i="8"/>
  <c r="AB16" i="8"/>
  <c r="AB10" i="8"/>
  <c r="AB47" i="8"/>
  <c r="AB46" i="8"/>
  <c r="AB45" i="8"/>
  <c r="AB38" i="8"/>
  <c r="AB32" i="8"/>
  <c r="AB43" i="8"/>
  <c r="AB25" i="8"/>
  <c r="AB48" i="8"/>
  <c r="AB34" i="8"/>
  <c r="AB37" i="8"/>
  <c r="AB33" i="8"/>
  <c r="AB30" i="8"/>
  <c r="AB18" i="8"/>
  <c r="AB26" i="8"/>
  <c r="AB17" i="8"/>
  <c r="AB27" i="8"/>
  <c r="AB29" i="8"/>
  <c r="AB15" i="8"/>
  <c r="AB44" i="8"/>
  <c r="AB21" i="8"/>
  <c r="AB39" i="8"/>
  <c r="AB28" i="8"/>
  <c r="AB24" i="8"/>
  <c r="AB19" i="8"/>
  <c r="AB20" i="8"/>
  <c r="AB22" i="8"/>
  <c r="AB13" i="8"/>
  <c r="AB11" i="8"/>
  <c r="AB9" i="8"/>
  <c r="AB31" i="8"/>
  <c r="AB12" i="8"/>
  <c r="AB36" i="8"/>
  <c r="AB23" i="8"/>
  <c r="AB7" i="8"/>
  <c r="AB14" i="8"/>
  <c r="AB6" i="8"/>
  <c r="AB8" i="8"/>
  <c r="AN116" i="8"/>
  <c r="AN110" i="8"/>
  <c r="AN121" i="8"/>
  <c r="AN115" i="8"/>
  <c r="AN109" i="8"/>
  <c r="AN120" i="8"/>
  <c r="AN114" i="8"/>
  <c r="AN108" i="8"/>
  <c r="AN119" i="8"/>
  <c r="AN113" i="8"/>
  <c r="AN107" i="8"/>
  <c r="AN118" i="8"/>
  <c r="AN112" i="8"/>
  <c r="AN106" i="8"/>
  <c r="AN105" i="8"/>
  <c r="AN99" i="8"/>
  <c r="AN104" i="8"/>
  <c r="AN117" i="8"/>
  <c r="AN102" i="8"/>
  <c r="AN101" i="8"/>
  <c r="AN100" i="8"/>
  <c r="AN83" i="8"/>
  <c r="AN77" i="8"/>
  <c r="AN92" i="8"/>
  <c r="AN95" i="8"/>
  <c r="AN94" i="8"/>
  <c r="AN98" i="8"/>
  <c r="AN97" i="8"/>
  <c r="AN111" i="8"/>
  <c r="AN103" i="8"/>
  <c r="AN96" i="8"/>
  <c r="AN93" i="8"/>
  <c r="AN87" i="8"/>
  <c r="AN84" i="8"/>
  <c r="AN89" i="8"/>
  <c r="AN86" i="8"/>
  <c r="AN91" i="8"/>
  <c r="AN82" i="8"/>
  <c r="AN78" i="8"/>
  <c r="AN85" i="8"/>
  <c r="AN75" i="8"/>
  <c r="AN73" i="8"/>
  <c r="AN67" i="8"/>
  <c r="AN61" i="8"/>
  <c r="AN79" i="8"/>
  <c r="AN80" i="8"/>
  <c r="AN81" i="8"/>
  <c r="AN76" i="8"/>
  <c r="AN88" i="8"/>
  <c r="AN90" i="8"/>
  <c r="AN56" i="8"/>
  <c r="AN50" i="8"/>
  <c r="AN44" i="8"/>
  <c r="AN63" i="8"/>
  <c r="AN69" i="8"/>
  <c r="AN72" i="8"/>
  <c r="AN64" i="8"/>
  <c r="AN71" i="8"/>
  <c r="AN68" i="8"/>
  <c r="AN65" i="8"/>
  <c r="AN74" i="8"/>
  <c r="AN70" i="8"/>
  <c r="AN66" i="8"/>
  <c r="AN47" i="8"/>
  <c r="AN42" i="8"/>
  <c r="AN59" i="8"/>
  <c r="AN58" i="8"/>
  <c r="AN57" i="8"/>
  <c r="AN34" i="8"/>
  <c r="AN28" i="8"/>
  <c r="AN22" i="8"/>
  <c r="AN54" i="8"/>
  <c r="AN46" i="8"/>
  <c r="AN43" i="8"/>
  <c r="AN39" i="8"/>
  <c r="AN49" i="8"/>
  <c r="AN60" i="8"/>
  <c r="AN55" i="8"/>
  <c r="AN62" i="8"/>
  <c r="AN45" i="8"/>
  <c r="AN41" i="8"/>
  <c r="AN53" i="8"/>
  <c r="AN51" i="8"/>
  <c r="AN27" i="8"/>
  <c r="AN23" i="8"/>
  <c r="AN36" i="8"/>
  <c r="AN31" i="8"/>
  <c r="AN48" i="8"/>
  <c r="AN35" i="8"/>
  <c r="AN32" i="8"/>
  <c r="AN38" i="8"/>
  <c r="AN25" i="8"/>
  <c r="AN40" i="8"/>
  <c r="AN37" i="8"/>
  <c r="AN29" i="8"/>
  <c r="AN9" i="8"/>
  <c r="AN24" i="8"/>
  <c r="AN20" i="8"/>
  <c r="AN13" i="8"/>
  <c r="AN10" i="8"/>
  <c r="AN6" i="8"/>
  <c r="AN14" i="8"/>
  <c r="AN26" i="8"/>
  <c r="AN19" i="8"/>
  <c r="AN15" i="8"/>
  <c r="AN7" i="8"/>
  <c r="AN12" i="8"/>
  <c r="AN8" i="8"/>
  <c r="AN52" i="8"/>
  <c r="AN16" i="8"/>
  <c r="AN21" i="8"/>
  <c r="AN18" i="8"/>
  <c r="AN17" i="8"/>
  <c r="AN11" i="8"/>
  <c r="AN33" i="8"/>
  <c r="AN30" i="8"/>
  <c r="AZ116" i="8"/>
  <c r="AZ110" i="8"/>
  <c r="AZ121" i="8"/>
  <c r="AZ115" i="8"/>
  <c r="AZ109" i="8"/>
  <c r="AZ120" i="8"/>
  <c r="AZ114" i="8"/>
  <c r="AZ108" i="8"/>
  <c r="AZ119" i="8"/>
  <c r="AZ113" i="8"/>
  <c r="AZ107" i="8"/>
  <c r="AZ118" i="8"/>
  <c r="AZ112" i="8"/>
  <c r="AZ106" i="8"/>
  <c r="AZ99" i="8"/>
  <c r="AZ105" i="8"/>
  <c r="AZ104" i="8"/>
  <c r="AZ111" i="8"/>
  <c r="AZ96" i="8"/>
  <c r="AZ93" i="8"/>
  <c r="AZ117" i="8"/>
  <c r="AZ101" i="8"/>
  <c r="AZ103" i="8"/>
  <c r="AZ91" i="8"/>
  <c r="AZ83" i="8"/>
  <c r="AZ77" i="8"/>
  <c r="AZ102" i="8"/>
  <c r="AZ92" i="8"/>
  <c r="AZ95" i="8"/>
  <c r="AZ94" i="8"/>
  <c r="AZ98" i="8"/>
  <c r="AZ97" i="8"/>
  <c r="AZ90" i="8"/>
  <c r="AZ88" i="8"/>
  <c r="AZ84" i="8"/>
  <c r="AZ87" i="8"/>
  <c r="AZ100" i="8"/>
  <c r="AZ73" i="8"/>
  <c r="AZ67" i="8"/>
  <c r="AZ61" i="8"/>
  <c r="AZ75" i="8"/>
  <c r="AZ86" i="8"/>
  <c r="AZ89" i="8"/>
  <c r="AZ79" i="8"/>
  <c r="AZ78" i="8"/>
  <c r="AZ80" i="8"/>
  <c r="AZ70" i="8"/>
  <c r="AZ56" i="8"/>
  <c r="AZ50" i="8"/>
  <c r="AZ44" i="8"/>
  <c r="AZ81" i="8"/>
  <c r="AZ63" i="8"/>
  <c r="AZ69" i="8"/>
  <c r="AZ64" i="8"/>
  <c r="AZ72" i="8"/>
  <c r="AZ85" i="8"/>
  <c r="AZ71" i="8"/>
  <c r="AZ82" i="8"/>
  <c r="AZ76" i="8"/>
  <c r="AZ43" i="8"/>
  <c r="AZ42" i="8"/>
  <c r="AZ68" i="8"/>
  <c r="AZ66" i="8"/>
  <c r="AZ55" i="8"/>
  <c r="AZ65" i="8"/>
  <c r="AZ58" i="8"/>
  <c r="AZ51" i="8"/>
  <c r="AZ34" i="8"/>
  <c r="AZ28" i="8"/>
  <c r="AZ22" i="8"/>
  <c r="AZ60" i="8"/>
  <c r="AZ39" i="8"/>
  <c r="AZ62" i="8"/>
  <c r="AZ54" i="8"/>
  <c r="AZ47" i="8"/>
  <c r="AZ46" i="8"/>
  <c r="AZ48" i="8"/>
  <c r="AZ52" i="8"/>
  <c r="AZ49" i="8"/>
  <c r="AZ57" i="8"/>
  <c r="AZ45" i="8"/>
  <c r="AZ74" i="8"/>
  <c r="AZ53" i="8"/>
  <c r="AZ33" i="8"/>
  <c r="AZ40" i="8"/>
  <c r="AZ31" i="8"/>
  <c r="AZ41" i="8"/>
  <c r="AZ32" i="8"/>
  <c r="AZ35" i="8"/>
  <c r="AZ59" i="8"/>
  <c r="AZ38" i="8"/>
  <c r="AZ29" i="8"/>
  <c r="AZ25" i="8"/>
  <c r="AZ23" i="8"/>
  <c r="AZ20" i="8"/>
  <c r="AZ17" i="8"/>
  <c r="AZ24" i="8"/>
  <c r="AZ10" i="8"/>
  <c r="AZ37" i="8"/>
  <c r="AZ14" i="8"/>
  <c r="AZ36" i="8"/>
  <c r="AZ19" i="8"/>
  <c r="AZ16" i="8"/>
  <c r="AZ9" i="8"/>
  <c r="AZ27" i="8"/>
  <c r="AZ6" i="8"/>
  <c r="AZ12" i="8"/>
  <c r="AZ21" i="8"/>
  <c r="AZ18" i="8"/>
  <c r="AZ11" i="8"/>
  <c r="AZ7" i="8"/>
  <c r="AZ13" i="8"/>
  <c r="AZ26" i="8"/>
  <c r="AZ8" i="8"/>
  <c r="AZ30" i="8"/>
  <c r="AZ15" i="8"/>
  <c r="R124" i="8"/>
  <c r="R120" i="8"/>
  <c r="R114" i="8"/>
  <c r="R108" i="8"/>
  <c r="R119" i="8"/>
  <c r="R113" i="8"/>
  <c r="R118" i="8"/>
  <c r="R112" i="8"/>
  <c r="R117" i="8"/>
  <c r="R111" i="8"/>
  <c r="R116" i="8"/>
  <c r="R104" i="8"/>
  <c r="R98" i="8"/>
  <c r="R109" i="8"/>
  <c r="R103" i="8"/>
  <c r="R121" i="8"/>
  <c r="R110" i="8"/>
  <c r="R91" i="8"/>
  <c r="R100" i="8"/>
  <c r="R106" i="8"/>
  <c r="R115" i="8"/>
  <c r="R89" i="8"/>
  <c r="R93" i="8"/>
  <c r="R99" i="8"/>
  <c r="R90" i="8"/>
  <c r="R102" i="8"/>
  <c r="R107" i="8"/>
  <c r="R105" i="8"/>
  <c r="R96" i="8"/>
  <c r="R95" i="8"/>
  <c r="R94" i="8"/>
  <c r="R97" i="8"/>
  <c r="R101" i="8"/>
  <c r="R92" i="8"/>
  <c r="R85" i="8"/>
  <c r="R88" i="8"/>
  <c r="R87" i="8"/>
  <c r="R84" i="8"/>
  <c r="R86" i="8"/>
  <c r="R70" i="8"/>
  <c r="R78" i="8"/>
  <c r="R76" i="8"/>
  <c r="R71" i="8"/>
  <c r="R68" i="8"/>
  <c r="R80" i="8"/>
  <c r="R77" i="8"/>
  <c r="R65" i="8"/>
  <c r="R83" i="8"/>
  <c r="R75" i="8"/>
  <c r="R79" i="8"/>
  <c r="R66" i="8"/>
  <c r="R82" i="8"/>
  <c r="R69" i="8"/>
  <c r="R72" i="8"/>
  <c r="R67" i="8"/>
  <c r="R56" i="8"/>
  <c r="R81" i="8"/>
  <c r="R73" i="8"/>
  <c r="R54" i="8"/>
  <c r="R51" i="8"/>
  <c r="R74" i="8"/>
  <c r="R63" i="8"/>
  <c r="R60" i="8"/>
  <c r="R57" i="8"/>
  <c r="R64" i="8"/>
  <c r="R52" i="8"/>
  <c r="R41" i="8"/>
  <c r="R44" i="8"/>
  <c r="R61" i="8"/>
  <c r="R42" i="8"/>
  <c r="R48" i="8"/>
  <c r="R58" i="8"/>
  <c r="R55" i="8"/>
  <c r="R49" i="8"/>
  <c r="R43" i="8"/>
  <c r="R50" i="8"/>
  <c r="R34" i="8"/>
  <c r="R59" i="8"/>
  <c r="R53" i="8"/>
  <c r="R15" i="8"/>
  <c r="R9" i="8"/>
  <c r="R37" i="8"/>
  <c r="R45" i="8"/>
  <c r="R26" i="8"/>
  <c r="R40" i="8"/>
  <c r="R33" i="8"/>
  <c r="R30" i="8"/>
  <c r="R36" i="8"/>
  <c r="R39" i="8"/>
  <c r="R31" i="8"/>
  <c r="R27" i="8"/>
  <c r="R46" i="8"/>
  <c r="R62" i="8"/>
  <c r="R35" i="8"/>
  <c r="R28" i="8"/>
  <c r="R21" i="8"/>
  <c r="R22" i="8"/>
  <c r="R24" i="8"/>
  <c r="R23" i="8"/>
  <c r="R20" i="8"/>
  <c r="R16" i="8"/>
  <c r="R32" i="8"/>
  <c r="R29" i="8"/>
  <c r="R25" i="8"/>
  <c r="R47" i="8"/>
  <c r="R17" i="8"/>
  <c r="R12" i="8"/>
  <c r="R18" i="8"/>
  <c r="R38" i="8"/>
  <c r="R19" i="8"/>
  <c r="R14" i="8"/>
  <c r="R8" i="8"/>
  <c r="R7" i="8"/>
  <c r="R6" i="8"/>
  <c r="R11" i="8"/>
  <c r="R13" i="8"/>
  <c r="R10" i="8"/>
  <c r="S120" i="8"/>
  <c r="S114" i="8"/>
  <c r="S108" i="8"/>
  <c r="S119" i="8"/>
  <c r="S113" i="8"/>
  <c r="S107" i="8"/>
  <c r="S118" i="8"/>
  <c r="S112" i="8"/>
  <c r="S117" i="8"/>
  <c r="S111" i="8"/>
  <c r="S116" i="8"/>
  <c r="S110" i="8"/>
  <c r="S104" i="8"/>
  <c r="S109" i="8"/>
  <c r="S103" i="8"/>
  <c r="S97" i="8"/>
  <c r="S106" i="8"/>
  <c r="S115" i="8"/>
  <c r="S100" i="8"/>
  <c r="S121" i="8"/>
  <c r="S102" i="8"/>
  <c r="S101" i="8"/>
  <c r="S93" i="8"/>
  <c r="S87" i="8"/>
  <c r="S81" i="8"/>
  <c r="S99" i="8"/>
  <c r="S90" i="8"/>
  <c r="S105" i="8"/>
  <c r="S96" i="8"/>
  <c r="S95" i="8"/>
  <c r="S94" i="8"/>
  <c r="S92" i="8"/>
  <c r="S85" i="8"/>
  <c r="S91" i="8"/>
  <c r="S88" i="8"/>
  <c r="S89" i="8"/>
  <c r="S80" i="8"/>
  <c r="S76" i="8"/>
  <c r="S98" i="8"/>
  <c r="S86" i="8"/>
  <c r="S71" i="8"/>
  <c r="S65" i="8"/>
  <c r="S84" i="8"/>
  <c r="S78" i="8"/>
  <c r="S79" i="8"/>
  <c r="S77" i="8"/>
  <c r="S75" i="8"/>
  <c r="S82" i="8"/>
  <c r="S60" i="8"/>
  <c r="S54" i="8"/>
  <c r="S48" i="8"/>
  <c r="S62" i="8"/>
  <c r="S66" i="8"/>
  <c r="S69" i="8"/>
  <c r="S63" i="8"/>
  <c r="S72" i="8"/>
  <c r="S73" i="8"/>
  <c r="S74" i="8"/>
  <c r="S45" i="8"/>
  <c r="S40" i="8"/>
  <c r="S57" i="8"/>
  <c r="S61" i="8"/>
  <c r="S59" i="8"/>
  <c r="S56" i="8"/>
  <c r="S83" i="8"/>
  <c r="S64" i="8"/>
  <c r="S68" i="8"/>
  <c r="S55" i="8"/>
  <c r="S51" i="8"/>
  <c r="S38" i="8"/>
  <c r="S32" i="8"/>
  <c r="S26" i="8"/>
  <c r="S41" i="8"/>
  <c r="S42" i="8"/>
  <c r="S52" i="8"/>
  <c r="S47" i="8"/>
  <c r="S46" i="8"/>
  <c r="S58" i="8"/>
  <c r="S49" i="8"/>
  <c r="S50" i="8"/>
  <c r="S53" i="8"/>
  <c r="S70" i="8"/>
  <c r="S67" i="8"/>
  <c r="S25" i="8"/>
  <c r="S21" i="8"/>
  <c r="S37" i="8"/>
  <c r="S34" i="8"/>
  <c r="S29" i="8"/>
  <c r="S33" i="8"/>
  <c r="S30" i="8"/>
  <c r="S44" i="8"/>
  <c r="S36" i="8"/>
  <c r="S43" i="8"/>
  <c r="S39" i="8"/>
  <c r="S35" i="8"/>
  <c r="S28" i="8"/>
  <c r="S7" i="8"/>
  <c r="S11" i="8"/>
  <c r="S31" i="8"/>
  <c r="S18" i="8"/>
  <c r="S22" i="8"/>
  <c r="S8" i="8"/>
  <c r="S24" i="8"/>
  <c r="S23" i="8"/>
  <c r="S12" i="8"/>
  <c r="S20" i="8"/>
  <c r="S16" i="8"/>
  <c r="S27" i="8"/>
  <c r="S15" i="8"/>
  <c r="S14" i="8"/>
  <c r="S19" i="8"/>
  <c r="S9" i="8"/>
  <c r="S6" i="8"/>
  <c r="S13" i="8"/>
  <c r="S10" i="8"/>
  <c r="S17" i="8"/>
  <c r="BC120" i="8"/>
  <c r="BC114" i="8"/>
  <c r="BC108" i="8"/>
  <c r="BC119" i="8"/>
  <c r="BC113" i="8"/>
  <c r="BC107" i="8"/>
  <c r="BC118" i="8"/>
  <c r="BC112" i="8"/>
  <c r="BC117" i="8"/>
  <c r="BC111" i="8"/>
  <c r="BC105" i="8"/>
  <c r="BC116" i="8"/>
  <c r="BC121" i="8"/>
  <c r="BC104" i="8"/>
  <c r="BC98" i="8"/>
  <c r="BC115" i="8"/>
  <c r="BC109" i="8"/>
  <c r="BC106" i="8"/>
  <c r="BC103" i="8"/>
  <c r="BC91" i="8"/>
  <c r="BC110" i="8"/>
  <c r="BC88" i="8"/>
  <c r="BC99" i="8"/>
  <c r="BC92" i="8"/>
  <c r="BC102" i="8"/>
  <c r="BC100" i="8"/>
  <c r="BC89" i="8"/>
  <c r="BC101" i="8"/>
  <c r="BC95" i="8"/>
  <c r="BC94" i="8"/>
  <c r="BC97" i="8"/>
  <c r="BC96" i="8"/>
  <c r="BC87" i="8"/>
  <c r="BC84" i="8"/>
  <c r="BC90" i="8"/>
  <c r="BC86" i="8"/>
  <c r="BC93" i="8"/>
  <c r="BC85" i="8"/>
  <c r="BC83" i="8"/>
  <c r="BC77" i="8"/>
  <c r="BC80" i="8"/>
  <c r="BC79" i="8"/>
  <c r="BC78" i="8"/>
  <c r="BC70" i="8"/>
  <c r="BC81" i="8"/>
  <c r="BC76" i="8"/>
  <c r="BC82" i="8"/>
  <c r="BC67" i="8"/>
  <c r="BC69" i="8"/>
  <c r="BC64" i="8"/>
  <c r="BC68" i="8"/>
  <c r="BC65" i="8"/>
  <c r="BC72" i="8"/>
  <c r="BC71" i="8"/>
  <c r="BC73" i="8"/>
  <c r="BC74" i="8"/>
  <c r="BC66" i="8"/>
  <c r="BC56" i="8"/>
  <c r="BC50" i="8"/>
  <c r="BC75" i="8"/>
  <c r="BC59" i="8"/>
  <c r="BC62" i="8"/>
  <c r="BC63" i="8"/>
  <c r="BC58" i="8"/>
  <c r="BC57" i="8"/>
  <c r="BC60" i="8"/>
  <c r="BC51" i="8"/>
  <c r="BC40" i="8"/>
  <c r="BC54" i="8"/>
  <c r="BC43" i="8"/>
  <c r="BC52" i="8"/>
  <c r="BC49" i="8"/>
  <c r="BC45" i="8"/>
  <c r="BC41" i="8"/>
  <c r="BC61" i="8"/>
  <c r="BC42" i="8"/>
  <c r="BC53" i="8"/>
  <c r="BC44" i="8"/>
  <c r="BC34" i="8"/>
  <c r="BC55" i="8"/>
  <c r="BC36" i="8"/>
  <c r="BC15" i="8"/>
  <c r="BC9" i="8"/>
  <c r="BC48" i="8"/>
  <c r="BC32" i="8"/>
  <c r="BC38" i="8"/>
  <c r="BC35" i="8"/>
  <c r="BC25" i="8"/>
  <c r="BC39" i="8"/>
  <c r="BC46" i="8"/>
  <c r="BC37" i="8"/>
  <c r="BC30" i="8"/>
  <c r="BC21" i="8"/>
  <c r="BC20" i="8"/>
  <c r="BC17" i="8"/>
  <c r="BC27" i="8"/>
  <c r="BC24" i="8"/>
  <c r="BC23" i="8"/>
  <c r="BC22" i="8"/>
  <c r="BC31" i="8"/>
  <c r="BC19" i="8"/>
  <c r="BC29" i="8"/>
  <c r="BC47" i="8"/>
  <c r="BC33" i="8"/>
  <c r="BC28" i="8"/>
  <c r="BC26" i="8"/>
  <c r="BC18" i="8"/>
  <c r="BC10" i="8"/>
  <c r="BC7" i="8"/>
  <c r="BC6" i="8"/>
  <c r="BC14" i="8"/>
  <c r="BC11" i="8"/>
  <c r="BC13" i="8"/>
  <c r="BC8" i="8"/>
  <c r="BC12" i="8"/>
  <c r="BC16" i="8"/>
  <c r="Q121" i="8"/>
  <c r="Q115" i="8"/>
  <c r="Q109" i="8"/>
  <c r="Q120" i="8"/>
  <c r="Q114" i="8"/>
  <c r="Q108" i="8"/>
  <c r="Q119" i="8"/>
  <c r="Q113" i="8"/>
  <c r="Q118" i="8"/>
  <c r="Q112" i="8"/>
  <c r="Q117" i="8"/>
  <c r="Q111" i="8"/>
  <c r="Q105" i="8"/>
  <c r="Q104" i="8"/>
  <c r="Q98" i="8"/>
  <c r="Q103" i="8"/>
  <c r="Q97" i="8"/>
  <c r="Q94" i="8"/>
  <c r="Q110" i="8"/>
  <c r="Q102" i="8"/>
  <c r="Q106" i="8"/>
  <c r="Q101" i="8"/>
  <c r="Q88" i="8"/>
  <c r="Q82" i="8"/>
  <c r="Q76" i="8"/>
  <c r="Q89" i="8"/>
  <c r="Q93" i="8"/>
  <c r="Q99" i="8"/>
  <c r="Q107" i="8"/>
  <c r="Q100" i="8"/>
  <c r="Q116" i="8"/>
  <c r="Q92" i="8"/>
  <c r="Q91" i="8"/>
  <c r="Q85" i="8"/>
  <c r="Q96" i="8"/>
  <c r="Q83" i="8"/>
  <c r="Q80" i="8"/>
  <c r="Q95" i="8"/>
  <c r="Q72" i="8"/>
  <c r="Q66" i="8"/>
  <c r="Q86" i="8"/>
  <c r="Q84" i="8"/>
  <c r="Q87" i="8"/>
  <c r="Q81" i="8"/>
  <c r="Q79" i="8"/>
  <c r="Q77" i="8"/>
  <c r="Q74" i="8"/>
  <c r="Q64" i="8"/>
  <c r="Q55" i="8"/>
  <c r="Q49" i="8"/>
  <c r="Q71" i="8"/>
  <c r="Q68" i="8"/>
  <c r="Q70" i="8"/>
  <c r="Q75" i="8"/>
  <c r="Q62" i="8"/>
  <c r="Q90" i="8"/>
  <c r="Q63" i="8"/>
  <c r="Q78" i="8"/>
  <c r="Q67" i="8"/>
  <c r="Q41" i="8"/>
  <c r="Q61" i="8"/>
  <c r="Q69" i="8"/>
  <c r="Q59" i="8"/>
  <c r="Q47" i="8"/>
  <c r="Q45" i="8"/>
  <c r="Q39" i="8"/>
  <c r="Q33" i="8"/>
  <c r="Q27" i="8"/>
  <c r="Q21" i="8"/>
  <c r="Q73" i="8"/>
  <c r="Q60" i="8"/>
  <c r="Q51" i="8"/>
  <c r="Q44" i="8"/>
  <c r="Q52" i="8"/>
  <c r="Q42" i="8"/>
  <c r="Q65" i="8"/>
  <c r="Q48" i="8"/>
  <c r="Q46" i="8"/>
  <c r="Q58" i="8"/>
  <c r="Q43" i="8"/>
  <c r="Q57" i="8"/>
  <c r="Q50" i="8"/>
  <c r="Q32" i="8"/>
  <c r="Q28" i="8"/>
  <c r="Q34" i="8"/>
  <c r="Q53" i="8"/>
  <c r="Q40" i="8"/>
  <c r="Q30" i="8"/>
  <c r="Q36" i="8"/>
  <c r="Q23" i="8"/>
  <c r="Q56" i="8"/>
  <c r="Q31" i="8"/>
  <c r="Q37" i="8"/>
  <c r="Q14" i="8"/>
  <c r="Q10" i="8"/>
  <c r="Q18" i="8"/>
  <c r="Q15" i="8"/>
  <c r="Q11" i="8"/>
  <c r="Q22" i="8"/>
  <c r="Q24" i="8"/>
  <c r="Q12" i="8"/>
  <c r="Q54" i="8"/>
  <c r="Q26" i="8"/>
  <c r="Q20" i="8"/>
  <c r="Q16" i="8"/>
  <c r="Q29" i="8"/>
  <c r="Q25" i="8"/>
  <c r="Q17" i="8"/>
  <c r="Q9" i="8"/>
  <c r="Q35" i="8"/>
  <c r="Q8" i="8"/>
  <c r="Q7" i="8"/>
  <c r="Q38" i="8"/>
  <c r="Q19" i="8"/>
  <c r="Q6" i="8"/>
  <c r="Q13" i="8"/>
  <c r="AC121" i="8"/>
  <c r="AC115" i="8"/>
  <c r="AC109" i="8"/>
  <c r="AC120" i="8"/>
  <c r="AC114" i="8"/>
  <c r="AC108" i="8"/>
  <c r="AC119" i="8"/>
  <c r="AC113" i="8"/>
  <c r="AC118" i="8"/>
  <c r="AC112" i="8"/>
  <c r="AC117" i="8"/>
  <c r="AC111" i="8"/>
  <c r="AC105" i="8"/>
  <c r="AC110" i="8"/>
  <c r="AC104" i="8"/>
  <c r="AC98" i="8"/>
  <c r="AC107" i="8"/>
  <c r="AC103" i="8"/>
  <c r="AC116" i="8"/>
  <c r="AC101" i="8"/>
  <c r="AC100" i="8"/>
  <c r="AC102" i="8"/>
  <c r="AC99" i="8"/>
  <c r="AC94" i="8"/>
  <c r="AC92" i="8"/>
  <c r="AC88" i="8"/>
  <c r="AC82" i="8"/>
  <c r="AC76" i="8"/>
  <c r="AC97" i="8"/>
  <c r="AC96" i="8"/>
  <c r="AC95" i="8"/>
  <c r="AC89" i="8"/>
  <c r="AC106" i="8"/>
  <c r="AC93" i="8"/>
  <c r="AC90" i="8"/>
  <c r="AC86" i="8"/>
  <c r="AC85" i="8"/>
  <c r="AC79" i="8"/>
  <c r="AC72" i="8"/>
  <c r="AC66" i="8"/>
  <c r="AC91" i="8"/>
  <c r="AC83" i="8"/>
  <c r="AC87" i="8"/>
  <c r="AC80" i="8"/>
  <c r="AC77" i="8"/>
  <c r="AC55" i="8"/>
  <c r="AC49" i="8"/>
  <c r="AC43" i="8"/>
  <c r="AC64" i="8"/>
  <c r="AC84" i="8"/>
  <c r="AC73" i="8"/>
  <c r="AC68" i="8"/>
  <c r="AC65" i="8"/>
  <c r="AC70" i="8"/>
  <c r="AC78" i="8"/>
  <c r="AC81" i="8"/>
  <c r="AC75" i="8"/>
  <c r="AC69" i="8"/>
  <c r="AC74" i="8"/>
  <c r="AC71" i="8"/>
  <c r="AC48" i="8"/>
  <c r="AC44" i="8"/>
  <c r="AC41" i="8"/>
  <c r="AC58" i="8"/>
  <c r="AC62" i="8"/>
  <c r="AC60" i="8"/>
  <c r="AC57" i="8"/>
  <c r="AC67" i="8"/>
  <c r="AC61" i="8"/>
  <c r="AC56" i="8"/>
  <c r="AC40" i="8"/>
  <c r="AC39" i="8"/>
  <c r="AC33" i="8"/>
  <c r="AC27" i="8"/>
  <c r="AC21" i="8"/>
  <c r="AC50" i="8"/>
  <c r="AC45" i="8"/>
  <c r="AC51" i="8"/>
  <c r="AC59" i="8"/>
  <c r="AC54" i="8"/>
  <c r="AC63" i="8"/>
  <c r="AC52" i="8"/>
  <c r="AC47" i="8"/>
  <c r="AC46" i="8"/>
  <c r="AC24" i="8"/>
  <c r="AC38" i="8"/>
  <c r="AC35" i="8"/>
  <c r="AC32" i="8"/>
  <c r="AC28" i="8"/>
  <c r="AC53" i="8"/>
  <c r="AC34" i="8"/>
  <c r="AC29" i="8"/>
  <c r="AC37" i="8"/>
  <c r="AC42" i="8"/>
  <c r="AC26" i="8"/>
  <c r="AC36" i="8"/>
  <c r="AC6" i="8"/>
  <c r="AC10" i="8"/>
  <c r="AC19" i="8"/>
  <c r="AC14" i="8"/>
  <c r="AC7" i="8"/>
  <c r="AC11" i="8"/>
  <c r="AC15" i="8"/>
  <c r="AC30" i="8"/>
  <c r="AC18" i="8"/>
  <c r="AC23" i="8"/>
  <c r="AC22" i="8"/>
  <c r="AC25" i="8"/>
  <c r="AC13" i="8"/>
  <c r="AC9" i="8"/>
  <c r="AC20" i="8"/>
  <c r="AC31" i="8"/>
  <c r="AC12" i="8"/>
  <c r="AC16" i="8"/>
  <c r="AC8" i="8"/>
  <c r="AC17" i="8"/>
  <c r="AO121" i="8"/>
  <c r="AO115" i="8"/>
  <c r="AO109" i="8"/>
  <c r="AO120" i="8"/>
  <c r="AO114" i="8"/>
  <c r="AO108" i="8"/>
  <c r="AO119" i="8"/>
  <c r="AO113" i="8"/>
  <c r="AO118" i="8"/>
  <c r="AO112" i="8"/>
  <c r="AO106" i="8"/>
  <c r="AO117" i="8"/>
  <c r="AO111" i="8"/>
  <c r="AO107" i="8"/>
  <c r="AO105" i="8"/>
  <c r="AO99" i="8"/>
  <c r="AO93" i="8"/>
  <c r="AO104" i="8"/>
  <c r="AO92" i="8"/>
  <c r="AO116" i="8"/>
  <c r="AO101" i="8"/>
  <c r="AO110" i="8"/>
  <c r="AO98" i="8"/>
  <c r="AO97" i="8"/>
  <c r="AO96" i="8"/>
  <c r="AO102" i="8"/>
  <c r="AO103" i="8"/>
  <c r="AO100" i="8"/>
  <c r="AO87" i="8"/>
  <c r="AO84" i="8"/>
  <c r="AO89" i="8"/>
  <c r="AO95" i="8"/>
  <c r="AO86" i="8"/>
  <c r="AO91" i="8"/>
  <c r="AO88" i="8"/>
  <c r="AO85" i="8"/>
  <c r="AO79" i="8"/>
  <c r="AO77" i="8"/>
  <c r="AO72" i="8"/>
  <c r="AO80" i="8"/>
  <c r="AO78" i="8"/>
  <c r="AO94" i="8"/>
  <c r="AO81" i="8"/>
  <c r="AO71" i="8"/>
  <c r="AO83" i="8"/>
  <c r="AO82" i="8"/>
  <c r="AO76" i="8"/>
  <c r="AO90" i="8"/>
  <c r="AO63" i="8"/>
  <c r="AO69" i="8"/>
  <c r="AO67" i="8"/>
  <c r="AO75" i="8"/>
  <c r="AO68" i="8"/>
  <c r="AO73" i="8"/>
  <c r="AO65" i="8"/>
  <c r="AO61" i="8"/>
  <c r="AO74" i="8"/>
  <c r="AO70" i="8"/>
  <c r="AO66" i="8"/>
  <c r="AO62" i="8"/>
  <c r="AO57" i="8"/>
  <c r="AO51" i="8"/>
  <c r="AO59" i="8"/>
  <c r="AO64" i="8"/>
  <c r="AO58" i="8"/>
  <c r="AO60" i="8"/>
  <c r="AO46" i="8"/>
  <c r="AO54" i="8"/>
  <c r="AO43" i="8"/>
  <c r="AO39" i="8"/>
  <c r="AO52" i="8"/>
  <c r="AO48" i="8"/>
  <c r="AO47" i="8"/>
  <c r="AO40" i="8"/>
  <c r="AO55" i="8"/>
  <c r="AO50" i="8"/>
  <c r="AO45" i="8"/>
  <c r="AO41" i="8"/>
  <c r="AO53" i="8"/>
  <c r="AO44" i="8"/>
  <c r="AO42" i="8"/>
  <c r="AO35" i="8"/>
  <c r="AO36" i="8"/>
  <c r="AO31" i="8"/>
  <c r="AO16" i="8"/>
  <c r="AO10" i="8"/>
  <c r="AO38" i="8"/>
  <c r="AO29" i="8"/>
  <c r="AO34" i="8"/>
  <c r="AO56" i="8"/>
  <c r="AO49" i="8"/>
  <c r="AO37" i="8"/>
  <c r="AO26" i="8"/>
  <c r="AO22" i="8"/>
  <c r="AO18" i="8"/>
  <c r="AO30" i="8"/>
  <c r="AO32" i="8"/>
  <c r="AO24" i="8"/>
  <c r="AO23" i="8"/>
  <c r="AO20" i="8"/>
  <c r="AO13" i="8"/>
  <c r="AO17" i="8"/>
  <c r="AO28" i="8"/>
  <c r="AO14" i="8"/>
  <c r="AO19" i="8"/>
  <c r="AO15" i="8"/>
  <c r="AO11" i="8"/>
  <c r="AO25" i="8"/>
  <c r="AO27" i="8"/>
  <c r="AO7" i="8"/>
  <c r="AO6" i="8"/>
  <c r="AO8" i="8"/>
  <c r="AO12" i="8"/>
  <c r="AO21" i="8"/>
  <c r="AO33" i="8"/>
  <c r="AO9" i="8"/>
  <c r="BA121" i="8"/>
  <c r="BA115" i="8"/>
  <c r="BA109" i="8"/>
  <c r="BA120" i="8"/>
  <c r="BA114" i="8"/>
  <c r="BA108" i="8"/>
  <c r="BA119" i="8"/>
  <c r="BA113" i="8"/>
  <c r="BA118" i="8"/>
  <c r="BA112" i="8"/>
  <c r="BA106" i="8"/>
  <c r="BA117" i="8"/>
  <c r="BA111" i="8"/>
  <c r="BA99" i="8"/>
  <c r="BA93" i="8"/>
  <c r="BA105" i="8"/>
  <c r="BA104" i="8"/>
  <c r="BA116" i="8"/>
  <c r="BA110" i="8"/>
  <c r="BA92" i="8"/>
  <c r="BA102" i="8"/>
  <c r="BA103" i="8"/>
  <c r="BA107" i="8"/>
  <c r="BA100" i="8"/>
  <c r="BA101" i="8"/>
  <c r="BA95" i="8"/>
  <c r="BA94" i="8"/>
  <c r="BA98" i="8"/>
  <c r="BA97" i="8"/>
  <c r="BA96" i="8"/>
  <c r="BA84" i="8"/>
  <c r="BA91" i="8"/>
  <c r="BA87" i="8"/>
  <c r="BA90" i="8"/>
  <c r="BA86" i="8"/>
  <c r="BA82" i="8"/>
  <c r="BA78" i="8"/>
  <c r="BA89" i="8"/>
  <c r="BA75" i="8"/>
  <c r="BA72" i="8"/>
  <c r="BA71" i="8"/>
  <c r="BA79" i="8"/>
  <c r="BA77" i="8"/>
  <c r="BA80" i="8"/>
  <c r="BA88" i="8"/>
  <c r="BA81" i="8"/>
  <c r="BA76" i="8"/>
  <c r="BA83" i="8"/>
  <c r="BA85" i="8"/>
  <c r="BA63" i="8"/>
  <c r="BA67" i="8"/>
  <c r="BA64" i="8"/>
  <c r="BA68" i="8"/>
  <c r="BA65" i="8"/>
  <c r="BA73" i="8"/>
  <c r="BA57" i="8"/>
  <c r="BA51" i="8"/>
  <c r="BA74" i="8"/>
  <c r="BA66" i="8"/>
  <c r="BA53" i="8"/>
  <c r="BA47" i="8"/>
  <c r="BA56" i="8"/>
  <c r="BA69" i="8"/>
  <c r="BA62" i="8"/>
  <c r="BA59" i="8"/>
  <c r="BA61" i="8"/>
  <c r="BA55" i="8"/>
  <c r="BA70" i="8"/>
  <c r="BA54" i="8"/>
  <c r="BA60" i="8"/>
  <c r="BA39" i="8"/>
  <c r="BA46" i="8"/>
  <c r="BA48" i="8"/>
  <c r="BA52" i="8"/>
  <c r="BA49" i="8"/>
  <c r="BA41" i="8"/>
  <c r="BA58" i="8"/>
  <c r="BA50" i="8"/>
  <c r="BA35" i="8"/>
  <c r="BA42" i="8"/>
  <c r="BA33" i="8"/>
  <c r="BA27" i="8"/>
  <c r="BA23" i="8"/>
  <c r="BA16" i="8"/>
  <c r="BA10" i="8"/>
  <c r="BA40" i="8"/>
  <c r="BA31" i="8"/>
  <c r="BA36" i="8"/>
  <c r="BA32" i="8"/>
  <c r="BA28" i="8"/>
  <c r="BA38" i="8"/>
  <c r="BA25" i="8"/>
  <c r="BA18" i="8"/>
  <c r="BA45" i="8"/>
  <c r="BA34" i="8"/>
  <c r="BA9" i="8"/>
  <c r="BA13" i="8"/>
  <c r="BA21" i="8"/>
  <c r="BA24" i="8"/>
  <c r="BA6" i="8"/>
  <c r="BA14" i="8"/>
  <c r="BA44" i="8"/>
  <c r="BA37" i="8"/>
  <c r="BA19" i="8"/>
  <c r="BA29" i="8"/>
  <c r="BA15" i="8"/>
  <c r="BA43" i="8"/>
  <c r="BA26" i="8"/>
  <c r="BA17" i="8"/>
  <c r="BA11" i="8"/>
  <c r="BA7" i="8"/>
  <c r="BA8" i="8"/>
  <c r="BA30" i="8"/>
  <c r="BA20" i="8"/>
  <c r="BA12" i="8"/>
  <c r="BA22" i="8"/>
  <c r="AG22" i="8"/>
  <c r="AG18" i="8"/>
  <c r="AG6" i="8"/>
  <c r="AG21" i="8"/>
  <c r="AG9" i="8"/>
  <c r="AG115" i="8"/>
  <c r="AG103" i="8"/>
  <c r="AG91" i="8"/>
  <c r="AG83" i="8"/>
  <c r="AG67" i="8"/>
  <c r="AG63" i="8"/>
  <c r="AG47" i="8"/>
  <c r="AG39" i="8"/>
  <c r="AG27" i="8"/>
  <c r="AG7" i="8"/>
  <c r="AG42" i="8"/>
  <c r="AG10" i="8"/>
  <c r="AG119" i="8"/>
  <c r="AG111" i="8"/>
  <c r="AG107" i="8"/>
  <c r="AG79" i="8"/>
  <c r="AG51" i="8"/>
  <c r="AG43" i="8"/>
  <c r="AG35" i="8"/>
  <c r="AG31" i="8"/>
  <c r="AG23" i="8"/>
  <c r="AG19" i="8"/>
  <c r="AG15" i="8"/>
  <c r="AG118" i="8"/>
  <c r="AG114" i="8"/>
  <c r="AG110" i="8"/>
  <c r="AG106" i="8"/>
  <c r="AG102" i="8"/>
  <c r="AG98" i="8"/>
  <c r="AG94" i="8"/>
  <c r="AG90" i="8"/>
  <c r="AG86" i="8"/>
  <c r="AG82" i="8"/>
  <c r="AG78" i="8"/>
  <c r="AG74" i="8"/>
  <c r="AG70" i="8"/>
  <c r="AG66" i="8"/>
  <c r="AG62" i="8"/>
  <c r="AG58" i="8"/>
  <c r="AG54" i="8"/>
  <c r="AG50" i="8"/>
  <c r="AG46" i="8"/>
  <c r="AG38" i="8"/>
  <c r="AG34" i="8"/>
  <c r="AG30" i="8"/>
  <c r="AG26" i="8"/>
  <c r="AG14" i="8"/>
  <c r="AG13" i="8"/>
  <c r="AG8" i="8"/>
  <c r="AG99" i="8"/>
  <c r="AG95" i="8"/>
  <c r="AG87" i="8"/>
  <c r="AG75" i="8"/>
  <c r="AG71" i="8"/>
  <c r="AG59" i="8"/>
  <c r="AG55" i="8"/>
  <c r="AG11" i="8"/>
  <c r="AG121" i="8"/>
  <c r="AG117" i="8"/>
  <c r="AG113" i="8"/>
  <c r="AG109" i="8"/>
  <c r="AG105" i="8"/>
  <c r="AG101" i="8"/>
  <c r="AG97" i="8"/>
  <c r="AG93" i="8"/>
  <c r="AG89" i="8"/>
  <c r="AG85" i="8"/>
  <c r="AG81" i="8"/>
  <c r="AG77" i="8"/>
  <c r="AG73" i="8"/>
  <c r="AG69" i="8"/>
  <c r="AG65" i="8"/>
  <c r="AG61" i="8"/>
  <c r="AG57" i="8"/>
  <c r="AG53" i="8"/>
  <c r="AG49" i="8"/>
  <c r="AG45" i="8"/>
  <c r="AG41" i="8"/>
  <c r="AG37" i="8"/>
  <c r="AG33" i="8"/>
  <c r="AG29" i="8"/>
  <c r="AG25" i="8"/>
  <c r="AG17" i="8"/>
  <c r="AG120" i="8"/>
  <c r="AG116" i="8"/>
  <c r="AG112" i="8"/>
  <c r="AG108" i="8"/>
  <c r="AG104" i="8"/>
  <c r="AG100" i="8"/>
  <c r="AG96" i="8"/>
  <c r="AG92" i="8"/>
  <c r="AG88" i="8"/>
  <c r="AG84" i="8"/>
  <c r="AG80" i="8"/>
  <c r="AG76" i="8"/>
  <c r="AG72" i="8"/>
  <c r="AG68" i="8"/>
  <c r="AG64" i="8"/>
  <c r="AG60" i="8"/>
  <c r="AG56" i="8"/>
  <c r="AG52" i="8"/>
  <c r="AG48" i="8"/>
  <c r="AG44" i="8"/>
  <c r="AG40" i="8"/>
  <c r="AG36" i="8"/>
  <c r="AG32" i="8"/>
  <c r="AG28" i="8"/>
  <c r="AG24" i="8"/>
  <c r="AG20" i="8"/>
  <c r="AG16" i="8"/>
  <c r="AG12" i="8"/>
  <c r="AX124" i="8"/>
  <c r="N124" i="8"/>
  <c r="F124" i="8"/>
  <c r="V124" i="8"/>
  <c r="J124" i="8"/>
  <c r="AH124" i="8"/>
  <c r="G124" i="8"/>
  <c r="O124" i="8"/>
  <c r="BF124" i="8"/>
  <c r="AI124" i="8"/>
  <c r="K124" i="8"/>
  <c r="W124" i="8"/>
  <c r="AQ124" i="8"/>
  <c r="BR123" i="8"/>
  <c r="I124" i="8"/>
  <c r="M124" i="8"/>
  <c r="Q124" i="8"/>
  <c r="U124" i="8"/>
  <c r="Y124" i="8"/>
  <c r="AC124" i="8"/>
  <c r="AG124" i="8"/>
  <c r="AK124" i="8"/>
  <c r="AO124" i="8"/>
  <c r="AS124" i="8"/>
  <c r="AW124" i="8"/>
  <c r="BA124" i="8"/>
  <c r="BE124" i="8"/>
  <c r="AA124" i="8"/>
  <c r="AM124" i="8"/>
  <c r="AU124" i="8"/>
  <c r="BC124" i="8"/>
  <c r="AE124" i="8"/>
  <c r="Z124" i="8"/>
  <c r="AD124" i="8"/>
  <c r="AL124" i="8"/>
  <c r="AP124" i="8"/>
  <c r="AT124" i="8"/>
  <c r="BB124" i="8"/>
  <c r="BL122" i="8"/>
  <c r="BQ123" i="8"/>
  <c r="H124" i="8"/>
  <c r="L124" i="8"/>
  <c r="P124" i="8"/>
  <c r="T124" i="8"/>
  <c r="X124" i="8"/>
  <c r="AB124" i="8"/>
  <c r="AF124" i="8"/>
  <c r="AJ124" i="8"/>
  <c r="AN124" i="8"/>
  <c r="AR124" i="8"/>
  <c r="AV124" i="8"/>
  <c r="AZ124" i="8"/>
  <c r="BD124" i="8"/>
  <c r="D6" i="8"/>
  <c r="S124" i="8"/>
  <c r="BT123" i="8"/>
  <c r="BK122" i="8"/>
  <c r="BH122" i="8"/>
  <c r="BN122" i="8"/>
  <c r="BJ122" i="8"/>
  <c r="BM122" i="8"/>
  <c r="BI122" i="8"/>
  <c r="BG122" i="8"/>
  <c r="D124" i="8"/>
  <c r="E124" i="8"/>
  <c r="L16" i="5"/>
  <c r="BO122" i="8" l="1"/>
  <c r="E122" i="9" s="1"/>
  <c r="BK116" i="8"/>
  <c r="BK110" i="8"/>
  <c r="BK121" i="8"/>
  <c r="BK115" i="8"/>
  <c r="BK109" i="8"/>
  <c r="BK120" i="8"/>
  <c r="BK114" i="8"/>
  <c r="BK119" i="8"/>
  <c r="BK113" i="8"/>
  <c r="BK107" i="8"/>
  <c r="BK118" i="8"/>
  <c r="BK112" i="8"/>
  <c r="BK100" i="8"/>
  <c r="BK94" i="8"/>
  <c r="BK117" i="8"/>
  <c r="BK105" i="8"/>
  <c r="BK111" i="8"/>
  <c r="BK104" i="8"/>
  <c r="BK96" i="8"/>
  <c r="BK95" i="8"/>
  <c r="BK101" i="8"/>
  <c r="BK97" i="8"/>
  <c r="BK98" i="8"/>
  <c r="BK91" i="8"/>
  <c r="BK103" i="8"/>
  <c r="BK92" i="8"/>
  <c r="BK99" i="8"/>
  <c r="BK108" i="8"/>
  <c r="BK106" i="8"/>
  <c r="BK85" i="8"/>
  <c r="BK90" i="8"/>
  <c r="BK83" i="8"/>
  <c r="BK89" i="8"/>
  <c r="BK88" i="8"/>
  <c r="BK102" i="8"/>
  <c r="BK93" i="8"/>
  <c r="BK84" i="8"/>
  <c r="BK87" i="8"/>
  <c r="BK81" i="8"/>
  <c r="BK74" i="8"/>
  <c r="BK86" i="8"/>
  <c r="BK73" i="8"/>
  <c r="BK75" i="8"/>
  <c r="BK72" i="8"/>
  <c r="BK78" i="8"/>
  <c r="BK77" i="8"/>
  <c r="BK66" i="8"/>
  <c r="BK80" i="8"/>
  <c r="BK67" i="8"/>
  <c r="BK63" i="8"/>
  <c r="BK60" i="8"/>
  <c r="BK79" i="8"/>
  <c r="BK69" i="8"/>
  <c r="BK64" i="8"/>
  <c r="BK82" i="8"/>
  <c r="BK76" i="8"/>
  <c r="BK61" i="8"/>
  <c r="BK58" i="8"/>
  <c r="BK52" i="8"/>
  <c r="BK65" i="8"/>
  <c r="BK54" i="8"/>
  <c r="BK46" i="8"/>
  <c r="BK57" i="8"/>
  <c r="BK70" i="8"/>
  <c r="BK56" i="8"/>
  <c r="BK71" i="8"/>
  <c r="BK55" i="8"/>
  <c r="BK50" i="8"/>
  <c r="BK42" i="8"/>
  <c r="BK62" i="8"/>
  <c r="BK44" i="8"/>
  <c r="BK53" i="8"/>
  <c r="BK51" i="8"/>
  <c r="BK43" i="8"/>
  <c r="BK40" i="8"/>
  <c r="BK59" i="8"/>
  <c r="BK47" i="8"/>
  <c r="BK41" i="8"/>
  <c r="BK36" i="8"/>
  <c r="BK49" i="8"/>
  <c r="BK48" i="8"/>
  <c r="BK34" i="8"/>
  <c r="BK26" i="8"/>
  <c r="BK17" i="8"/>
  <c r="BK11" i="8"/>
  <c r="BK39" i="8"/>
  <c r="BK30" i="8"/>
  <c r="BK37" i="8"/>
  <c r="BK68" i="8"/>
  <c r="BK33" i="8"/>
  <c r="BK31" i="8"/>
  <c r="BK28" i="8"/>
  <c r="BK24" i="8"/>
  <c r="BK45" i="8"/>
  <c r="BK32" i="8"/>
  <c r="BK21" i="8"/>
  <c r="BK19" i="8"/>
  <c r="BK35" i="8"/>
  <c r="BK8" i="8"/>
  <c r="BK38" i="8"/>
  <c r="BK18" i="8"/>
  <c r="BK16" i="8"/>
  <c r="BK12" i="8"/>
  <c r="BK29" i="8"/>
  <c r="BK9" i="8"/>
  <c r="BK13" i="8"/>
  <c r="BK25" i="8"/>
  <c r="BK22" i="8"/>
  <c r="BK20" i="8"/>
  <c r="BK10" i="8"/>
  <c r="BK23" i="8"/>
  <c r="BK27" i="8"/>
  <c r="BK14" i="8"/>
  <c r="BK15" i="8"/>
  <c r="BK6" i="8"/>
  <c r="BK7" i="8"/>
  <c r="BG118" i="8"/>
  <c r="BG112" i="8"/>
  <c r="BG106" i="8"/>
  <c r="BG117" i="8"/>
  <c r="BG111" i="8"/>
  <c r="BG116" i="8"/>
  <c r="BG110" i="8"/>
  <c r="BG121" i="8"/>
  <c r="BG115" i="8"/>
  <c r="BG109" i="8"/>
  <c r="BG120" i="8"/>
  <c r="BG114" i="8"/>
  <c r="BG102" i="8"/>
  <c r="BG96" i="8"/>
  <c r="BG107" i="8"/>
  <c r="BG89" i="8"/>
  <c r="BG113" i="8"/>
  <c r="BG103" i="8"/>
  <c r="BG119" i="8"/>
  <c r="BG104" i="8"/>
  <c r="BG94" i="8"/>
  <c r="BG95" i="8"/>
  <c r="BG93" i="8"/>
  <c r="BG101" i="8"/>
  <c r="BG90" i="8"/>
  <c r="BG98" i="8"/>
  <c r="BG92" i="8"/>
  <c r="BG87" i="8"/>
  <c r="BG108" i="8"/>
  <c r="BG99" i="8"/>
  <c r="BG97" i="8"/>
  <c r="BG86" i="8"/>
  <c r="BG100" i="8"/>
  <c r="BG85" i="8"/>
  <c r="BG83" i="8"/>
  <c r="BG76" i="8"/>
  <c r="BG74" i="8"/>
  <c r="BG84" i="8"/>
  <c r="BG105" i="8"/>
  <c r="BG79" i="8"/>
  <c r="BG81" i="8"/>
  <c r="BG80" i="8"/>
  <c r="BG82" i="8"/>
  <c r="BG88" i="8"/>
  <c r="BG68" i="8"/>
  <c r="BG91" i="8"/>
  <c r="BG78" i="8"/>
  <c r="BG72" i="8"/>
  <c r="BG65" i="8"/>
  <c r="BG77" i="8"/>
  <c r="BG62" i="8"/>
  <c r="BG66" i="8"/>
  <c r="BG75" i="8"/>
  <c r="BG70" i="8"/>
  <c r="BG63" i="8"/>
  <c r="BG54" i="8"/>
  <c r="BG69" i="8"/>
  <c r="BG58" i="8"/>
  <c r="BG55" i="8"/>
  <c r="BG45" i="8"/>
  <c r="BG67" i="8"/>
  <c r="BG73" i="8"/>
  <c r="BG57" i="8"/>
  <c r="BG71" i="8"/>
  <c r="BG64" i="8"/>
  <c r="BG56" i="8"/>
  <c r="BG52" i="8"/>
  <c r="BG49" i="8"/>
  <c r="BG48" i="8"/>
  <c r="BG47" i="8"/>
  <c r="BG41" i="8"/>
  <c r="BG50" i="8"/>
  <c r="BG42" i="8"/>
  <c r="BG61" i="8"/>
  <c r="BG44" i="8"/>
  <c r="BG53" i="8"/>
  <c r="BG59" i="8"/>
  <c r="BG51" i="8"/>
  <c r="BG38" i="8"/>
  <c r="BG32" i="8"/>
  <c r="BG43" i="8"/>
  <c r="BG35" i="8"/>
  <c r="BG21" i="8"/>
  <c r="BG19" i="8"/>
  <c r="BG13" i="8"/>
  <c r="BG7" i="8"/>
  <c r="BG29" i="8"/>
  <c r="BG39" i="8"/>
  <c r="BG34" i="8"/>
  <c r="BG30" i="8"/>
  <c r="BG26" i="8"/>
  <c r="BG37" i="8"/>
  <c r="BG46" i="8"/>
  <c r="BG36" i="8"/>
  <c r="BG33" i="8"/>
  <c r="BG31" i="8"/>
  <c r="BG11" i="8"/>
  <c r="BG18" i="8"/>
  <c r="BG12" i="8"/>
  <c r="BG8" i="8"/>
  <c r="BG16" i="8"/>
  <c r="BG28" i="8"/>
  <c r="BG40" i="8"/>
  <c r="BG25" i="8"/>
  <c r="BG60" i="8"/>
  <c r="BG27" i="8"/>
  <c r="BG24" i="8"/>
  <c r="BG23" i="8"/>
  <c r="BG20" i="8"/>
  <c r="BG22" i="8"/>
  <c r="BG9" i="8"/>
  <c r="BG17" i="8"/>
  <c r="BG15" i="8"/>
  <c r="BG14" i="8"/>
  <c r="BG10" i="8"/>
  <c r="BG6" i="8"/>
  <c r="BL116" i="8"/>
  <c r="BL110" i="8"/>
  <c r="BL121" i="8"/>
  <c r="BL115" i="8"/>
  <c r="BL109" i="8"/>
  <c r="BL120" i="8"/>
  <c r="BL114" i="8"/>
  <c r="BL108" i="8"/>
  <c r="BL119" i="8"/>
  <c r="BL113" i="8"/>
  <c r="BL107" i="8"/>
  <c r="BL118" i="8"/>
  <c r="BL112" i="8"/>
  <c r="BL106" i="8"/>
  <c r="BL99" i="8"/>
  <c r="BL117" i="8"/>
  <c r="BL104" i="8"/>
  <c r="BL111" i="8"/>
  <c r="BL100" i="8"/>
  <c r="BL105" i="8"/>
  <c r="BL103" i="8"/>
  <c r="BL102" i="8"/>
  <c r="BL101" i="8"/>
  <c r="BL97" i="8"/>
  <c r="BL83" i="8"/>
  <c r="BL77" i="8"/>
  <c r="BL98" i="8"/>
  <c r="BL91" i="8"/>
  <c r="BL93" i="8"/>
  <c r="BL85" i="8"/>
  <c r="BL94" i="8"/>
  <c r="BL89" i="8"/>
  <c r="BL88" i="8"/>
  <c r="BL84" i="8"/>
  <c r="BL87" i="8"/>
  <c r="BL82" i="8"/>
  <c r="BL78" i="8"/>
  <c r="BL86" i="8"/>
  <c r="BL73" i="8"/>
  <c r="BL67" i="8"/>
  <c r="BL61" i="8"/>
  <c r="BL92" i="8"/>
  <c r="BL96" i="8"/>
  <c r="BL90" i="8"/>
  <c r="BL79" i="8"/>
  <c r="BL95" i="8"/>
  <c r="BL81" i="8"/>
  <c r="BL66" i="8"/>
  <c r="BL62" i="8"/>
  <c r="BL56" i="8"/>
  <c r="BL50" i="8"/>
  <c r="BL44" i="8"/>
  <c r="BL70" i="8"/>
  <c r="BL74" i="8"/>
  <c r="BL75" i="8"/>
  <c r="BL69" i="8"/>
  <c r="BL64" i="8"/>
  <c r="BL76" i="8"/>
  <c r="BL65" i="8"/>
  <c r="BL72" i="8"/>
  <c r="BL71" i="8"/>
  <c r="BL68" i="8"/>
  <c r="BL80" i="8"/>
  <c r="BL57" i="8"/>
  <c r="BL42" i="8"/>
  <c r="BL63" i="8"/>
  <c r="BL59" i="8"/>
  <c r="BL49" i="8"/>
  <c r="BL34" i="8"/>
  <c r="BL28" i="8"/>
  <c r="BL22" i="8"/>
  <c r="BL39" i="8"/>
  <c r="BL58" i="8"/>
  <c r="BL51" i="8"/>
  <c r="BL43" i="8"/>
  <c r="BL40" i="8"/>
  <c r="BL55" i="8"/>
  <c r="BL54" i="8"/>
  <c r="BL47" i="8"/>
  <c r="BL46" i="8"/>
  <c r="BL48" i="8"/>
  <c r="BL60" i="8"/>
  <c r="BL45" i="8"/>
  <c r="BL53" i="8"/>
  <c r="BL30" i="8"/>
  <c r="BL41" i="8"/>
  <c r="BL37" i="8"/>
  <c r="BL36" i="8"/>
  <c r="BL52" i="8"/>
  <c r="BL32" i="8"/>
  <c r="BL35" i="8"/>
  <c r="BL25" i="8"/>
  <c r="BL38" i="8"/>
  <c r="BL29" i="8"/>
  <c r="BL31" i="8"/>
  <c r="BL18" i="8"/>
  <c r="BL16" i="8"/>
  <c r="BL12" i="8"/>
  <c r="BL26" i="8"/>
  <c r="BL13" i="8"/>
  <c r="BL17" i="8"/>
  <c r="BL21" i="8"/>
  <c r="BL20" i="8"/>
  <c r="BL33" i="8"/>
  <c r="BL23" i="8"/>
  <c r="BL14" i="8"/>
  <c r="BL27" i="8"/>
  <c r="BL24" i="8"/>
  <c r="BL19" i="8"/>
  <c r="BL8" i="8"/>
  <c r="BL9" i="8"/>
  <c r="BL6" i="8"/>
  <c r="BL15" i="8"/>
  <c r="BL10" i="8"/>
  <c r="BL7" i="8"/>
  <c r="BL11" i="8"/>
  <c r="BI117" i="8"/>
  <c r="BI111" i="8"/>
  <c r="BI116" i="8"/>
  <c r="BI110" i="8"/>
  <c r="BI121" i="8"/>
  <c r="BI115" i="8"/>
  <c r="BI120" i="8"/>
  <c r="BI114" i="8"/>
  <c r="BI108" i="8"/>
  <c r="BI119" i="8"/>
  <c r="BI113" i="8"/>
  <c r="BI109" i="8"/>
  <c r="BI101" i="8"/>
  <c r="BI95" i="8"/>
  <c r="BI104" i="8"/>
  <c r="BI107" i="8"/>
  <c r="BI88" i="8"/>
  <c r="BI118" i="8"/>
  <c r="BI100" i="8"/>
  <c r="BI106" i="8"/>
  <c r="BI103" i="8"/>
  <c r="BI102" i="8"/>
  <c r="BI112" i="8"/>
  <c r="BI94" i="8"/>
  <c r="BI93" i="8"/>
  <c r="BI90" i="8"/>
  <c r="BI97" i="8"/>
  <c r="BI96" i="8"/>
  <c r="BI98" i="8"/>
  <c r="BI92" i="8"/>
  <c r="BI99" i="8"/>
  <c r="BI86" i="8"/>
  <c r="BI105" i="8"/>
  <c r="BI83" i="8"/>
  <c r="BI85" i="8"/>
  <c r="BI89" i="8"/>
  <c r="BI84" i="8"/>
  <c r="BI87" i="8"/>
  <c r="BI81" i="8"/>
  <c r="BI82" i="8"/>
  <c r="BI80" i="8"/>
  <c r="BI76" i="8"/>
  <c r="BI73" i="8"/>
  <c r="BI75" i="8"/>
  <c r="BI91" i="8"/>
  <c r="BI72" i="8"/>
  <c r="BI68" i="8"/>
  <c r="BI65" i="8"/>
  <c r="BI71" i="8"/>
  <c r="BI74" i="8"/>
  <c r="BI70" i="8"/>
  <c r="BI67" i="8"/>
  <c r="BI63" i="8"/>
  <c r="BI79" i="8"/>
  <c r="BI69" i="8"/>
  <c r="BI64" i="8"/>
  <c r="BI59" i="8"/>
  <c r="BI53" i="8"/>
  <c r="BI51" i="8"/>
  <c r="BI57" i="8"/>
  <c r="BI78" i="8"/>
  <c r="BI60" i="8"/>
  <c r="BI77" i="8"/>
  <c r="BI48" i="8"/>
  <c r="BI66" i="8"/>
  <c r="BI52" i="8"/>
  <c r="BI49" i="8"/>
  <c r="BI45" i="8"/>
  <c r="BI62" i="8"/>
  <c r="BI50" i="8"/>
  <c r="BI42" i="8"/>
  <c r="BI44" i="8"/>
  <c r="BI61" i="8"/>
  <c r="BI56" i="8"/>
  <c r="BI58" i="8"/>
  <c r="BI55" i="8"/>
  <c r="BI43" i="8"/>
  <c r="BI37" i="8"/>
  <c r="BI54" i="8"/>
  <c r="BI46" i="8"/>
  <c r="BI38" i="8"/>
  <c r="BI18" i="8"/>
  <c r="BI12" i="8"/>
  <c r="BI6" i="8"/>
  <c r="BI41" i="8"/>
  <c r="BI34" i="8"/>
  <c r="BI33" i="8"/>
  <c r="BI31" i="8"/>
  <c r="BI36" i="8"/>
  <c r="BI28" i="8"/>
  <c r="BI24" i="8"/>
  <c r="BI20" i="8"/>
  <c r="BI47" i="8"/>
  <c r="BI15" i="8"/>
  <c r="BI39" i="8"/>
  <c r="BI16" i="8"/>
  <c r="BI35" i="8"/>
  <c r="BI29" i="8"/>
  <c r="BI26" i="8"/>
  <c r="BI17" i="8"/>
  <c r="BI13" i="8"/>
  <c r="BI40" i="8"/>
  <c r="BI32" i="8"/>
  <c r="BI25" i="8"/>
  <c r="BI22" i="8"/>
  <c r="BI21" i="8"/>
  <c r="BI30" i="8"/>
  <c r="BI23" i="8"/>
  <c r="BI11" i="8"/>
  <c r="BI8" i="8"/>
  <c r="BI27" i="8"/>
  <c r="BI19" i="8"/>
  <c r="BI9" i="8"/>
  <c r="BI14" i="8"/>
  <c r="BI10" i="8"/>
  <c r="BI7" i="8"/>
  <c r="BM121" i="8"/>
  <c r="BM115" i="8"/>
  <c r="BM109" i="8"/>
  <c r="BM120" i="8"/>
  <c r="BM114" i="8"/>
  <c r="BM108" i="8"/>
  <c r="BM119" i="8"/>
  <c r="BM113" i="8"/>
  <c r="BM118" i="8"/>
  <c r="BM112" i="8"/>
  <c r="BM106" i="8"/>
  <c r="BM117" i="8"/>
  <c r="BM111" i="8"/>
  <c r="BM99" i="8"/>
  <c r="BM93" i="8"/>
  <c r="BM116" i="8"/>
  <c r="BM104" i="8"/>
  <c r="BM110" i="8"/>
  <c r="BM107" i="8"/>
  <c r="BM105" i="8"/>
  <c r="BM103" i="8"/>
  <c r="BM92" i="8"/>
  <c r="BM101" i="8"/>
  <c r="BM98" i="8"/>
  <c r="BM91" i="8"/>
  <c r="BM100" i="8"/>
  <c r="BM90" i="8"/>
  <c r="BM84" i="8"/>
  <c r="BM102" i="8"/>
  <c r="BM96" i="8"/>
  <c r="BM85" i="8"/>
  <c r="BM94" i="8"/>
  <c r="BM89" i="8"/>
  <c r="BM88" i="8"/>
  <c r="BM87" i="8"/>
  <c r="BM86" i="8"/>
  <c r="BM75" i="8"/>
  <c r="BM72" i="8"/>
  <c r="BM97" i="8"/>
  <c r="BM83" i="8"/>
  <c r="BM71" i="8"/>
  <c r="BM95" i="8"/>
  <c r="BM80" i="8"/>
  <c r="BM76" i="8"/>
  <c r="BM73" i="8"/>
  <c r="BM70" i="8"/>
  <c r="BM77" i="8"/>
  <c r="BM63" i="8"/>
  <c r="BM69" i="8"/>
  <c r="BM64" i="8"/>
  <c r="BM79" i="8"/>
  <c r="BM82" i="8"/>
  <c r="BM68" i="8"/>
  <c r="BM57" i="8"/>
  <c r="BM51" i="8"/>
  <c r="BM78" i="8"/>
  <c r="BM67" i="8"/>
  <c r="BM43" i="8"/>
  <c r="BM66" i="8"/>
  <c r="BM60" i="8"/>
  <c r="BM65" i="8"/>
  <c r="BM59" i="8"/>
  <c r="BM74" i="8"/>
  <c r="BM62" i="8"/>
  <c r="BM61" i="8"/>
  <c r="BM58" i="8"/>
  <c r="BM81" i="8"/>
  <c r="BM44" i="8"/>
  <c r="BM39" i="8"/>
  <c r="BM53" i="8"/>
  <c r="BM56" i="8"/>
  <c r="BM55" i="8"/>
  <c r="BM54" i="8"/>
  <c r="BM47" i="8"/>
  <c r="BM48" i="8"/>
  <c r="BM49" i="8"/>
  <c r="BM45" i="8"/>
  <c r="BM35" i="8"/>
  <c r="BM52" i="8"/>
  <c r="BM41" i="8"/>
  <c r="BM37" i="8"/>
  <c r="BM16" i="8"/>
  <c r="BM10" i="8"/>
  <c r="BM27" i="8"/>
  <c r="BM33" i="8"/>
  <c r="BM31" i="8"/>
  <c r="BM36" i="8"/>
  <c r="BM46" i="8"/>
  <c r="BM32" i="8"/>
  <c r="BM40" i="8"/>
  <c r="BM38" i="8"/>
  <c r="BM29" i="8"/>
  <c r="BM18" i="8"/>
  <c r="BM50" i="8"/>
  <c r="BM9" i="8"/>
  <c r="BM17" i="8"/>
  <c r="BM28" i="8"/>
  <c r="BM25" i="8"/>
  <c r="BM21" i="8"/>
  <c r="BM20" i="8"/>
  <c r="BM34" i="8"/>
  <c r="BM23" i="8"/>
  <c r="BM22" i="8"/>
  <c r="BM14" i="8"/>
  <c r="BM30" i="8"/>
  <c r="BM24" i="8"/>
  <c r="BM12" i="8"/>
  <c r="BM8" i="8"/>
  <c r="BM15" i="8"/>
  <c r="BM6" i="8"/>
  <c r="BM7" i="8"/>
  <c r="BM42" i="8"/>
  <c r="BM13" i="8"/>
  <c r="BM11" i="8"/>
  <c r="BM19" i="8"/>
  <c r="BM26" i="8"/>
  <c r="BJ117" i="8"/>
  <c r="BJ111" i="8"/>
  <c r="BJ116" i="8"/>
  <c r="BJ110" i="8"/>
  <c r="BJ121" i="8"/>
  <c r="BJ115" i="8"/>
  <c r="BJ109" i="8"/>
  <c r="BJ120" i="8"/>
  <c r="BJ114" i="8"/>
  <c r="BJ108" i="8"/>
  <c r="BJ119" i="8"/>
  <c r="BJ113" i="8"/>
  <c r="BJ107" i="8"/>
  <c r="BJ100" i="8"/>
  <c r="BJ94" i="8"/>
  <c r="BJ112" i="8"/>
  <c r="BJ118" i="8"/>
  <c r="BJ97" i="8"/>
  <c r="BJ99" i="8"/>
  <c r="BJ102" i="8"/>
  <c r="BJ104" i="8"/>
  <c r="BJ98" i="8"/>
  <c r="BJ90" i="8"/>
  <c r="BJ84" i="8"/>
  <c r="BJ78" i="8"/>
  <c r="BJ96" i="8"/>
  <c r="BJ95" i="8"/>
  <c r="BJ101" i="8"/>
  <c r="BJ91" i="8"/>
  <c r="BJ105" i="8"/>
  <c r="BJ89" i="8"/>
  <c r="BJ106" i="8"/>
  <c r="BJ92" i="8"/>
  <c r="BJ103" i="8"/>
  <c r="BJ85" i="8"/>
  <c r="BJ88" i="8"/>
  <c r="BJ93" i="8"/>
  <c r="BJ77" i="8"/>
  <c r="BJ68" i="8"/>
  <c r="BJ62" i="8"/>
  <c r="BJ74" i="8"/>
  <c r="BJ86" i="8"/>
  <c r="BJ83" i="8"/>
  <c r="BJ75" i="8"/>
  <c r="BJ87" i="8"/>
  <c r="BJ71" i="8"/>
  <c r="BJ57" i="8"/>
  <c r="BJ51" i="8"/>
  <c r="BJ45" i="8"/>
  <c r="BJ81" i="8"/>
  <c r="BJ73" i="8"/>
  <c r="BJ66" i="8"/>
  <c r="BJ70" i="8"/>
  <c r="BJ80" i="8"/>
  <c r="BJ67" i="8"/>
  <c r="BJ63" i="8"/>
  <c r="BJ79" i="8"/>
  <c r="BJ69" i="8"/>
  <c r="BJ82" i="8"/>
  <c r="BJ76" i="8"/>
  <c r="BJ60" i="8"/>
  <c r="BJ65" i="8"/>
  <c r="BJ56" i="8"/>
  <c r="BJ64" i="8"/>
  <c r="BJ59" i="8"/>
  <c r="BJ52" i="8"/>
  <c r="BJ35" i="8"/>
  <c r="BJ29" i="8"/>
  <c r="BJ23" i="8"/>
  <c r="BJ50" i="8"/>
  <c r="BJ42" i="8"/>
  <c r="BJ61" i="8"/>
  <c r="BJ58" i="8"/>
  <c r="BJ53" i="8"/>
  <c r="BJ55" i="8"/>
  <c r="BJ54" i="8"/>
  <c r="BJ46" i="8"/>
  <c r="BJ47" i="8"/>
  <c r="BJ41" i="8"/>
  <c r="BJ22" i="8"/>
  <c r="BJ48" i="8"/>
  <c r="BJ34" i="8"/>
  <c r="BJ72" i="8"/>
  <c r="BJ39" i="8"/>
  <c r="BJ30" i="8"/>
  <c r="BJ27" i="8"/>
  <c r="BJ49" i="8"/>
  <c r="BJ33" i="8"/>
  <c r="BJ31" i="8"/>
  <c r="BJ36" i="8"/>
  <c r="BJ44" i="8"/>
  <c r="BJ43" i="8"/>
  <c r="BJ40" i="8"/>
  <c r="BJ32" i="8"/>
  <c r="BJ37" i="8"/>
  <c r="BJ9" i="8"/>
  <c r="BJ26" i="8"/>
  <c r="BJ28" i="8"/>
  <c r="BJ17" i="8"/>
  <c r="BJ13" i="8"/>
  <c r="BJ25" i="8"/>
  <c r="BJ21" i="8"/>
  <c r="BJ20" i="8"/>
  <c r="BJ24" i="8"/>
  <c r="BJ8" i="8"/>
  <c r="BJ19" i="8"/>
  <c r="BJ38" i="8"/>
  <c r="BJ11" i="8"/>
  <c r="BJ12" i="8"/>
  <c r="BJ14" i="8"/>
  <c r="BJ10" i="8"/>
  <c r="BJ16" i="8"/>
  <c r="BJ15" i="8"/>
  <c r="BJ6" i="8"/>
  <c r="BJ7" i="8"/>
  <c r="BJ18" i="8"/>
  <c r="BN121" i="8"/>
  <c r="BN115" i="8"/>
  <c r="BN109" i="8"/>
  <c r="BN120" i="8"/>
  <c r="BN114" i="8"/>
  <c r="BN108" i="8"/>
  <c r="BN119" i="8"/>
  <c r="BN113" i="8"/>
  <c r="BN107" i="8"/>
  <c r="BN118" i="8"/>
  <c r="BN112" i="8"/>
  <c r="BN106" i="8"/>
  <c r="BN117" i="8"/>
  <c r="BN111" i="8"/>
  <c r="BN105" i="8"/>
  <c r="BN116" i="8"/>
  <c r="BN104" i="8"/>
  <c r="BN98" i="8"/>
  <c r="BN110" i="8"/>
  <c r="BN103" i="8"/>
  <c r="BN96" i="8"/>
  <c r="BN93" i="8"/>
  <c r="BN101" i="8"/>
  <c r="BN82" i="8"/>
  <c r="BN76" i="8"/>
  <c r="BN92" i="8"/>
  <c r="BN89" i="8"/>
  <c r="BN99" i="8"/>
  <c r="BN100" i="8"/>
  <c r="BN102" i="8"/>
  <c r="BN95" i="8"/>
  <c r="BN94" i="8"/>
  <c r="BN97" i="8"/>
  <c r="BN88" i="8"/>
  <c r="BN87" i="8"/>
  <c r="BN84" i="8"/>
  <c r="BN78" i="8"/>
  <c r="BN91" i="8"/>
  <c r="BN75" i="8"/>
  <c r="BN72" i="8"/>
  <c r="BN66" i="8"/>
  <c r="BN60" i="8"/>
  <c r="BN83" i="8"/>
  <c r="BN90" i="8"/>
  <c r="BN85" i="8"/>
  <c r="BN79" i="8"/>
  <c r="BN77" i="8"/>
  <c r="BN81" i="8"/>
  <c r="BN70" i="8"/>
  <c r="BN55" i="8"/>
  <c r="BN49" i="8"/>
  <c r="BN43" i="8"/>
  <c r="BN63" i="8"/>
  <c r="BN80" i="8"/>
  <c r="BN74" i="8"/>
  <c r="BN67" i="8"/>
  <c r="BN69" i="8"/>
  <c r="BN64" i="8"/>
  <c r="BN86" i="8"/>
  <c r="BN65" i="8"/>
  <c r="BN71" i="8"/>
  <c r="BN50" i="8"/>
  <c r="BN47" i="8"/>
  <c r="BN41" i="8"/>
  <c r="BN56" i="8"/>
  <c r="BN62" i="8"/>
  <c r="BN61" i="8"/>
  <c r="BN58" i="8"/>
  <c r="BN73" i="8"/>
  <c r="BN44" i="8"/>
  <c r="BN39" i="8"/>
  <c r="BN33" i="8"/>
  <c r="BN27" i="8"/>
  <c r="BN21" i="8"/>
  <c r="BN53" i="8"/>
  <c r="BN68" i="8"/>
  <c r="BN51" i="8"/>
  <c r="BN59" i="8"/>
  <c r="BN54" i="8"/>
  <c r="BN46" i="8"/>
  <c r="BN48" i="8"/>
  <c r="BN45" i="8"/>
  <c r="BN52" i="8"/>
  <c r="BN42" i="8"/>
  <c r="BN23" i="8"/>
  <c r="BN31" i="8"/>
  <c r="BN57" i="8"/>
  <c r="BN28" i="8"/>
  <c r="BN32" i="8"/>
  <c r="BN25" i="8"/>
  <c r="BN40" i="8"/>
  <c r="BN38" i="8"/>
  <c r="BN35" i="8"/>
  <c r="BN9" i="8"/>
  <c r="BN13" i="8"/>
  <c r="BN26" i="8"/>
  <c r="BN36" i="8"/>
  <c r="BN20" i="8"/>
  <c r="BN6" i="8"/>
  <c r="BN14" i="8"/>
  <c r="BN10" i="8"/>
  <c r="BN34" i="8"/>
  <c r="BN22" i="8"/>
  <c r="BN30" i="8"/>
  <c r="BN24" i="8"/>
  <c r="BN19" i="8"/>
  <c r="BN15" i="8"/>
  <c r="BN29" i="8"/>
  <c r="BN12" i="8"/>
  <c r="BN7" i="8"/>
  <c r="BN37" i="8"/>
  <c r="BN17" i="8"/>
  <c r="BN16" i="8"/>
  <c r="BN11" i="8"/>
  <c r="BN8" i="8"/>
  <c r="BN18" i="8"/>
  <c r="BH118" i="8"/>
  <c r="BH112" i="8"/>
  <c r="BH117" i="8"/>
  <c r="BH111" i="8"/>
  <c r="BH116" i="8"/>
  <c r="BH110" i="8"/>
  <c r="BH121" i="8"/>
  <c r="BH115" i="8"/>
  <c r="BH109" i="8"/>
  <c r="BH120" i="8"/>
  <c r="BH114" i="8"/>
  <c r="BH108" i="8"/>
  <c r="BH101" i="8"/>
  <c r="BH95" i="8"/>
  <c r="BH119" i="8"/>
  <c r="BH94" i="8"/>
  <c r="BH107" i="8"/>
  <c r="BH105" i="8"/>
  <c r="BH104" i="8"/>
  <c r="BH102" i="8"/>
  <c r="BH85" i="8"/>
  <c r="BH79" i="8"/>
  <c r="BH93" i="8"/>
  <c r="BH90" i="8"/>
  <c r="BH97" i="8"/>
  <c r="BH96" i="8"/>
  <c r="BH103" i="8"/>
  <c r="BH91" i="8"/>
  <c r="BH92" i="8"/>
  <c r="BH99" i="8"/>
  <c r="BH100" i="8"/>
  <c r="BH86" i="8"/>
  <c r="BH113" i="8"/>
  <c r="BH98" i="8"/>
  <c r="BH89" i="8"/>
  <c r="BH88" i="8"/>
  <c r="BH80" i="8"/>
  <c r="BH106" i="8"/>
  <c r="BH77" i="8"/>
  <c r="BH81" i="8"/>
  <c r="BH69" i="8"/>
  <c r="BH63" i="8"/>
  <c r="BH82" i="8"/>
  <c r="BH76" i="8"/>
  <c r="BH74" i="8"/>
  <c r="BH83" i="8"/>
  <c r="BH75" i="8"/>
  <c r="BH87" i="8"/>
  <c r="BH78" i="8"/>
  <c r="BH61" i="8"/>
  <c r="BH58" i="8"/>
  <c r="BH52" i="8"/>
  <c r="BH46" i="8"/>
  <c r="BH72" i="8"/>
  <c r="BH68" i="8"/>
  <c r="BH65" i="8"/>
  <c r="BH73" i="8"/>
  <c r="BH71" i="8"/>
  <c r="BH66" i="8"/>
  <c r="BH70" i="8"/>
  <c r="BH67" i="8"/>
  <c r="BH60" i="8"/>
  <c r="BH64" i="8"/>
  <c r="BH49" i="8"/>
  <c r="BH59" i="8"/>
  <c r="BH84" i="8"/>
  <c r="BH48" i="8"/>
  <c r="BH47" i="8"/>
  <c r="BH41" i="8"/>
  <c r="BH36" i="8"/>
  <c r="BH30" i="8"/>
  <c r="BH24" i="8"/>
  <c r="BH45" i="8"/>
  <c r="BH57" i="8"/>
  <c r="BH44" i="8"/>
  <c r="BH56" i="8"/>
  <c r="BH53" i="8"/>
  <c r="BH39" i="8"/>
  <c r="BH51" i="8"/>
  <c r="BH55" i="8"/>
  <c r="BH43" i="8"/>
  <c r="BH40" i="8"/>
  <c r="BH29" i="8"/>
  <c r="BH25" i="8"/>
  <c r="BH38" i="8"/>
  <c r="BH37" i="8"/>
  <c r="BH54" i="8"/>
  <c r="BH27" i="8"/>
  <c r="BH33" i="8"/>
  <c r="BH28" i="8"/>
  <c r="BH62" i="8"/>
  <c r="BH19" i="8"/>
  <c r="BH11" i="8"/>
  <c r="BH7" i="8"/>
  <c r="BH15" i="8"/>
  <c r="BH50" i="8"/>
  <c r="BH31" i="8"/>
  <c r="BH18" i="8"/>
  <c r="BH12" i="8"/>
  <c r="BH8" i="8"/>
  <c r="BH16" i="8"/>
  <c r="BH35" i="8"/>
  <c r="BH34" i="8"/>
  <c r="BH26" i="8"/>
  <c r="BH17" i="8"/>
  <c r="BH32" i="8"/>
  <c r="BH22" i="8"/>
  <c r="BH21" i="8"/>
  <c r="BH23" i="8"/>
  <c r="BH13" i="8"/>
  <c r="BH20" i="8"/>
  <c r="BH9" i="8"/>
  <c r="BH42" i="8"/>
  <c r="BH14" i="8"/>
  <c r="BH10" i="8"/>
  <c r="BH6" i="8"/>
  <c r="BQ122" i="8"/>
  <c r="BS123" i="8"/>
  <c r="V66" i="7" s="1" a="1"/>
  <c r="BL124" i="8"/>
  <c r="BR122" i="8"/>
  <c r="BI124" i="8"/>
  <c r="BH124" i="8"/>
  <c r="BK124" i="8"/>
  <c r="BG124" i="8"/>
  <c r="BG125" i="8" s="1"/>
  <c r="BN124" i="8"/>
  <c r="BM124" i="8"/>
  <c r="BJ124" i="8"/>
  <c r="BT122" i="8"/>
  <c r="AQ125" i="8"/>
  <c r="G125" i="8"/>
  <c r="AP125" i="8"/>
  <c r="AO125" i="8"/>
  <c r="AM125" i="8"/>
  <c r="BB125" i="8"/>
  <c r="AL125" i="8"/>
  <c r="V125" i="8"/>
  <c r="AK125" i="8"/>
  <c r="L125" i="8"/>
  <c r="AY125" i="8"/>
  <c r="AI125" i="8"/>
  <c r="O125" i="8"/>
  <c r="AX125" i="8"/>
  <c r="AH125" i="8"/>
  <c r="R125" i="8"/>
  <c r="AW125" i="8"/>
  <c r="AG125" i="8"/>
  <c r="Q125" i="8"/>
  <c r="BD125" i="8"/>
  <c r="AN125" i="8"/>
  <c r="X125" i="8"/>
  <c r="H125" i="8"/>
  <c r="BF125" i="8"/>
  <c r="AA125" i="8"/>
  <c r="Z125" i="8"/>
  <c r="F125" i="8"/>
  <c r="BE125" i="8"/>
  <c r="Y125" i="8"/>
  <c r="I125" i="8"/>
  <c r="AV125" i="8"/>
  <c r="AF125" i="8"/>
  <c r="P125" i="8"/>
  <c r="BC125" i="8"/>
  <c r="W125" i="8"/>
  <c r="BA125" i="8"/>
  <c r="U125" i="8"/>
  <c r="AR125" i="8"/>
  <c r="AB125" i="8"/>
  <c r="E125" i="8"/>
  <c r="AU125" i="8"/>
  <c r="AE125" i="8"/>
  <c r="K125" i="8"/>
  <c r="AT125" i="8"/>
  <c r="AD125" i="8"/>
  <c r="N125" i="8"/>
  <c r="J125" i="8"/>
  <c r="AS125" i="8"/>
  <c r="AC125" i="8"/>
  <c r="M125" i="8"/>
  <c r="AZ125" i="8"/>
  <c r="AJ125" i="8"/>
  <c r="T125" i="8"/>
  <c r="S125" i="8"/>
  <c r="D125" i="8"/>
  <c r="D74" i="4"/>
  <c r="D10" i="4"/>
  <c r="BO109" i="8" l="1"/>
  <c r="E149" i="8"/>
  <c r="BO89" i="8"/>
  <c r="E89" i="7" s="1"/>
  <c r="G89" i="7" s="1"/>
  <c r="J89" i="7" s="1"/>
  <c r="BO90" i="8"/>
  <c r="E90" i="7" s="1"/>
  <c r="G90" i="7" s="1"/>
  <c r="J90" i="7" s="1"/>
  <c r="BO50" i="8"/>
  <c r="E50" i="9" s="1"/>
  <c r="G50" i="9" s="1"/>
  <c r="J50" i="9" s="1"/>
  <c r="BO24" i="8"/>
  <c r="E24" i="9" s="1"/>
  <c r="G24" i="9" s="1"/>
  <c r="J24" i="9" s="1"/>
  <c r="BO73" i="8"/>
  <c r="E73" i="9" s="1"/>
  <c r="G73" i="9" s="1"/>
  <c r="J73" i="9" s="1"/>
  <c r="BO21" i="8"/>
  <c r="E21" i="7" s="1"/>
  <c r="G21" i="7" s="1"/>
  <c r="J21" i="7" s="1"/>
  <c r="BO69" i="8"/>
  <c r="E69" i="7" s="1"/>
  <c r="G69" i="7" s="1"/>
  <c r="J69" i="7" s="1"/>
  <c r="BO107" i="8"/>
  <c r="E107" i="9" s="1"/>
  <c r="G107" i="9" s="1"/>
  <c r="J107" i="9" s="1"/>
  <c r="BO43" i="8"/>
  <c r="E43" i="9" s="1"/>
  <c r="G43" i="9" s="1"/>
  <c r="J43" i="9" s="1"/>
  <c r="E122" i="7"/>
  <c r="BO8" i="8"/>
  <c r="E8" i="9" s="1"/>
  <c r="G8" i="9" s="1"/>
  <c r="J8" i="9" s="1"/>
  <c r="BO20" i="8"/>
  <c r="E20" i="9" s="1"/>
  <c r="G20" i="9" s="1"/>
  <c r="J20" i="9" s="1"/>
  <c r="BO108" i="8"/>
  <c r="E108" i="9" s="1"/>
  <c r="G108" i="9" s="1"/>
  <c r="J108" i="9" s="1"/>
  <c r="BO85" i="8"/>
  <c r="E85" i="7" s="1"/>
  <c r="G85" i="7" s="1"/>
  <c r="J85" i="7" s="1"/>
  <c r="BO87" i="8"/>
  <c r="E87" i="7" s="1"/>
  <c r="G87" i="7" s="1"/>
  <c r="J87" i="7" s="1"/>
  <c r="BO66" i="8"/>
  <c r="E66" i="9" s="1"/>
  <c r="G66" i="9" s="1"/>
  <c r="J66" i="9" s="1"/>
  <c r="BO41" i="8"/>
  <c r="E41" i="9" s="1"/>
  <c r="G41" i="9" s="1"/>
  <c r="J41" i="9" s="1"/>
  <c r="BO74" i="8"/>
  <c r="E74" i="9" s="1"/>
  <c r="G74" i="9" s="1"/>
  <c r="J74" i="9" s="1"/>
  <c r="BO12" i="8"/>
  <c r="E12" i="7" s="1"/>
  <c r="G12" i="7" s="1"/>
  <c r="J12" i="7" s="1"/>
  <c r="BO79" i="8"/>
  <c r="E79" i="7" s="1"/>
  <c r="G79" i="7" s="1"/>
  <c r="J79" i="7" s="1"/>
  <c r="BO120" i="8"/>
  <c r="E120" i="7" s="1"/>
  <c r="BO81" i="8"/>
  <c r="E81" i="7" s="1"/>
  <c r="G81" i="7" s="1"/>
  <c r="J81" i="7" s="1"/>
  <c r="BO114" i="8"/>
  <c r="E114" i="9" s="1"/>
  <c r="BO53" i="8"/>
  <c r="E53" i="9" s="1"/>
  <c r="G53" i="9" s="1"/>
  <c r="J53" i="9" s="1"/>
  <c r="BO119" i="8"/>
  <c r="E119" i="7" s="1"/>
  <c r="BO23" i="8"/>
  <c r="E23" i="9" s="1"/>
  <c r="G23" i="9" s="1"/>
  <c r="J23" i="9" s="1"/>
  <c r="BO31" i="8"/>
  <c r="E31" i="9" s="1"/>
  <c r="G31" i="9" s="1"/>
  <c r="J31" i="9" s="1"/>
  <c r="BO45" i="8"/>
  <c r="E45" i="7" s="1"/>
  <c r="G45" i="7" s="1"/>
  <c r="J45" i="7" s="1"/>
  <c r="BO67" i="8"/>
  <c r="E67" i="9" s="1"/>
  <c r="G67" i="9" s="1"/>
  <c r="J67" i="9" s="1"/>
  <c r="BO78" i="8"/>
  <c r="E78" i="9" s="1"/>
  <c r="G78" i="9" s="1"/>
  <c r="J78" i="9" s="1"/>
  <c r="BO101" i="8"/>
  <c r="E101" i="9" s="1"/>
  <c r="G101" i="9" s="1"/>
  <c r="J101" i="9" s="1"/>
  <c r="BO118" i="8"/>
  <c r="E118" i="7" s="1"/>
  <c r="BO75" i="8"/>
  <c r="E75" i="7" s="1"/>
  <c r="G75" i="7" s="1"/>
  <c r="J75" i="7" s="1"/>
  <c r="BO7" i="8"/>
  <c r="E7" i="7" s="1"/>
  <c r="G7" i="7" s="1"/>
  <c r="J7" i="7" s="1"/>
  <c r="BO83" i="8"/>
  <c r="E83" i="7" s="1"/>
  <c r="G83" i="7" s="1"/>
  <c r="J83" i="7" s="1"/>
  <c r="BO98" i="8"/>
  <c r="E98" i="9" s="1"/>
  <c r="G98" i="9" s="1"/>
  <c r="J98" i="9" s="1"/>
  <c r="BO115" i="8"/>
  <c r="E115" i="7" s="1"/>
  <c r="BO121" i="8"/>
  <c r="E121" i="9" s="1"/>
  <c r="BO72" i="8"/>
  <c r="E72" i="9" s="1"/>
  <c r="G72" i="9" s="1"/>
  <c r="J72" i="9" s="1"/>
  <c r="BO16" i="8"/>
  <c r="E16" i="7" s="1"/>
  <c r="G16" i="7" s="1"/>
  <c r="J16" i="7" s="1"/>
  <c r="BO33" i="8"/>
  <c r="E33" i="7" s="1"/>
  <c r="G33" i="7" s="1"/>
  <c r="J33" i="7" s="1"/>
  <c r="BO46" i="8"/>
  <c r="E46" i="9" s="1"/>
  <c r="G46" i="9" s="1"/>
  <c r="J46" i="9" s="1"/>
  <c r="BO102" i="8"/>
  <c r="E102" i="7" s="1"/>
  <c r="G102" i="7" s="1"/>
  <c r="J102" i="7" s="1"/>
  <c r="BO13" i="8"/>
  <c r="E13" i="7" s="1"/>
  <c r="G13" i="7" s="1"/>
  <c r="J13" i="7" s="1"/>
  <c r="BO18" i="8"/>
  <c r="E18" i="7" s="1"/>
  <c r="G18" i="7" s="1"/>
  <c r="J18" i="7" s="1"/>
  <c r="BO57" i="8"/>
  <c r="E57" i="7" s="1"/>
  <c r="G57" i="7" s="1"/>
  <c r="J57" i="7" s="1"/>
  <c r="BO60" i="8"/>
  <c r="E60" i="7" s="1"/>
  <c r="G60" i="7" s="1"/>
  <c r="J60" i="7" s="1"/>
  <c r="BO61" i="8"/>
  <c r="E61" i="9" s="1"/>
  <c r="G61" i="9" s="1"/>
  <c r="J61" i="9" s="1"/>
  <c r="BO106" i="8"/>
  <c r="E106" i="9" s="1"/>
  <c r="G106" i="9" s="1"/>
  <c r="J106" i="9" s="1"/>
  <c r="BO96" i="8"/>
  <c r="E96" i="7" s="1"/>
  <c r="G96" i="7" s="1"/>
  <c r="J96" i="7" s="1"/>
  <c r="BO95" i="8"/>
  <c r="E95" i="7" s="1"/>
  <c r="G95" i="7" s="1"/>
  <c r="J95" i="7" s="1"/>
  <c r="BO112" i="8"/>
  <c r="E112" i="9" s="1"/>
  <c r="BO64" i="8"/>
  <c r="E64" i="7" s="1"/>
  <c r="G64" i="7" s="1"/>
  <c r="J64" i="7" s="1"/>
  <c r="BO35" i="8"/>
  <c r="E35" i="7" s="1"/>
  <c r="G35" i="7" s="1"/>
  <c r="J35" i="7" s="1"/>
  <c r="BO99" i="8"/>
  <c r="E99" i="7" s="1"/>
  <c r="G99" i="7" s="1"/>
  <c r="J99" i="7" s="1"/>
  <c r="BO110" i="8"/>
  <c r="E110" i="9" s="1"/>
  <c r="G110" i="9" s="1"/>
  <c r="J110" i="9" s="1"/>
  <c r="BO27" i="8"/>
  <c r="E27" i="7" s="1"/>
  <c r="G27" i="7" s="1"/>
  <c r="J27" i="7" s="1"/>
  <c r="BO36" i="8"/>
  <c r="E36" i="7" s="1"/>
  <c r="G36" i="7" s="1"/>
  <c r="J36" i="7" s="1"/>
  <c r="BO56" i="8"/>
  <c r="E56" i="9" s="1"/>
  <c r="G56" i="9" s="1"/>
  <c r="J56" i="9" s="1"/>
  <c r="BO49" i="8"/>
  <c r="E49" i="9" s="1"/>
  <c r="G49" i="9" s="1"/>
  <c r="J49" i="9" s="1"/>
  <c r="BO91" i="8"/>
  <c r="E91" i="9" s="1"/>
  <c r="G91" i="9" s="1"/>
  <c r="J91" i="9" s="1"/>
  <c r="BO94" i="8"/>
  <c r="E94" i="7" s="1"/>
  <c r="G94" i="7" s="1"/>
  <c r="J94" i="7" s="1"/>
  <c r="BO111" i="8"/>
  <c r="E111" i="9" s="1"/>
  <c r="G111" i="9" s="1"/>
  <c r="J111" i="9" s="1"/>
  <c r="BO19" i="8"/>
  <c r="E19" i="7" s="1"/>
  <c r="G19" i="7" s="1"/>
  <c r="J19" i="7" s="1"/>
  <c r="BO55" i="8"/>
  <c r="E55" i="7" s="1"/>
  <c r="G55" i="7" s="1"/>
  <c r="J55" i="7" s="1"/>
  <c r="BO58" i="8"/>
  <c r="E58" i="7" s="1"/>
  <c r="G58" i="7" s="1"/>
  <c r="J58" i="7" s="1"/>
  <c r="BO103" i="8"/>
  <c r="E103" i="9" s="1"/>
  <c r="G103" i="9" s="1"/>
  <c r="J103" i="9" s="1"/>
  <c r="BO25" i="8"/>
  <c r="E25" i="9" s="1"/>
  <c r="G25" i="9" s="1"/>
  <c r="J25" i="9" s="1"/>
  <c r="BO37" i="8"/>
  <c r="E37" i="9" s="1"/>
  <c r="G37" i="9" s="1"/>
  <c r="J37" i="9" s="1"/>
  <c r="BO32" i="8"/>
  <c r="E32" i="7" s="1"/>
  <c r="G32" i="7" s="1"/>
  <c r="J32" i="7" s="1"/>
  <c r="BO54" i="8"/>
  <c r="E54" i="9" s="1"/>
  <c r="G54" i="9" s="1"/>
  <c r="J54" i="9" s="1"/>
  <c r="BO88" i="8"/>
  <c r="E88" i="7" s="1"/>
  <c r="G88" i="7" s="1"/>
  <c r="J88" i="7" s="1"/>
  <c r="BO86" i="8"/>
  <c r="E86" i="9" s="1"/>
  <c r="G86" i="9" s="1"/>
  <c r="J86" i="9" s="1"/>
  <c r="BO10" i="8"/>
  <c r="E10" i="7" s="1"/>
  <c r="G10" i="7" s="1"/>
  <c r="J10" i="7" s="1"/>
  <c r="BO40" i="8"/>
  <c r="E40" i="7" s="1"/>
  <c r="G40" i="7" s="1"/>
  <c r="J40" i="7" s="1"/>
  <c r="BO26" i="8"/>
  <c r="E26" i="9" s="1"/>
  <c r="G26" i="9" s="1"/>
  <c r="J26" i="9" s="1"/>
  <c r="BO38" i="8"/>
  <c r="E38" i="7" s="1"/>
  <c r="G38" i="7" s="1"/>
  <c r="J38" i="7" s="1"/>
  <c r="BO52" i="8"/>
  <c r="E52" i="7" s="1"/>
  <c r="G52" i="7" s="1"/>
  <c r="J52" i="7" s="1"/>
  <c r="BO63" i="8"/>
  <c r="E63" i="9" s="1"/>
  <c r="G63" i="9" s="1"/>
  <c r="J63" i="9" s="1"/>
  <c r="BO82" i="8"/>
  <c r="E82" i="9" s="1"/>
  <c r="G82" i="9" s="1"/>
  <c r="J82" i="9" s="1"/>
  <c r="BO97" i="8"/>
  <c r="E97" i="9" s="1"/>
  <c r="G97" i="9" s="1"/>
  <c r="J97" i="9" s="1"/>
  <c r="BO93" i="8"/>
  <c r="E93" i="9" s="1"/>
  <c r="G93" i="9" s="1"/>
  <c r="J93" i="9" s="1"/>
  <c r="BO14" i="8"/>
  <c r="E14" i="9" s="1"/>
  <c r="G14" i="9" s="1"/>
  <c r="J14" i="9" s="1"/>
  <c r="BO28" i="8"/>
  <c r="E28" i="7" s="1"/>
  <c r="G28" i="7" s="1"/>
  <c r="J28" i="7" s="1"/>
  <c r="BO30" i="8"/>
  <c r="E30" i="9" s="1"/>
  <c r="G30" i="9" s="1"/>
  <c r="J30" i="9" s="1"/>
  <c r="BO70" i="8"/>
  <c r="E70" i="7" s="1"/>
  <c r="G70" i="7" s="1"/>
  <c r="J70" i="7" s="1"/>
  <c r="BO80" i="8"/>
  <c r="E80" i="9" s="1"/>
  <c r="G80" i="9" s="1"/>
  <c r="J80" i="9" s="1"/>
  <c r="BO116" i="8"/>
  <c r="E116" i="9" s="1"/>
  <c r="BO15" i="8"/>
  <c r="E15" i="9" s="1"/>
  <c r="G15" i="9" s="1"/>
  <c r="J15" i="9" s="1"/>
  <c r="BO34" i="8"/>
  <c r="E34" i="9" s="1"/>
  <c r="G34" i="9" s="1"/>
  <c r="J34" i="9" s="1"/>
  <c r="BO59" i="8"/>
  <c r="E59" i="9" s="1"/>
  <c r="G59" i="9" s="1"/>
  <c r="J59" i="9" s="1"/>
  <c r="BO113" i="8"/>
  <c r="E113" i="9" s="1"/>
  <c r="BO47" i="8"/>
  <c r="E47" i="9" s="1"/>
  <c r="G47" i="9" s="1"/>
  <c r="J47" i="9" s="1"/>
  <c r="BO17" i="8"/>
  <c r="E17" i="7" s="1"/>
  <c r="G17" i="7" s="1"/>
  <c r="J17" i="7" s="1"/>
  <c r="BO39" i="8"/>
  <c r="E39" i="9" s="1"/>
  <c r="G39" i="9" s="1"/>
  <c r="J39" i="9" s="1"/>
  <c r="BO71" i="8"/>
  <c r="E71" i="7" s="1"/>
  <c r="G71" i="7" s="1"/>
  <c r="J71" i="7" s="1"/>
  <c r="BO117" i="8"/>
  <c r="E117" i="7" s="1"/>
  <c r="BO9" i="8"/>
  <c r="E9" i="7" s="1"/>
  <c r="G9" i="7" s="1"/>
  <c r="J9" i="7" s="1"/>
  <c r="BO29" i="8"/>
  <c r="E29" i="9" s="1"/>
  <c r="G29" i="9" s="1"/>
  <c r="J29" i="9" s="1"/>
  <c r="BO44" i="8"/>
  <c r="E44" i="7" s="1"/>
  <c r="G44" i="7" s="1"/>
  <c r="J44" i="7" s="1"/>
  <c r="BO105" i="8"/>
  <c r="E105" i="9" s="1"/>
  <c r="G105" i="9" s="1"/>
  <c r="J105" i="9" s="1"/>
  <c r="BO92" i="8"/>
  <c r="E92" i="9" s="1"/>
  <c r="G92" i="9" s="1"/>
  <c r="J92" i="9" s="1"/>
  <c r="BO22" i="8"/>
  <c r="E22" i="7" s="1"/>
  <c r="G22" i="7" s="1"/>
  <c r="J22" i="7" s="1"/>
  <c r="BO77" i="8"/>
  <c r="E77" i="7" s="1"/>
  <c r="G77" i="7" s="1"/>
  <c r="J77" i="7" s="1"/>
  <c r="BO84" i="8"/>
  <c r="E84" i="9" s="1"/>
  <c r="G84" i="9" s="1"/>
  <c r="J84" i="9" s="1"/>
  <c r="BO11" i="8"/>
  <c r="E11" i="7" s="1"/>
  <c r="G11" i="7" s="1"/>
  <c r="J11" i="7" s="1"/>
  <c r="BO42" i="8"/>
  <c r="E42" i="7" s="1"/>
  <c r="G42" i="7" s="1"/>
  <c r="J42" i="7" s="1"/>
  <c r="BO76" i="8"/>
  <c r="E76" i="9" s="1"/>
  <c r="G76" i="9" s="1"/>
  <c r="J76" i="9" s="1"/>
  <c r="BO62" i="8"/>
  <c r="E62" i="7" s="1"/>
  <c r="G62" i="7" s="1"/>
  <c r="J62" i="7" s="1"/>
  <c r="BO51" i="8"/>
  <c r="E51" i="9" s="1"/>
  <c r="G51" i="9" s="1"/>
  <c r="J51" i="9" s="1"/>
  <c r="BO48" i="8"/>
  <c r="E48" i="7" s="1"/>
  <c r="G48" i="7" s="1"/>
  <c r="J48" i="7" s="1"/>
  <c r="BO68" i="8"/>
  <c r="E68" i="7" s="1"/>
  <c r="G68" i="7" s="1"/>
  <c r="J68" i="7" s="1"/>
  <c r="BO100" i="8"/>
  <c r="E100" i="7" s="1"/>
  <c r="G100" i="7" s="1"/>
  <c r="J100" i="7" s="1"/>
  <c r="BO104" i="8"/>
  <c r="E104" i="7" s="1"/>
  <c r="G104" i="7" s="1"/>
  <c r="J104" i="7" s="1"/>
  <c r="BO65" i="8"/>
  <c r="E65" i="9" s="1"/>
  <c r="G65" i="9" s="1"/>
  <c r="J65" i="9" s="1"/>
  <c r="E109" i="7"/>
  <c r="G109" i="7" s="1"/>
  <c r="J109" i="7" s="1"/>
  <c r="E109" i="9"/>
  <c r="G109" i="9" s="1"/>
  <c r="J109" i="9" s="1"/>
  <c r="BK125" i="8"/>
  <c r="BL125" i="8"/>
  <c r="D66" i="9" a="1"/>
  <c r="V66" i="9" a="1"/>
  <c r="BO124" i="8"/>
  <c r="D149" i="8" s="1"/>
  <c r="BN125" i="8"/>
  <c r="BM125" i="8"/>
  <c r="BJ125" i="8"/>
  <c r="BH125" i="8"/>
  <c r="D66" i="7" a="1"/>
  <c r="D66" i="7" s="1"/>
  <c r="I66" i="7" s="1"/>
  <c r="V66" i="7"/>
  <c r="V68" i="7"/>
  <c r="CQ68" i="8" s="1"/>
  <c r="V67" i="7"/>
  <c r="CQ67" i="8" s="1"/>
  <c r="V69" i="7"/>
  <c r="CQ69" i="8" s="1"/>
  <c r="BI125" i="8"/>
  <c r="BO6" i="8"/>
  <c r="BS122" i="8"/>
  <c r="Z66" i="7" s="1" a="1"/>
  <c r="E89" i="9" l="1"/>
  <c r="G89" i="9" s="1"/>
  <c r="J89" i="9" s="1"/>
  <c r="E24" i="7"/>
  <c r="G24" i="7" s="1"/>
  <c r="J24" i="7" s="1"/>
  <c r="E50" i="7"/>
  <c r="G50" i="7" s="1"/>
  <c r="J50" i="7" s="1"/>
  <c r="E115" i="9"/>
  <c r="E119" i="9"/>
  <c r="E91" i="7"/>
  <c r="G91" i="7" s="1"/>
  <c r="J91" i="7" s="1"/>
  <c r="E90" i="9"/>
  <c r="G90" i="9" s="1"/>
  <c r="J90" i="9" s="1"/>
  <c r="E110" i="7"/>
  <c r="G110" i="7" s="1"/>
  <c r="J110" i="7" s="1"/>
  <c r="E114" i="7"/>
  <c r="J16" i="11" s="1"/>
  <c r="E73" i="7"/>
  <c r="G73" i="7" s="1"/>
  <c r="J73" i="7" s="1"/>
  <c r="E107" i="7"/>
  <c r="G107" i="7" s="1"/>
  <c r="J107" i="7" s="1"/>
  <c r="E21" i="9"/>
  <c r="G21" i="9" s="1"/>
  <c r="J21" i="9" s="1"/>
  <c r="E95" i="9"/>
  <c r="G95" i="9" s="1"/>
  <c r="J95" i="9" s="1"/>
  <c r="E43" i="7"/>
  <c r="G43" i="7" s="1"/>
  <c r="J43" i="7" s="1"/>
  <c r="E12" i="9"/>
  <c r="G12" i="9" s="1"/>
  <c r="J12" i="9" s="1"/>
  <c r="E41" i="7"/>
  <c r="G41" i="7" s="1"/>
  <c r="J41" i="7" s="1"/>
  <c r="E56" i="7"/>
  <c r="G56" i="7" s="1"/>
  <c r="J56" i="7" s="1"/>
  <c r="E69" i="9"/>
  <c r="G69" i="9" s="1"/>
  <c r="J69" i="9" s="1"/>
  <c r="E83" i="9"/>
  <c r="G83" i="9" s="1"/>
  <c r="J83" i="9" s="1"/>
  <c r="E53" i="7"/>
  <c r="G53" i="7" s="1"/>
  <c r="J53" i="7" s="1"/>
  <c r="E60" i="9"/>
  <c r="G60" i="9" s="1"/>
  <c r="J60" i="9" s="1"/>
  <c r="E8" i="7"/>
  <c r="G8" i="7" s="1"/>
  <c r="J8" i="7" s="1"/>
  <c r="E98" i="7"/>
  <c r="G98" i="7" s="1"/>
  <c r="J98" i="7" s="1"/>
  <c r="E18" i="9"/>
  <c r="G18" i="9" s="1"/>
  <c r="J18" i="9" s="1"/>
  <c r="E45" i="9"/>
  <c r="G45" i="9" s="1"/>
  <c r="J45" i="9" s="1"/>
  <c r="E72" i="7"/>
  <c r="G72" i="7" s="1"/>
  <c r="J72" i="7" s="1"/>
  <c r="E66" i="7"/>
  <c r="G66" i="7" s="1"/>
  <c r="J66" i="7" s="1"/>
  <c r="E23" i="7"/>
  <c r="G23" i="7" s="1"/>
  <c r="J23" i="7" s="1"/>
  <c r="E31" i="7"/>
  <c r="G31" i="7" s="1"/>
  <c r="J31" i="7" s="1"/>
  <c r="E87" i="9"/>
  <c r="G87" i="9" s="1"/>
  <c r="J87" i="9" s="1"/>
  <c r="E85" i="9"/>
  <c r="G85" i="9" s="1"/>
  <c r="J85" i="9" s="1"/>
  <c r="E67" i="7"/>
  <c r="G67" i="7" s="1"/>
  <c r="J67" i="7" s="1"/>
  <c r="E16" i="9"/>
  <c r="G16" i="9" s="1"/>
  <c r="J16" i="9" s="1"/>
  <c r="E108" i="7"/>
  <c r="G108" i="7" s="1"/>
  <c r="J108" i="7" s="1"/>
  <c r="E20" i="7"/>
  <c r="G20" i="7" s="1"/>
  <c r="J20" i="7" s="1"/>
  <c r="E112" i="7"/>
  <c r="E17" i="11" s="1"/>
  <c r="E120" i="9"/>
  <c r="E75" i="9"/>
  <c r="G75" i="9" s="1"/>
  <c r="J75" i="9" s="1"/>
  <c r="E52" i="9"/>
  <c r="G52" i="9" s="1"/>
  <c r="J52" i="9" s="1"/>
  <c r="E79" i="9"/>
  <c r="G79" i="9" s="1"/>
  <c r="J79" i="9" s="1"/>
  <c r="E36" i="9"/>
  <c r="G36" i="9" s="1"/>
  <c r="J36" i="9" s="1"/>
  <c r="E74" i="7"/>
  <c r="G74" i="7" s="1"/>
  <c r="J74" i="7" s="1"/>
  <c r="E46" i="7"/>
  <c r="G46" i="7" s="1"/>
  <c r="J46" i="7" s="1"/>
  <c r="E101" i="7"/>
  <c r="G101" i="7" s="1"/>
  <c r="J101" i="7" s="1"/>
  <c r="E13" i="9"/>
  <c r="G13" i="9" s="1"/>
  <c r="J13" i="9" s="1"/>
  <c r="E78" i="7"/>
  <c r="G78" i="7" s="1"/>
  <c r="J78" i="7" s="1"/>
  <c r="E35" i="9"/>
  <c r="G35" i="9" s="1"/>
  <c r="J35" i="9" s="1"/>
  <c r="E102" i="9"/>
  <c r="G102" i="9" s="1"/>
  <c r="J102" i="9" s="1"/>
  <c r="E118" i="9"/>
  <c r="E96" i="9"/>
  <c r="G96" i="9" s="1"/>
  <c r="J96" i="9" s="1"/>
  <c r="E106" i="7"/>
  <c r="G106" i="7" s="1"/>
  <c r="J106" i="7" s="1"/>
  <c r="E99" i="9"/>
  <c r="G99" i="9" s="1"/>
  <c r="J99" i="9" s="1"/>
  <c r="E61" i="7"/>
  <c r="G61" i="7" s="1"/>
  <c r="J61" i="7" s="1"/>
  <c r="E57" i="9"/>
  <c r="G57" i="9" s="1"/>
  <c r="J57" i="9" s="1"/>
  <c r="E19" i="9"/>
  <c r="G19" i="9" s="1"/>
  <c r="J19" i="9" s="1"/>
  <c r="E81" i="9"/>
  <c r="G81" i="9" s="1"/>
  <c r="J81" i="9" s="1"/>
  <c r="E116" i="7"/>
  <c r="E97" i="7"/>
  <c r="G97" i="7" s="1"/>
  <c r="J97" i="7" s="1"/>
  <c r="E37" i="7"/>
  <c r="G37" i="7" s="1"/>
  <c r="J37" i="7" s="1"/>
  <c r="E27" i="9"/>
  <c r="G27" i="9" s="1"/>
  <c r="J27" i="9" s="1"/>
  <c r="E28" i="9"/>
  <c r="G28" i="9" s="1"/>
  <c r="J28" i="9" s="1"/>
  <c r="E33" i="9"/>
  <c r="G33" i="9" s="1"/>
  <c r="J33" i="9" s="1"/>
  <c r="E44" i="9"/>
  <c r="G44" i="9" s="1"/>
  <c r="J44" i="9" s="1"/>
  <c r="E64" i="9"/>
  <c r="G64" i="9" s="1"/>
  <c r="J64" i="9" s="1"/>
  <c r="E55" i="9"/>
  <c r="G55" i="9" s="1"/>
  <c r="J55" i="9" s="1"/>
  <c r="E7" i="9"/>
  <c r="G7" i="9" s="1"/>
  <c r="J7" i="9" s="1"/>
  <c r="E80" i="7"/>
  <c r="G80" i="7" s="1"/>
  <c r="J80" i="7" s="1"/>
  <c r="E86" i="7"/>
  <c r="G86" i="7" s="1"/>
  <c r="J86" i="7" s="1"/>
  <c r="E121" i="7"/>
  <c r="I15" i="11" s="1"/>
  <c r="E68" i="9"/>
  <c r="G68" i="9" s="1"/>
  <c r="J68" i="9" s="1"/>
  <c r="E34" i="7"/>
  <c r="G34" i="7" s="1"/>
  <c r="J34" i="7" s="1"/>
  <c r="E26" i="7"/>
  <c r="G26" i="7" s="1"/>
  <c r="J26" i="7" s="1"/>
  <c r="E49" i="7"/>
  <c r="G49" i="7" s="1"/>
  <c r="J49" i="7" s="1"/>
  <c r="E40" i="9"/>
  <c r="G40" i="9" s="1"/>
  <c r="J40" i="9" s="1"/>
  <c r="E47" i="7"/>
  <c r="G47" i="7" s="1"/>
  <c r="J47" i="7" s="1"/>
  <c r="E88" i="9"/>
  <c r="G88" i="9" s="1"/>
  <c r="J88" i="9" s="1"/>
  <c r="E32" i="9"/>
  <c r="G32" i="9" s="1"/>
  <c r="J32" i="9" s="1"/>
  <c r="E30" i="7"/>
  <c r="G30" i="7" s="1"/>
  <c r="J30" i="7" s="1"/>
  <c r="E111" i="7"/>
  <c r="G111" i="7" s="1"/>
  <c r="J111" i="7" s="1"/>
  <c r="E82" i="7"/>
  <c r="G82" i="7" s="1"/>
  <c r="J82" i="7" s="1"/>
  <c r="E84" i="7"/>
  <c r="G84" i="7" s="1"/>
  <c r="J84" i="7" s="1"/>
  <c r="E29" i="7"/>
  <c r="G29" i="7" s="1"/>
  <c r="J29" i="7" s="1"/>
  <c r="E105" i="7"/>
  <c r="G105" i="7" s="1"/>
  <c r="J105" i="7" s="1"/>
  <c r="E63" i="7"/>
  <c r="G63" i="7" s="1"/>
  <c r="J63" i="7" s="1"/>
  <c r="E117" i="9"/>
  <c r="E62" i="9"/>
  <c r="G62" i="9" s="1"/>
  <c r="J62" i="9" s="1"/>
  <c r="E71" i="9"/>
  <c r="G71" i="9" s="1"/>
  <c r="J71" i="9" s="1"/>
  <c r="E17" i="9"/>
  <c r="G17" i="9" s="1"/>
  <c r="J17" i="9" s="1"/>
  <c r="E38" i="9"/>
  <c r="G38" i="9" s="1"/>
  <c r="J38" i="9" s="1"/>
  <c r="E103" i="7"/>
  <c r="G103" i="7" s="1"/>
  <c r="J103" i="7" s="1"/>
  <c r="E22" i="9"/>
  <c r="G22" i="9" s="1"/>
  <c r="J22" i="9" s="1"/>
  <c r="E65" i="7"/>
  <c r="G65" i="7" s="1"/>
  <c r="J65" i="7" s="1"/>
  <c r="E77" i="9"/>
  <c r="G77" i="9" s="1"/>
  <c r="J77" i="9" s="1"/>
  <c r="E48" i="9"/>
  <c r="G48" i="9" s="1"/>
  <c r="J48" i="9" s="1"/>
  <c r="E59" i="7"/>
  <c r="G59" i="7" s="1"/>
  <c r="J59" i="7" s="1"/>
  <c r="E100" i="9"/>
  <c r="G100" i="9" s="1"/>
  <c r="J100" i="9" s="1"/>
  <c r="E42" i="9"/>
  <c r="G42" i="9" s="1"/>
  <c r="J42" i="9" s="1"/>
  <c r="E15" i="7"/>
  <c r="G15" i="7" s="1"/>
  <c r="J15" i="7" s="1"/>
  <c r="E14" i="7"/>
  <c r="G14" i="7" s="1"/>
  <c r="J14" i="7" s="1"/>
  <c r="E92" i="7"/>
  <c r="G92" i="7" s="1"/>
  <c r="J92" i="7" s="1"/>
  <c r="E39" i="7"/>
  <c r="G39" i="7" s="1"/>
  <c r="J39" i="7" s="1"/>
  <c r="E104" i="9"/>
  <c r="G104" i="9" s="1"/>
  <c r="J104" i="9" s="1"/>
  <c r="E54" i="7"/>
  <c r="G54" i="7" s="1"/>
  <c r="J54" i="7" s="1"/>
  <c r="E9" i="9"/>
  <c r="G9" i="9" s="1"/>
  <c r="J9" i="9" s="1"/>
  <c r="E10" i="9"/>
  <c r="G10" i="9" s="1"/>
  <c r="J10" i="9" s="1"/>
  <c r="E51" i="7"/>
  <c r="G51" i="7" s="1"/>
  <c r="J51" i="7" s="1"/>
  <c r="E76" i="7"/>
  <c r="G76" i="7" s="1"/>
  <c r="J76" i="7" s="1"/>
  <c r="E94" i="9"/>
  <c r="G94" i="9" s="1"/>
  <c r="J94" i="9" s="1"/>
  <c r="E25" i="7"/>
  <c r="G25" i="7" s="1"/>
  <c r="J25" i="7" s="1"/>
  <c r="E70" i="9"/>
  <c r="G70" i="9" s="1"/>
  <c r="J70" i="9" s="1"/>
  <c r="E11" i="9"/>
  <c r="G11" i="9" s="1"/>
  <c r="J11" i="9" s="1"/>
  <c r="E113" i="7"/>
  <c r="E93" i="7"/>
  <c r="G93" i="7" s="1"/>
  <c r="J93" i="7" s="1"/>
  <c r="E58" i="9"/>
  <c r="G58" i="9" s="1"/>
  <c r="J58" i="9" s="1"/>
  <c r="CQ66" i="8"/>
  <c r="CQ112" i="8" s="1"/>
  <c r="BZ26" i="8"/>
  <c r="BZ45" i="8" s="1"/>
  <c r="P7" i="11"/>
  <c r="D134" i="8"/>
  <c r="C134" i="8" s="1"/>
  <c r="V69" i="9"/>
  <c r="V66" i="9"/>
  <c r="V68" i="9"/>
  <c r="V67" i="9"/>
  <c r="Z66" i="9" a="1"/>
  <c r="J17" i="11"/>
  <c r="E6" i="7"/>
  <c r="E6" i="9"/>
  <c r="G6" i="9" s="1"/>
  <c r="D66" i="9"/>
  <c r="I66" i="9" s="1"/>
  <c r="D67" i="9"/>
  <c r="I67" i="9" s="1"/>
  <c r="D68" i="9"/>
  <c r="I68" i="9" s="1"/>
  <c r="D69" i="9"/>
  <c r="I69" i="9" s="1"/>
  <c r="D68" i="7"/>
  <c r="I68" i="7" s="1"/>
  <c r="D67" i="7"/>
  <c r="D69" i="7"/>
  <c r="I69" i="7" s="1"/>
  <c r="Z66" i="7"/>
  <c r="Z67" i="7"/>
  <c r="Z69" i="7"/>
  <c r="Z68" i="7"/>
  <c r="D133" i="8"/>
  <c r="D136" i="8"/>
  <c r="D137" i="8"/>
  <c r="D129" i="8"/>
  <c r="D138" i="8"/>
  <c r="D135" i="8"/>
  <c r="D139" i="8"/>
  <c r="D141" i="8"/>
  <c r="D143" i="8"/>
  <c r="D142" i="8"/>
  <c r="D140" i="8"/>
  <c r="D144" i="8"/>
  <c r="D147" i="8"/>
  <c r="D130" i="8"/>
  <c r="D146" i="8"/>
  <c r="D128" i="8"/>
  <c r="D145" i="8"/>
  <c r="D131" i="8"/>
  <c r="D132" i="8"/>
  <c r="P8" i="11" l="1"/>
  <c r="I67" i="7"/>
  <c r="P10" i="11"/>
  <c r="P9" i="11"/>
  <c r="E134" i="8"/>
  <c r="C132" i="8"/>
  <c r="E146" i="8"/>
  <c r="C146" i="8"/>
  <c r="E140" i="8"/>
  <c r="C140" i="8"/>
  <c r="E139" i="8"/>
  <c r="C139" i="8"/>
  <c r="C137" i="8"/>
  <c r="C131" i="8"/>
  <c r="C130" i="8"/>
  <c r="C142" i="8"/>
  <c r="C135" i="8"/>
  <c r="E136" i="8"/>
  <c r="C136" i="8"/>
  <c r="C145" i="8"/>
  <c r="E147" i="8"/>
  <c r="C147" i="8"/>
  <c r="E143" i="8"/>
  <c r="C143" i="8"/>
  <c r="E138" i="8"/>
  <c r="C138" i="8"/>
  <c r="C133" i="8"/>
  <c r="C128" i="8"/>
  <c r="E144" i="8"/>
  <c r="C144" i="8"/>
  <c r="E141" i="8"/>
  <c r="C141" i="8"/>
  <c r="C129" i="8"/>
  <c r="J114" i="7"/>
  <c r="V112" i="9"/>
  <c r="D15" i="10" s="1"/>
  <c r="I112" i="9"/>
  <c r="J6" i="9"/>
  <c r="K6" i="9" s="1" a="1"/>
  <c r="G112" i="9"/>
  <c r="J114" i="9"/>
  <c r="N114" i="9" s="1"/>
  <c r="Z69" i="9"/>
  <c r="Z66" i="9"/>
  <c r="Z67" i="9"/>
  <c r="Z68" i="9"/>
  <c r="E131" i="8"/>
  <c r="E128" i="8"/>
  <c r="E129" i="8"/>
  <c r="E132" i="8"/>
  <c r="E137" i="8"/>
  <c r="E130" i="8"/>
  <c r="Z112" i="7"/>
  <c r="E142" i="8"/>
  <c r="E135" i="8"/>
  <c r="E145" i="8"/>
  <c r="E133" i="8"/>
  <c r="K6" i="9" l="1"/>
  <c r="K75" i="9"/>
  <c r="K106" i="9"/>
  <c r="K40" i="9"/>
  <c r="K71" i="9"/>
  <c r="K101" i="9"/>
  <c r="K27" i="9"/>
  <c r="K108" i="9"/>
  <c r="K8" i="9"/>
  <c r="K78" i="9"/>
  <c r="K99" i="9"/>
  <c r="K89" i="9"/>
  <c r="K110" i="9"/>
  <c r="K103" i="9"/>
  <c r="K66" i="9"/>
  <c r="K54" i="9"/>
  <c r="K76" i="9"/>
  <c r="K18" i="9"/>
  <c r="K45" i="9"/>
  <c r="K39" i="9"/>
  <c r="K94" i="9"/>
  <c r="K47" i="9"/>
  <c r="K72" i="9"/>
  <c r="K81" i="9"/>
  <c r="K83" i="9"/>
  <c r="K10" i="9"/>
  <c r="K96" i="9"/>
  <c r="K16" i="9"/>
  <c r="K56" i="9"/>
  <c r="K19" i="9"/>
  <c r="K74" i="9"/>
  <c r="K82" i="9"/>
  <c r="K63" i="9"/>
  <c r="K23" i="9"/>
  <c r="K65" i="9"/>
  <c r="K86" i="9"/>
  <c r="K60" i="9"/>
  <c r="K91" i="9"/>
  <c r="K55" i="9"/>
  <c r="K26" i="9"/>
  <c r="K70" i="9"/>
  <c r="K15" i="9"/>
  <c r="K105" i="9"/>
  <c r="K41" i="9"/>
  <c r="K62" i="9"/>
  <c r="K36" i="9"/>
  <c r="K79" i="9"/>
  <c r="K42" i="9"/>
  <c r="K92" i="9"/>
  <c r="K37" i="9"/>
  <c r="K58" i="9"/>
  <c r="K98" i="9"/>
  <c r="K93" i="9"/>
  <c r="K17" i="9"/>
  <c r="K50" i="9"/>
  <c r="K104" i="9"/>
  <c r="K67" i="9"/>
  <c r="K30" i="9"/>
  <c r="K73" i="9"/>
  <c r="K84" i="9"/>
  <c r="K46" i="9"/>
  <c r="K38" i="9"/>
  <c r="K14" i="9"/>
  <c r="K24" i="9"/>
  <c r="K34" i="9"/>
  <c r="K97" i="9"/>
  <c r="K69" i="9"/>
  <c r="K64" i="9"/>
  <c r="K109" i="9"/>
  <c r="K80" i="9"/>
  <c r="K43" i="9"/>
  <c r="K107" i="9"/>
  <c r="K22" i="9"/>
  <c r="K25" i="9"/>
  <c r="K57" i="9"/>
  <c r="K52" i="9"/>
  <c r="K85" i="9"/>
  <c r="K68" i="9"/>
  <c r="K31" i="9"/>
  <c r="K28" i="9"/>
  <c r="K11" i="9"/>
  <c r="K88" i="9"/>
  <c r="K95" i="9"/>
  <c r="K9" i="9"/>
  <c r="K51" i="9"/>
  <c r="K13" i="9"/>
  <c r="K20" i="9"/>
  <c r="K90" i="9"/>
  <c r="K53" i="9"/>
  <c r="K59" i="9"/>
  <c r="K77" i="9"/>
  <c r="K48" i="9"/>
  <c r="K33" i="9"/>
  <c r="K111" i="9"/>
  <c r="K61" i="9"/>
  <c r="K44" i="9"/>
  <c r="K7" i="9"/>
  <c r="K21" i="9"/>
  <c r="K87" i="9"/>
  <c r="K49" i="9"/>
  <c r="K32" i="9"/>
  <c r="K102" i="9"/>
  <c r="K100" i="9"/>
  <c r="K35" i="9"/>
  <c r="K29" i="9"/>
  <c r="K12" i="9"/>
  <c r="J112" i="9"/>
  <c r="N114" i="7"/>
  <c r="N29" i="11"/>
  <c r="E148" i="8"/>
  <c r="Z112" i="9"/>
  <c r="G6" i="7"/>
  <c r="V112" i="7"/>
  <c r="D14" i="10" s="1"/>
  <c r="L106" i="9" l="1"/>
  <c r="W106" i="9" s="1"/>
  <c r="L100" i="9"/>
  <c r="W100" i="9" s="1"/>
  <c r="L94" i="9"/>
  <c r="W94" i="9" s="1"/>
  <c r="L88" i="9"/>
  <c r="W88" i="9" s="1"/>
  <c r="L82" i="9"/>
  <c r="W82" i="9" s="1"/>
  <c r="L76" i="9"/>
  <c r="W76" i="9" s="1"/>
  <c r="L111" i="9"/>
  <c r="W111" i="9" s="1"/>
  <c r="AA111" i="9" s="1"/>
  <c r="L98" i="9"/>
  <c r="W98" i="9" s="1"/>
  <c r="L85" i="9"/>
  <c r="W85" i="9" s="1"/>
  <c r="L72" i="9"/>
  <c r="W72" i="9" s="1"/>
  <c r="L66" i="9"/>
  <c r="W66" i="9" s="1"/>
  <c r="L60" i="9"/>
  <c r="W60" i="9" s="1"/>
  <c r="L54" i="9"/>
  <c r="W54" i="9" s="1"/>
  <c r="L48" i="9"/>
  <c r="W48" i="9" s="1"/>
  <c r="L42" i="9"/>
  <c r="W42" i="9" s="1"/>
  <c r="L36" i="9"/>
  <c r="W36" i="9" s="1"/>
  <c r="L30" i="9"/>
  <c r="W30" i="9" s="1"/>
  <c r="L24" i="9"/>
  <c r="W24" i="9" s="1"/>
  <c r="L18" i="9"/>
  <c r="W18" i="9" s="1"/>
  <c r="L12" i="9"/>
  <c r="W12" i="9" s="1"/>
  <c r="L104" i="9"/>
  <c r="W104" i="9" s="1"/>
  <c r="L91" i="9"/>
  <c r="W91" i="9" s="1"/>
  <c r="AA91" i="9" s="1"/>
  <c r="L78" i="9"/>
  <c r="W78" i="9" s="1"/>
  <c r="L110" i="9"/>
  <c r="W110" i="9" s="1"/>
  <c r="L103" i="9"/>
  <c r="W103" i="9" s="1"/>
  <c r="AA103" i="9" s="1"/>
  <c r="L96" i="9"/>
  <c r="W96" i="9" s="1"/>
  <c r="L89" i="9"/>
  <c r="W89" i="9" s="1"/>
  <c r="L68" i="9"/>
  <c r="W68" i="9" s="1"/>
  <c r="L55" i="9"/>
  <c r="W55" i="9" s="1"/>
  <c r="AA55" i="9" s="1"/>
  <c r="L35" i="9"/>
  <c r="W35" i="9" s="1"/>
  <c r="AA35" i="9" s="1"/>
  <c r="L22" i="9"/>
  <c r="W22" i="9" s="1"/>
  <c r="L9" i="9"/>
  <c r="W9" i="9" s="1"/>
  <c r="L81" i="9"/>
  <c r="W81" i="9" s="1"/>
  <c r="L74" i="9"/>
  <c r="W74" i="9" s="1"/>
  <c r="L61" i="9"/>
  <c r="W61" i="9" s="1"/>
  <c r="L41" i="9"/>
  <c r="W41" i="9" s="1"/>
  <c r="L28" i="9"/>
  <c r="W28" i="9" s="1"/>
  <c r="L15" i="9"/>
  <c r="W15" i="9" s="1"/>
  <c r="AA15" i="9" s="1"/>
  <c r="L87" i="9"/>
  <c r="W87" i="9" s="1"/>
  <c r="AA87" i="9" s="1"/>
  <c r="L80" i="9"/>
  <c r="W80" i="9" s="1"/>
  <c r="L73" i="9"/>
  <c r="W73" i="9" s="1"/>
  <c r="L53" i="9"/>
  <c r="W53" i="9" s="1"/>
  <c r="L40" i="9"/>
  <c r="W40" i="9" s="1"/>
  <c r="L27" i="9"/>
  <c r="W27" i="9" s="1"/>
  <c r="AA27" i="9" s="1"/>
  <c r="L14" i="9"/>
  <c r="W14" i="9" s="1"/>
  <c r="L108" i="9"/>
  <c r="W108" i="9" s="1"/>
  <c r="L101" i="9"/>
  <c r="W101" i="9" s="1"/>
  <c r="L59" i="9"/>
  <c r="W59" i="9" s="1"/>
  <c r="AA59" i="9" s="1"/>
  <c r="L46" i="9"/>
  <c r="W46" i="9" s="1"/>
  <c r="L33" i="9"/>
  <c r="W33" i="9" s="1"/>
  <c r="L20" i="9"/>
  <c r="W20" i="9" s="1"/>
  <c r="L7" i="9"/>
  <c r="W7" i="9" s="1"/>
  <c r="AA7" i="9" s="1"/>
  <c r="L93" i="9"/>
  <c r="W93" i="9" s="1"/>
  <c r="L86" i="9"/>
  <c r="W86" i="9" s="1"/>
  <c r="L79" i="9"/>
  <c r="W79" i="9" s="1"/>
  <c r="AA79" i="9" s="1"/>
  <c r="L65" i="9"/>
  <c r="W65" i="9" s="1"/>
  <c r="L52" i="9"/>
  <c r="W52" i="9" s="1"/>
  <c r="L39" i="9"/>
  <c r="W39" i="9" s="1"/>
  <c r="AA39" i="9" s="1"/>
  <c r="L26" i="9"/>
  <c r="W26" i="9" s="1"/>
  <c r="L13" i="9"/>
  <c r="W13" i="9" s="1"/>
  <c r="L77" i="9"/>
  <c r="W77" i="9" s="1"/>
  <c r="L69" i="9"/>
  <c r="W69" i="9" s="1"/>
  <c r="L45" i="9"/>
  <c r="W45" i="9" s="1"/>
  <c r="L37" i="9"/>
  <c r="W37" i="9" s="1"/>
  <c r="L29" i="9"/>
  <c r="W29" i="9" s="1"/>
  <c r="L95" i="9"/>
  <c r="W95" i="9" s="1"/>
  <c r="AA95" i="9" s="1"/>
  <c r="L11" i="9"/>
  <c r="W11" i="9" s="1"/>
  <c r="AA11" i="9" s="1"/>
  <c r="L102" i="9"/>
  <c r="W102" i="9" s="1"/>
  <c r="L84" i="9"/>
  <c r="W84" i="9" s="1"/>
  <c r="L75" i="9"/>
  <c r="W75" i="9" s="1"/>
  <c r="AA75" i="9" s="1"/>
  <c r="L67" i="9"/>
  <c r="W67" i="9" s="1"/>
  <c r="AA67" i="9" s="1"/>
  <c r="L10" i="9"/>
  <c r="W10" i="9" s="1"/>
  <c r="L58" i="9"/>
  <c r="W58" i="9" s="1"/>
  <c r="L50" i="9"/>
  <c r="W50" i="9" s="1"/>
  <c r="L43" i="9"/>
  <c r="W43" i="9" s="1"/>
  <c r="AA43" i="9" s="1"/>
  <c r="L34" i="9"/>
  <c r="W34" i="9" s="1"/>
  <c r="L109" i="9"/>
  <c r="W109" i="9" s="1"/>
  <c r="L92" i="9"/>
  <c r="W92" i="9" s="1"/>
  <c r="L83" i="9"/>
  <c r="W83" i="9" s="1"/>
  <c r="AA83" i="9" s="1"/>
  <c r="L25" i="9"/>
  <c r="W25" i="9" s="1"/>
  <c r="L90" i="9"/>
  <c r="W90" i="9" s="1"/>
  <c r="L105" i="9"/>
  <c r="W105" i="9" s="1"/>
  <c r="L8" i="9"/>
  <c r="W8" i="9" s="1"/>
  <c r="L63" i="9"/>
  <c r="W63" i="9" s="1"/>
  <c r="AA63" i="9" s="1"/>
  <c r="L17" i="9"/>
  <c r="W17" i="9" s="1"/>
  <c r="L99" i="9"/>
  <c r="W99" i="9" s="1"/>
  <c r="AA99" i="9" s="1"/>
  <c r="L31" i="9"/>
  <c r="W31" i="9" s="1"/>
  <c r="AA31" i="9" s="1"/>
  <c r="L21" i="9"/>
  <c r="W21" i="9" s="1"/>
  <c r="L49" i="9"/>
  <c r="W49" i="9" s="1"/>
  <c r="L107" i="9"/>
  <c r="W107" i="9" s="1"/>
  <c r="AA107" i="9" s="1"/>
  <c r="L57" i="9"/>
  <c r="W57" i="9" s="1"/>
  <c r="L97" i="9"/>
  <c r="W97" i="9" s="1"/>
  <c r="L38" i="9"/>
  <c r="W38" i="9" s="1"/>
  <c r="L19" i="9"/>
  <c r="W19" i="9" s="1"/>
  <c r="AA19" i="9" s="1"/>
  <c r="L64" i="9"/>
  <c r="W64" i="9" s="1"/>
  <c r="L56" i="9"/>
  <c r="W56" i="9" s="1"/>
  <c r="L47" i="9"/>
  <c r="W47" i="9" s="1"/>
  <c r="AA47" i="9" s="1"/>
  <c r="L23" i="9"/>
  <c r="W23" i="9" s="1"/>
  <c r="AA23" i="9" s="1"/>
  <c r="L44" i="9"/>
  <c r="W44" i="9" s="1"/>
  <c r="L62" i="9"/>
  <c r="W62" i="9" s="1"/>
  <c r="L70" i="9"/>
  <c r="W70" i="9" s="1"/>
  <c r="L16" i="9"/>
  <c r="W16" i="9" s="1"/>
  <c r="L32" i="9"/>
  <c r="W32" i="9" s="1"/>
  <c r="L51" i="9"/>
  <c r="W51" i="9" s="1"/>
  <c r="AA51" i="9" s="1"/>
  <c r="L71" i="9"/>
  <c r="W71" i="9" s="1"/>
  <c r="AA71" i="9" s="1"/>
  <c r="N62" i="9"/>
  <c r="N90" i="9"/>
  <c r="N55" i="9"/>
  <c r="N89" i="9"/>
  <c r="N50" i="9"/>
  <c r="N93" i="9"/>
  <c r="N7" i="9"/>
  <c r="N59" i="9"/>
  <c r="N78" i="9"/>
  <c r="N8" i="9"/>
  <c r="N91" i="9"/>
  <c r="N10" i="9"/>
  <c r="N19" i="9"/>
  <c r="N33" i="9"/>
  <c r="N21" i="9"/>
  <c r="N71" i="9"/>
  <c r="N104" i="9"/>
  <c r="N34" i="9"/>
  <c r="N51" i="9"/>
  <c r="N60" i="9"/>
  <c r="N68" i="9"/>
  <c r="N102" i="9"/>
  <c r="N35" i="9"/>
  <c r="N111" i="9"/>
  <c r="N14" i="9"/>
  <c r="N40" i="9"/>
  <c r="N18" i="9"/>
  <c r="N86" i="9"/>
  <c r="N53" i="9"/>
  <c r="N9" i="9"/>
  <c r="N20" i="9"/>
  <c r="N65" i="9"/>
  <c r="N25" i="9"/>
  <c r="N84" i="9"/>
  <c r="N100" i="9"/>
  <c r="N26" i="9"/>
  <c r="N101" i="9"/>
  <c r="N88" i="9"/>
  <c r="N23" i="9"/>
  <c r="N64" i="9"/>
  <c r="N63" i="9"/>
  <c r="N49" i="9"/>
  <c r="N39" i="9"/>
  <c r="N16" i="9"/>
  <c r="N22" i="9"/>
  <c r="N27" i="9"/>
  <c r="N52" i="9"/>
  <c r="N12" i="9"/>
  <c r="N73" i="9"/>
  <c r="N76" i="9"/>
  <c r="N47" i="9"/>
  <c r="N38" i="9"/>
  <c r="N30" i="9"/>
  <c r="N83" i="9"/>
  <c r="N32" i="9"/>
  <c r="N46" i="9"/>
  <c r="N108" i="9"/>
  <c r="N57" i="9"/>
  <c r="N37" i="9"/>
  <c r="N24" i="9"/>
  <c r="N81" i="9"/>
  <c r="N75" i="9"/>
  <c r="N98" i="9"/>
  <c r="N31" i="9"/>
  <c r="N92" i="9"/>
  <c r="N36" i="9"/>
  <c r="N45" i="9"/>
  <c r="N66" i="9"/>
  <c r="N54" i="9"/>
  <c r="N11" i="9"/>
  <c r="N97" i="9"/>
  <c r="N44" i="9"/>
  <c r="N15" i="9"/>
  <c r="N95" i="9"/>
  <c r="N106" i="9"/>
  <c r="N109" i="9"/>
  <c r="N61" i="9"/>
  <c r="N79" i="9"/>
  <c r="N74" i="9"/>
  <c r="N43" i="9"/>
  <c r="N80" i="9"/>
  <c r="N87" i="9"/>
  <c r="N99" i="9"/>
  <c r="N58" i="9"/>
  <c r="N13" i="9"/>
  <c r="N94" i="9"/>
  <c r="N67" i="9"/>
  <c r="N17" i="9"/>
  <c r="N110" i="9"/>
  <c r="N42" i="9"/>
  <c r="N107" i="9"/>
  <c r="N28" i="9"/>
  <c r="N29" i="9"/>
  <c r="N70" i="9"/>
  <c r="N72" i="9"/>
  <c r="N41" i="9"/>
  <c r="N96" i="9"/>
  <c r="N85" i="9"/>
  <c r="N103" i="9"/>
  <c r="N69" i="9"/>
  <c r="N56" i="9"/>
  <c r="N48" i="9"/>
  <c r="N82" i="9"/>
  <c r="N105" i="9"/>
  <c r="N77" i="9"/>
  <c r="I10" i="11"/>
  <c r="I112" i="7"/>
  <c r="J6" i="7"/>
  <c r="K6" i="7" s="1" a="1"/>
  <c r="K6" i="7" l="1"/>
  <c r="K28" i="7"/>
  <c r="L28" i="7" s="1"/>
  <c r="W28" i="7" s="1"/>
  <c r="K24" i="7"/>
  <c r="L24" i="7" s="1"/>
  <c r="W24" i="7" s="1"/>
  <c r="K93" i="7"/>
  <c r="L93" i="7" s="1"/>
  <c r="W93" i="7" s="1"/>
  <c r="K56" i="7"/>
  <c r="N56" i="7" s="1"/>
  <c r="K86" i="7"/>
  <c r="N86" i="7" s="1"/>
  <c r="K29" i="7"/>
  <c r="N29" i="7" s="1"/>
  <c r="K84" i="7"/>
  <c r="L84" i="7" s="1"/>
  <c r="W84" i="7" s="1"/>
  <c r="K91" i="7"/>
  <c r="N91" i="7" s="1"/>
  <c r="K42" i="7"/>
  <c r="N42" i="7" s="1"/>
  <c r="K99" i="7"/>
  <c r="N99" i="7" s="1"/>
  <c r="K107" i="7"/>
  <c r="L107" i="7" s="1"/>
  <c r="W107" i="7" s="1"/>
  <c r="K81" i="7"/>
  <c r="L81" i="7" s="1"/>
  <c r="W81" i="7" s="1"/>
  <c r="K44" i="7"/>
  <c r="L44" i="7" s="1"/>
  <c r="W44" i="7" s="1"/>
  <c r="K50" i="7"/>
  <c r="N50" i="7" s="1"/>
  <c r="K76" i="7"/>
  <c r="N76" i="7" s="1"/>
  <c r="K48" i="7"/>
  <c r="N48" i="7" s="1"/>
  <c r="K79" i="7"/>
  <c r="N79" i="7" s="1"/>
  <c r="K30" i="7"/>
  <c r="L30" i="7" s="1"/>
  <c r="W30" i="7" s="1"/>
  <c r="K83" i="7"/>
  <c r="N83" i="7" s="1"/>
  <c r="K69" i="7"/>
  <c r="L69" i="7" s="1"/>
  <c r="W69" i="7" s="1"/>
  <c r="K32" i="7"/>
  <c r="N32" i="7" s="1"/>
  <c r="K40" i="7"/>
  <c r="L40" i="7" s="1"/>
  <c r="W40" i="7" s="1"/>
  <c r="K12" i="7"/>
  <c r="N12" i="7" s="1"/>
  <c r="K67" i="7"/>
  <c r="L67" i="7" s="1"/>
  <c r="W67" i="7" s="1"/>
  <c r="K18" i="7"/>
  <c r="N18" i="7" s="1"/>
  <c r="K27" i="7"/>
  <c r="L27" i="7" s="1"/>
  <c r="W27" i="7" s="1"/>
  <c r="K57" i="7"/>
  <c r="N57" i="7" s="1"/>
  <c r="K111" i="7"/>
  <c r="N111" i="7" s="1"/>
  <c r="K55" i="7"/>
  <c r="N55" i="7" s="1"/>
  <c r="K45" i="7"/>
  <c r="N45" i="7" s="1"/>
  <c r="K49" i="7"/>
  <c r="N49" i="7" s="1"/>
  <c r="K43" i="7"/>
  <c r="N43" i="7" s="1"/>
  <c r="K97" i="7"/>
  <c r="N97" i="7" s="1"/>
  <c r="K98" i="7"/>
  <c r="N98" i="7" s="1"/>
  <c r="K75" i="7"/>
  <c r="L75" i="7" s="1"/>
  <c r="W75" i="7" s="1"/>
  <c r="K63" i="7"/>
  <c r="L63" i="7" s="1"/>
  <c r="W63" i="7" s="1"/>
  <c r="K14" i="7"/>
  <c r="L14" i="7" s="1"/>
  <c r="W14" i="7" s="1"/>
  <c r="K59" i="7"/>
  <c r="L59" i="7" s="1"/>
  <c r="W59" i="7" s="1"/>
  <c r="K95" i="7"/>
  <c r="L95" i="7" s="1"/>
  <c r="W95" i="7" s="1"/>
  <c r="K8" i="7"/>
  <c r="L8" i="7" s="1"/>
  <c r="W8" i="7" s="1"/>
  <c r="K71" i="7"/>
  <c r="L71" i="7" s="1"/>
  <c r="W71" i="7" s="1"/>
  <c r="K20" i="7"/>
  <c r="L20" i="7" s="1"/>
  <c r="W20" i="7" s="1"/>
  <c r="K35" i="7"/>
  <c r="L35" i="7" s="1"/>
  <c r="W35" i="7" s="1"/>
  <c r="K62" i="7"/>
  <c r="L62" i="7" s="1"/>
  <c r="W62" i="7" s="1"/>
  <c r="K33" i="7"/>
  <c r="N33" i="7" s="1"/>
  <c r="K39" i="7"/>
  <c r="N39" i="7" s="1"/>
  <c r="K106" i="7"/>
  <c r="N106" i="7" s="1"/>
  <c r="K72" i="7"/>
  <c r="L72" i="7" s="1"/>
  <c r="W72" i="7" s="1"/>
  <c r="K19" i="7"/>
  <c r="L19" i="7" s="1"/>
  <c r="W19" i="7" s="1"/>
  <c r="K89" i="7"/>
  <c r="L89" i="7" s="1"/>
  <c r="W89" i="7" s="1"/>
  <c r="K52" i="7"/>
  <c r="N52" i="7" s="1"/>
  <c r="K94" i="7"/>
  <c r="L94" i="7" s="1"/>
  <c r="W94" i="7" s="1"/>
  <c r="K58" i="7"/>
  <c r="N58" i="7" s="1"/>
  <c r="K65" i="7"/>
  <c r="L65" i="7" s="1"/>
  <c r="W65" i="7" s="1"/>
  <c r="K61" i="7"/>
  <c r="N61" i="7" s="1"/>
  <c r="K104" i="7"/>
  <c r="N104" i="7" s="1"/>
  <c r="K16" i="7"/>
  <c r="N16" i="7" s="1"/>
  <c r="K7" i="7"/>
  <c r="L7" i="7" s="1"/>
  <c r="W7" i="7" s="1"/>
  <c r="K38" i="7"/>
  <c r="L38" i="7" s="1"/>
  <c r="W38" i="7" s="1"/>
  <c r="K70" i="7"/>
  <c r="L70" i="7" s="1"/>
  <c r="W70" i="7" s="1"/>
  <c r="K90" i="7"/>
  <c r="L90" i="7" s="1"/>
  <c r="W90" i="7" s="1"/>
  <c r="K64" i="7"/>
  <c r="L64" i="7" s="1"/>
  <c r="W64" i="7" s="1"/>
  <c r="K60" i="7"/>
  <c r="L60" i="7" s="1"/>
  <c r="W60" i="7" s="1"/>
  <c r="K105" i="7"/>
  <c r="N105" i="7" s="1"/>
  <c r="K68" i="7"/>
  <c r="L68" i="7" s="1"/>
  <c r="W68" i="7" s="1"/>
  <c r="K15" i="7"/>
  <c r="N15" i="7" s="1"/>
  <c r="K53" i="7"/>
  <c r="L53" i="7" s="1"/>
  <c r="W53" i="7" s="1"/>
  <c r="K13" i="7"/>
  <c r="L13" i="7" s="1"/>
  <c r="W13" i="7" s="1"/>
  <c r="K103" i="7"/>
  <c r="L103" i="7" s="1"/>
  <c r="W103" i="7" s="1"/>
  <c r="K54" i="7"/>
  <c r="L54" i="7" s="1"/>
  <c r="W54" i="7" s="1"/>
  <c r="K23" i="7"/>
  <c r="L23" i="7" s="1"/>
  <c r="W23" i="7" s="1"/>
  <c r="K100" i="7"/>
  <c r="N100" i="7" s="1"/>
  <c r="K108" i="7"/>
  <c r="L108" i="7" s="1"/>
  <c r="W108" i="7" s="1"/>
  <c r="K47" i="7"/>
  <c r="L47" i="7" s="1"/>
  <c r="W47" i="7" s="1"/>
  <c r="K31" i="7"/>
  <c r="L31" i="7" s="1"/>
  <c r="W31" i="7" s="1"/>
  <c r="K37" i="7"/>
  <c r="L37" i="7" s="1"/>
  <c r="W37" i="7" s="1"/>
  <c r="K26" i="7"/>
  <c r="L26" i="7" s="1"/>
  <c r="W26" i="7" s="1"/>
  <c r="K21" i="7"/>
  <c r="L21" i="7" s="1"/>
  <c r="W21" i="7" s="1"/>
  <c r="K88" i="7"/>
  <c r="N88" i="7" s="1"/>
  <c r="K110" i="7"/>
  <c r="L110" i="7" s="1"/>
  <c r="W110" i="7" s="1"/>
  <c r="K11" i="7"/>
  <c r="N11" i="7" s="1"/>
  <c r="K85" i="7"/>
  <c r="L85" i="7" s="1"/>
  <c r="W85" i="7" s="1"/>
  <c r="K82" i="7"/>
  <c r="N82" i="7" s="1"/>
  <c r="K9" i="7"/>
  <c r="L9" i="7" s="1"/>
  <c r="W9" i="7" s="1"/>
  <c r="K36" i="7"/>
  <c r="N36" i="7" s="1"/>
  <c r="K74" i="7"/>
  <c r="N74" i="7" s="1"/>
  <c r="K102" i="7"/>
  <c r="L102" i="7" s="1"/>
  <c r="W102" i="7" s="1"/>
  <c r="K41" i="7"/>
  <c r="N41" i="7" s="1"/>
  <c r="K17" i="7"/>
  <c r="L17" i="7" s="1"/>
  <c r="W17" i="7" s="1"/>
  <c r="K73" i="7"/>
  <c r="L73" i="7" s="1"/>
  <c r="W73" i="7" s="1"/>
  <c r="K25" i="7"/>
  <c r="L25" i="7" s="1"/>
  <c r="W25" i="7" s="1"/>
  <c r="K46" i="7"/>
  <c r="N46" i="7" s="1"/>
  <c r="K96" i="7"/>
  <c r="L96" i="7" s="1"/>
  <c r="W96" i="7" s="1"/>
  <c r="K22" i="7"/>
  <c r="L22" i="7" s="1"/>
  <c r="W22" i="7" s="1"/>
  <c r="K34" i="7"/>
  <c r="L34" i="7" s="1"/>
  <c r="W34" i="7" s="1"/>
  <c r="K78" i="7"/>
  <c r="L78" i="7" s="1"/>
  <c r="W78" i="7" s="1"/>
  <c r="K10" i="7"/>
  <c r="L10" i="7" s="1"/>
  <c r="W10" i="7" s="1"/>
  <c r="K66" i="7"/>
  <c r="N66" i="7" s="1"/>
  <c r="K92" i="7"/>
  <c r="N92" i="7" s="1"/>
  <c r="K80" i="7"/>
  <c r="N80" i="7" s="1"/>
  <c r="K87" i="7"/>
  <c r="L87" i="7" s="1"/>
  <c r="W87" i="7" s="1"/>
  <c r="K51" i="7"/>
  <c r="L51" i="7" s="1"/>
  <c r="W51" i="7" s="1"/>
  <c r="K101" i="7"/>
  <c r="L101" i="7" s="1"/>
  <c r="W101" i="7" s="1"/>
  <c r="K77" i="7"/>
  <c r="L77" i="7" s="1"/>
  <c r="W77" i="7" s="1"/>
  <c r="K109" i="7"/>
  <c r="N109" i="7" s="1"/>
  <c r="AA109" i="9"/>
  <c r="AA110" i="9"/>
  <c r="AA65" i="9"/>
  <c r="AA46" i="9"/>
  <c r="AA93" i="9"/>
  <c r="AA50" i="9"/>
  <c r="AA22" i="9"/>
  <c r="AA58" i="9"/>
  <c r="AA108" i="9"/>
  <c r="AA80" i="9"/>
  <c r="AA41" i="9"/>
  <c r="AA72" i="9"/>
  <c r="AA88" i="9"/>
  <c r="AA62" i="9"/>
  <c r="AA17" i="9"/>
  <c r="AA61" i="9"/>
  <c r="AA85" i="9"/>
  <c r="AA94" i="9"/>
  <c r="AA49" i="9"/>
  <c r="AA34" i="9"/>
  <c r="AA9" i="9"/>
  <c r="AA74" i="9"/>
  <c r="AA68" i="9"/>
  <c r="AA78" i="9"/>
  <c r="AA12" i="9"/>
  <c r="AA98" i="9"/>
  <c r="AA100" i="9"/>
  <c r="AA56" i="9"/>
  <c r="AA8" i="9"/>
  <c r="AA36" i="9"/>
  <c r="AA20" i="9"/>
  <c r="AA84" i="9"/>
  <c r="AA37" i="9"/>
  <c r="AA33" i="9"/>
  <c r="AA102" i="9"/>
  <c r="AA86" i="9"/>
  <c r="AA54" i="9"/>
  <c r="AA38" i="9"/>
  <c r="AA69" i="9"/>
  <c r="AA53" i="9"/>
  <c r="AA76" i="9"/>
  <c r="AA16" i="9"/>
  <c r="AA90" i="9"/>
  <c r="AA101" i="9"/>
  <c r="AA28" i="9"/>
  <c r="AA70" i="9"/>
  <c r="AA44" i="9"/>
  <c r="AA57" i="9"/>
  <c r="AA25" i="9"/>
  <c r="AA13" i="9"/>
  <c r="AA81" i="9"/>
  <c r="AA89" i="9"/>
  <c r="AA18" i="9"/>
  <c r="AA106" i="9"/>
  <c r="AA52" i="9"/>
  <c r="AA64" i="9"/>
  <c r="AA96" i="9"/>
  <c r="AA24" i="9"/>
  <c r="AA21" i="9"/>
  <c r="AA105" i="9"/>
  <c r="AA29" i="9"/>
  <c r="AA14" i="9"/>
  <c r="AA42" i="9"/>
  <c r="AA48" i="9"/>
  <c r="AA45" i="9"/>
  <c r="AA40" i="9"/>
  <c r="AA60" i="9"/>
  <c r="AA97" i="9"/>
  <c r="AA77" i="9"/>
  <c r="AA73" i="9"/>
  <c r="AA66" i="9"/>
  <c r="AA82" i="9"/>
  <c r="AA26" i="9"/>
  <c r="AA104" i="9"/>
  <c r="AA32" i="9"/>
  <c r="AA92" i="9"/>
  <c r="AA10" i="9"/>
  <c r="AA30" i="9"/>
  <c r="K112" i="9"/>
  <c r="L6" i="9"/>
  <c r="N6" i="9"/>
  <c r="G112" i="7"/>
  <c r="E24" i="11" s="1"/>
  <c r="I24" i="11" s="1"/>
  <c r="J112" i="7"/>
  <c r="N10" i="7" l="1"/>
  <c r="N72" i="7"/>
  <c r="N63" i="7"/>
  <c r="N9" i="7"/>
  <c r="N78" i="7"/>
  <c r="L100" i="7"/>
  <c r="W100" i="7" s="1"/>
  <c r="CA39" i="8" s="1"/>
  <c r="L56" i="7"/>
  <c r="W56" i="7" s="1"/>
  <c r="CR56" i="8" s="1"/>
  <c r="N44" i="7"/>
  <c r="L18" i="7"/>
  <c r="W18" i="7" s="1"/>
  <c r="CA9" i="8" s="1"/>
  <c r="N67" i="7"/>
  <c r="N94" i="7"/>
  <c r="N70" i="7"/>
  <c r="N81" i="7"/>
  <c r="N28" i="7"/>
  <c r="L52" i="7"/>
  <c r="W52" i="7" s="1"/>
  <c r="AA52" i="7" s="1"/>
  <c r="N27" i="7"/>
  <c r="L50" i="7"/>
  <c r="W50" i="7" s="1"/>
  <c r="CA19" i="8" s="1"/>
  <c r="N89" i="7"/>
  <c r="N47" i="7"/>
  <c r="L57" i="7"/>
  <c r="W57" i="7" s="1"/>
  <c r="CR57" i="8" s="1"/>
  <c r="N95" i="7"/>
  <c r="L74" i="7"/>
  <c r="W74" i="7" s="1"/>
  <c r="AA74" i="7" s="1"/>
  <c r="N30" i="7"/>
  <c r="L80" i="7"/>
  <c r="W80" i="7" s="1"/>
  <c r="AA80" i="7" s="1"/>
  <c r="N102" i="7"/>
  <c r="L41" i="7"/>
  <c r="W41" i="7" s="1"/>
  <c r="AA41" i="7" s="1"/>
  <c r="L92" i="7"/>
  <c r="W92" i="7" s="1"/>
  <c r="CA35" i="8" s="1"/>
  <c r="L66" i="7"/>
  <c r="W66" i="7" s="1"/>
  <c r="CA26" i="8" s="1"/>
  <c r="L111" i="7"/>
  <c r="W111" i="7" s="1"/>
  <c r="AA111" i="7" s="1"/>
  <c r="N60" i="7"/>
  <c r="L48" i="7"/>
  <c r="W48" i="7" s="1"/>
  <c r="CR48" i="8" s="1"/>
  <c r="N101" i="7"/>
  <c r="N93" i="7"/>
  <c r="N108" i="7"/>
  <c r="L29" i="7"/>
  <c r="W29" i="7" s="1"/>
  <c r="CR29" i="8" s="1"/>
  <c r="N20" i="7"/>
  <c r="N8" i="7"/>
  <c r="L45" i="7"/>
  <c r="W45" i="7" s="1"/>
  <c r="CR45" i="8" s="1"/>
  <c r="N14" i="7"/>
  <c r="N90" i="7"/>
  <c r="N64" i="7"/>
  <c r="N65" i="7"/>
  <c r="N19" i="7"/>
  <c r="N59" i="7"/>
  <c r="N84" i="7"/>
  <c r="L36" i="7"/>
  <c r="W36" i="7" s="1"/>
  <c r="CA25" i="8" s="1"/>
  <c r="L12" i="7"/>
  <c r="W12" i="7" s="1"/>
  <c r="AA12" i="7" s="1"/>
  <c r="N73" i="7"/>
  <c r="L76" i="7"/>
  <c r="W76" i="7" s="1"/>
  <c r="AA76" i="7" s="1"/>
  <c r="L15" i="7"/>
  <c r="W15" i="7" s="1"/>
  <c r="CR15" i="8" s="1"/>
  <c r="N31" i="7"/>
  <c r="L43" i="7"/>
  <c r="W43" i="7" s="1"/>
  <c r="CR43" i="8" s="1"/>
  <c r="N17" i="7"/>
  <c r="L86" i="7"/>
  <c r="W86" i="7" s="1"/>
  <c r="CR84" i="8" s="1"/>
  <c r="N35" i="7"/>
  <c r="L83" i="7"/>
  <c r="W83" i="7" s="1"/>
  <c r="CR81" i="8" s="1"/>
  <c r="L49" i="7"/>
  <c r="W49" i="7" s="1"/>
  <c r="CA18" i="8" s="1"/>
  <c r="L55" i="7"/>
  <c r="W55" i="7" s="1"/>
  <c r="AA55" i="7" s="1"/>
  <c r="N51" i="7"/>
  <c r="L61" i="7"/>
  <c r="W61" i="7" s="1"/>
  <c r="AA61" i="7" s="1"/>
  <c r="N13" i="7"/>
  <c r="N77" i="7"/>
  <c r="L105" i="7"/>
  <c r="W105" i="7" s="1"/>
  <c r="CR103" i="8" s="1"/>
  <c r="N34" i="7"/>
  <c r="L82" i="7"/>
  <c r="W82" i="7" s="1"/>
  <c r="CR80" i="8" s="1"/>
  <c r="N75" i="7"/>
  <c r="N23" i="7"/>
  <c r="N53" i="7"/>
  <c r="L106" i="7"/>
  <c r="W106" i="7" s="1"/>
  <c r="CR104" i="8" s="1"/>
  <c r="L79" i="7"/>
  <c r="W79" i="7" s="1"/>
  <c r="CR78" i="8" s="1"/>
  <c r="N38" i="7"/>
  <c r="N26" i="7"/>
  <c r="N37" i="7"/>
  <c r="L58" i="7"/>
  <c r="W58" i="7" s="1"/>
  <c r="CR58" i="8" s="1"/>
  <c r="L33" i="7"/>
  <c r="W33" i="7" s="1"/>
  <c r="CR33" i="8" s="1"/>
  <c r="N25" i="7"/>
  <c r="N110" i="7"/>
  <c r="N87" i="7"/>
  <c r="N24" i="7"/>
  <c r="N71" i="7"/>
  <c r="N107" i="7"/>
  <c r="N21" i="7"/>
  <c r="N85" i="7"/>
  <c r="L11" i="7"/>
  <c r="W11" i="7" s="1"/>
  <c r="CR11" i="8" s="1"/>
  <c r="N22" i="7"/>
  <c r="K112" i="7"/>
  <c r="N96" i="7"/>
  <c r="N62" i="7"/>
  <c r="N7" i="7"/>
  <c r="L16" i="7"/>
  <c r="W16" i="7" s="1"/>
  <c r="AA16" i="7" s="1"/>
  <c r="L109" i="7"/>
  <c r="W109" i="7" s="1"/>
  <c r="AA109" i="7" s="1"/>
  <c r="L46" i="7"/>
  <c r="W46" i="7" s="1"/>
  <c r="AA46" i="7" s="1"/>
  <c r="L98" i="7"/>
  <c r="W98" i="7" s="1"/>
  <c r="AA98" i="7" s="1"/>
  <c r="L42" i="7"/>
  <c r="W42" i="7" s="1"/>
  <c r="CR42" i="8" s="1"/>
  <c r="L32" i="7"/>
  <c r="W32" i="7" s="1"/>
  <c r="AA32" i="7" s="1"/>
  <c r="L104" i="7"/>
  <c r="W104" i="7" s="1"/>
  <c r="CR102" i="8" s="1"/>
  <c r="N40" i="7"/>
  <c r="L39" i="7"/>
  <c r="W39" i="7" s="1"/>
  <c r="CA14" i="8" s="1"/>
  <c r="N69" i="7"/>
  <c r="L99" i="7"/>
  <c r="W99" i="7" s="1"/>
  <c r="CR97" i="8" s="1"/>
  <c r="L97" i="7"/>
  <c r="W97" i="7" s="1"/>
  <c r="CR95" i="8" s="1"/>
  <c r="N54" i="7"/>
  <c r="L91" i="7"/>
  <c r="W91" i="7" s="1"/>
  <c r="CR89" i="8" s="1"/>
  <c r="N68" i="7"/>
  <c r="L88" i="7"/>
  <c r="W88" i="7" s="1"/>
  <c r="AA88" i="7" s="1"/>
  <c r="N103" i="7"/>
  <c r="CR59" i="8"/>
  <c r="AA59" i="7"/>
  <c r="CR71" i="8"/>
  <c r="AA71" i="7"/>
  <c r="CR37" i="8"/>
  <c r="AA37" i="7"/>
  <c r="CR28" i="8"/>
  <c r="AA28" i="7"/>
  <c r="CR8" i="8"/>
  <c r="AA8" i="7"/>
  <c r="CR83" i="8"/>
  <c r="AA85" i="7"/>
  <c r="CR25" i="8"/>
  <c r="AA25" i="7"/>
  <c r="CR31" i="8"/>
  <c r="AA31" i="7"/>
  <c r="CR27" i="8"/>
  <c r="AA27" i="7"/>
  <c r="CA13" i="8"/>
  <c r="CR34" i="8"/>
  <c r="AA34" i="7"/>
  <c r="CR87" i="8"/>
  <c r="AA89" i="7"/>
  <c r="CR35" i="8"/>
  <c r="AA35" i="7"/>
  <c r="CR14" i="8"/>
  <c r="AA14" i="7"/>
  <c r="CR69" i="8"/>
  <c r="AA69" i="7"/>
  <c r="CR65" i="8"/>
  <c r="AA65" i="7"/>
  <c r="CR68" i="8"/>
  <c r="AA68" i="7"/>
  <c r="CR63" i="8"/>
  <c r="AA63" i="7"/>
  <c r="CR22" i="8"/>
  <c r="AA22" i="7"/>
  <c r="CR93" i="8"/>
  <c r="AA95" i="7"/>
  <c r="CR20" i="8"/>
  <c r="AA20" i="7"/>
  <c r="CR21" i="8"/>
  <c r="AA21" i="7"/>
  <c r="CR23" i="8"/>
  <c r="AA23" i="7"/>
  <c r="CR99" i="8"/>
  <c r="AA101" i="7"/>
  <c r="CR24" i="8"/>
  <c r="AA24" i="7"/>
  <c r="CR26" i="8"/>
  <c r="AA26" i="7"/>
  <c r="CR53" i="8"/>
  <c r="AA53" i="7"/>
  <c r="CA10" i="8"/>
  <c r="CR19" i="8"/>
  <c r="AA19" i="7"/>
  <c r="CR62" i="8"/>
  <c r="AA62" i="7"/>
  <c r="AA78" i="7"/>
  <c r="CA43" i="8"/>
  <c r="CR77" i="8"/>
  <c r="AA77" i="7"/>
  <c r="CR17" i="8"/>
  <c r="AA17" i="7"/>
  <c r="CR72" i="8"/>
  <c r="CA28" i="8"/>
  <c r="AA72" i="7"/>
  <c r="CR105" i="8"/>
  <c r="AA107" i="7"/>
  <c r="CR67" i="8"/>
  <c r="AA67" i="7"/>
  <c r="CA29" i="8"/>
  <c r="AA73" i="7"/>
  <c r="CR73" i="8"/>
  <c r="CR94" i="8"/>
  <c r="AA96" i="7"/>
  <c r="CR13" i="8"/>
  <c r="AA13" i="7"/>
  <c r="CR9" i="8"/>
  <c r="AA9" i="7"/>
  <c r="CR100" i="8"/>
  <c r="AA102" i="7"/>
  <c r="CR54" i="8"/>
  <c r="AA54" i="7"/>
  <c r="CA44" i="8"/>
  <c r="AA81" i="7"/>
  <c r="CR106" i="8"/>
  <c r="AA108" i="7"/>
  <c r="CR91" i="8"/>
  <c r="CA36" i="8"/>
  <c r="AA93" i="7"/>
  <c r="CR51" i="8"/>
  <c r="CA20" i="8"/>
  <c r="AA51" i="7"/>
  <c r="CR10" i="8"/>
  <c r="AA10" i="7"/>
  <c r="CR92" i="8"/>
  <c r="AA94" i="7"/>
  <c r="CR101" i="8"/>
  <c r="AA103" i="7"/>
  <c r="CR75" i="8"/>
  <c r="CA31" i="8"/>
  <c r="AA75" i="7"/>
  <c r="CR40" i="8"/>
  <c r="AA40" i="7"/>
  <c r="CR82" i="8"/>
  <c r="AA84" i="7"/>
  <c r="CR64" i="8"/>
  <c r="AA64" i="7"/>
  <c r="CR60" i="8"/>
  <c r="AA60" i="7"/>
  <c r="CR38" i="8"/>
  <c r="AA38" i="7"/>
  <c r="CA41" i="8"/>
  <c r="AA110" i="7"/>
  <c r="CR85" i="8"/>
  <c r="AA87" i="7"/>
  <c r="CR88" i="8"/>
  <c r="AA90" i="7"/>
  <c r="CR70" i="8"/>
  <c r="CA27" i="8"/>
  <c r="AA70" i="7"/>
  <c r="CR47" i="8"/>
  <c r="AA47" i="7"/>
  <c r="CR30" i="8"/>
  <c r="AA30" i="7"/>
  <c r="CR7" i="8"/>
  <c r="AA7" i="7"/>
  <c r="CR44" i="8"/>
  <c r="AA44" i="7"/>
  <c r="L112" i="9"/>
  <c r="I29" i="11"/>
  <c r="W6" i="9"/>
  <c r="N112" i="9"/>
  <c r="N116" i="9" s="1"/>
  <c r="O116" i="9" s="1"/>
  <c r="P116" i="9" s="1"/>
  <c r="N6" i="7"/>
  <c r="CR111" i="8"/>
  <c r="DA111" i="8" s="1"/>
  <c r="CA21" i="8" l="1"/>
  <c r="AA18" i="7"/>
  <c r="AA100" i="7"/>
  <c r="CR98" i="8"/>
  <c r="CR18" i="8"/>
  <c r="AA56" i="7"/>
  <c r="AA57" i="7"/>
  <c r="CR74" i="8"/>
  <c r="CR52" i="8"/>
  <c r="CR41" i="8"/>
  <c r="AA50" i="7"/>
  <c r="CR50" i="8"/>
  <c r="CA30" i="8"/>
  <c r="AA79" i="7"/>
  <c r="CA42" i="8"/>
  <c r="CJ42" i="8" s="1"/>
  <c r="AA105" i="7"/>
  <c r="AA82" i="7"/>
  <c r="AA92" i="7"/>
  <c r="CR16" i="8"/>
  <c r="AA33" i="7"/>
  <c r="CR90" i="8"/>
  <c r="CA11" i="8"/>
  <c r="CR79" i="8"/>
  <c r="AA97" i="7"/>
  <c r="CA16" i="8"/>
  <c r="CA12" i="8"/>
  <c r="CR107" i="8"/>
  <c r="CA22" i="8"/>
  <c r="CA33" i="8"/>
  <c r="CR66" i="8"/>
  <c r="CA24" i="8"/>
  <c r="AA66" i="7"/>
  <c r="CR12" i="8"/>
  <c r="AA45" i="7"/>
  <c r="AA49" i="7"/>
  <c r="CA23" i="8"/>
  <c r="CR76" i="8"/>
  <c r="AA15" i="7"/>
  <c r="CR61" i="8"/>
  <c r="AA99" i="7"/>
  <c r="CA17" i="8"/>
  <c r="AA48" i="7"/>
  <c r="AA91" i="7"/>
  <c r="AA43" i="7"/>
  <c r="AA36" i="7"/>
  <c r="AA42" i="7"/>
  <c r="AA29" i="7"/>
  <c r="CR36" i="8"/>
  <c r="CR55" i="8"/>
  <c r="CA34" i="8"/>
  <c r="AA86" i="7"/>
  <c r="CR49" i="8"/>
  <c r="CR96" i="8"/>
  <c r="CA8" i="8"/>
  <c r="CA32" i="8"/>
  <c r="CA7" i="8"/>
  <c r="CA38" i="8"/>
  <c r="CA37" i="8"/>
  <c r="CR46" i="8"/>
  <c r="AA39" i="7"/>
  <c r="AA83" i="7"/>
  <c r="AA106" i="7"/>
  <c r="CR39" i="8"/>
  <c r="CR86" i="8"/>
  <c r="AA58" i="7"/>
  <c r="AA11" i="7"/>
  <c r="AA104" i="7"/>
  <c r="CA40" i="8"/>
  <c r="CR32" i="8"/>
  <c r="CA15" i="8"/>
  <c r="CJ41" i="8"/>
  <c r="CJ44" i="8"/>
  <c r="R73" i="9"/>
  <c r="S73" i="9" s="1"/>
  <c r="R61" i="9"/>
  <c r="S61" i="9" s="1"/>
  <c r="R49" i="9"/>
  <c r="S49" i="9" s="1"/>
  <c r="R37" i="9"/>
  <c r="S37" i="9" s="1"/>
  <c r="R85" i="9"/>
  <c r="S85" i="9" s="1"/>
  <c r="R25" i="9"/>
  <c r="S25" i="9" s="1"/>
  <c r="R97" i="9"/>
  <c r="S97" i="9" s="1"/>
  <c r="R13" i="9"/>
  <c r="S13" i="9" s="1"/>
  <c r="R17" i="9"/>
  <c r="S17" i="9" s="1"/>
  <c r="R80" i="9"/>
  <c r="S80" i="9" s="1"/>
  <c r="R30" i="9"/>
  <c r="S30" i="9" s="1"/>
  <c r="R91" i="9"/>
  <c r="S91" i="9" s="1"/>
  <c r="R57" i="9"/>
  <c r="S57" i="9" s="1"/>
  <c r="R71" i="9"/>
  <c r="S71" i="9" s="1"/>
  <c r="R74" i="9"/>
  <c r="S74" i="9" s="1"/>
  <c r="R7" i="9"/>
  <c r="S7" i="9" s="1"/>
  <c r="R108" i="9"/>
  <c r="S108" i="9" s="1"/>
  <c r="R18" i="9"/>
  <c r="S18" i="9" s="1"/>
  <c r="R100" i="9"/>
  <c r="S100" i="9" s="1"/>
  <c r="R52" i="9"/>
  <c r="S52" i="9" s="1"/>
  <c r="R81" i="9"/>
  <c r="S81" i="9" s="1"/>
  <c r="R23" i="9"/>
  <c r="S23" i="9" s="1"/>
  <c r="R94" i="9"/>
  <c r="S94" i="9" s="1"/>
  <c r="R29" i="9"/>
  <c r="S29" i="9" s="1"/>
  <c r="R16" i="9"/>
  <c r="S16" i="9" s="1"/>
  <c r="R40" i="9"/>
  <c r="S40" i="9" s="1"/>
  <c r="R15" i="9"/>
  <c r="S15" i="9" s="1"/>
  <c r="R21" i="9"/>
  <c r="S21" i="9" s="1"/>
  <c r="R43" i="9"/>
  <c r="S43" i="9" s="1"/>
  <c r="R24" i="9"/>
  <c r="S24" i="9" s="1"/>
  <c r="R35" i="9"/>
  <c r="S35" i="9" s="1"/>
  <c r="R32" i="9"/>
  <c r="S32" i="9" s="1"/>
  <c r="R56" i="9"/>
  <c r="S56" i="9" s="1"/>
  <c r="R86" i="9"/>
  <c r="S86" i="9" s="1"/>
  <c r="R33" i="9"/>
  <c r="S33" i="9" s="1"/>
  <c r="R47" i="9"/>
  <c r="S47" i="9" s="1"/>
  <c r="R68" i="9"/>
  <c r="S68" i="9" s="1"/>
  <c r="R45" i="9"/>
  <c r="S45" i="9" s="1"/>
  <c r="R59" i="9"/>
  <c r="S59" i="9" s="1"/>
  <c r="R106" i="9"/>
  <c r="S106" i="9" s="1"/>
  <c r="R41" i="9"/>
  <c r="S41" i="9" s="1"/>
  <c r="R10" i="9"/>
  <c r="S10" i="9" s="1"/>
  <c r="R28" i="9"/>
  <c r="S28" i="9" s="1"/>
  <c r="R42" i="9"/>
  <c r="S42" i="9" s="1"/>
  <c r="R102" i="9"/>
  <c r="S102" i="9" s="1"/>
  <c r="R69" i="9"/>
  <c r="S69" i="9" s="1"/>
  <c r="R12" i="9"/>
  <c r="S12" i="9" s="1"/>
  <c r="R83" i="9"/>
  <c r="S83" i="9" s="1"/>
  <c r="R53" i="9"/>
  <c r="S53" i="9" s="1"/>
  <c r="R54" i="9"/>
  <c r="S54" i="9" s="1"/>
  <c r="R36" i="9"/>
  <c r="S36" i="9" s="1"/>
  <c r="R99" i="9"/>
  <c r="S99" i="9" s="1"/>
  <c r="R19" i="9"/>
  <c r="S19" i="9" s="1"/>
  <c r="R70" i="9"/>
  <c r="S70" i="9" s="1"/>
  <c r="R9" i="9"/>
  <c r="S9" i="9" s="1"/>
  <c r="R87" i="9"/>
  <c r="S87" i="9" s="1"/>
  <c r="R111" i="9"/>
  <c r="S111" i="9" s="1"/>
  <c r="R107" i="9"/>
  <c r="S107" i="9" s="1"/>
  <c r="R50" i="9"/>
  <c r="S50" i="9" s="1"/>
  <c r="R104" i="9"/>
  <c r="S104" i="9" s="1"/>
  <c r="R65" i="9"/>
  <c r="S65" i="9" s="1"/>
  <c r="R64" i="9"/>
  <c r="S64" i="9" s="1"/>
  <c r="R66" i="9"/>
  <c r="S66" i="9" s="1"/>
  <c r="R92" i="9"/>
  <c r="S92" i="9" s="1"/>
  <c r="R34" i="9"/>
  <c r="S34" i="9" s="1"/>
  <c r="R105" i="9"/>
  <c r="S105" i="9" s="1"/>
  <c r="R75" i="9"/>
  <c r="S75" i="9" s="1"/>
  <c r="R48" i="9"/>
  <c r="S48" i="9" s="1"/>
  <c r="R31" i="9"/>
  <c r="S31" i="9" s="1"/>
  <c r="R39" i="9"/>
  <c r="S39" i="9" s="1"/>
  <c r="R14" i="9"/>
  <c r="S14" i="9" s="1"/>
  <c r="R95" i="9"/>
  <c r="S95" i="9" s="1"/>
  <c r="R77" i="9"/>
  <c r="S77" i="9" s="1"/>
  <c r="R76" i="9"/>
  <c r="S76" i="9" s="1"/>
  <c r="R78" i="9"/>
  <c r="S78" i="9" s="1"/>
  <c r="R103" i="9"/>
  <c r="S103" i="9" s="1"/>
  <c r="R46" i="9"/>
  <c r="S46" i="9" s="1"/>
  <c r="R27" i="9"/>
  <c r="S27" i="9" s="1"/>
  <c r="R51" i="9"/>
  <c r="S51" i="9" s="1"/>
  <c r="R101" i="9"/>
  <c r="S101" i="9" s="1"/>
  <c r="R55" i="9"/>
  <c r="S55" i="9" s="1"/>
  <c r="R72" i="9"/>
  <c r="S72" i="9" s="1"/>
  <c r="R89" i="9"/>
  <c r="S89" i="9" s="1"/>
  <c r="R63" i="9"/>
  <c r="S63" i="9" s="1"/>
  <c r="R88" i="9"/>
  <c r="S88" i="9" s="1"/>
  <c r="R90" i="9"/>
  <c r="S90" i="9" s="1"/>
  <c r="R8" i="9"/>
  <c r="S8" i="9" s="1"/>
  <c r="R58" i="9"/>
  <c r="S58" i="9" s="1"/>
  <c r="R38" i="9"/>
  <c r="S38" i="9" s="1"/>
  <c r="R62" i="9"/>
  <c r="S62" i="9" s="1"/>
  <c r="R96" i="9"/>
  <c r="S96" i="9" s="1"/>
  <c r="R26" i="9"/>
  <c r="S26" i="9" s="1"/>
  <c r="R98" i="9"/>
  <c r="S98" i="9" s="1"/>
  <c r="R93" i="9"/>
  <c r="S93" i="9" s="1"/>
  <c r="R60" i="9"/>
  <c r="S60" i="9" s="1"/>
  <c r="R44" i="9"/>
  <c r="S44" i="9" s="1"/>
  <c r="R110" i="9"/>
  <c r="S110" i="9" s="1"/>
  <c r="R82" i="9"/>
  <c r="S82" i="9" s="1"/>
  <c r="R20" i="9"/>
  <c r="S20" i="9" s="1"/>
  <c r="R11" i="9"/>
  <c r="S11" i="9" s="1"/>
  <c r="R22" i="9"/>
  <c r="S22" i="9" s="1"/>
  <c r="R84" i="9"/>
  <c r="S84" i="9" s="1"/>
  <c r="R67" i="9"/>
  <c r="S67" i="9" s="1"/>
  <c r="R109" i="9"/>
  <c r="S109" i="9" s="1"/>
  <c r="R79" i="9"/>
  <c r="S79" i="9" s="1"/>
  <c r="CJ43" i="8"/>
  <c r="R6" i="9"/>
  <c r="S6" i="9" s="1"/>
  <c r="R112" i="9"/>
  <c r="AA6" i="9"/>
  <c r="W112" i="9"/>
  <c r="E15" i="10" s="1"/>
  <c r="L6" i="7"/>
  <c r="W6" i="7" s="1"/>
  <c r="CR6" i="8" s="1"/>
  <c r="CR109" i="8"/>
  <c r="DA109" i="8" s="1"/>
  <c r="CR110" i="8"/>
  <c r="DA110" i="8" s="1"/>
  <c r="I34" i="11"/>
  <c r="T6" i="9" l="1" a="1"/>
  <c r="T6" i="9" s="1"/>
  <c r="CR108" i="8"/>
  <c r="DA108" i="8" s="1"/>
  <c r="CA6" i="8"/>
  <c r="AA112" i="9"/>
  <c r="S112" i="9"/>
  <c r="N112" i="7"/>
  <c r="AA6" i="7"/>
  <c r="W112" i="7"/>
  <c r="E14" i="10" s="1"/>
  <c r="L112" i="7"/>
  <c r="N39" i="11" s="1"/>
  <c r="T108" i="9" l="1"/>
  <c r="U108" i="9" s="1"/>
  <c r="X108" i="9" s="1"/>
  <c r="T58" i="9"/>
  <c r="AD58" i="9" s="1"/>
  <c r="T59" i="9"/>
  <c r="AE59" i="9" s="1"/>
  <c r="T91" i="9"/>
  <c r="AE91" i="9" s="1"/>
  <c r="T61" i="9"/>
  <c r="AE61" i="9" s="1"/>
  <c r="T10" i="9"/>
  <c r="AE10" i="9" s="1"/>
  <c r="T55" i="9"/>
  <c r="U55" i="9" s="1"/>
  <c r="X55" i="9" s="1"/>
  <c r="T11" i="9"/>
  <c r="U11" i="9" s="1"/>
  <c r="X11" i="9" s="1"/>
  <c r="T62" i="9"/>
  <c r="AE62" i="9" s="1"/>
  <c r="T35" i="9"/>
  <c r="AE35" i="9" s="1"/>
  <c r="T42" i="9"/>
  <c r="U42" i="9" s="1"/>
  <c r="X42" i="9" s="1"/>
  <c r="T12" i="9"/>
  <c r="U12" i="9" s="1"/>
  <c r="X12" i="9" s="1"/>
  <c r="T87" i="9"/>
  <c r="AD87" i="9" s="1"/>
  <c r="T17" i="9"/>
  <c r="AE17" i="9" s="1"/>
  <c r="T104" i="9"/>
  <c r="AE104" i="9" s="1"/>
  <c r="T53" i="9"/>
  <c r="AE53" i="9" s="1"/>
  <c r="T31" i="9"/>
  <c r="U31" i="9" s="1"/>
  <c r="X31" i="9" s="1"/>
  <c r="T39" i="9"/>
  <c r="AE39" i="9" s="1"/>
  <c r="T13" i="9"/>
  <c r="AD13" i="9" s="1"/>
  <c r="T79" i="9"/>
  <c r="AE79" i="9" s="1"/>
  <c r="T49" i="9"/>
  <c r="AD49" i="9" s="1"/>
  <c r="T21" i="9"/>
  <c r="U21" i="9" s="1"/>
  <c r="X21" i="9" s="1"/>
  <c r="T75" i="9"/>
  <c r="U75" i="9" s="1"/>
  <c r="X75" i="9" s="1"/>
  <c r="T86" i="9"/>
  <c r="AD86" i="9" s="1"/>
  <c r="T7" i="9"/>
  <c r="AE7" i="9" s="1"/>
  <c r="T80" i="9"/>
  <c r="AE80" i="9" s="1"/>
  <c r="T27" i="9"/>
  <c r="U27" i="9" s="1"/>
  <c r="X27" i="9" s="1"/>
  <c r="T30" i="9"/>
  <c r="AD30" i="9" s="1"/>
  <c r="T93" i="9"/>
  <c r="AE93" i="9" s="1"/>
  <c r="T63" i="9"/>
  <c r="AE63" i="9" s="1"/>
  <c r="T65" i="9"/>
  <c r="U65" i="9" s="1"/>
  <c r="X65" i="9" s="1"/>
  <c r="T90" i="9"/>
  <c r="U90" i="9" s="1"/>
  <c r="X90" i="9" s="1"/>
  <c r="T40" i="9"/>
  <c r="AE40" i="9" s="1"/>
  <c r="T56" i="9"/>
  <c r="AE56" i="9" s="1"/>
  <c r="T96" i="9"/>
  <c r="AE96" i="9" s="1"/>
  <c r="T82" i="9"/>
  <c r="AE82" i="9" s="1"/>
  <c r="T67" i="9"/>
  <c r="U67" i="9" s="1"/>
  <c r="X67" i="9" s="1"/>
  <c r="T37" i="9"/>
  <c r="U37" i="9" s="1"/>
  <c r="X37" i="9" s="1"/>
  <c r="T9" i="9"/>
  <c r="U9" i="9" s="1"/>
  <c r="X9" i="9" s="1"/>
  <c r="T76" i="9"/>
  <c r="AE76" i="9" s="1"/>
  <c r="T32" i="9"/>
  <c r="U32" i="9" s="1"/>
  <c r="X32" i="9" s="1"/>
  <c r="T111" i="9"/>
  <c r="AD111" i="9" s="1"/>
  <c r="T72" i="9"/>
  <c r="U72" i="9" s="1"/>
  <c r="X72" i="9" s="1"/>
  <c r="T26" i="9"/>
  <c r="AD26" i="9" s="1"/>
  <c r="T71" i="9"/>
  <c r="U71" i="9" s="1"/>
  <c r="X71" i="9" s="1"/>
  <c r="T69" i="9"/>
  <c r="AD69" i="9" s="1"/>
  <c r="T15" i="9"/>
  <c r="U15" i="9" s="1"/>
  <c r="X15" i="9" s="1"/>
  <c r="T29" i="9"/>
  <c r="U29" i="9" s="1"/>
  <c r="X29" i="9" s="1"/>
  <c r="T38" i="9"/>
  <c r="AE38" i="9" s="1"/>
  <c r="T48" i="9"/>
  <c r="U48" i="9" s="1"/>
  <c r="X48" i="9" s="1"/>
  <c r="T102" i="9"/>
  <c r="AE102" i="9" s="1"/>
  <c r="T109" i="9"/>
  <c r="AD109" i="9" s="1"/>
  <c r="T74" i="9"/>
  <c r="U74" i="9" s="1"/>
  <c r="X74" i="9" s="1"/>
  <c r="T110" i="9"/>
  <c r="AE110" i="9" s="1"/>
  <c r="T107" i="9"/>
  <c r="U107" i="9" s="1"/>
  <c r="X107" i="9" s="1"/>
  <c r="T60" i="9"/>
  <c r="AD60" i="9" s="1"/>
  <c r="T70" i="9"/>
  <c r="U70" i="9" s="1"/>
  <c r="X70" i="9" s="1"/>
  <c r="T84" i="9"/>
  <c r="U84" i="9" s="1"/>
  <c r="X84" i="9" s="1"/>
  <c r="T41" i="9"/>
  <c r="U41" i="9" s="1"/>
  <c r="X41" i="9" s="1"/>
  <c r="T50" i="9"/>
  <c r="U50" i="9" s="1"/>
  <c r="X50" i="9" s="1"/>
  <c r="T94" i="9"/>
  <c r="U94" i="9" s="1"/>
  <c r="X94" i="9" s="1"/>
  <c r="T36" i="9"/>
  <c r="AE36" i="9" s="1"/>
  <c r="T45" i="9"/>
  <c r="AE45" i="9" s="1"/>
  <c r="T46" i="9"/>
  <c r="AE46" i="9" s="1"/>
  <c r="T47" i="9"/>
  <c r="U47" i="9" s="1"/>
  <c r="X47" i="9" s="1"/>
  <c r="T14" i="9"/>
  <c r="U14" i="9" s="1"/>
  <c r="X14" i="9" s="1"/>
  <c r="T52" i="9"/>
  <c r="AD52" i="9" s="1"/>
  <c r="T95" i="9"/>
  <c r="U95" i="9" s="1"/>
  <c r="X95" i="9" s="1"/>
  <c r="T66" i="9"/>
  <c r="AD66" i="9" s="1"/>
  <c r="T73" i="9"/>
  <c r="AE73" i="9" s="1"/>
  <c r="T22" i="9"/>
  <c r="AD22" i="9" s="1"/>
  <c r="T64" i="9"/>
  <c r="AE64" i="9" s="1"/>
  <c r="T23" i="9"/>
  <c r="U23" i="9" s="1"/>
  <c r="X23" i="9" s="1"/>
  <c r="T43" i="9"/>
  <c r="U43" i="9" s="1"/>
  <c r="X43" i="9" s="1"/>
  <c r="T8" i="9"/>
  <c r="AD8" i="9" s="1"/>
  <c r="T106" i="9"/>
  <c r="AE106" i="9" s="1"/>
  <c r="T18" i="9"/>
  <c r="U18" i="9" s="1"/>
  <c r="X18" i="9" s="1"/>
  <c r="T103" i="9"/>
  <c r="AD103" i="9" s="1"/>
  <c r="T99" i="9"/>
  <c r="AE99" i="9" s="1"/>
  <c r="T77" i="9"/>
  <c r="U77" i="9" s="1"/>
  <c r="X77" i="9" s="1"/>
  <c r="T57" i="9"/>
  <c r="U57" i="9" s="1"/>
  <c r="X57" i="9" s="1"/>
  <c r="T101" i="9"/>
  <c r="AD101" i="9" s="1"/>
  <c r="T98" i="9"/>
  <c r="AE98" i="9" s="1"/>
  <c r="T19" i="9"/>
  <c r="AD19" i="9" s="1"/>
  <c r="T25" i="9"/>
  <c r="AE25" i="9" s="1"/>
  <c r="T89" i="9"/>
  <c r="AD89" i="9" s="1"/>
  <c r="T51" i="9"/>
  <c r="AE51" i="9" s="1"/>
  <c r="T78" i="9"/>
  <c r="AE78" i="9" s="1"/>
  <c r="T85" i="9"/>
  <c r="AD85" i="9" s="1"/>
  <c r="T44" i="9"/>
  <c r="AD44" i="9" s="1"/>
  <c r="T88" i="9"/>
  <c r="U88" i="9" s="1"/>
  <c r="X88" i="9" s="1"/>
  <c r="T68" i="9"/>
  <c r="U68" i="9" s="1"/>
  <c r="X68" i="9" s="1"/>
  <c r="T100" i="9"/>
  <c r="AD100" i="9" s="1"/>
  <c r="T20" i="9"/>
  <c r="AD20" i="9" s="1"/>
  <c r="T16" i="9"/>
  <c r="AD16" i="9" s="1"/>
  <c r="T81" i="9"/>
  <c r="U81" i="9" s="1"/>
  <c r="X81" i="9" s="1"/>
  <c r="T97" i="9"/>
  <c r="AE97" i="9" s="1"/>
  <c r="T92" i="9"/>
  <c r="AD92" i="9" s="1"/>
  <c r="T105" i="9"/>
  <c r="AE105" i="9" s="1"/>
  <c r="T83" i="9"/>
  <c r="AE83" i="9" s="1"/>
  <c r="T54" i="9"/>
  <c r="U54" i="9" s="1"/>
  <c r="X54" i="9" s="1"/>
  <c r="T24" i="9"/>
  <c r="AD24" i="9" s="1"/>
  <c r="T33" i="9"/>
  <c r="U33" i="9" s="1"/>
  <c r="X33" i="9" s="1"/>
  <c r="T28" i="9"/>
  <c r="AD28" i="9" s="1"/>
  <c r="T34" i="9"/>
  <c r="AD34" i="9" s="1"/>
  <c r="N116" i="7"/>
  <c r="O116" i="7" s="1"/>
  <c r="I39" i="11"/>
  <c r="CR112" i="8"/>
  <c r="AA112" i="7"/>
  <c r="CA45" i="8"/>
  <c r="U87" i="9" l="1"/>
  <c r="X87" i="9" s="1"/>
  <c r="Y87" i="9" s="1"/>
  <c r="AD17" i="9"/>
  <c r="U89" i="9"/>
  <c r="X89" i="9" s="1"/>
  <c r="AB89" i="9" s="1"/>
  <c r="AC89" i="9" s="1"/>
  <c r="AE37" i="9"/>
  <c r="U25" i="9"/>
  <c r="X25" i="9" s="1"/>
  <c r="AB25" i="9" s="1"/>
  <c r="AC25" i="9" s="1"/>
  <c r="U97" i="9"/>
  <c r="X97" i="9" s="1"/>
  <c r="AB97" i="9" s="1"/>
  <c r="AC97" i="9" s="1"/>
  <c r="U38" i="9"/>
  <c r="X38" i="9" s="1"/>
  <c r="Y38" i="9" s="1"/>
  <c r="AD38" i="9"/>
  <c r="AE108" i="9"/>
  <c r="AE87" i="9"/>
  <c r="AD108" i="9"/>
  <c r="AD67" i="9"/>
  <c r="AD23" i="9"/>
  <c r="AE92" i="9"/>
  <c r="AE67" i="9"/>
  <c r="AD7" i="9"/>
  <c r="AE94" i="9"/>
  <c r="AD97" i="9"/>
  <c r="AE31" i="9"/>
  <c r="AD94" i="9"/>
  <c r="U7" i="9"/>
  <c r="X7" i="9" s="1"/>
  <c r="Y7" i="9" s="1"/>
  <c r="AE23" i="9"/>
  <c r="AD25" i="9"/>
  <c r="AD51" i="9"/>
  <c r="U83" i="9"/>
  <c r="X83" i="9" s="1"/>
  <c r="Y83" i="9" s="1"/>
  <c r="AD27" i="9"/>
  <c r="AD45" i="9"/>
  <c r="AD104" i="9"/>
  <c r="AD91" i="9"/>
  <c r="AD93" i="9"/>
  <c r="AD53" i="9"/>
  <c r="AE48" i="9"/>
  <c r="AD36" i="9"/>
  <c r="U93" i="9"/>
  <c r="X93" i="9" s="1"/>
  <c r="Y93" i="9" s="1"/>
  <c r="AD76" i="9"/>
  <c r="U92" i="9"/>
  <c r="X92" i="9" s="1"/>
  <c r="AB92" i="9" s="1"/>
  <c r="AC92" i="9" s="1"/>
  <c r="U36" i="9"/>
  <c r="X36" i="9" s="1"/>
  <c r="AB36" i="9" s="1"/>
  <c r="AC36" i="9" s="1"/>
  <c r="AE43" i="9"/>
  <c r="AD48" i="9"/>
  <c r="U103" i="9"/>
  <c r="X103" i="9" s="1"/>
  <c r="Y103" i="9" s="1"/>
  <c r="AD99" i="9"/>
  <c r="AD47" i="9"/>
  <c r="AD106" i="9"/>
  <c r="AE109" i="9"/>
  <c r="U53" i="9"/>
  <c r="X53" i="9" s="1"/>
  <c r="AB53" i="9" s="1"/>
  <c r="AC53" i="9" s="1"/>
  <c r="U104" i="9"/>
  <c r="X104" i="9" s="1"/>
  <c r="AB104" i="9" s="1"/>
  <c r="AC104" i="9" s="1"/>
  <c r="AE58" i="9"/>
  <c r="U17" i="9"/>
  <c r="X17" i="9" s="1"/>
  <c r="AB17" i="9" s="1"/>
  <c r="AC17" i="9" s="1"/>
  <c r="AD10" i="9"/>
  <c r="U63" i="9"/>
  <c r="X63" i="9" s="1"/>
  <c r="Y63" i="9" s="1"/>
  <c r="U110" i="9"/>
  <c r="X110" i="9" s="1"/>
  <c r="Y110" i="9" s="1"/>
  <c r="AD107" i="9"/>
  <c r="AD95" i="9"/>
  <c r="AE72" i="9"/>
  <c r="AE9" i="9"/>
  <c r="AD59" i="9"/>
  <c r="AD32" i="9"/>
  <c r="U106" i="9"/>
  <c r="X106" i="9" s="1"/>
  <c r="Y106" i="9" s="1"/>
  <c r="U58" i="9"/>
  <c r="X58" i="9" s="1"/>
  <c r="AB58" i="9" s="1"/>
  <c r="AC58" i="9" s="1"/>
  <c r="AD80" i="9"/>
  <c r="AD78" i="9"/>
  <c r="U45" i="9"/>
  <c r="X45" i="9" s="1"/>
  <c r="AB45" i="9" s="1"/>
  <c r="AC45" i="9" s="1"/>
  <c r="U51" i="9"/>
  <c r="X51" i="9" s="1"/>
  <c r="Y51" i="9" s="1"/>
  <c r="U105" i="9"/>
  <c r="X105" i="9" s="1"/>
  <c r="AB105" i="9" s="1"/>
  <c r="AC105" i="9" s="1"/>
  <c r="U102" i="9"/>
  <c r="X102" i="9" s="1"/>
  <c r="AB102" i="9" s="1"/>
  <c r="AC102" i="9" s="1"/>
  <c r="U44" i="9"/>
  <c r="X44" i="9" s="1"/>
  <c r="AB44" i="9" s="1"/>
  <c r="AC44" i="9" s="1"/>
  <c r="U86" i="9"/>
  <c r="X86" i="9" s="1"/>
  <c r="AB86" i="9" s="1"/>
  <c r="AC86" i="9" s="1"/>
  <c r="AD72" i="9"/>
  <c r="AD29" i="9"/>
  <c r="AD18" i="9"/>
  <c r="AE8" i="9"/>
  <c r="AE47" i="9"/>
  <c r="AD46" i="9"/>
  <c r="U8" i="9"/>
  <c r="X8" i="9" s="1"/>
  <c r="AB8" i="9" s="1"/>
  <c r="AC8" i="9" s="1"/>
  <c r="AD9" i="9"/>
  <c r="AD54" i="9"/>
  <c r="AD43" i="9"/>
  <c r="U39" i="9"/>
  <c r="X39" i="9" s="1"/>
  <c r="Y39" i="9" s="1"/>
  <c r="AE77" i="9"/>
  <c r="AD31" i="9"/>
  <c r="AD39" i="9"/>
  <c r="AD40" i="9"/>
  <c r="U10" i="9"/>
  <c r="X10" i="9" s="1"/>
  <c r="Y10" i="9" s="1"/>
  <c r="AD61" i="9"/>
  <c r="U99" i="9"/>
  <c r="X99" i="9" s="1"/>
  <c r="Y99" i="9" s="1"/>
  <c r="U61" i="9"/>
  <c r="X61" i="9" s="1"/>
  <c r="AB61" i="9" s="1"/>
  <c r="AC61" i="9" s="1"/>
  <c r="AE65" i="9"/>
  <c r="AE84" i="9"/>
  <c r="AE42" i="9"/>
  <c r="AE24" i="9"/>
  <c r="AE32" i="9"/>
  <c r="AE54" i="9"/>
  <c r="AD74" i="9"/>
  <c r="AE18" i="9"/>
  <c r="AE111" i="9"/>
  <c r="AE75" i="9"/>
  <c r="AE107" i="9"/>
  <c r="AD83" i="9"/>
  <c r="AD14" i="9"/>
  <c r="AD102" i="9"/>
  <c r="AD110" i="9"/>
  <c r="U78" i="9"/>
  <c r="X78" i="9" s="1"/>
  <c r="Y78" i="9" s="1"/>
  <c r="U85" i="9"/>
  <c r="X85" i="9" s="1"/>
  <c r="AB85" i="9" s="1"/>
  <c r="AC85" i="9" s="1"/>
  <c r="AE14" i="9"/>
  <c r="AD82" i="9"/>
  <c r="AD105" i="9"/>
  <c r="AE49" i="9"/>
  <c r="U60" i="9"/>
  <c r="X60" i="9" s="1"/>
  <c r="AB60" i="9" s="1"/>
  <c r="AC60" i="9" s="1"/>
  <c r="AE28" i="9"/>
  <c r="AE60" i="9"/>
  <c r="AD77" i="9"/>
  <c r="AD90" i="9"/>
  <c r="AE52" i="9"/>
  <c r="AD84" i="9"/>
  <c r="AE44" i="9"/>
  <c r="AE89" i="9"/>
  <c r="AE100" i="9"/>
  <c r="AE103" i="9"/>
  <c r="AE13" i="9"/>
  <c r="U24" i="9"/>
  <c r="X24" i="9" s="1"/>
  <c r="Y24" i="9" s="1"/>
  <c r="U59" i="9"/>
  <c r="X59" i="9" s="1"/>
  <c r="Y59" i="9" s="1"/>
  <c r="U80" i="9"/>
  <c r="X80" i="9" s="1"/>
  <c r="AB80" i="9" s="1"/>
  <c r="AC80" i="9" s="1"/>
  <c r="U30" i="9"/>
  <c r="X30" i="9" s="1"/>
  <c r="AB30" i="9" s="1"/>
  <c r="AC30" i="9" s="1"/>
  <c r="AD21" i="9"/>
  <c r="U49" i="9"/>
  <c r="X49" i="9" s="1"/>
  <c r="AB49" i="9" s="1"/>
  <c r="AC49" i="9" s="1"/>
  <c r="U35" i="9"/>
  <c r="X35" i="9" s="1"/>
  <c r="AB35" i="9" s="1"/>
  <c r="AC35" i="9" s="1"/>
  <c r="AE68" i="9"/>
  <c r="AD57" i="9"/>
  <c r="U73" i="9"/>
  <c r="X73" i="9" s="1"/>
  <c r="AB73" i="9" s="1"/>
  <c r="AC73" i="9" s="1"/>
  <c r="AD56" i="9"/>
  <c r="AE15" i="9"/>
  <c r="AD68" i="9"/>
  <c r="U28" i="9"/>
  <c r="X28" i="9" s="1"/>
  <c r="Y28" i="9" s="1"/>
  <c r="AD42" i="9"/>
  <c r="AE41" i="9"/>
  <c r="AE69" i="9"/>
  <c r="AE90" i="9"/>
  <c r="U56" i="9"/>
  <c r="X56" i="9" s="1"/>
  <c r="AB56" i="9" s="1"/>
  <c r="AC56" i="9" s="1"/>
  <c r="AE21" i="9"/>
  <c r="U20" i="9"/>
  <c r="X20" i="9" s="1"/>
  <c r="Y20" i="9" s="1"/>
  <c r="U109" i="9"/>
  <c r="X109" i="9" s="1"/>
  <c r="AB109" i="9" s="1"/>
  <c r="AC109" i="9" s="1"/>
  <c r="AE16" i="9"/>
  <c r="AE33" i="9"/>
  <c r="AE74" i="9"/>
  <c r="AD63" i="9"/>
  <c r="AD37" i="9"/>
  <c r="AE27" i="9"/>
  <c r="U76" i="9"/>
  <c r="X76" i="9" s="1"/>
  <c r="AB76" i="9" s="1"/>
  <c r="AC76" i="9" s="1"/>
  <c r="U46" i="9"/>
  <c r="X46" i="9" s="1"/>
  <c r="AB46" i="9" s="1"/>
  <c r="AC46" i="9" s="1"/>
  <c r="U101" i="9"/>
  <c r="X101" i="9" s="1"/>
  <c r="Y101" i="9" s="1"/>
  <c r="AD50" i="9"/>
  <c r="U16" i="9"/>
  <c r="X16" i="9" s="1"/>
  <c r="AB16" i="9" s="1"/>
  <c r="AC16" i="9" s="1"/>
  <c r="AE50" i="9"/>
  <c r="AE86" i="9"/>
  <c r="AD73" i="9"/>
  <c r="U64" i="9"/>
  <c r="X64" i="9" s="1"/>
  <c r="AB64" i="9" s="1"/>
  <c r="AC64" i="9" s="1"/>
  <c r="U66" i="9"/>
  <c r="X66" i="9" s="1"/>
  <c r="AB66" i="9" s="1"/>
  <c r="AC66" i="9" s="1"/>
  <c r="AD71" i="9"/>
  <c r="AE101" i="9"/>
  <c r="AE71" i="9"/>
  <c r="AE19" i="9"/>
  <c r="U79" i="9"/>
  <c r="X79" i="9" s="1"/>
  <c r="Y79" i="9" s="1"/>
  <c r="U82" i="9"/>
  <c r="X82" i="9" s="1"/>
  <c r="Y82" i="9" s="1"/>
  <c r="AE26" i="9"/>
  <c r="AE66" i="9"/>
  <c r="AD33" i="9"/>
  <c r="AE57" i="9"/>
  <c r="U96" i="9"/>
  <c r="X96" i="9" s="1"/>
  <c r="Y96" i="9" s="1"/>
  <c r="U100" i="9"/>
  <c r="X100" i="9" s="1"/>
  <c r="Y100" i="9" s="1"/>
  <c r="AD96" i="9"/>
  <c r="AD55" i="9"/>
  <c r="AE95" i="9"/>
  <c r="AD79" i="9"/>
  <c r="AE55" i="9"/>
  <c r="AD15" i="9"/>
  <c r="AE85" i="9"/>
  <c r="AE29" i="9"/>
  <c r="AE88" i="9"/>
  <c r="AE22" i="9"/>
  <c r="AD62" i="9"/>
  <c r="AD98" i="9"/>
  <c r="AD12" i="9"/>
  <c r="U34" i="9"/>
  <c r="X34" i="9" s="1"/>
  <c r="AB34" i="9" s="1"/>
  <c r="AC34" i="9" s="1"/>
  <c r="AE81" i="9"/>
  <c r="AD41" i="9"/>
  <c r="AD65" i="9"/>
  <c r="U111" i="9"/>
  <c r="X111" i="9" s="1"/>
  <c r="Y111" i="9" s="1"/>
  <c r="U52" i="9"/>
  <c r="X52" i="9" s="1"/>
  <c r="AB52" i="9" s="1"/>
  <c r="AC52" i="9" s="1"/>
  <c r="U13" i="9"/>
  <c r="X13" i="9" s="1"/>
  <c r="AB13" i="9" s="1"/>
  <c r="AC13" i="9" s="1"/>
  <c r="U40" i="9"/>
  <c r="X40" i="9" s="1"/>
  <c r="AB40" i="9" s="1"/>
  <c r="AC40" i="9" s="1"/>
  <c r="AE70" i="9"/>
  <c r="AD75" i="9"/>
  <c r="AE12" i="9"/>
  <c r="U62" i="9"/>
  <c r="X62" i="9" s="1"/>
  <c r="AB62" i="9" s="1"/>
  <c r="AC62" i="9" s="1"/>
  <c r="U19" i="9"/>
  <c r="X19" i="9" s="1"/>
  <c r="AB19" i="9" s="1"/>
  <c r="AC19" i="9" s="1"/>
  <c r="U98" i="9"/>
  <c r="X98" i="9" s="1"/>
  <c r="Y98" i="9" s="1"/>
  <c r="AD64" i="9"/>
  <c r="U22" i="9"/>
  <c r="X22" i="9" s="1"/>
  <c r="AB22" i="9" s="1"/>
  <c r="AC22" i="9" s="1"/>
  <c r="AD35" i="9"/>
  <c r="U69" i="9"/>
  <c r="X69" i="9" s="1"/>
  <c r="AB69" i="9" s="1"/>
  <c r="AC69" i="9" s="1"/>
  <c r="AE11" i="9"/>
  <c r="AD81" i="9"/>
  <c r="AD11" i="9"/>
  <c r="AD70" i="9"/>
  <c r="AD88" i="9"/>
  <c r="U26" i="9"/>
  <c r="X26" i="9" s="1"/>
  <c r="Y26" i="9" s="1"/>
  <c r="AE30" i="9"/>
  <c r="U91" i="9"/>
  <c r="X91" i="9" s="1"/>
  <c r="AB91" i="9" s="1"/>
  <c r="AC91" i="9" s="1"/>
  <c r="AE34" i="9"/>
  <c r="AE20" i="9"/>
  <c r="Y67" i="9"/>
  <c r="AB67" i="9"/>
  <c r="AC67" i="9" s="1"/>
  <c r="AB42" i="9"/>
  <c r="AC42" i="9" s="1"/>
  <c r="Y42" i="9"/>
  <c r="Y27" i="9"/>
  <c r="AB27" i="9"/>
  <c r="AC27" i="9" s="1"/>
  <c r="Y95" i="9"/>
  <c r="AB95" i="9"/>
  <c r="AC95" i="9" s="1"/>
  <c r="Y31" i="9"/>
  <c r="AB31" i="9"/>
  <c r="AC31" i="9" s="1"/>
  <c r="AB29" i="9"/>
  <c r="AC29" i="9" s="1"/>
  <c r="Y29" i="9"/>
  <c r="AB48" i="9"/>
  <c r="AC48" i="9" s="1"/>
  <c r="Y48" i="9"/>
  <c r="AB108" i="9"/>
  <c r="AC108" i="9" s="1"/>
  <c r="Y108" i="9"/>
  <c r="AB14" i="9"/>
  <c r="AC14" i="9" s="1"/>
  <c r="Y14" i="9"/>
  <c r="AB90" i="9"/>
  <c r="AC90" i="9" s="1"/>
  <c r="Y90" i="9"/>
  <c r="AB9" i="9"/>
  <c r="AC9" i="9" s="1"/>
  <c r="Y9" i="9"/>
  <c r="Y47" i="9"/>
  <c r="AB47" i="9"/>
  <c r="AC47" i="9" s="1"/>
  <c r="Y43" i="9"/>
  <c r="AB43" i="9"/>
  <c r="AC43" i="9" s="1"/>
  <c r="AB50" i="9"/>
  <c r="AC50" i="9" s="1"/>
  <c r="Y50" i="9"/>
  <c r="AB54" i="9"/>
  <c r="AC54" i="9" s="1"/>
  <c r="Y54" i="9"/>
  <c r="AB72" i="9"/>
  <c r="AC72" i="9" s="1"/>
  <c r="Y72" i="9"/>
  <c r="AB88" i="9"/>
  <c r="AC88" i="9" s="1"/>
  <c r="Y88" i="9"/>
  <c r="AB41" i="9"/>
  <c r="AC41" i="9" s="1"/>
  <c r="Y41" i="9"/>
  <c r="AB65" i="9"/>
  <c r="AC65" i="9" s="1"/>
  <c r="Y65" i="9"/>
  <c r="AB68" i="9"/>
  <c r="AC68" i="9" s="1"/>
  <c r="Y68" i="9"/>
  <c r="AB57" i="9"/>
  <c r="AC57" i="9" s="1"/>
  <c r="Y57" i="9"/>
  <c r="Y55" i="9"/>
  <c r="AB55" i="9"/>
  <c r="AC55" i="9" s="1"/>
  <c r="AB94" i="9"/>
  <c r="AC94" i="9" s="1"/>
  <c r="Y94" i="9"/>
  <c r="AB33" i="9"/>
  <c r="AC33" i="9" s="1"/>
  <c r="Y33" i="9"/>
  <c r="Y75" i="9"/>
  <c r="AB75" i="9"/>
  <c r="AC75" i="9" s="1"/>
  <c r="AB81" i="9"/>
  <c r="AC81" i="9" s="1"/>
  <c r="Y81" i="9"/>
  <c r="AB84" i="9"/>
  <c r="AC84" i="9" s="1"/>
  <c r="Y84" i="9"/>
  <c r="Y71" i="9"/>
  <c r="AB71" i="9"/>
  <c r="AC71" i="9" s="1"/>
  <c r="AB37" i="9"/>
  <c r="AC37" i="9" s="1"/>
  <c r="Y37" i="9"/>
  <c r="AB74" i="9"/>
  <c r="AC74" i="9" s="1"/>
  <c r="Y74" i="9"/>
  <c r="AB21" i="9"/>
  <c r="AC21" i="9" s="1"/>
  <c r="Y21" i="9"/>
  <c r="AB77" i="9"/>
  <c r="AC77" i="9" s="1"/>
  <c r="Y77" i="9"/>
  <c r="Y23" i="9"/>
  <c r="AB23" i="9"/>
  <c r="AC23" i="9" s="1"/>
  <c r="Y107" i="9"/>
  <c r="AB107" i="9"/>
  <c r="AC107" i="9" s="1"/>
  <c r="AB70" i="9"/>
  <c r="AC70" i="9" s="1"/>
  <c r="Y70" i="9"/>
  <c r="Y11" i="9"/>
  <c r="AB11" i="9"/>
  <c r="AC11" i="9" s="1"/>
  <c r="AB18" i="9"/>
  <c r="AC18" i="9" s="1"/>
  <c r="Y18" i="9"/>
  <c r="Y15" i="9"/>
  <c r="AB15" i="9"/>
  <c r="AC15" i="9" s="1"/>
  <c r="AB12" i="9"/>
  <c r="AC12" i="9" s="1"/>
  <c r="Y12" i="9"/>
  <c r="AB32" i="9"/>
  <c r="AC32" i="9" s="1"/>
  <c r="Y32" i="9"/>
  <c r="T112" i="9"/>
  <c r="AE6" i="9"/>
  <c r="P116" i="7"/>
  <c r="I44" i="11"/>
  <c r="U6" i="9"/>
  <c r="AD6" i="9"/>
  <c r="AB38" i="9" l="1"/>
  <c r="AC38" i="9" s="1"/>
  <c r="AB87" i="9"/>
  <c r="AC87" i="9" s="1"/>
  <c r="Y89" i="9"/>
  <c r="Y97" i="9"/>
  <c r="Y25" i="9"/>
  <c r="AB7" i="9"/>
  <c r="AC7" i="9" s="1"/>
  <c r="AB83" i="9"/>
  <c r="AC83" i="9" s="1"/>
  <c r="Y44" i="9"/>
  <c r="Y92" i="9"/>
  <c r="Y36" i="9"/>
  <c r="AB93" i="9"/>
  <c r="AC93" i="9" s="1"/>
  <c r="AB103" i="9"/>
  <c r="AC103" i="9" s="1"/>
  <c r="Y61" i="9"/>
  <c r="Y105" i="9"/>
  <c r="AB63" i="9"/>
  <c r="AC63" i="9" s="1"/>
  <c r="Y45" i="9"/>
  <c r="Y17" i="9"/>
  <c r="AB51" i="9"/>
  <c r="AC51" i="9" s="1"/>
  <c r="Y104" i="9"/>
  <c r="Y53" i="9"/>
  <c r="Y8" i="9"/>
  <c r="Y102" i="9"/>
  <c r="AB110" i="9"/>
  <c r="AC110" i="9" s="1"/>
  <c r="AB111" i="9"/>
  <c r="AC111" i="9" s="1"/>
  <c r="AB101" i="9"/>
  <c r="AC101" i="9" s="1"/>
  <c r="AB82" i="9"/>
  <c r="AC82" i="9" s="1"/>
  <c r="AB106" i="9"/>
  <c r="AC106" i="9" s="1"/>
  <c r="Y35" i="9"/>
  <c r="AB78" i="9"/>
  <c r="AC78" i="9" s="1"/>
  <c r="Y13" i="9"/>
  <c r="Y56" i="9"/>
  <c r="Y86" i="9"/>
  <c r="Y85" i="9"/>
  <c r="Y58" i="9"/>
  <c r="AB39" i="9"/>
  <c r="AC39" i="9" s="1"/>
  <c r="AB98" i="9"/>
  <c r="AC98" i="9" s="1"/>
  <c r="Y46" i="9"/>
  <c r="AB100" i="9"/>
  <c r="AC100" i="9" s="1"/>
  <c r="AB96" i="9"/>
  <c r="AC96" i="9" s="1"/>
  <c r="Y60" i="9"/>
  <c r="Y66" i="9"/>
  <c r="Y69" i="9"/>
  <c r="Y49" i="9"/>
  <c r="AB28" i="9"/>
  <c r="AC28" i="9" s="1"/>
  <c r="AB10" i="9"/>
  <c r="AC10" i="9" s="1"/>
  <c r="AB59" i="9"/>
  <c r="AC59" i="9" s="1"/>
  <c r="Y76" i="9"/>
  <c r="AB99" i="9"/>
  <c r="AC99" i="9" s="1"/>
  <c r="Y80" i="9"/>
  <c r="AB24" i="9"/>
  <c r="AC24" i="9" s="1"/>
  <c r="Y30" i="9"/>
  <c r="AB20" i="9"/>
  <c r="AC20" i="9" s="1"/>
  <c r="Y73" i="9"/>
  <c r="Y52" i="9"/>
  <c r="Y40" i="9"/>
  <c r="Y16" i="9"/>
  <c r="Y109" i="9"/>
  <c r="Y34" i="9"/>
  <c r="Y62" i="9"/>
  <c r="Y91" i="9"/>
  <c r="Y22" i="9"/>
  <c r="AB26" i="9"/>
  <c r="AC26" i="9" s="1"/>
  <c r="Y19" i="9"/>
  <c r="AB79" i="9"/>
  <c r="AC79" i="9" s="1"/>
  <c r="Y64" i="9"/>
  <c r="R36" i="7"/>
  <c r="S36" i="7" s="1"/>
  <c r="R104" i="7"/>
  <c r="S104" i="7" s="1"/>
  <c r="R72" i="7"/>
  <c r="S72" i="7" s="1"/>
  <c r="R40" i="7"/>
  <c r="S40" i="7" s="1"/>
  <c r="R64" i="7"/>
  <c r="S64" i="7" s="1"/>
  <c r="R53" i="7"/>
  <c r="S53" i="7" s="1"/>
  <c r="R37" i="7"/>
  <c r="S37" i="7" s="1"/>
  <c r="R101" i="7"/>
  <c r="S101" i="7" s="1"/>
  <c r="R16" i="7"/>
  <c r="S16" i="7" s="1"/>
  <c r="R29" i="7"/>
  <c r="S29" i="7" s="1"/>
  <c r="R49" i="7"/>
  <c r="S49" i="7" s="1"/>
  <c r="R100" i="7"/>
  <c r="S100" i="7" s="1"/>
  <c r="R77" i="7"/>
  <c r="S77" i="7" s="1"/>
  <c r="R24" i="7"/>
  <c r="S24" i="7" s="1"/>
  <c r="R90" i="7"/>
  <c r="S90" i="7" s="1"/>
  <c r="R30" i="7"/>
  <c r="S30" i="7" s="1"/>
  <c r="R12" i="7"/>
  <c r="S12" i="7" s="1"/>
  <c r="R51" i="7"/>
  <c r="S51" i="7" s="1"/>
  <c r="R52" i="7"/>
  <c r="S52" i="7" s="1"/>
  <c r="R107" i="7"/>
  <c r="S107" i="7" s="1"/>
  <c r="R45" i="7"/>
  <c r="S45" i="7" s="1"/>
  <c r="R13" i="7"/>
  <c r="S13" i="7" s="1"/>
  <c r="R19" i="7"/>
  <c r="S19" i="7" s="1"/>
  <c r="R85" i="7"/>
  <c r="S85" i="7" s="1"/>
  <c r="R73" i="7"/>
  <c r="S73" i="7" s="1"/>
  <c r="R66" i="7"/>
  <c r="S66" i="7" s="1"/>
  <c r="R89" i="7"/>
  <c r="S89" i="7" s="1"/>
  <c r="R75" i="7"/>
  <c r="S75" i="7" s="1"/>
  <c r="R102" i="7"/>
  <c r="S102" i="7" s="1"/>
  <c r="R111" i="7"/>
  <c r="S111" i="7" s="1"/>
  <c r="R91" i="7"/>
  <c r="S91" i="7" s="1"/>
  <c r="R10" i="7"/>
  <c r="S10" i="7" s="1"/>
  <c r="R32" i="7"/>
  <c r="S32" i="7" s="1"/>
  <c r="R87" i="7"/>
  <c r="S87" i="7" s="1"/>
  <c r="R93" i="7"/>
  <c r="S93" i="7" s="1"/>
  <c r="R26" i="7"/>
  <c r="S26" i="7" s="1"/>
  <c r="R109" i="7"/>
  <c r="S109" i="7" s="1"/>
  <c r="R35" i="7"/>
  <c r="S35" i="7" s="1"/>
  <c r="R18" i="7"/>
  <c r="S18" i="7" s="1"/>
  <c r="R8" i="7"/>
  <c r="S8" i="7" s="1"/>
  <c r="R105" i="7"/>
  <c r="S105" i="7" s="1"/>
  <c r="R27" i="7"/>
  <c r="S27" i="7" s="1"/>
  <c r="R17" i="7"/>
  <c r="S17" i="7" s="1"/>
  <c r="R23" i="7"/>
  <c r="S23" i="7" s="1"/>
  <c r="R62" i="7"/>
  <c r="S62" i="7" s="1"/>
  <c r="R63" i="7"/>
  <c r="S63" i="7" s="1"/>
  <c r="R55" i="7"/>
  <c r="S55" i="7" s="1"/>
  <c r="R38" i="7"/>
  <c r="S38" i="7" s="1"/>
  <c r="R48" i="7"/>
  <c r="S48" i="7" s="1"/>
  <c r="R28" i="7"/>
  <c r="S28" i="7" s="1"/>
  <c r="R33" i="7"/>
  <c r="S33" i="7" s="1"/>
  <c r="R83" i="7"/>
  <c r="S83" i="7" s="1"/>
  <c r="R94" i="7"/>
  <c r="S94" i="7" s="1"/>
  <c r="R68" i="7"/>
  <c r="S68" i="7" s="1"/>
  <c r="R86" i="7"/>
  <c r="S86" i="7" s="1"/>
  <c r="R98" i="7"/>
  <c r="S98" i="7" s="1"/>
  <c r="R57" i="7"/>
  <c r="S57" i="7" s="1"/>
  <c r="R7" i="7"/>
  <c r="S7" i="7" s="1"/>
  <c r="R74" i="7"/>
  <c r="S74" i="7" s="1"/>
  <c r="R22" i="7"/>
  <c r="S22" i="7" s="1"/>
  <c r="R97" i="7"/>
  <c r="S97" i="7" s="1"/>
  <c r="R20" i="7"/>
  <c r="S20" i="7" s="1"/>
  <c r="R79" i="7"/>
  <c r="S79" i="7" s="1"/>
  <c r="R47" i="7"/>
  <c r="S47" i="7" s="1"/>
  <c r="R60" i="7"/>
  <c r="S60" i="7" s="1"/>
  <c r="R39" i="7"/>
  <c r="S39" i="7" s="1"/>
  <c r="R69" i="7"/>
  <c r="S69" i="7" s="1"/>
  <c r="R59" i="7"/>
  <c r="S59" i="7" s="1"/>
  <c r="R43" i="7"/>
  <c r="S43" i="7" s="1"/>
  <c r="R95" i="7"/>
  <c r="S95" i="7" s="1"/>
  <c r="R84" i="7"/>
  <c r="S84" i="7" s="1"/>
  <c r="R88" i="7"/>
  <c r="S88" i="7" s="1"/>
  <c r="R54" i="7"/>
  <c r="S54" i="7" s="1"/>
  <c r="R65" i="7"/>
  <c r="S65" i="7" s="1"/>
  <c r="R21" i="7"/>
  <c r="S21" i="7" s="1"/>
  <c r="R41" i="7"/>
  <c r="S41" i="7" s="1"/>
  <c r="R99" i="7"/>
  <c r="S99" i="7" s="1"/>
  <c r="R34" i="7"/>
  <c r="S34" i="7" s="1"/>
  <c r="R71" i="7"/>
  <c r="S71" i="7" s="1"/>
  <c r="R50" i="7"/>
  <c r="S50" i="7" s="1"/>
  <c r="R80" i="7"/>
  <c r="S80" i="7" s="1"/>
  <c r="R70" i="7"/>
  <c r="S70" i="7" s="1"/>
  <c r="R96" i="7"/>
  <c r="S96" i="7" s="1"/>
  <c r="R15" i="7"/>
  <c r="S15" i="7" s="1"/>
  <c r="R108" i="7"/>
  <c r="S108" i="7" s="1"/>
  <c r="R25" i="7"/>
  <c r="S25" i="7" s="1"/>
  <c r="R103" i="7"/>
  <c r="S103" i="7" s="1"/>
  <c r="R11" i="7"/>
  <c r="S11" i="7" s="1"/>
  <c r="R58" i="7"/>
  <c r="S58" i="7" s="1"/>
  <c r="R67" i="7"/>
  <c r="S67" i="7" s="1"/>
  <c r="R110" i="7"/>
  <c r="S110" i="7" s="1"/>
  <c r="R46" i="7"/>
  <c r="S46" i="7" s="1"/>
  <c r="R82" i="7"/>
  <c r="S82" i="7" s="1"/>
  <c r="R61" i="7"/>
  <c r="S61" i="7" s="1"/>
  <c r="R42" i="7"/>
  <c r="S42" i="7" s="1"/>
  <c r="R92" i="7"/>
  <c r="S92" i="7" s="1"/>
  <c r="R81" i="7"/>
  <c r="S81" i="7" s="1"/>
  <c r="R14" i="7"/>
  <c r="S14" i="7" s="1"/>
  <c r="R76" i="7"/>
  <c r="S76" i="7" s="1"/>
  <c r="R78" i="7"/>
  <c r="S78" i="7" s="1"/>
  <c r="R106" i="7"/>
  <c r="S106" i="7" s="1"/>
  <c r="R56" i="7"/>
  <c r="S56" i="7" s="1"/>
  <c r="R44" i="7"/>
  <c r="S44" i="7" s="1"/>
  <c r="R9" i="7"/>
  <c r="S9" i="7" s="1"/>
  <c r="R31" i="7"/>
  <c r="S31" i="7" s="1"/>
  <c r="R112" i="7"/>
  <c r="I49" i="11"/>
  <c r="R6" i="7"/>
  <c r="S6" i="7" s="1"/>
  <c r="U112" i="9"/>
  <c r="X6" i="9"/>
  <c r="AE112" i="9"/>
  <c r="L15" i="10" s="1"/>
  <c r="AD112" i="9"/>
  <c r="T6" i="7" l="1" a="1"/>
  <c r="T8" i="7" s="1"/>
  <c r="S112" i="7"/>
  <c r="I54" i="11" s="1"/>
  <c r="AB6" i="9"/>
  <c r="X112" i="9"/>
  <c r="Y6" i="9"/>
  <c r="Y112" i="9" s="1"/>
  <c r="AE8" i="7" l="1"/>
  <c r="AD8" i="7"/>
  <c r="U8" i="7"/>
  <c r="X8" i="7" s="1"/>
  <c r="AB8" i="7" s="1"/>
  <c r="AC8" i="7" s="1"/>
  <c r="T50" i="7"/>
  <c r="U50" i="7" s="1"/>
  <c r="X50" i="7" s="1"/>
  <c r="AB50" i="7" s="1"/>
  <c r="AC50" i="7" s="1"/>
  <c r="T24" i="7"/>
  <c r="AE24" i="7" s="1"/>
  <c r="T25" i="7"/>
  <c r="AE25" i="7" s="1"/>
  <c r="T106" i="7"/>
  <c r="U106" i="7" s="1"/>
  <c r="X106" i="7" s="1"/>
  <c r="CS104" i="8" s="1"/>
  <c r="T41" i="7"/>
  <c r="AD41" i="7" s="1"/>
  <c r="T68" i="7"/>
  <c r="AD68" i="7" s="1"/>
  <c r="T88" i="7"/>
  <c r="U88" i="7" s="1"/>
  <c r="X88" i="7" s="1"/>
  <c r="Y88" i="7" s="1"/>
  <c r="CT86" i="8" s="1"/>
  <c r="T31" i="7"/>
  <c r="U31" i="7" s="1"/>
  <c r="X31" i="7" s="1"/>
  <c r="CS31" i="8" s="1"/>
  <c r="T44" i="7"/>
  <c r="U44" i="7" s="1"/>
  <c r="X44" i="7" s="1"/>
  <c r="CS44" i="8" s="1"/>
  <c r="T78" i="7"/>
  <c r="U78" i="7" s="1"/>
  <c r="X78" i="7" s="1"/>
  <c r="AB78" i="7" s="1"/>
  <c r="AC78" i="7" s="1"/>
  <c r="T59" i="7"/>
  <c r="U59" i="7" s="1"/>
  <c r="X59" i="7" s="1"/>
  <c r="Y59" i="7" s="1"/>
  <c r="CT59" i="8" s="1"/>
  <c r="T28" i="7"/>
  <c r="U28" i="7" s="1"/>
  <c r="X28" i="7" s="1"/>
  <c r="Y28" i="7" s="1"/>
  <c r="CT28" i="8" s="1"/>
  <c r="T110" i="7"/>
  <c r="AE110" i="7" s="1"/>
  <c r="T85" i="7"/>
  <c r="U85" i="7" s="1"/>
  <c r="X85" i="7" s="1"/>
  <c r="CS83" i="8" s="1"/>
  <c r="T109" i="7"/>
  <c r="AE109" i="7" s="1"/>
  <c r="T43" i="7"/>
  <c r="AD43" i="7" s="1"/>
  <c r="T91" i="7"/>
  <c r="U91" i="7" s="1"/>
  <c r="X91" i="7" s="1"/>
  <c r="Y91" i="7" s="1"/>
  <c r="CT89" i="8" s="1"/>
  <c r="T27" i="7"/>
  <c r="U27" i="7" s="1"/>
  <c r="X27" i="7" s="1"/>
  <c r="T65" i="7"/>
  <c r="U65" i="7" s="1"/>
  <c r="X65" i="7" s="1"/>
  <c r="Y65" i="7" s="1"/>
  <c r="CT65" i="8" s="1"/>
  <c r="T96" i="7"/>
  <c r="AE96" i="7" s="1"/>
  <c r="T42" i="7"/>
  <c r="U42" i="7" s="1"/>
  <c r="X42" i="7" s="1"/>
  <c r="Y42" i="7" s="1"/>
  <c r="CT42" i="8" s="1"/>
  <c r="T77" i="7"/>
  <c r="AE77" i="7" s="1"/>
  <c r="T69" i="7"/>
  <c r="AE69" i="7" s="1"/>
  <c r="T36" i="7"/>
  <c r="AE36" i="7" s="1"/>
  <c r="T26" i="7"/>
  <c r="U26" i="7" s="1"/>
  <c r="X26" i="7" s="1"/>
  <c r="Y26" i="7" s="1"/>
  <c r="CT26" i="8" s="1"/>
  <c r="T76" i="7"/>
  <c r="AE76" i="7" s="1"/>
  <c r="T6" i="7"/>
  <c r="T95" i="7"/>
  <c r="AE95" i="7" s="1"/>
  <c r="T92" i="7"/>
  <c r="U92" i="7" s="1"/>
  <c r="X92" i="7" s="1"/>
  <c r="CS90" i="8" s="1"/>
  <c r="T35" i="7"/>
  <c r="AE35" i="7" s="1"/>
  <c r="T70" i="7"/>
  <c r="U70" i="7" s="1"/>
  <c r="X70" i="7" s="1"/>
  <c r="Y70" i="7" s="1"/>
  <c r="CT70" i="8" s="1"/>
  <c r="T111" i="7"/>
  <c r="AE111" i="7" s="1"/>
  <c r="T63" i="7"/>
  <c r="U63" i="7" s="1"/>
  <c r="X63" i="7" s="1"/>
  <c r="CS63" i="8" s="1"/>
  <c r="T45" i="7"/>
  <c r="U45" i="7" s="1"/>
  <c r="X45" i="7" s="1"/>
  <c r="CS45" i="8" s="1"/>
  <c r="T37" i="7"/>
  <c r="AE37" i="7" s="1"/>
  <c r="T32" i="7"/>
  <c r="AE32" i="7" s="1"/>
  <c r="T80" i="7"/>
  <c r="AD80" i="7" s="1"/>
  <c r="T89" i="7"/>
  <c r="AD89" i="7" s="1"/>
  <c r="T67" i="7"/>
  <c r="AE67" i="7" s="1"/>
  <c r="T64" i="7"/>
  <c r="AD64" i="7" s="1"/>
  <c r="T104" i="7"/>
  <c r="U104" i="7" s="1"/>
  <c r="X104" i="7" s="1"/>
  <c r="Y104" i="7" s="1"/>
  <c r="CT102" i="8" s="1"/>
  <c r="T73" i="7"/>
  <c r="AE73" i="7" s="1"/>
  <c r="T40" i="7"/>
  <c r="AD40" i="7" s="1"/>
  <c r="T52" i="7"/>
  <c r="U52" i="7" s="1"/>
  <c r="X52" i="7" s="1"/>
  <c r="CS52" i="8" s="1"/>
  <c r="T17" i="7"/>
  <c r="U17" i="7" s="1"/>
  <c r="X17" i="7" s="1"/>
  <c r="T82" i="7"/>
  <c r="U82" i="7" s="1"/>
  <c r="X82" i="7" s="1"/>
  <c r="AB82" i="7" s="1"/>
  <c r="AC82" i="7" s="1"/>
  <c r="T100" i="7"/>
  <c r="AE100" i="7" s="1"/>
  <c r="T12" i="7"/>
  <c r="T93" i="7"/>
  <c r="U93" i="7" s="1"/>
  <c r="X93" i="7" s="1"/>
  <c r="T81" i="7"/>
  <c r="T10" i="7"/>
  <c r="T19" i="7"/>
  <c r="U19" i="7" s="1"/>
  <c r="X19" i="7" s="1"/>
  <c r="T66" i="7"/>
  <c r="AD66" i="7" s="1"/>
  <c r="T57" i="7"/>
  <c r="AE57" i="7" s="1"/>
  <c r="T62" i="7"/>
  <c r="AE62" i="7" s="1"/>
  <c r="T34" i="7"/>
  <c r="AE34" i="7" s="1"/>
  <c r="T11" i="7"/>
  <c r="AE11" i="7" s="1"/>
  <c r="T99" i="7"/>
  <c r="AD99" i="7" s="1"/>
  <c r="T74" i="7"/>
  <c r="AD74" i="7" s="1"/>
  <c r="T9" i="7"/>
  <c r="T49" i="7"/>
  <c r="T53" i="7"/>
  <c r="U53" i="7" s="1"/>
  <c r="X53" i="7" s="1"/>
  <c r="CS53" i="8" s="1"/>
  <c r="T86" i="7"/>
  <c r="AD86" i="7" s="1"/>
  <c r="T23" i="7"/>
  <c r="T48" i="7"/>
  <c r="T101" i="7"/>
  <c r="T103" i="7"/>
  <c r="T51" i="7"/>
  <c r="U51" i="7" s="1"/>
  <c r="X51" i="7" s="1"/>
  <c r="CB20" i="8" s="1"/>
  <c r="CC20" i="8" s="1"/>
  <c r="T105" i="7"/>
  <c r="AD105" i="7" s="1"/>
  <c r="T102" i="7"/>
  <c r="U102" i="7" s="1"/>
  <c r="X102" i="7" s="1"/>
  <c r="Y102" i="7" s="1"/>
  <c r="CT100" i="8" s="1"/>
  <c r="T71" i="7"/>
  <c r="U71" i="7" s="1"/>
  <c r="X71" i="7" s="1"/>
  <c r="AB71" i="7" s="1"/>
  <c r="AC71" i="7" s="1"/>
  <c r="T72" i="7"/>
  <c r="U72" i="7" s="1"/>
  <c r="X72" i="7" s="1"/>
  <c r="T38" i="7"/>
  <c r="AD38" i="7" s="1"/>
  <c r="T98" i="7"/>
  <c r="AE98" i="7" s="1"/>
  <c r="T75" i="7"/>
  <c r="U75" i="7" s="1"/>
  <c r="X75" i="7" s="1"/>
  <c r="CS75" i="8" s="1"/>
  <c r="T46" i="7"/>
  <c r="U46" i="7" s="1"/>
  <c r="X46" i="7" s="1"/>
  <c r="AB46" i="7" s="1"/>
  <c r="AC46" i="7" s="1"/>
  <c r="T16" i="7"/>
  <c r="T21" i="7"/>
  <c r="T94" i="7"/>
  <c r="T60" i="7"/>
  <c r="T15" i="7"/>
  <c r="T84" i="7"/>
  <c r="T90" i="7"/>
  <c r="T54" i="7"/>
  <c r="T13" i="7"/>
  <c r="AE13" i="7" s="1"/>
  <c r="T18" i="7"/>
  <c r="T87" i="7"/>
  <c r="U87" i="7" s="1"/>
  <c r="X87" i="7" s="1"/>
  <c r="CS85" i="8" s="1"/>
  <c r="T55" i="7"/>
  <c r="U55" i="7" s="1"/>
  <c r="X55" i="7" s="1"/>
  <c r="AB55" i="7" s="1"/>
  <c r="AC55" i="7" s="1"/>
  <c r="T29" i="7"/>
  <c r="U29" i="7" s="1"/>
  <c r="X29" i="7" s="1"/>
  <c r="Y29" i="7" s="1"/>
  <c r="CT29" i="8" s="1"/>
  <c r="T22" i="7"/>
  <c r="AD22" i="7" s="1"/>
  <c r="T7" i="7"/>
  <c r="AE7" i="7" s="1"/>
  <c r="T33" i="7"/>
  <c r="AE33" i="7" s="1"/>
  <c r="T108" i="7"/>
  <c r="U108" i="7" s="1"/>
  <c r="X108" i="7" s="1"/>
  <c r="T39" i="7"/>
  <c r="U39" i="7" s="1"/>
  <c r="X39" i="7" s="1"/>
  <c r="CS39" i="8" s="1"/>
  <c r="T107" i="7"/>
  <c r="AE107" i="7" s="1"/>
  <c r="T30" i="7"/>
  <c r="U30" i="7" s="1"/>
  <c r="X30" i="7" s="1"/>
  <c r="CS30" i="8" s="1"/>
  <c r="T47" i="7"/>
  <c r="T83" i="7"/>
  <c r="T20" i="7"/>
  <c r="T58" i="7"/>
  <c r="T61" i="7"/>
  <c r="T97" i="7"/>
  <c r="T56" i="7"/>
  <c r="T14" i="7"/>
  <c r="T79" i="7"/>
  <c r="F15" i="10"/>
  <c r="H15" i="10"/>
  <c r="G15" i="10"/>
  <c r="I15" i="10"/>
  <c r="AB112" i="9"/>
  <c r="AC6" i="9"/>
  <c r="AC112" i="9" s="1"/>
  <c r="K15" i="10" s="1"/>
  <c r="AD45" i="7" l="1"/>
  <c r="AD69" i="7"/>
  <c r="CB43" i="8"/>
  <c r="CC43" i="8" s="1"/>
  <c r="CL43" i="8" s="1"/>
  <c r="AB102" i="7"/>
  <c r="AC102" i="7" s="1"/>
  <c r="Y78" i="7"/>
  <c r="AD37" i="7"/>
  <c r="Y71" i="7"/>
  <c r="CT71" i="8" s="1"/>
  <c r="AD71" i="7"/>
  <c r="U107" i="7"/>
  <c r="X107" i="7" s="1"/>
  <c r="Y107" i="7" s="1"/>
  <c r="CT105" i="8" s="1"/>
  <c r="AD32" i="7"/>
  <c r="AD59" i="7"/>
  <c r="AB59" i="7"/>
  <c r="AC59" i="7" s="1"/>
  <c r="AD102" i="7"/>
  <c r="CS80" i="8"/>
  <c r="AE99" i="7"/>
  <c r="CS8" i="8"/>
  <c r="AD53" i="7"/>
  <c r="CS100" i="8"/>
  <c r="AD39" i="7"/>
  <c r="Y45" i="7"/>
  <c r="CT45" i="8" s="1"/>
  <c r="Y82" i="7"/>
  <c r="CT80" i="8" s="1"/>
  <c r="AB45" i="7"/>
  <c r="AC45" i="7" s="1"/>
  <c r="U69" i="7"/>
  <c r="X69" i="7" s="1"/>
  <c r="AB69" i="7" s="1"/>
  <c r="AC69" i="7" s="1"/>
  <c r="Y39" i="7"/>
  <c r="CT39" i="8" s="1"/>
  <c r="AE102" i="7"/>
  <c r="AB39" i="7"/>
  <c r="AC39" i="7" s="1"/>
  <c r="AE45" i="7"/>
  <c r="U99" i="7"/>
  <c r="X99" i="7" s="1"/>
  <c r="CS97" i="8" s="1"/>
  <c r="AE78" i="7"/>
  <c r="CS59" i="8"/>
  <c r="CB31" i="8"/>
  <c r="CC31" i="8" s="1"/>
  <c r="U24" i="7"/>
  <c r="X24" i="7" s="1"/>
  <c r="Y24" i="7" s="1"/>
  <c r="CT24" i="8" s="1"/>
  <c r="AD24" i="7"/>
  <c r="Y87" i="7"/>
  <c r="CT85" i="8" s="1"/>
  <c r="AE50" i="7"/>
  <c r="Y75" i="7"/>
  <c r="CT75" i="8" s="1"/>
  <c r="CS71" i="8"/>
  <c r="Y8" i="7"/>
  <c r="CT8" i="8" s="1"/>
  <c r="CB16" i="8"/>
  <c r="CC16" i="8" s="1"/>
  <c r="AB26" i="7"/>
  <c r="AC26" i="7" s="1"/>
  <c r="AB85" i="7"/>
  <c r="AC85" i="7" s="1"/>
  <c r="U67" i="7"/>
  <c r="X67" i="7" s="1"/>
  <c r="AB67" i="7" s="1"/>
  <c r="AC67" i="7" s="1"/>
  <c r="AB75" i="7"/>
  <c r="AC75" i="7" s="1"/>
  <c r="AB91" i="7"/>
  <c r="AC91" i="7" s="1"/>
  <c r="AB53" i="7"/>
  <c r="AC53" i="7" s="1"/>
  <c r="Y106" i="7"/>
  <c r="CT104" i="8" s="1"/>
  <c r="U43" i="7"/>
  <c r="X43" i="7" s="1"/>
  <c r="Y43" i="7" s="1"/>
  <c r="CT43" i="8" s="1"/>
  <c r="AE43" i="7"/>
  <c r="Y53" i="7"/>
  <c r="CT53" i="8" s="1"/>
  <c r="CS89" i="8"/>
  <c r="U25" i="7"/>
  <c r="X25" i="7" s="1"/>
  <c r="CS25" i="8" s="1"/>
  <c r="AB28" i="7"/>
  <c r="AC28" i="7" s="1"/>
  <c r="Y85" i="7"/>
  <c r="CT83" i="8" s="1"/>
  <c r="AD36" i="7"/>
  <c r="U37" i="7"/>
  <c r="X37" i="7" s="1"/>
  <c r="Y37" i="7" s="1"/>
  <c r="CT37" i="8" s="1"/>
  <c r="U22" i="7"/>
  <c r="X22" i="7" s="1"/>
  <c r="AB22" i="7" s="1"/>
  <c r="AC22" i="7" s="1"/>
  <c r="AE71" i="7"/>
  <c r="U32" i="7"/>
  <c r="X32" i="7" s="1"/>
  <c r="CS32" i="8" s="1"/>
  <c r="AE22" i="7"/>
  <c r="AE28" i="7"/>
  <c r="AE53" i="7"/>
  <c r="Y46" i="7"/>
  <c r="CT46" i="8" s="1"/>
  <c r="AE63" i="7"/>
  <c r="U98" i="7"/>
  <c r="X98" i="7" s="1"/>
  <c r="AB98" i="7" s="1"/>
  <c r="AC98" i="7" s="1"/>
  <c r="AD85" i="7"/>
  <c r="AB52" i="7"/>
  <c r="AC52" i="7" s="1"/>
  <c r="AB106" i="7"/>
  <c r="AC106" i="7" s="1"/>
  <c r="AE29" i="7"/>
  <c r="AE85" i="7"/>
  <c r="AB65" i="7"/>
  <c r="AC65" i="7" s="1"/>
  <c r="CS28" i="8"/>
  <c r="CS46" i="8"/>
  <c r="CS55" i="8"/>
  <c r="U68" i="7"/>
  <c r="X68" i="7" s="1"/>
  <c r="CS68" i="8" s="1"/>
  <c r="AE74" i="7"/>
  <c r="CS65" i="8"/>
  <c r="CB27" i="8"/>
  <c r="CC27" i="8" s="1"/>
  <c r="AB63" i="7"/>
  <c r="AC63" i="7" s="1"/>
  <c r="U57" i="7"/>
  <c r="X57" i="7" s="1"/>
  <c r="AB57" i="7" s="1"/>
  <c r="AC57" i="7" s="1"/>
  <c r="AB70" i="7"/>
  <c r="AC70" i="7" s="1"/>
  <c r="Y92" i="7"/>
  <c r="CT90" i="8" s="1"/>
  <c r="AE92" i="7"/>
  <c r="AB92" i="7"/>
  <c r="AC92" i="7" s="1"/>
  <c r="CS26" i="8"/>
  <c r="AE104" i="7"/>
  <c r="AD91" i="7"/>
  <c r="Y52" i="7"/>
  <c r="CT52" i="8" s="1"/>
  <c r="AD35" i="7"/>
  <c r="AE68" i="7"/>
  <c r="CB21" i="8"/>
  <c r="CC21" i="8" s="1"/>
  <c r="Y55" i="7"/>
  <c r="CT55" i="8" s="1"/>
  <c r="Y31" i="7"/>
  <c r="CT31" i="8" s="1"/>
  <c r="AD55" i="7"/>
  <c r="AD28" i="7"/>
  <c r="Y17" i="7"/>
  <c r="CT17" i="8" s="1"/>
  <c r="AB17" i="7"/>
  <c r="AC17" i="7" s="1"/>
  <c r="CS17" i="8"/>
  <c r="CS27" i="8"/>
  <c r="AB27" i="7"/>
  <c r="AC27" i="7" s="1"/>
  <c r="Y27" i="7"/>
  <c r="CT27" i="8" s="1"/>
  <c r="U105" i="7"/>
  <c r="X105" i="7" s="1"/>
  <c r="U11" i="7"/>
  <c r="X11" i="7" s="1"/>
  <c r="U7" i="7"/>
  <c r="X7" i="7" s="1"/>
  <c r="AB42" i="7"/>
  <c r="AC42" i="7" s="1"/>
  <c r="AD42" i="7"/>
  <c r="AD95" i="7"/>
  <c r="AE44" i="7"/>
  <c r="Y51" i="7"/>
  <c r="CT51" i="8" s="1"/>
  <c r="CS42" i="8"/>
  <c r="AB87" i="7"/>
  <c r="AC87" i="7" s="1"/>
  <c r="CS70" i="8"/>
  <c r="AD11" i="7"/>
  <c r="AB29" i="7"/>
  <c r="AC29" i="7" s="1"/>
  <c r="AD92" i="7"/>
  <c r="CB35" i="8"/>
  <c r="CC35" i="8" s="1"/>
  <c r="AE106" i="7"/>
  <c r="AD106" i="7"/>
  <c r="U95" i="7"/>
  <c r="X95" i="7" s="1"/>
  <c r="AB95" i="7" s="1"/>
  <c r="AC95" i="7" s="1"/>
  <c r="AD98" i="7"/>
  <c r="AE70" i="7"/>
  <c r="AD76" i="7"/>
  <c r="AE105" i="7"/>
  <c r="Y44" i="7"/>
  <c r="CT44" i="8" s="1"/>
  <c r="AE42" i="7"/>
  <c r="CB19" i="8"/>
  <c r="CC19" i="8" s="1"/>
  <c r="CS29" i="8"/>
  <c r="AB44" i="7"/>
  <c r="AC44" i="7" s="1"/>
  <c r="Y30" i="7"/>
  <c r="CT30" i="8" s="1"/>
  <c r="CS50" i="8"/>
  <c r="AB30" i="7"/>
  <c r="AC30" i="7" s="1"/>
  <c r="Y63" i="7"/>
  <c r="CT63" i="8" s="1"/>
  <c r="AE87" i="7"/>
  <c r="U76" i="7"/>
  <c r="X76" i="7" s="1"/>
  <c r="AB108" i="7"/>
  <c r="AC108" i="7" s="1"/>
  <c r="Y108" i="7"/>
  <c r="CT106" i="8" s="1"/>
  <c r="CS106" i="8"/>
  <c r="CS19" i="8"/>
  <c r="Y19" i="7"/>
  <c r="CT19" i="8" s="1"/>
  <c r="AB19" i="7"/>
  <c r="AC19" i="7" s="1"/>
  <c r="AD104" i="7"/>
  <c r="AD67" i="7"/>
  <c r="AD26" i="7"/>
  <c r="AD50" i="7"/>
  <c r="U66" i="7"/>
  <c r="X66" i="7" s="1"/>
  <c r="AD13" i="7"/>
  <c r="AE41" i="7"/>
  <c r="AD46" i="7"/>
  <c r="AD75" i="7"/>
  <c r="CS51" i="8"/>
  <c r="AB51" i="7"/>
  <c r="AC51" i="7" s="1"/>
  <c r="Y50" i="7"/>
  <c r="CT50" i="8" s="1"/>
  <c r="AB104" i="7"/>
  <c r="AC104" i="7" s="1"/>
  <c r="AD25" i="7"/>
  <c r="CS102" i="8"/>
  <c r="U35" i="7"/>
  <c r="X35" i="7" s="1"/>
  <c r="CS35" i="8" s="1"/>
  <c r="AD44" i="7"/>
  <c r="U74" i="7"/>
  <c r="X74" i="7" s="1"/>
  <c r="AE26" i="7"/>
  <c r="AE46" i="7"/>
  <c r="U13" i="7"/>
  <c r="X13" i="7" s="1"/>
  <c r="AB93" i="7"/>
  <c r="AC93" i="7" s="1"/>
  <c r="CS91" i="8"/>
  <c r="Y93" i="7"/>
  <c r="CT91" i="8" s="1"/>
  <c r="AB88" i="7"/>
  <c r="AC88" i="7" s="1"/>
  <c r="AE88" i="7"/>
  <c r="AE31" i="7"/>
  <c r="U96" i="7"/>
  <c r="X96" i="7" s="1"/>
  <c r="AE51" i="7"/>
  <c r="AE91" i="7"/>
  <c r="AE52" i="7"/>
  <c r="CS86" i="8"/>
  <c r="T112" i="7"/>
  <c r="I59" i="11" s="1"/>
  <c r="U34" i="7"/>
  <c r="X34" i="7" s="1"/>
  <c r="AD65" i="7"/>
  <c r="U62" i="7"/>
  <c r="X62" i="7" s="1"/>
  <c r="AB31" i="7"/>
  <c r="AC31" i="7" s="1"/>
  <c r="AD29" i="7"/>
  <c r="AD96" i="7"/>
  <c r="U33" i="7"/>
  <c r="X33" i="7" s="1"/>
  <c r="AE66" i="7"/>
  <c r="U40" i="7"/>
  <c r="X40" i="7" s="1"/>
  <c r="AD34" i="7"/>
  <c r="AD88" i="7"/>
  <c r="AD52" i="7"/>
  <c r="AD7" i="7"/>
  <c r="AD33" i="7"/>
  <c r="AD62" i="7"/>
  <c r="AE65" i="7"/>
  <c r="AD31" i="7"/>
  <c r="U73" i="7"/>
  <c r="X73" i="7" s="1"/>
  <c r="U41" i="7"/>
  <c r="X41" i="7" s="1"/>
  <c r="AD107" i="7"/>
  <c r="AE55" i="7"/>
  <c r="AD87" i="7"/>
  <c r="AD63" i="7"/>
  <c r="AD57" i="7"/>
  <c r="AB72" i="7"/>
  <c r="AC72" i="7" s="1"/>
  <c r="CS72" i="8"/>
  <c r="CB28" i="8"/>
  <c r="CC28" i="8" s="1"/>
  <c r="Y72" i="7"/>
  <c r="CT72" i="8" s="1"/>
  <c r="AD79" i="7"/>
  <c r="AE79" i="7"/>
  <c r="U79" i="7"/>
  <c r="X79" i="7" s="1"/>
  <c r="AD108" i="7"/>
  <c r="AE108" i="7"/>
  <c r="AD15" i="7"/>
  <c r="U15" i="7"/>
  <c r="X15" i="7" s="1"/>
  <c r="AE15" i="7"/>
  <c r="AD17" i="7"/>
  <c r="AE17" i="7"/>
  <c r="U14" i="7"/>
  <c r="X14" i="7" s="1"/>
  <c r="AD14" i="7"/>
  <c r="AE14" i="7"/>
  <c r="AE60" i="7"/>
  <c r="AD60" i="7"/>
  <c r="U60" i="7"/>
  <c r="X60" i="7" s="1"/>
  <c r="AD111" i="7"/>
  <c r="U111" i="7"/>
  <c r="X111" i="7" s="1"/>
  <c r="CS109" i="8" s="1"/>
  <c r="DB109" i="8" s="1"/>
  <c r="U56" i="7"/>
  <c r="X56" i="7" s="1"/>
  <c r="AE56" i="7"/>
  <c r="AD56" i="7"/>
  <c r="AD94" i="7"/>
  <c r="U94" i="7"/>
  <c r="X94" i="7" s="1"/>
  <c r="AE94" i="7"/>
  <c r="AD103" i="7"/>
  <c r="AE103" i="7"/>
  <c r="U103" i="7"/>
  <c r="X103" i="7" s="1"/>
  <c r="U97" i="7"/>
  <c r="X97" i="7" s="1"/>
  <c r="AD97" i="7"/>
  <c r="AE97" i="7"/>
  <c r="AE21" i="7"/>
  <c r="U21" i="7"/>
  <c r="X21" i="7" s="1"/>
  <c r="AD21" i="7"/>
  <c r="U101" i="7"/>
  <c r="X101" i="7" s="1"/>
  <c r="AE101" i="7"/>
  <c r="AD27" i="7"/>
  <c r="AE27" i="7"/>
  <c r="AE30" i="7"/>
  <c r="AD51" i="7"/>
  <c r="AE75" i="7"/>
  <c r="AD61" i="7"/>
  <c r="AE61" i="7"/>
  <c r="U61" i="7"/>
  <c r="X61" i="7" s="1"/>
  <c r="AD16" i="7"/>
  <c r="U16" i="7"/>
  <c r="X16" i="7" s="1"/>
  <c r="AE16" i="7"/>
  <c r="U48" i="7"/>
  <c r="X48" i="7" s="1"/>
  <c r="AD48" i="7"/>
  <c r="AE48" i="7"/>
  <c r="U36" i="7"/>
  <c r="X36" i="7" s="1"/>
  <c r="AD78" i="7"/>
  <c r="AD73" i="7"/>
  <c r="AD101" i="7"/>
  <c r="AE59" i="7"/>
  <c r="AE39" i="7"/>
  <c r="AD70" i="7"/>
  <c r="AE40" i="7"/>
  <c r="AD82" i="7"/>
  <c r="U58" i="7"/>
  <c r="X58" i="7" s="1"/>
  <c r="AE58" i="7"/>
  <c r="AD58" i="7"/>
  <c r="U23" i="7"/>
  <c r="X23" i="7" s="1"/>
  <c r="AE23" i="7"/>
  <c r="AD23" i="7"/>
  <c r="AE19" i="7"/>
  <c r="AD19" i="7"/>
  <c r="U64" i="7"/>
  <c r="X64" i="7" s="1"/>
  <c r="AE64" i="7"/>
  <c r="AD30" i="7"/>
  <c r="AD20" i="7"/>
  <c r="AE20" i="7"/>
  <c r="U20" i="7"/>
  <c r="X20" i="7" s="1"/>
  <c r="U86" i="7"/>
  <c r="X86" i="7" s="1"/>
  <c r="AE86" i="7"/>
  <c r="U10" i="7"/>
  <c r="X10" i="7" s="1"/>
  <c r="AE10" i="7"/>
  <c r="AD10" i="7"/>
  <c r="AD109" i="7"/>
  <c r="U109" i="7"/>
  <c r="X109" i="7" s="1"/>
  <c r="U83" i="7"/>
  <c r="X83" i="7" s="1"/>
  <c r="AE83" i="7"/>
  <c r="AD83" i="7"/>
  <c r="AE18" i="7"/>
  <c r="AD18" i="7"/>
  <c r="U18" i="7"/>
  <c r="X18" i="7" s="1"/>
  <c r="AD81" i="7"/>
  <c r="AE81" i="7"/>
  <c r="U81" i="7"/>
  <c r="X81" i="7" s="1"/>
  <c r="CS111" i="8" s="1"/>
  <c r="DB111" i="8" s="1"/>
  <c r="AE89" i="7"/>
  <c r="U89" i="7"/>
  <c r="X89" i="7" s="1"/>
  <c r="AE82" i="7"/>
  <c r="AD47" i="7"/>
  <c r="U47" i="7"/>
  <c r="X47" i="7" s="1"/>
  <c r="AE47" i="7"/>
  <c r="U38" i="7"/>
  <c r="X38" i="7" s="1"/>
  <c r="AE38" i="7"/>
  <c r="AE49" i="7"/>
  <c r="AD49" i="7"/>
  <c r="U49" i="7"/>
  <c r="X49" i="7" s="1"/>
  <c r="AD93" i="7"/>
  <c r="AE93" i="7"/>
  <c r="AE80" i="7"/>
  <c r="U80" i="7"/>
  <c r="X80" i="7" s="1"/>
  <c r="U110" i="7"/>
  <c r="X110" i="7" s="1"/>
  <c r="AD110" i="7"/>
  <c r="U54" i="7"/>
  <c r="X54" i="7" s="1"/>
  <c r="AD54" i="7"/>
  <c r="AE54" i="7"/>
  <c r="AE72" i="7"/>
  <c r="AD72" i="7"/>
  <c r="U9" i="7"/>
  <c r="X9" i="7" s="1"/>
  <c r="AD9" i="7"/>
  <c r="AE9" i="7"/>
  <c r="U12" i="7"/>
  <c r="X12" i="7" s="1"/>
  <c r="AE12" i="7"/>
  <c r="AD12" i="7"/>
  <c r="U90" i="7"/>
  <c r="X90" i="7" s="1"/>
  <c r="AE90" i="7"/>
  <c r="AD90" i="7"/>
  <c r="U100" i="7"/>
  <c r="X100" i="7" s="1"/>
  <c r="AD100" i="7"/>
  <c r="U84" i="7"/>
  <c r="X84" i="7" s="1"/>
  <c r="AD84" i="7"/>
  <c r="AE84" i="7"/>
  <c r="U77" i="7"/>
  <c r="X77" i="7" s="1"/>
  <c r="AD77" i="7"/>
  <c r="J15" i="10"/>
  <c r="U6" i="7"/>
  <c r="AE6" i="7"/>
  <c r="AD6" i="7"/>
  <c r="CS110" i="8"/>
  <c r="DB110" i="8" s="1"/>
  <c r="CK43" i="8" l="1"/>
  <c r="CS105" i="8"/>
  <c r="AB107" i="7"/>
  <c r="AC107" i="7" s="1"/>
  <c r="AB37" i="7"/>
  <c r="AC37" i="7" s="1"/>
  <c r="CS24" i="8"/>
  <c r="CS67" i="8"/>
  <c r="AB24" i="7"/>
  <c r="AC24" i="7" s="1"/>
  <c r="CS69" i="8"/>
  <c r="Y69" i="7"/>
  <c r="CT69" i="8" s="1"/>
  <c r="CU69" i="8" s="1"/>
  <c r="AB99" i="7"/>
  <c r="AC99" i="7" s="1"/>
  <c r="Y99" i="7"/>
  <c r="CT97" i="8" s="1"/>
  <c r="CU97" i="8" s="1"/>
  <c r="CB38" i="8"/>
  <c r="CC38" i="8" s="1"/>
  <c r="CD38" i="8" s="1"/>
  <c r="CB11" i="8"/>
  <c r="CC11" i="8" s="1"/>
  <c r="CD11" i="8" s="1"/>
  <c r="AB32" i="7"/>
  <c r="AC32" i="7" s="1"/>
  <c r="CS37" i="8"/>
  <c r="Y25" i="7"/>
  <c r="CT25" i="8" s="1"/>
  <c r="CU25" i="8" s="1"/>
  <c r="Y67" i="7"/>
  <c r="CT67" i="8" s="1"/>
  <c r="CU67" i="8" s="1"/>
  <c r="CS22" i="8"/>
  <c r="Y22" i="7"/>
  <c r="CT22" i="8" s="1"/>
  <c r="CU22" i="8" s="1"/>
  <c r="AB43" i="7"/>
  <c r="AC43" i="7" s="1"/>
  <c r="CS43" i="8"/>
  <c r="AB25" i="7"/>
  <c r="AC25" i="7" s="1"/>
  <c r="Y32" i="7"/>
  <c r="CT32" i="8" s="1"/>
  <c r="CU32" i="8" s="1"/>
  <c r="Y98" i="7"/>
  <c r="CT96" i="8" s="1"/>
  <c r="CU96" i="8" s="1"/>
  <c r="CS96" i="8"/>
  <c r="AB68" i="7"/>
  <c r="AC68" i="7" s="1"/>
  <c r="CB13" i="8"/>
  <c r="CC13" i="8" s="1"/>
  <c r="CD13" i="8" s="1"/>
  <c r="Y68" i="7"/>
  <c r="CT68" i="8" s="1"/>
  <c r="CU68" i="8" s="1"/>
  <c r="AB35" i="7"/>
  <c r="AC35" i="7" s="1"/>
  <c r="CS57" i="8"/>
  <c r="Y57" i="7"/>
  <c r="CT57" i="8" s="1"/>
  <c r="CU57" i="8" s="1"/>
  <c r="CS7" i="8"/>
  <c r="AB7" i="7"/>
  <c r="AC7" i="7" s="1"/>
  <c r="Y7" i="7"/>
  <c r="CT7" i="8" s="1"/>
  <c r="CU7" i="8" s="1"/>
  <c r="AB11" i="7"/>
  <c r="AC11" i="7" s="1"/>
  <c r="CS11" i="8"/>
  <c r="Y11" i="7"/>
  <c r="CT11" i="8" s="1"/>
  <c r="CU11" i="8" s="1"/>
  <c r="CS76" i="8"/>
  <c r="AB76" i="7"/>
  <c r="AC76" i="7" s="1"/>
  <c r="Y76" i="7"/>
  <c r="CT76" i="8" s="1"/>
  <c r="CU76" i="8" s="1"/>
  <c r="AB105" i="7"/>
  <c r="AC105" i="7" s="1"/>
  <c r="Y105" i="7"/>
  <c r="CT103" i="8" s="1"/>
  <c r="CU103" i="8" s="1"/>
  <c r="CS103" i="8"/>
  <c r="CS93" i="8"/>
  <c r="Y95" i="7"/>
  <c r="CT93" i="8" s="1"/>
  <c r="CU93" i="8" s="1"/>
  <c r="CB14" i="8"/>
  <c r="CC14" i="8" s="1"/>
  <c r="CD14" i="8" s="1"/>
  <c r="CS13" i="8"/>
  <c r="AB13" i="7"/>
  <c r="AC13" i="7" s="1"/>
  <c r="Y13" i="7"/>
  <c r="CT13" i="8" s="1"/>
  <c r="CU13" i="8" s="1"/>
  <c r="CS74" i="8"/>
  <c r="CB30" i="8"/>
  <c r="CC30" i="8" s="1"/>
  <c r="CD30" i="8" s="1"/>
  <c r="Y74" i="7"/>
  <c r="CT74" i="8" s="1"/>
  <c r="CU74" i="8" s="1"/>
  <c r="AB74" i="7"/>
  <c r="AC74" i="7" s="1"/>
  <c r="Y35" i="7"/>
  <c r="CT35" i="8" s="1"/>
  <c r="CU35" i="8" s="1"/>
  <c r="Y66" i="7"/>
  <c r="CT66" i="8" s="1"/>
  <c r="CU66" i="8" s="1"/>
  <c r="CB26" i="8"/>
  <c r="CC26" i="8" s="1"/>
  <c r="CD26" i="8" s="1"/>
  <c r="CS66" i="8"/>
  <c r="AB66" i="7"/>
  <c r="AC66" i="7" s="1"/>
  <c r="AB40" i="7"/>
  <c r="AC40" i="7" s="1"/>
  <c r="CS40" i="8"/>
  <c r="Y40" i="7"/>
  <c r="CT40" i="8" s="1"/>
  <c r="CU40" i="8" s="1"/>
  <c r="AB41" i="7"/>
  <c r="AC41" i="7" s="1"/>
  <c r="Y41" i="7"/>
  <c r="CT41" i="8" s="1"/>
  <c r="CU41" i="8" s="1"/>
  <c r="CS41" i="8"/>
  <c r="CB15" i="8"/>
  <c r="CC15" i="8" s="1"/>
  <c r="CD15" i="8" s="1"/>
  <c r="CB12" i="8"/>
  <c r="CC12" i="8" s="1"/>
  <c r="CD12" i="8" s="1"/>
  <c r="Y33" i="7"/>
  <c r="CT33" i="8" s="1"/>
  <c r="CU33" i="8" s="1"/>
  <c r="CS33" i="8"/>
  <c r="AB33" i="7"/>
  <c r="AC33" i="7" s="1"/>
  <c r="Y96" i="7"/>
  <c r="CT94" i="8" s="1"/>
  <c r="CU94" i="8" s="1"/>
  <c r="CS94" i="8"/>
  <c r="AB96" i="7"/>
  <c r="AC96" i="7" s="1"/>
  <c r="Y73" i="7"/>
  <c r="CT73" i="8" s="1"/>
  <c r="CU73" i="8" s="1"/>
  <c r="AB73" i="7"/>
  <c r="AC73" i="7" s="1"/>
  <c r="CS73" i="8"/>
  <c r="CB29" i="8"/>
  <c r="CC29" i="8" s="1"/>
  <c r="CD29" i="8" s="1"/>
  <c r="CS62" i="8"/>
  <c r="AB62" i="7"/>
  <c r="AC62" i="7" s="1"/>
  <c r="Y62" i="7"/>
  <c r="CT62" i="8" s="1"/>
  <c r="CU62" i="8" s="1"/>
  <c r="CS34" i="8"/>
  <c r="AB34" i="7"/>
  <c r="AC34" i="7" s="1"/>
  <c r="Y34" i="7"/>
  <c r="CT34" i="8" s="1"/>
  <c r="CU34" i="8" s="1"/>
  <c r="CS79" i="8"/>
  <c r="AB80" i="7"/>
  <c r="AC80" i="7" s="1"/>
  <c r="Y80" i="7"/>
  <c r="CT79" i="8" s="1"/>
  <c r="CU79" i="8" s="1"/>
  <c r="CS107" i="8"/>
  <c r="Y109" i="7"/>
  <c r="CT107" i="8" s="1"/>
  <c r="CU107" i="8" s="1"/>
  <c r="CB40" i="8"/>
  <c r="CC40" i="8" s="1"/>
  <c r="CD40" i="8" s="1"/>
  <c r="AB109" i="7"/>
  <c r="AC109" i="7" s="1"/>
  <c r="CS64" i="8"/>
  <c r="AB64" i="7"/>
  <c r="AC64" i="7" s="1"/>
  <c r="Y64" i="7"/>
  <c r="CT64" i="8" s="1"/>
  <c r="CU64" i="8" s="1"/>
  <c r="CS21" i="8"/>
  <c r="Y21" i="7"/>
  <c r="CT21" i="8" s="1"/>
  <c r="CU21" i="8" s="1"/>
  <c r="AB21" i="7"/>
  <c r="AC21" i="7" s="1"/>
  <c r="AB15" i="7"/>
  <c r="AC15" i="7" s="1"/>
  <c r="CS15" i="8"/>
  <c r="Y15" i="7"/>
  <c r="CT15" i="8" s="1"/>
  <c r="CU15" i="8" s="1"/>
  <c r="CB32" i="8"/>
  <c r="CC32" i="8" s="1"/>
  <c r="CD32" i="8" s="1"/>
  <c r="AB77" i="7"/>
  <c r="AC77" i="7" s="1"/>
  <c r="Y77" i="7"/>
  <c r="CT77" i="8" s="1"/>
  <c r="CU77" i="8" s="1"/>
  <c r="CS77" i="8"/>
  <c r="CB42" i="8"/>
  <c r="AB111" i="7"/>
  <c r="AC111" i="7" s="1"/>
  <c r="Y111" i="7"/>
  <c r="CT109" i="8" s="1"/>
  <c r="DC109" i="8" s="1"/>
  <c r="CS12" i="8"/>
  <c r="AB12" i="7"/>
  <c r="AC12" i="7" s="1"/>
  <c r="Y12" i="7"/>
  <c r="CT12" i="8" s="1"/>
  <c r="CU12" i="8" s="1"/>
  <c r="CB7" i="8"/>
  <c r="CC7" i="8" s="1"/>
  <c r="CD7" i="8" s="1"/>
  <c r="CS87" i="8"/>
  <c r="AB89" i="7"/>
  <c r="AC89" i="7" s="1"/>
  <c r="Y89" i="7"/>
  <c r="CT87" i="8" s="1"/>
  <c r="CU87" i="8" s="1"/>
  <c r="CB34" i="8"/>
  <c r="CC34" i="8" s="1"/>
  <c r="CD34" i="8" s="1"/>
  <c r="Y61" i="7"/>
  <c r="CT61" i="8" s="1"/>
  <c r="CU61" i="8" s="1"/>
  <c r="AB61" i="7"/>
  <c r="AC61" i="7" s="1"/>
  <c r="CS61" i="8"/>
  <c r="AB56" i="7"/>
  <c r="AC56" i="7" s="1"/>
  <c r="Y56" i="7"/>
  <c r="CT56" i="8" s="1"/>
  <c r="CU56" i="8" s="1"/>
  <c r="CS56" i="8"/>
  <c r="CB44" i="8"/>
  <c r="AB81" i="7"/>
  <c r="AC81" i="7" s="1"/>
  <c r="Y81" i="7"/>
  <c r="CT111" i="8" s="1"/>
  <c r="DC111" i="8" s="1"/>
  <c r="CS9" i="8"/>
  <c r="AB9" i="7"/>
  <c r="AC9" i="7" s="1"/>
  <c r="Y9" i="7"/>
  <c r="CT9" i="8" s="1"/>
  <c r="CU9" i="8" s="1"/>
  <c r="AB49" i="7"/>
  <c r="AC49" i="7" s="1"/>
  <c r="CB18" i="8"/>
  <c r="CC18" i="8" s="1"/>
  <c r="CD18" i="8" s="1"/>
  <c r="Y49" i="7"/>
  <c r="CT49" i="8" s="1"/>
  <c r="CU49" i="8" s="1"/>
  <c r="CS49" i="8"/>
  <c r="CS10" i="8"/>
  <c r="AB10" i="7"/>
  <c r="AC10" i="7" s="1"/>
  <c r="Y10" i="7"/>
  <c r="CT10" i="8" s="1"/>
  <c r="CU10" i="8" s="1"/>
  <c r="CS95" i="8"/>
  <c r="CB37" i="8"/>
  <c r="CC37" i="8" s="1"/>
  <c r="CD37" i="8" s="1"/>
  <c r="Y97" i="7"/>
  <c r="CT95" i="8" s="1"/>
  <c r="CU95" i="8" s="1"/>
  <c r="AB97" i="7"/>
  <c r="AC97" i="7" s="1"/>
  <c r="CB24" i="8"/>
  <c r="CC24" i="8" s="1"/>
  <c r="CD24" i="8" s="1"/>
  <c r="AB60" i="7"/>
  <c r="AC60" i="7" s="1"/>
  <c r="CS60" i="8"/>
  <c r="Y60" i="7"/>
  <c r="CT60" i="8" s="1"/>
  <c r="CU60" i="8" s="1"/>
  <c r="AB84" i="7"/>
  <c r="AC84" i="7" s="1"/>
  <c r="Y84" i="7"/>
  <c r="CT82" i="8" s="1"/>
  <c r="CU82" i="8" s="1"/>
  <c r="CS82" i="8"/>
  <c r="Y23" i="7"/>
  <c r="CT23" i="8" s="1"/>
  <c r="CU23" i="8" s="1"/>
  <c r="CS23" i="8"/>
  <c r="CB25" i="8"/>
  <c r="CC25" i="8" s="1"/>
  <c r="CD25" i="8" s="1"/>
  <c r="AB23" i="7"/>
  <c r="AC23" i="7" s="1"/>
  <c r="CS36" i="8"/>
  <c r="Y36" i="7"/>
  <c r="CT36" i="8" s="1"/>
  <c r="CU36" i="8" s="1"/>
  <c r="AB36" i="7"/>
  <c r="AC36" i="7" s="1"/>
  <c r="CS101" i="8"/>
  <c r="Y103" i="7"/>
  <c r="CT101" i="8" s="1"/>
  <c r="CU101" i="8" s="1"/>
  <c r="AB103" i="7"/>
  <c r="AC103" i="7" s="1"/>
  <c r="CS78" i="8"/>
  <c r="AB79" i="7"/>
  <c r="AC79" i="7" s="1"/>
  <c r="CB33" i="8"/>
  <c r="CC33" i="8" s="1"/>
  <c r="CD33" i="8" s="1"/>
  <c r="Y79" i="7"/>
  <c r="CT78" i="8" s="1"/>
  <c r="CU78" i="8" s="1"/>
  <c r="AB18" i="7"/>
  <c r="AC18" i="7" s="1"/>
  <c r="CS18" i="8"/>
  <c r="CB9" i="8"/>
  <c r="CC9" i="8" s="1"/>
  <c r="CD9" i="8" s="1"/>
  <c r="Y18" i="7"/>
  <c r="CT18" i="8" s="1"/>
  <c r="CU18" i="8" s="1"/>
  <c r="Y100" i="7"/>
  <c r="CT98" i="8" s="1"/>
  <c r="CU98" i="8" s="1"/>
  <c r="CS98" i="8"/>
  <c r="CB39" i="8"/>
  <c r="CC39" i="8" s="1"/>
  <c r="CD39" i="8" s="1"/>
  <c r="AB100" i="7"/>
  <c r="AC100" i="7" s="1"/>
  <c r="CS20" i="8"/>
  <c r="AB20" i="7"/>
  <c r="AC20" i="7" s="1"/>
  <c r="CB10" i="8"/>
  <c r="CC10" i="8" s="1"/>
  <c r="CD10" i="8" s="1"/>
  <c r="Y20" i="7"/>
  <c r="CT20" i="8" s="1"/>
  <c r="CU20" i="8" s="1"/>
  <c r="CS38" i="8"/>
  <c r="AB38" i="7"/>
  <c r="AC38" i="7" s="1"/>
  <c r="Y38" i="7"/>
  <c r="CT38" i="8" s="1"/>
  <c r="CU38" i="8" s="1"/>
  <c r="CS58" i="8"/>
  <c r="AB58" i="7"/>
  <c r="AC58" i="7" s="1"/>
  <c r="Y58" i="7"/>
  <c r="CT58" i="8" s="1"/>
  <c r="CU58" i="8" s="1"/>
  <c r="CB23" i="8"/>
  <c r="CC23" i="8" s="1"/>
  <c r="CD23" i="8" s="1"/>
  <c r="CS54" i="8"/>
  <c r="CB22" i="8"/>
  <c r="CC22" i="8" s="1"/>
  <c r="CD22" i="8" s="1"/>
  <c r="AB54" i="7"/>
  <c r="AC54" i="7" s="1"/>
  <c r="Y54" i="7"/>
  <c r="CT54" i="8" s="1"/>
  <c r="CU54" i="8" s="1"/>
  <c r="CS92" i="8"/>
  <c r="Y94" i="7"/>
  <c r="CT92" i="8" s="1"/>
  <c r="CU92" i="8" s="1"/>
  <c r="CB36" i="8"/>
  <c r="CC36" i="8" s="1"/>
  <c r="CD36" i="8" s="1"/>
  <c r="AB94" i="7"/>
  <c r="AC94" i="7" s="1"/>
  <c r="Y90" i="7"/>
  <c r="CT88" i="8" s="1"/>
  <c r="CU88" i="8" s="1"/>
  <c r="CS88" i="8"/>
  <c r="AB90" i="7"/>
  <c r="AC90" i="7" s="1"/>
  <c r="CS84" i="8"/>
  <c r="AB86" i="7"/>
  <c r="AC86" i="7" s="1"/>
  <c r="Y86" i="7"/>
  <c r="CT84" i="8" s="1"/>
  <c r="CU84" i="8" s="1"/>
  <c r="AB48" i="7"/>
  <c r="AC48" i="7" s="1"/>
  <c r="Y48" i="7"/>
  <c r="CT48" i="8" s="1"/>
  <c r="CU48" i="8" s="1"/>
  <c r="CS48" i="8"/>
  <c r="AB14" i="7"/>
  <c r="AC14" i="7" s="1"/>
  <c r="Y14" i="7"/>
  <c r="CT14" i="8" s="1"/>
  <c r="CU14" i="8" s="1"/>
  <c r="CS14" i="8"/>
  <c r="CB8" i="8"/>
  <c r="CC8" i="8" s="1"/>
  <c r="CD8" i="8" s="1"/>
  <c r="CS47" i="8"/>
  <c r="CB17" i="8"/>
  <c r="CC17" i="8" s="1"/>
  <c r="CD17" i="8" s="1"/>
  <c r="AB47" i="7"/>
  <c r="AC47" i="7" s="1"/>
  <c r="Y47" i="7"/>
  <c r="CT47" i="8" s="1"/>
  <c r="CU47" i="8" s="1"/>
  <c r="Y101" i="7"/>
  <c r="CT99" i="8" s="1"/>
  <c r="CU99" i="8" s="1"/>
  <c r="AB101" i="7"/>
  <c r="AC101" i="7" s="1"/>
  <c r="CS99" i="8"/>
  <c r="CB41" i="8"/>
  <c r="AB110" i="7"/>
  <c r="AC110" i="7" s="1"/>
  <c r="Y110" i="7"/>
  <c r="CT108" i="8" s="1"/>
  <c r="DC108" i="8" s="1"/>
  <c r="CS81" i="8"/>
  <c r="AB83" i="7"/>
  <c r="AC83" i="7" s="1"/>
  <c r="Y83" i="7"/>
  <c r="CT81" i="8" s="1"/>
  <c r="CU81" i="8" s="1"/>
  <c r="Y16" i="7"/>
  <c r="CT16" i="8" s="1"/>
  <c r="CU16" i="8" s="1"/>
  <c r="AB16" i="7"/>
  <c r="AC16" i="7" s="1"/>
  <c r="CS16" i="8"/>
  <c r="CU26" i="8"/>
  <c r="CD20" i="8"/>
  <c r="CU51" i="8"/>
  <c r="CU28" i="8"/>
  <c r="CU85" i="8"/>
  <c r="CU75" i="8"/>
  <c r="CU59" i="8"/>
  <c r="AE112" i="7"/>
  <c r="CU46" i="8"/>
  <c r="CD21" i="8"/>
  <c r="CU52" i="8"/>
  <c r="CD28" i="8"/>
  <c r="CU39" i="8"/>
  <c r="CU105" i="8"/>
  <c r="CU29" i="8"/>
  <c r="CU55" i="8"/>
  <c r="CU31" i="8"/>
  <c r="X6" i="7"/>
  <c r="U112" i="7"/>
  <c r="N64" i="11" s="1"/>
  <c r="CD31" i="8"/>
  <c r="CU89" i="8"/>
  <c r="CU80" i="8"/>
  <c r="CU50" i="8"/>
  <c r="CD19" i="8"/>
  <c r="CU17" i="8"/>
  <c r="CU86" i="8"/>
  <c r="CU63" i="8"/>
  <c r="CU30" i="8"/>
  <c r="CU8" i="8"/>
  <c r="CU106" i="8"/>
  <c r="CU43" i="8"/>
  <c r="CU100" i="8"/>
  <c r="CS108" i="8"/>
  <c r="DB108" i="8" s="1"/>
  <c r="CU83" i="8"/>
  <c r="CU53" i="8"/>
  <c r="CU104" i="8"/>
  <c r="CU27" i="8"/>
  <c r="CU102" i="8"/>
  <c r="CU71" i="8"/>
  <c r="CD27" i="8"/>
  <c r="CT110" i="8"/>
  <c r="DC110" i="8" s="1"/>
  <c r="CU90" i="8"/>
  <c r="CU44" i="8"/>
  <c r="CU24" i="8"/>
  <c r="CU70" i="8"/>
  <c r="CU42" i="8"/>
  <c r="AD112" i="7"/>
  <c r="J74" i="11" s="1"/>
  <c r="CU37" i="8"/>
  <c r="CU65" i="8"/>
  <c r="CU91" i="8"/>
  <c r="CU45" i="8"/>
  <c r="CD16" i="8"/>
  <c r="CU19" i="8"/>
  <c r="CU72" i="8"/>
  <c r="CD35" i="8"/>
  <c r="CK42" i="8" l="1"/>
  <c r="CC42" i="8"/>
  <c r="CL42" i="8" s="1"/>
  <c r="CK41" i="8"/>
  <c r="CC41" i="8"/>
  <c r="CL41" i="8" s="1"/>
  <c r="CC44" i="8"/>
  <c r="CL44" i="8" s="1"/>
  <c r="CK44" i="8"/>
  <c r="L14" i="10"/>
  <c r="F74" i="11"/>
  <c r="X112" i="7"/>
  <c r="Y6" i="7"/>
  <c r="CB6" i="8"/>
  <c r="AB6" i="7"/>
  <c r="CS6" i="8"/>
  <c r="CS112" i="8" s="1"/>
  <c r="AC6" i="7" l="1"/>
  <c r="AC112" i="7" s="1"/>
  <c r="AB112" i="7"/>
  <c r="CC6" i="8"/>
  <c r="CD6" i="8" s="1"/>
  <c r="CB45" i="8"/>
  <c r="CT6" i="8"/>
  <c r="Y112" i="7"/>
  <c r="F14" i="10"/>
  <c r="H14" i="10"/>
  <c r="BW40" i="8" l="1"/>
  <c r="BW17" i="8"/>
  <c r="BW15" i="8"/>
  <c r="BW16" i="8"/>
  <c r="BW38" i="8"/>
  <c r="BW30" i="8"/>
  <c r="BW39" i="8"/>
  <c r="BW25" i="8"/>
  <c r="BW26" i="8"/>
  <c r="BW27" i="8"/>
  <c r="BW35" i="8"/>
  <c r="BW28" i="8"/>
  <c r="BW22" i="8"/>
  <c r="BW7" i="8"/>
  <c r="BW11" i="8"/>
  <c r="BW10" i="8"/>
  <c r="BW18" i="8"/>
  <c r="BW21" i="8"/>
  <c r="BW20" i="8"/>
  <c r="BW12" i="8"/>
  <c r="BW33" i="8"/>
  <c r="BW24" i="8"/>
  <c r="BW14" i="8"/>
  <c r="BW31" i="8"/>
  <c r="BW13" i="8"/>
  <c r="BW9" i="8"/>
  <c r="BW23" i="8"/>
  <c r="BW32" i="8"/>
  <c r="BW36" i="8"/>
  <c r="BW8" i="8"/>
  <c r="BW19" i="8"/>
  <c r="BW37" i="8"/>
  <c r="BW34" i="8"/>
  <c r="BW29" i="8"/>
  <c r="BW6" i="8"/>
  <c r="CC45" i="8"/>
  <c r="S69" i="11"/>
  <c r="O74" i="11" s="1"/>
  <c r="I14" i="10"/>
  <c r="G14" i="10"/>
  <c r="CU6" i="8"/>
  <c r="CT112" i="8"/>
  <c r="K14" i="10"/>
  <c r="S74" i="11"/>
  <c r="CH40" i="8" l="1"/>
  <c r="CH34" i="8"/>
  <c r="CH28" i="8"/>
  <c r="CH22" i="8"/>
  <c r="CH16" i="8"/>
  <c r="CH10" i="8"/>
  <c r="CL39" i="8"/>
  <c r="CL36" i="8"/>
  <c r="CL33" i="8"/>
  <c r="CL30" i="8"/>
  <c r="CL27" i="8"/>
  <c r="CL24" i="8"/>
  <c r="CL21" i="8"/>
  <c r="CL18" i="8"/>
  <c r="CL15" i="8"/>
  <c r="CL12" i="8"/>
  <c r="CL9" i="8"/>
  <c r="CG40" i="8"/>
  <c r="CH39" i="8"/>
  <c r="CH33" i="8"/>
  <c r="CH27" i="8"/>
  <c r="CH21" i="8"/>
  <c r="CH15" i="8"/>
  <c r="CH9" i="8"/>
  <c r="CJ39" i="8"/>
  <c r="CJ36" i="8"/>
  <c r="CJ33" i="8"/>
  <c r="CJ30" i="8"/>
  <c r="CJ27" i="8"/>
  <c r="CJ24" i="8"/>
  <c r="CJ21" i="8"/>
  <c r="CJ18" i="8"/>
  <c r="CJ15" i="8"/>
  <c r="CJ12" i="8"/>
  <c r="CJ9" i="8"/>
  <c r="CG39" i="8"/>
  <c r="CG33" i="8"/>
  <c r="CG27" i="8"/>
  <c r="CG21" i="8"/>
  <c r="CG15" i="8"/>
  <c r="CG9" i="8"/>
  <c r="CI39" i="8"/>
  <c r="CI36" i="8"/>
  <c r="CI33" i="8"/>
  <c r="CI30" i="8"/>
  <c r="CI27" i="8"/>
  <c r="CI24" i="8"/>
  <c r="CI21" i="8"/>
  <c r="CI18" i="8"/>
  <c r="CI15" i="8"/>
  <c r="CI12" i="8"/>
  <c r="CI9" i="8"/>
  <c r="CH38" i="8"/>
  <c r="CH32" i="8"/>
  <c r="CH26" i="8"/>
  <c r="CH20" i="8"/>
  <c r="CH14" i="8"/>
  <c r="CH8" i="8"/>
  <c r="CL38" i="8"/>
  <c r="CL35" i="8"/>
  <c r="CL32" i="8"/>
  <c r="CL29" i="8"/>
  <c r="CL26" i="8"/>
  <c r="CL23" i="8"/>
  <c r="CL20" i="8"/>
  <c r="CL17" i="8"/>
  <c r="CL14" i="8"/>
  <c r="CL11" i="8"/>
  <c r="CL8" i="8"/>
  <c r="CG38" i="8"/>
  <c r="CH37" i="8"/>
  <c r="CH31" i="8"/>
  <c r="CH25" i="8"/>
  <c r="CH19" i="8"/>
  <c r="CH13" i="8"/>
  <c r="CH7" i="8"/>
  <c r="CJ38" i="8"/>
  <c r="CJ35" i="8"/>
  <c r="CJ32" i="8"/>
  <c r="CJ29" i="8"/>
  <c r="CJ26" i="8"/>
  <c r="CJ23" i="8"/>
  <c r="CJ20" i="8"/>
  <c r="CJ17" i="8"/>
  <c r="CJ14" i="8"/>
  <c r="CJ11" i="8"/>
  <c r="CJ8" i="8"/>
  <c r="CG36" i="8"/>
  <c r="CG30" i="8"/>
  <c r="CG24" i="8"/>
  <c r="CG18" i="8"/>
  <c r="CG12" i="8"/>
  <c r="CK40" i="8"/>
  <c r="CK37" i="8"/>
  <c r="CK34" i="8"/>
  <c r="CK31" i="8"/>
  <c r="CK28" i="8"/>
  <c r="CK25" i="8"/>
  <c r="CK22" i="8"/>
  <c r="CK19" i="8"/>
  <c r="CK16" i="8"/>
  <c r="CK13" i="8"/>
  <c r="CK10" i="8"/>
  <c r="CK7" i="8"/>
  <c r="CH29" i="8"/>
  <c r="CH17" i="8"/>
  <c r="CJ40" i="8"/>
  <c r="CJ34" i="8"/>
  <c r="CJ28" i="8"/>
  <c r="CJ22" i="8"/>
  <c r="CJ16" i="8"/>
  <c r="CJ10" i="8"/>
  <c r="CG29" i="8"/>
  <c r="CG17" i="8"/>
  <c r="CI40" i="8"/>
  <c r="CI34" i="8"/>
  <c r="CI28" i="8"/>
  <c r="CI22" i="8"/>
  <c r="CI16" i="8"/>
  <c r="CI10" i="8"/>
  <c r="CG26" i="8"/>
  <c r="CG14" i="8"/>
  <c r="CK38" i="8"/>
  <c r="CK32" i="8"/>
  <c r="CK26" i="8"/>
  <c r="CK20" i="8"/>
  <c r="CK14" i="8"/>
  <c r="CK8" i="8"/>
  <c r="CG37" i="8"/>
  <c r="CG25" i="8"/>
  <c r="CG13" i="8"/>
  <c r="CI38" i="8"/>
  <c r="CI32" i="8"/>
  <c r="CI26" i="8"/>
  <c r="CI20" i="8"/>
  <c r="CI14" i="8"/>
  <c r="CI8" i="8"/>
  <c r="CH36" i="8"/>
  <c r="CH24" i="8"/>
  <c r="CH12" i="8"/>
  <c r="CL37" i="8"/>
  <c r="CL31" i="8"/>
  <c r="CL25" i="8"/>
  <c r="CL19" i="8"/>
  <c r="CL13" i="8"/>
  <c r="CL7" i="8"/>
  <c r="CH30" i="8"/>
  <c r="CG8" i="8"/>
  <c r="CI31" i="8"/>
  <c r="CK21" i="8"/>
  <c r="CI11" i="8"/>
  <c r="CG28" i="8"/>
  <c r="CG7" i="8"/>
  <c r="CK30" i="8"/>
  <c r="CJ19" i="8"/>
  <c r="CL10" i="8"/>
  <c r="CG23" i="8"/>
  <c r="CK39" i="8"/>
  <c r="CI29" i="8"/>
  <c r="CK18" i="8"/>
  <c r="CJ7" i="8"/>
  <c r="CG22" i="8"/>
  <c r="CJ37" i="8"/>
  <c r="CL28" i="8"/>
  <c r="CK17" i="8"/>
  <c r="CI7" i="8"/>
  <c r="CG20" i="8"/>
  <c r="CI37" i="8"/>
  <c r="CK27" i="8"/>
  <c r="CI17" i="8"/>
  <c r="CG16" i="8"/>
  <c r="CJ25" i="8"/>
  <c r="CK11" i="8"/>
  <c r="CH11" i="8"/>
  <c r="CI25" i="8"/>
  <c r="CK9" i="8"/>
  <c r="CG10" i="8"/>
  <c r="CK23" i="8"/>
  <c r="CH35" i="8"/>
  <c r="CL40" i="8"/>
  <c r="CI23" i="8"/>
  <c r="CG35" i="8"/>
  <c r="CK36" i="8"/>
  <c r="CL22" i="8"/>
  <c r="CG32" i="8"/>
  <c r="CK24" i="8"/>
  <c r="CG31" i="8"/>
  <c r="CI19" i="8"/>
  <c r="CG19" i="8"/>
  <c r="CK15" i="8"/>
  <c r="CH18" i="8"/>
  <c r="CJ13" i="8"/>
  <c r="CG11" i="8"/>
  <c r="CI13" i="8"/>
  <c r="CK33" i="8"/>
  <c r="CK29" i="8"/>
  <c r="CG34" i="8"/>
  <c r="CJ31" i="8"/>
  <c r="CL16" i="8"/>
  <c r="CK12" i="8"/>
  <c r="CH23" i="8"/>
  <c r="CK35" i="8"/>
  <c r="CI35" i="8"/>
  <c r="CL34" i="8"/>
  <c r="CN8" i="8"/>
  <c r="CN37" i="8"/>
  <c r="CN22" i="8"/>
  <c r="CN97" i="8"/>
  <c r="CN48" i="8"/>
  <c r="CN7" i="8"/>
  <c r="CN29" i="8"/>
  <c r="CN26" i="8"/>
  <c r="CN38" i="8"/>
  <c r="CN11" i="8"/>
  <c r="CN82" i="8"/>
  <c r="CN23" i="8"/>
  <c r="CN35" i="8"/>
  <c r="CN87" i="8"/>
  <c r="CN95" i="8"/>
  <c r="CN24" i="8"/>
  <c r="CN102" i="8"/>
  <c r="CN27" i="8"/>
  <c r="CN41" i="8"/>
  <c r="CN86" i="8"/>
  <c r="CN28" i="8"/>
  <c r="CN36" i="8"/>
  <c r="CN14" i="8"/>
  <c r="CN40" i="8"/>
  <c r="CN42" i="8"/>
  <c r="CN96" i="8"/>
  <c r="CN16" i="8"/>
  <c r="CN62" i="8"/>
  <c r="CN65" i="8"/>
  <c r="CN54" i="8"/>
  <c r="CN70" i="8"/>
  <c r="CN21" i="8"/>
  <c r="CN81" i="8"/>
  <c r="CN63" i="8"/>
  <c r="CN83" i="8"/>
  <c r="CN77" i="8"/>
  <c r="CN88" i="8"/>
  <c r="CN43" i="8"/>
  <c r="CN45" i="8"/>
  <c r="CN10" i="8"/>
  <c r="CN68" i="8"/>
  <c r="CN52" i="8"/>
  <c r="CN80" i="8"/>
  <c r="CN51" i="8"/>
  <c r="CN39" i="8"/>
  <c r="CN75" i="8"/>
  <c r="CN50" i="8"/>
  <c r="CN90" i="8"/>
  <c r="CN98" i="8"/>
  <c r="CN56" i="8"/>
  <c r="CN60" i="8"/>
  <c r="CN76" i="8"/>
  <c r="CN13" i="8"/>
  <c r="CN85" i="8"/>
  <c r="CN92" i="8"/>
  <c r="CN66" i="8"/>
  <c r="CN47" i="8"/>
  <c r="CN59" i="8"/>
  <c r="CN71" i="8"/>
  <c r="CN89" i="8"/>
  <c r="CN84" i="8"/>
  <c r="CN46" i="8"/>
  <c r="CN34" i="8"/>
  <c r="CN94" i="8"/>
  <c r="CN30" i="8"/>
  <c r="CN104" i="8"/>
  <c r="CN67" i="8"/>
  <c r="CN61" i="8"/>
  <c r="CN53" i="8"/>
  <c r="CN64" i="8"/>
  <c r="CN73" i="8"/>
  <c r="CN57" i="8"/>
  <c r="CN20" i="8"/>
  <c r="CN107" i="8"/>
  <c r="CN105" i="8"/>
  <c r="CN69" i="8"/>
  <c r="CN49" i="8"/>
  <c r="CN15" i="8"/>
  <c r="CN33" i="8"/>
  <c r="CN78" i="8"/>
  <c r="CN91" i="8"/>
  <c r="CN103" i="8"/>
  <c r="CN32" i="8"/>
  <c r="CN74" i="8"/>
  <c r="CN18" i="8"/>
  <c r="CN55" i="8"/>
  <c r="CN25" i="8"/>
  <c r="CN17" i="8"/>
  <c r="CN44" i="8"/>
  <c r="CN79" i="8"/>
  <c r="CN100" i="8"/>
  <c r="CN12" i="8"/>
  <c r="CN19" i="8"/>
  <c r="CN93" i="8"/>
  <c r="CN31" i="8"/>
  <c r="CN58" i="8"/>
  <c r="CN9" i="8"/>
  <c r="CN106" i="8"/>
  <c r="CN101" i="8"/>
  <c r="CN72" i="8"/>
  <c r="CN99" i="8"/>
  <c r="CN6" i="8"/>
  <c r="J14" i="10"/>
  <c r="CL6" i="8"/>
  <c r="CH6" i="8"/>
  <c r="CK6" i="8"/>
  <c r="CG6" i="8"/>
  <c r="CI6" i="8"/>
  <c r="CJ6" i="8"/>
  <c r="CZ106" i="8" l="1"/>
  <c r="CX104" i="8"/>
  <c r="DA101" i="8"/>
  <c r="CY99" i="8"/>
  <c r="DB96" i="8"/>
  <c r="CZ94" i="8"/>
  <c r="CX92" i="8"/>
  <c r="DA89" i="8"/>
  <c r="CY87" i="8"/>
  <c r="DB84" i="8"/>
  <c r="CZ82" i="8"/>
  <c r="CX80" i="8"/>
  <c r="DA77" i="8"/>
  <c r="CY75" i="8"/>
  <c r="DB72" i="8"/>
  <c r="CZ70" i="8"/>
  <c r="CX68" i="8"/>
  <c r="DA65" i="8"/>
  <c r="CY63" i="8"/>
  <c r="DB60" i="8"/>
  <c r="CZ58" i="8"/>
  <c r="CX56" i="8"/>
  <c r="DA53" i="8"/>
  <c r="CY51" i="8"/>
  <c r="DB48" i="8"/>
  <c r="CZ46" i="8"/>
  <c r="CX44" i="8"/>
  <c r="DA41" i="8"/>
  <c r="CY39" i="8"/>
  <c r="DB36" i="8"/>
  <c r="CZ34" i="8"/>
  <c r="CX32" i="8"/>
  <c r="DA29" i="8"/>
  <c r="CY27" i="8"/>
  <c r="DB24" i="8"/>
  <c r="DI24" i="8" s="1"/>
  <c r="CZ22" i="8"/>
  <c r="CX20" i="8"/>
  <c r="DE20" i="8" s="1"/>
  <c r="DA17" i="8"/>
  <c r="DH17" i="8" s="1"/>
  <c r="CY15" i="8"/>
  <c r="DF15" i="8" s="1"/>
  <c r="DB12" i="8"/>
  <c r="DI12" i="8" s="1"/>
  <c r="CZ10" i="8"/>
  <c r="CX8" i="8"/>
  <c r="DE8" i="8" s="1"/>
  <c r="CY106" i="8"/>
  <c r="DB103" i="8"/>
  <c r="CZ101" i="8"/>
  <c r="CX99" i="8"/>
  <c r="DA96" i="8"/>
  <c r="CY94" i="8"/>
  <c r="DB91" i="8"/>
  <c r="CZ89" i="8"/>
  <c r="CX87" i="8"/>
  <c r="DA84" i="8"/>
  <c r="CY82" i="8"/>
  <c r="DB79" i="8"/>
  <c r="CZ77" i="8"/>
  <c r="CX75" i="8"/>
  <c r="DA72" i="8"/>
  <c r="CY70" i="8"/>
  <c r="DB67" i="8"/>
  <c r="CZ65" i="8"/>
  <c r="CX63" i="8"/>
  <c r="DA60" i="8"/>
  <c r="CY58" i="8"/>
  <c r="DB55" i="8"/>
  <c r="CZ53" i="8"/>
  <c r="CX51" i="8"/>
  <c r="DA48" i="8"/>
  <c r="CY46" i="8"/>
  <c r="DB43" i="8"/>
  <c r="CZ41" i="8"/>
  <c r="CX39" i="8"/>
  <c r="DA36" i="8"/>
  <c r="CY34" i="8"/>
  <c r="DB31" i="8"/>
  <c r="CZ29" i="8"/>
  <c r="CX27" i="8"/>
  <c r="DA24" i="8"/>
  <c r="DH24" i="8" s="1"/>
  <c r="CY22" i="8"/>
  <c r="DF22" i="8" s="1"/>
  <c r="DB19" i="8"/>
  <c r="DI19" i="8" s="1"/>
  <c r="CZ17" i="8"/>
  <c r="CX15" i="8"/>
  <c r="DE15" i="8" s="1"/>
  <c r="DA12" i="8"/>
  <c r="DH12" i="8" s="1"/>
  <c r="CY10" i="8"/>
  <c r="DF10" i="8" s="1"/>
  <c r="DB7" i="8"/>
  <c r="DI7" i="8" s="1"/>
  <c r="DA103" i="8"/>
  <c r="CY101" i="8"/>
  <c r="DB98" i="8"/>
  <c r="CZ96" i="8"/>
  <c r="CX94" i="8"/>
  <c r="DA91" i="8"/>
  <c r="CY89" i="8"/>
  <c r="DB86" i="8"/>
  <c r="CZ84" i="8"/>
  <c r="CX82" i="8"/>
  <c r="DA79" i="8"/>
  <c r="CY77" i="8"/>
  <c r="DB74" i="8"/>
  <c r="CZ72" i="8"/>
  <c r="CX70" i="8"/>
  <c r="DA67" i="8"/>
  <c r="CY65" i="8"/>
  <c r="DB62" i="8"/>
  <c r="CZ60" i="8"/>
  <c r="CX58" i="8"/>
  <c r="DA55" i="8"/>
  <c r="CY53" i="8"/>
  <c r="DB50" i="8"/>
  <c r="CZ48" i="8"/>
  <c r="CX46" i="8"/>
  <c r="DA43" i="8"/>
  <c r="CY41" i="8"/>
  <c r="DB38" i="8"/>
  <c r="CZ36" i="8"/>
  <c r="CX34" i="8"/>
  <c r="DA31" i="8"/>
  <c r="CY29" i="8"/>
  <c r="DB26" i="8"/>
  <c r="CZ24" i="8"/>
  <c r="CX22" i="8"/>
  <c r="DE22" i="8" s="1"/>
  <c r="DA19" i="8"/>
  <c r="DH19" i="8" s="1"/>
  <c r="CY17" i="8"/>
  <c r="DF17" i="8" s="1"/>
  <c r="DB14" i="8"/>
  <c r="DI14" i="8" s="1"/>
  <c r="CZ12" i="8"/>
  <c r="CX10" i="8"/>
  <c r="DE10" i="8" s="1"/>
  <c r="DA7" i="8"/>
  <c r="DH7" i="8" s="1"/>
  <c r="DA105" i="8"/>
  <c r="CY103" i="8"/>
  <c r="DB100" i="8"/>
  <c r="CZ98" i="8"/>
  <c r="CX96" i="8"/>
  <c r="DA93" i="8"/>
  <c r="CY91" i="8"/>
  <c r="DB88" i="8"/>
  <c r="CZ86" i="8"/>
  <c r="CX84" i="8"/>
  <c r="DA81" i="8"/>
  <c r="CY79" i="8"/>
  <c r="DB76" i="8"/>
  <c r="CZ74" i="8"/>
  <c r="CX72" i="8"/>
  <c r="DA69" i="8"/>
  <c r="CY67" i="8"/>
  <c r="DB64" i="8"/>
  <c r="CZ62" i="8"/>
  <c r="CX60" i="8"/>
  <c r="DA57" i="8"/>
  <c r="CY55" i="8"/>
  <c r="DB52" i="8"/>
  <c r="CZ50" i="8"/>
  <c r="CX48" i="8"/>
  <c r="DA45" i="8"/>
  <c r="CY43" i="8"/>
  <c r="DB40" i="8"/>
  <c r="CZ38" i="8"/>
  <c r="CX36" i="8"/>
  <c r="DA33" i="8"/>
  <c r="CY31" i="8"/>
  <c r="DB28" i="8"/>
  <c r="CZ26" i="8"/>
  <c r="CX24" i="8"/>
  <c r="DE24" i="8" s="1"/>
  <c r="DA21" i="8"/>
  <c r="DH21" i="8" s="1"/>
  <c r="CY19" i="8"/>
  <c r="DF19" i="8" s="1"/>
  <c r="DB16" i="8"/>
  <c r="DI16" i="8" s="1"/>
  <c r="CZ14" i="8"/>
  <c r="CX12" i="8"/>
  <c r="DE12" i="8" s="1"/>
  <c r="DA9" i="8"/>
  <c r="DH9" i="8" s="1"/>
  <c r="CY7" i="8"/>
  <c r="DF7" i="8" s="1"/>
  <c r="DB107" i="8"/>
  <c r="CZ105" i="8"/>
  <c r="CX103" i="8"/>
  <c r="DA100" i="8"/>
  <c r="CY98" i="8"/>
  <c r="DB95" i="8"/>
  <c r="CZ93" i="8"/>
  <c r="CX91" i="8"/>
  <c r="DA88" i="8"/>
  <c r="CY86" i="8"/>
  <c r="DB83" i="8"/>
  <c r="CZ81" i="8"/>
  <c r="CX79" i="8"/>
  <c r="DA76" i="8"/>
  <c r="CY74" i="8"/>
  <c r="DB71" i="8"/>
  <c r="CZ69" i="8"/>
  <c r="CX67" i="8"/>
  <c r="DA64" i="8"/>
  <c r="CY62" i="8"/>
  <c r="DB59" i="8"/>
  <c r="CZ57" i="8"/>
  <c r="CX55" i="8"/>
  <c r="DA52" i="8"/>
  <c r="CY50" i="8"/>
  <c r="DB47" i="8"/>
  <c r="CZ45" i="8"/>
  <c r="CX43" i="8"/>
  <c r="DA40" i="8"/>
  <c r="CY38" i="8"/>
  <c r="DB35" i="8"/>
  <c r="CZ33" i="8"/>
  <c r="CX31" i="8"/>
  <c r="DA28" i="8"/>
  <c r="CY26" i="8"/>
  <c r="G39" i="10" s="1"/>
  <c r="DB23" i="8"/>
  <c r="DI23" i="8" s="1"/>
  <c r="CZ21" i="8"/>
  <c r="CX19" i="8"/>
  <c r="DE19" i="8" s="1"/>
  <c r="DA16" i="8"/>
  <c r="DH16" i="8" s="1"/>
  <c r="CY14" i="8"/>
  <c r="DF14" i="8" s="1"/>
  <c r="DB11" i="8"/>
  <c r="DI11" i="8" s="1"/>
  <c r="CZ9" i="8"/>
  <c r="CX7" i="8"/>
  <c r="DE7" i="8" s="1"/>
  <c r="DB104" i="8"/>
  <c r="CZ100" i="8"/>
  <c r="CX97" i="8"/>
  <c r="DA92" i="8"/>
  <c r="CY88" i="8"/>
  <c r="CY84" i="8"/>
  <c r="CZ80" i="8"/>
  <c r="CX76" i="8"/>
  <c r="DA71" i="8"/>
  <c r="CY68" i="8"/>
  <c r="DB63" i="8"/>
  <c r="CZ59" i="8"/>
  <c r="CZ55" i="8"/>
  <c r="DA51" i="8"/>
  <c r="CY47" i="8"/>
  <c r="DB42" i="8"/>
  <c r="CZ39" i="8"/>
  <c r="CX35" i="8"/>
  <c r="DA30" i="8"/>
  <c r="DA26" i="8"/>
  <c r="DB22" i="8"/>
  <c r="DI22" i="8" s="1"/>
  <c r="CZ18" i="8"/>
  <c r="CX14" i="8"/>
  <c r="DE14" i="8" s="1"/>
  <c r="DA10" i="8"/>
  <c r="DH10" i="8" s="1"/>
  <c r="DA107" i="8"/>
  <c r="CX100" i="8"/>
  <c r="DA95" i="8"/>
  <c r="CY92" i="8"/>
  <c r="DB87" i="8"/>
  <c r="CZ83" i="8"/>
  <c r="CZ79" i="8"/>
  <c r="DA75" i="8"/>
  <c r="CY71" i="8"/>
  <c r="DB66" i="8"/>
  <c r="CZ63" i="8"/>
  <c r="CX59" i="8"/>
  <c r="DA54" i="8"/>
  <c r="DA50" i="8"/>
  <c r="DB46" i="8"/>
  <c r="CZ42" i="8"/>
  <c r="DA34" i="8"/>
  <c r="CY30" i="8"/>
  <c r="DB25" i="8"/>
  <c r="DI25" i="8" s="1"/>
  <c r="DB21" i="8"/>
  <c r="DI21" i="8" s="1"/>
  <c r="CX18" i="8"/>
  <c r="DE18" i="8" s="1"/>
  <c r="CY9" i="8"/>
  <c r="DF9" i="8" s="1"/>
  <c r="CZ107" i="8"/>
  <c r="DB101" i="8"/>
  <c r="CZ76" i="8"/>
  <c r="CY64" i="8"/>
  <c r="CZ56" i="8"/>
  <c r="DA47" i="8"/>
  <c r="DB39" i="8"/>
  <c r="CZ31" i="8"/>
  <c r="DB18" i="8"/>
  <c r="DI18" i="8" s="1"/>
  <c r="CX11" i="8"/>
  <c r="DE11" i="8" s="1"/>
  <c r="CX105" i="8"/>
  <c r="CY97" i="8"/>
  <c r="DB92" i="8"/>
  <c r="CX85" i="8"/>
  <c r="CY76" i="8"/>
  <c r="CY72" i="8"/>
  <c r="CX64" i="8"/>
  <c r="CY56" i="8"/>
  <c r="CZ47" i="8"/>
  <c r="DA39" i="8"/>
  <c r="DB30" i="8"/>
  <c r="CX23" i="8"/>
  <c r="DE23" i="8" s="1"/>
  <c r="DA14" i="8"/>
  <c r="DH14" i="8" s="1"/>
  <c r="DA104" i="8"/>
  <c r="CY100" i="8"/>
  <c r="CY96" i="8"/>
  <c r="CZ92" i="8"/>
  <c r="CX88" i="8"/>
  <c r="DA83" i="8"/>
  <c r="CY80" i="8"/>
  <c r="DB75" i="8"/>
  <c r="CZ71" i="8"/>
  <c r="CZ67" i="8"/>
  <c r="DA63" i="8"/>
  <c r="CY59" i="8"/>
  <c r="DB54" i="8"/>
  <c r="CZ51" i="8"/>
  <c r="CX47" i="8"/>
  <c r="DA42" i="8"/>
  <c r="DA38" i="8"/>
  <c r="DB34" i="8"/>
  <c r="CZ30" i="8"/>
  <c r="CX26" i="8"/>
  <c r="DA22" i="8"/>
  <c r="DH22" i="8" s="1"/>
  <c r="CY18" i="8"/>
  <c r="DF18" i="8" s="1"/>
  <c r="DB13" i="8"/>
  <c r="DI13" i="8" s="1"/>
  <c r="DB9" i="8"/>
  <c r="DI9" i="8" s="1"/>
  <c r="CZ104" i="8"/>
  <c r="CX38" i="8"/>
  <c r="DA13" i="8"/>
  <c r="DH13" i="8" s="1"/>
  <c r="CY104" i="8"/>
  <c r="DB99" i="8"/>
  <c r="CZ95" i="8"/>
  <c r="CZ91" i="8"/>
  <c r="DA87" i="8"/>
  <c r="CY83" i="8"/>
  <c r="DB78" i="8"/>
  <c r="CZ75" i="8"/>
  <c r="CX71" i="8"/>
  <c r="DA66" i="8"/>
  <c r="DA62" i="8"/>
  <c r="DB58" i="8"/>
  <c r="CZ54" i="8"/>
  <c r="CX50" i="8"/>
  <c r="DA46" i="8"/>
  <c r="CY42" i="8"/>
  <c r="DB37" i="8"/>
  <c r="DB33" i="8"/>
  <c r="CX30" i="8"/>
  <c r="DA25" i="8"/>
  <c r="DH25" i="8" s="1"/>
  <c r="CY21" i="8"/>
  <c r="DF21" i="8" s="1"/>
  <c r="DB17" i="8"/>
  <c r="DI17" i="8" s="1"/>
  <c r="CZ13" i="8"/>
  <c r="CX9" i="8"/>
  <c r="DE9" i="8" s="1"/>
  <c r="CY93" i="8"/>
  <c r="DB89" i="8"/>
  <c r="CZ85" i="8"/>
  <c r="CX81" i="8"/>
  <c r="CX77" i="8"/>
  <c r="CY73" i="8"/>
  <c r="DB68" i="8"/>
  <c r="CZ64" i="8"/>
  <c r="CX61" i="8"/>
  <c r="DA56" i="8"/>
  <c r="CY52" i="8"/>
  <c r="CY48" i="8"/>
  <c r="CZ44" i="8"/>
  <c r="CX40" i="8"/>
  <c r="DA35" i="8"/>
  <c r="CY32" i="8"/>
  <c r="DB27" i="8"/>
  <c r="CZ23" i="8"/>
  <c r="CZ19" i="8"/>
  <c r="DA15" i="8"/>
  <c r="DH15" i="8" s="1"/>
  <c r="CY11" i="8"/>
  <c r="DF11" i="8" s="1"/>
  <c r="CY105" i="8"/>
  <c r="CZ97" i="8"/>
  <c r="CX93" i="8"/>
  <c r="CX89" i="8"/>
  <c r="CY85" i="8"/>
  <c r="DB80" i="8"/>
  <c r="CX73" i="8"/>
  <c r="DA68" i="8"/>
  <c r="CY60" i="8"/>
  <c r="CX52" i="8"/>
  <c r="CY44" i="8"/>
  <c r="CZ35" i="8"/>
  <c r="DA27" i="8"/>
  <c r="CY23" i="8"/>
  <c r="DF23" i="8" s="1"/>
  <c r="CZ15" i="8"/>
  <c r="CX101" i="8"/>
  <c r="CZ88" i="8"/>
  <c r="DA80" i="8"/>
  <c r="CZ68" i="8"/>
  <c r="DA59" i="8"/>
  <c r="DB51" i="8"/>
  <c r="CZ43" i="8"/>
  <c r="CY35" i="8"/>
  <c r="CZ27" i="8"/>
  <c r="DA18" i="8"/>
  <c r="DH18" i="8" s="1"/>
  <c r="DB10" i="8"/>
  <c r="DI10" i="8" s="1"/>
  <c r="CY107" i="8"/>
  <c r="CZ103" i="8"/>
  <c r="DA99" i="8"/>
  <c r="CY95" i="8"/>
  <c r="DB90" i="8"/>
  <c r="CZ87" i="8"/>
  <c r="CX83" i="8"/>
  <c r="DA78" i="8"/>
  <c r="DA74" i="8"/>
  <c r="DB70" i="8"/>
  <c r="CZ66" i="8"/>
  <c r="DC66" i="8" s="1"/>
  <c r="CX62" i="8"/>
  <c r="DA58" i="8"/>
  <c r="CY54" i="8"/>
  <c r="DB49" i="8"/>
  <c r="DB45" i="8"/>
  <c r="CX42" i="8"/>
  <c r="DA37" i="8"/>
  <c r="CY33" i="8"/>
  <c r="DB29" i="8"/>
  <c r="CZ25" i="8"/>
  <c r="CX21" i="8"/>
  <c r="DE21" i="8" s="1"/>
  <c r="CX17" i="8"/>
  <c r="DE17" i="8" s="1"/>
  <c r="CY13" i="8"/>
  <c r="DF13" i="8" s="1"/>
  <c r="DB8" i="8"/>
  <c r="DI8" i="8" s="1"/>
  <c r="CX107" i="8"/>
  <c r="DB102" i="8"/>
  <c r="CZ99" i="8"/>
  <c r="CX95" i="8"/>
  <c r="DA90" i="8"/>
  <c r="DA86" i="8"/>
  <c r="DB82" i="8"/>
  <c r="CZ78" i="8"/>
  <c r="CX74" i="8"/>
  <c r="DA70" i="8"/>
  <c r="CY66" i="8"/>
  <c r="DB61" i="8"/>
  <c r="DB57" i="8"/>
  <c r="CX54" i="8"/>
  <c r="DA49" i="8"/>
  <c r="CY45" i="8"/>
  <c r="DB41" i="8"/>
  <c r="CZ37" i="8"/>
  <c r="CX33" i="8"/>
  <c r="CX29" i="8"/>
  <c r="CY25" i="8"/>
  <c r="DF25" i="8" s="1"/>
  <c r="DB20" i="8"/>
  <c r="DI20" i="8" s="1"/>
  <c r="CZ16" i="8"/>
  <c r="CX13" i="8"/>
  <c r="DE13" i="8" s="1"/>
  <c r="DA8" i="8"/>
  <c r="DH8" i="8" s="1"/>
  <c r="DB105" i="8"/>
  <c r="DB106" i="8"/>
  <c r="DA102" i="8"/>
  <c r="DA98" i="8"/>
  <c r="DB94" i="8"/>
  <c r="CZ90" i="8"/>
  <c r="CX86" i="8"/>
  <c r="DA82" i="8"/>
  <c r="CY78" i="8"/>
  <c r="DB73" i="8"/>
  <c r="DB69" i="8"/>
  <c r="CX66" i="8"/>
  <c r="DA61" i="8"/>
  <c r="CY57" i="8"/>
  <c r="DB53" i="8"/>
  <c r="CZ49" i="8"/>
  <c r="CX45" i="8"/>
  <c r="CX41" i="8"/>
  <c r="CY37" i="8"/>
  <c r="DB32" i="8"/>
  <c r="CZ28" i="8"/>
  <c r="CX25" i="8"/>
  <c r="DE25" i="8" s="1"/>
  <c r="DA20" i="8"/>
  <c r="DH20" i="8" s="1"/>
  <c r="CY16" i="8"/>
  <c r="DF16" i="8" s="1"/>
  <c r="CY12" i="8"/>
  <c r="DF12" i="8" s="1"/>
  <c r="CZ8" i="8"/>
  <c r="DA97" i="8"/>
  <c r="DA106" i="8"/>
  <c r="CZ102" i="8"/>
  <c r="CX98" i="8"/>
  <c r="DA94" i="8"/>
  <c r="CY90" i="8"/>
  <c r="DB85" i="8"/>
  <c r="DB81" i="8"/>
  <c r="CX78" i="8"/>
  <c r="DA73" i="8"/>
  <c r="CY69" i="8"/>
  <c r="DB65" i="8"/>
  <c r="CZ61" i="8"/>
  <c r="CX57" i="8"/>
  <c r="CX53" i="8"/>
  <c r="CY49" i="8"/>
  <c r="DB44" i="8"/>
  <c r="CZ40" i="8"/>
  <c r="CX37" i="8"/>
  <c r="DA32" i="8"/>
  <c r="CY28" i="8"/>
  <c r="CY24" i="8"/>
  <c r="DF24" i="8" s="1"/>
  <c r="CZ20" i="8"/>
  <c r="CX16" i="8"/>
  <c r="DE16" i="8" s="1"/>
  <c r="DA11" i="8"/>
  <c r="DH11" i="8" s="1"/>
  <c r="CY8" i="8"/>
  <c r="DF8" i="8" s="1"/>
  <c r="CX106" i="8"/>
  <c r="CY102" i="8"/>
  <c r="DB97" i="8"/>
  <c r="DB93" i="8"/>
  <c r="CX90" i="8"/>
  <c r="DA85" i="8"/>
  <c r="CY81" i="8"/>
  <c r="DB77" i="8"/>
  <c r="CZ73" i="8"/>
  <c r="CX69" i="8"/>
  <c r="CX65" i="8"/>
  <c r="CY61" i="8"/>
  <c r="DB56" i="8"/>
  <c r="CZ52" i="8"/>
  <c r="CX49" i="8"/>
  <c r="DA44" i="8"/>
  <c r="CY40" i="8"/>
  <c r="CY36" i="8"/>
  <c r="CZ32" i="8"/>
  <c r="CX28" i="8"/>
  <c r="DA23" i="8"/>
  <c r="DH23" i="8" s="1"/>
  <c r="CY20" i="8"/>
  <c r="DF20" i="8" s="1"/>
  <c r="DB15" i="8"/>
  <c r="DI15" i="8" s="1"/>
  <c r="CZ11" i="8"/>
  <c r="CZ7" i="8"/>
  <c r="CX102" i="8"/>
  <c r="CY6" i="8"/>
  <c r="DA6" i="8"/>
  <c r="CZ6" i="8"/>
  <c r="CX6" i="8"/>
  <c r="DE6" i="8" s="1"/>
  <c r="DB6" i="8"/>
  <c r="DC30" i="8" l="1"/>
  <c r="DC91" i="8"/>
  <c r="DC79" i="8"/>
  <c r="DC47" i="8"/>
  <c r="DC71" i="8"/>
  <c r="DC87" i="8"/>
  <c r="DC102" i="8"/>
  <c r="DC37" i="8"/>
  <c r="DC62" i="8"/>
  <c r="DC48" i="8"/>
  <c r="DC99" i="8"/>
  <c r="DC95" i="8"/>
  <c r="DC57" i="8"/>
  <c r="DC101" i="8"/>
  <c r="DC73" i="8"/>
  <c r="DC85" i="8"/>
  <c r="DC100" i="8"/>
  <c r="DC44" i="8"/>
  <c r="DC76" i="8"/>
  <c r="DC74" i="8"/>
  <c r="DC88" i="8"/>
  <c r="DC32" i="8"/>
  <c r="DC78" i="8"/>
  <c r="DC83" i="8"/>
  <c r="DC65" i="8"/>
  <c r="DC49" i="8"/>
  <c r="DC81" i="8"/>
  <c r="DC82" i="8"/>
  <c r="DC61" i="8"/>
  <c r="DC38" i="8"/>
  <c r="DC103" i="8"/>
  <c r="DC60" i="8"/>
  <c r="DC63" i="8"/>
  <c r="DC104" i="8"/>
  <c r="DC98" i="8"/>
  <c r="DC84" i="8"/>
  <c r="DC58" i="8"/>
  <c r="DC14" i="8"/>
  <c r="DJ14" i="8" s="1"/>
  <c r="L27" i="10" s="1"/>
  <c r="DG14" i="8"/>
  <c r="I27" i="10" s="1"/>
  <c r="DG17" i="8"/>
  <c r="I30" i="10" s="1"/>
  <c r="DC17" i="8"/>
  <c r="DJ17" i="8" s="1"/>
  <c r="L30" i="10" s="1"/>
  <c r="DG23" i="8"/>
  <c r="I36" i="10" s="1"/>
  <c r="DC23" i="8"/>
  <c r="DJ23" i="8" s="1"/>
  <c r="L36" i="10" s="1"/>
  <c r="DC68" i="8"/>
  <c r="DC54" i="8"/>
  <c r="DC92" i="8"/>
  <c r="DC55" i="8"/>
  <c r="DC33" i="8"/>
  <c r="DC77" i="8"/>
  <c r="DC34" i="8"/>
  <c r="DC21" i="8"/>
  <c r="DJ21" i="8" s="1"/>
  <c r="L34" i="10" s="1"/>
  <c r="DG21" i="8"/>
  <c r="I34" i="10" s="1"/>
  <c r="DC22" i="8"/>
  <c r="DJ22" i="8" s="1"/>
  <c r="L35" i="10" s="1"/>
  <c r="DG22" i="8"/>
  <c r="I35" i="10" s="1"/>
  <c r="DC59" i="8"/>
  <c r="DC93" i="8"/>
  <c r="DC94" i="8"/>
  <c r="DG7" i="8"/>
  <c r="I20" i="10" s="1"/>
  <c r="DC7" i="8"/>
  <c r="DJ7" i="8" s="1"/>
  <c r="L20" i="10" s="1"/>
  <c r="DG11" i="8"/>
  <c r="I24" i="10" s="1"/>
  <c r="DC11" i="8"/>
  <c r="DJ11" i="8" s="1"/>
  <c r="L24" i="10" s="1"/>
  <c r="DC41" i="8"/>
  <c r="DC51" i="8"/>
  <c r="DC50" i="8"/>
  <c r="DC36" i="8"/>
  <c r="DC53" i="8"/>
  <c r="DC10" i="8"/>
  <c r="DJ10" i="8" s="1"/>
  <c r="L23" i="10" s="1"/>
  <c r="DG10" i="8"/>
  <c r="I23" i="10" s="1"/>
  <c r="DC42" i="8"/>
  <c r="DC15" i="8"/>
  <c r="DJ15" i="8" s="1"/>
  <c r="L28" i="10" s="1"/>
  <c r="DG15" i="8"/>
  <c r="I28" i="10" s="1"/>
  <c r="DG16" i="8"/>
  <c r="I29" i="10" s="1"/>
  <c r="DC16" i="8"/>
  <c r="DJ16" i="8" s="1"/>
  <c r="L29" i="10" s="1"/>
  <c r="DG13" i="8"/>
  <c r="I26" i="10" s="1"/>
  <c r="DC13" i="8"/>
  <c r="DJ13" i="8" s="1"/>
  <c r="L26" i="10" s="1"/>
  <c r="DC9" i="8"/>
  <c r="DJ9" i="8" s="1"/>
  <c r="L22" i="10" s="1"/>
  <c r="DG9" i="8"/>
  <c r="I22" i="10" s="1"/>
  <c r="DC28" i="8"/>
  <c r="DC40" i="8"/>
  <c r="DC35" i="8"/>
  <c r="DC26" i="8"/>
  <c r="DC29" i="8"/>
  <c r="DG25" i="8"/>
  <c r="I38" i="10" s="1"/>
  <c r="DC25" i="8"/>
  <c r="DJ25" i="8" s="1"/>
  <c r="L38" i="10" s="1"/>
  <c r="DC64" i="8"/>
  <c r="DC75" i="8"/>
  <c r="DC45" i="8"/>
  <c r="DC86" i="8"/>
  <c r="DC72" i="8"/>
  <c r="DC31" i="8"/>
  <c r="DC89" i="8"/>
  <c r="DC46" i="8"/>
  <c r="DC39" i="8"/>
  <c r="DG24" i="8"/>
  <c r="I37" i="10" s="1"/>
  <c r="DC24" i="8"/>
  <c r="DJ24" i="8" s="1"/>
  <c r="L37" i="10" s="1"/>
  <c r="DC8" i="8"/>
  <c r="DJ8" i="8" s="1"/>
  <c r="L21" i="10" s="1"/>
  <c r="DG8" i="8"/>
  <c r="I21" i="10" s="1"/>
  <c r="DC56" i="8"/>
  <c r="DG20" i="8"/>
  <c r="I33" i="10" s="1"/>
  <c r="DC20" i="8"/>
  <c r="DJ20" i="8" s="1"/>
  <c r="L33" i="10" s="1"/>
  <c r="DC97" i="8"/>
  <c r="DC107" i="8"/>
  <c r="DG18" i="8"/>
  <c r="I31" i="10" s="1"/>
  <c r="DC18" i="8"/>
  <c r="DJ18" i="8" s="1"/>
  <c r="L31" i="10" s="1"/>
  <c r="DC69" i="8"/>
  <c r="DC96" i="8"/>
  <c r="DC70" i="8"/>
  <c r="DC27" i="8"/>
  <c r="DG12" i="8"/>
  <c r="I25" i="10" s="1"/>
  <c r="DC12" i="8"/>
  <c r="DJ12" i="8" s="1"/>
  <c r="L25" i="10" s="1"/>
  <c r="DC52" i="8"/>
  <c r="DC90" i="8"/>
  <c r="DC43" i="8"/>
  <c r="DG19" i="8"/>
  <c r="I32" i="10" s="1"/>
  <c r="DC19" i="8"/>
  <c r="DJ19" i="8" s="1"/>
  <c r="L32" i="10" s="1"/>
  <c r="DC67" i="8"/>
  <c r="DC80" i="8"/>
  <c r="DC105" i="8"/>
  <c r="DC106" i="8"/>
  <c r="DA112" i="8"/>
  <c r="DB112" i="8"/>
  <c r="G24" i="10"/>
  <c r="G27" i="10"/>
  <c r="K20" i="10"/>
  <c r="J34" i="10"/>
  <c r="K31" i="10"/>
  <c r="J31" i="10"/>
  <c r="K28" i="10"/>
  <c r="G38" i="10"/>
  <c r="K38" i="10"/>
  <c r="K36" i="10"/>
  <c r="J25" i="10"/>
  <c r="K26" i="10"/>
  <c r="G21" i="10"/>
  <c r="G30" i="10"/>
  <c r="G29" i="10"/>
  <c r="K32" i="10"/>
  <c r="K24" i="10"/>
  <c r="G37" i="10"/>
  <c r="G35" i="10"/>
  <c r="J20" i="10"/>
  <c r="K23" i="10"/>
  <c r="J23" i="10"/>
  <c r="G34" i="10"/>
  <c r="K33" i="10"/>
  <c r="J33" i="10"/>
  <c r="K22" i="10"/>
  <c r="G31" i="10"/>
  <c r="J28" i="10"/>
  <c r="J36" i="10"/>
  <c r="G25" i="10"/>
  <c r="J26" i="10"/>
  <c r="J21" i="10"/>
  <c r="K30" i="10"/>
  <c r="K29" i="10"/>
  <c r="J32" i="10"/>
  <c r="K27" i="10"/>
  <c r="G20" i="10"/>
  <c r="K34" i="10"/>
  <c r="G33" i="10"/>
  <c r="J22" i="10"/>
  <c r="G22" i="10"/>
  <c r="G28" i="10"/>
  <c r="J38" i="10"/>
  <c r="G36" i="10"/>
  <c r="G26" i="10"/>
  <c r="K21" i="10"/>
  <c r="J30" i="10"/>
  <c r="J29" i="10"/>
  <c r="G32" i="10"/>
  <c r="DF6" i="8"/>
  <c r="G19" i="10" s="1"/>
  <c r="J24" i="10"/>
  <c r="J37" i="10"/>
  <c r="K37" i="10"/>
  <c r="K35" i="10"/>
  <c r="J35" i="10"/>
  <c r="J27" i="10"/>
  <c r="G23" i="10"/>
  <c r="K25" i="10"/>
  <c r="CL45" i="8"/>
  <c r="CI47" i="8"/>
  <c r="CL47" i="8"/>
  <c r="CZ114" i="8"/>
  <c r="DG6" i="8"/>
  <c r="I19" i="10" s="1"/>
  <c r="CI45" i="8"/>
  <c r="CK47" i="8"/>
  <c r="DC6" i="8"/>
  <c r="CZ112" i="8"/>
  <c r="DB114" i="8"/>
  <c r="DI6" i="8"/>
  <c r="K19" i="10" s="1"/>
  <c r="CK45" i="8"/>
  <c r="DA114" i="8"/>
  <c r="DH6" i="8"/>
  <c r="J19" i="10" s="1"/>
  <c r="CJ45" i="8"/>
  <c r="CJ47" i="8"/>
  <c r="DI26" i="8" l="1"/>
  <c r="K39" i="10" s="1"/>
  <c r="K40" i="10" s="1"/>
  <c r="DG26" i="8"/>
  <c r="I39" i="10" s="1"/>
  <c r="I40" i="10" s="1"/>
  <c r="DH26" i="8"/>
  <c r="J39" i="10" s="1"/>
  <c r="J40" i="10" s="1"/>
  <c r="DJ6" i="8"/>
  <c r="L19" i="10" s="1"/>
  <c r="DC112" i="8"/>
  <c r="DC114" i="8"/>
  <c r="DJ26" i="8" l="1"/>
  <c r="L39" i="10" s="1"/>
  <c r="L40" i="10" s="1"/>
</calcChain>
</file>

<file path=xl/sharedStrings.xml><?xml version="1.0" encoding="utf-8"?>
<sst xmlns="http://schemas.openxmlformats.org/spreadsheetml/2006/main" count="1881" uniqueCount="886">
  <si>
    <t>たばこ</t>
  </si>
  <si>
    <t>自家輸送</t>
    <rPh sb="0" eb="2">
      <t>ジカ</t>
    </rPh>
    <rPh sb="2" eb="4">
      <t>ユソウ</t>
    </rPh>
    <phoneticPr fontId="5" alignment="distributed"/>
  </si>
  <si>
    <t>他に分類されない会員制団体</t>
  </si>
  <si>
    <t>事務用品</t>
    <rPh sb="0" eb="2">
      <t>ジム</t>
    </rPh>
    <rPh sb="2" eb="4">
      <t>ヨウヒン</t>
    </rPh>
    <phoneticPr fontId="5" alignment="distributed"/>
  </si>
  <si>
    <t>分類不明</t>
    <rPh sb="0" eb="2">
      <t>ブンルイ</t>
    </rPh>
    <rPh sb="2" eb="4">
      <t>フメイ</t>
    </rPh>
    <phoneticPr fontId="5" alignment="distributed"/>
  </si>
  <si>
    <t>単位設定</t>
    <rPh sb="0" eb="2">
      <t>タンイ</t>
    </rPh>
    <rPh sb="2" eb="4">
      <t>セッテイ</t>
    </rPh>
    <phoneticPr fontId="7"/>
  </si>
  <si>
    <t>非住宅建築</t>
  </si>
  <si>
    <t>No</t>
    <phoneticPr fontId="7"/>
  </si>
  <si>
    <t>Code</t>
    <phoneticPr fontId="7"/>
  </si>
  <si>
    <t>億円</t>
    <rPh sb="0" eb="2">
      <t>オクエン</t>
    </rPh>
    <phoneticPr fontId="7"/>
  </si>
  <si>
    <t>百万円</t>
    <rPh sb="0" eb="3">
      <t>ヒャクマンエン</t>
    </rPh>
    <phoneticPr fontId="7"/>
  </si>
  <si>
    <t>万円</t>
    <rPh sb="0" eb="2">
      <t>マンエン</t>
    </rPh>
    <phoneticPr fontId="7"/>
  </si>
  <si>
    <t>千円</t>
    <rPh sb="0" eb="2">
      <t>センエン</t>
    </rPh>
    <phoneticPr fontId="7"/>
  </si>
  <si>
    <t>物価調整等で、毎年、二重線で囲まれた係数を更新します。</t>
    <rPh sb="0" eb="2">
      <t>ブッカ</t>
    </rPh>
    <rPh sb="2" eb="4">
      <t>チョウセイ</t>
    </rPh>
    <rPh sb="4" eb="5">
      <t>トウ</t>
    </rPh>
    <rPh sb="7" eb="9">
      <t>マイトシ</t>
    </rPh>
    <rPh sb="10" eb="13">
      <t>ニジュウセン</t>
    </rPh>
    <rPh sb="14" eb="15">
      <t>カコ</t>
    </rPh>
    <rPh sb="18" eb="20">
      <t>ケイスウ</t>
    </rPh>
    <rPh sb="21" eb="23">
      <t>コウシン</t>
    </rPh>
    <phoneticPr fontId="7"/>
  </si>
  <si>
    <t>はい</t>
    <phoneticPr fontId="7"/>
  </si>
  <si>
    <t>いいえ</t>
    <phoneticPr fontId="7"/>
  </si>
  <si>
    <t>建設補修</t>
    <rPh sb="0" eb="2">
      <t>ケンセツ</t>
    </rPh>
    <rPh sb="2" eb="4">
      <t>ホシュウ</t>
    </rPh>
    <phoneticPr fontId="3"/>
  </si>
  <si>
    <t>建築補修（経常的な維持・補修）</t>
    <rPh sb="0" eb="2">
      <t>ケンチク</t>
    </rPh>
    <rPh sb="2" eb="4">
      <t>ホシュウ</t>
    </rPh>
    <rPh sb="5" eb="8">
      <t>ケイジョウテキ</t>
    </rPh>
    <rPh sb="9" eb="11">
      <t>イジ</t>
    </rPh>
    <rPh sb="12" eb="14">
      <t>ホシュウ</t>
    </rPh>
    <phoneticPr fontId="3"/>
  </si>
  <si>
    <t>土木補修（経常的な維持・補修）</t>
    <rPh sb="0" eb="2">
      <t>ドボク</t>
    </rPh>
    <rPh sb="2" eb="4">
      <t>ホシュウ</t>
    </rPh>
    <rPh sb="5" eb="8">
      <t>ケイジョウテキ</t>
    </rPh>
    <rPh sb="9" eb="11">
      <t>イジ</t>
    </rPh>
    <rPh sb="12" eb="14">
      <t>ホシュウ</t>
    </rPh>
    <phoneticPr fontId="3"/>
  </si>
  <si>
    <t>建築補修（耐用年数向上を伴う維持・補修）</t>
    <rPh sb="0" eb="2">
      <t>ケンチク</t>
    </rPh>
    <rPh sb="2" eb="4">
      <t>ホシュウ</t>
    </rPh>
    <rPh sb="5" eb="7">
      <t>タイヨウ</t>
    </rPh>
    <rPh sb="7" eb="9">
      <t>ネンスウ</t>
    </rPh>
    <rPh sb="9" eb="11">
      <t>コウジョウ</t>
    </rPh>
    <rPh sb="12" eb="13">
      <t>トモナ</t>
    </rPh>
    <rPh sb="14" eb="16">
      <t>イジ</t>
    </rPh>
    <rPh sb="17" eb="19">
      <t>ホシュウ</t>
    </rPh>
    <phoneticPr fontId="3"/>
  </si>
  <si>
    <t>廃棄物処理施設</t>
    <rPh sb="0" eb="3">
      <t>ハイキブツ</t>
    </rPh>
    <rPh sb="3" eb="5">
      <t>ショリ</t>
    </rPh>
    <rPh sb="5" eb="7">
      <t>シセツ</t>
    </rPh>
    <phoneticPr fontId="4"/>
  </si>
  <si>
    <t>土地造成</t>
    <phoneticPr fontId="3"/>
  </si>
  <si>
    <t>道路</t>
    <phoneticPr fontId="3"/>
  </si>
  <si>
    <t>下水道</t>
    <phoneticPr fontId="3"/>
  </si>
  <si>
    <t>河川総合開発</t>
    <rPh sb="4" eb="6">
      <t>カイハツ</t>
    </rPh>
    <phoneticPr fontId="3"/>
  </si>
  <si>
    <t>道路関係公共事業</t>
    <phoneticPr fontId="3"/>
  </si>
  <si>
    <t>河川・下水道・その他の公共事業</t>
    <phoneticPr fontId="3"/>
  </si>
  <si>
    <t>農林関係公共事業</t>
    <phoneticPr fontId="3"/>
  </si>
  <si>
    <t>鉄道軌道建設</t>
    <phoneticPr fontId="3"/>
  </si>
  <si>
    <t>電力施設建設</t>
    <phoneticPr fontId="3"/>
  </si>
  <si>
    <t>電気通信施設建設</t>
    <phoneticPr fontId="3"/>
  </si>
  <si>
    <t>上・工業用水道</t>
    <phoneticPr fontId="3"/>
  </si>
  <si>
    <t>その他の土木</t>
    <phoneticPr fontId="3"/>
  </si>
  <si>
    <t>住宅建築（非木造）</t>
    <phoneticPr fontId="3"/>
  </si>
  <si>
    <t>非住宅建築（木造）</t>
    <phoneticPr fontId="3"/>
  </si>
  <si>
    <t>木造在来住宅</t>
    <phoneticPr fontId="3"/>
  </si>
  <si>
    <t>木造量産住宅</t>
    <phoneticPr fontId="3"/>
  </si>
  <si>
    <t>ＣＢ住宅</t>
    <phoneticPr fontId="3"/>
  </si>
  <si>
    <t>木造工場</t>
    <phoneticPr fontId="3"/>
  </si>
  <si>
    <t>ＳＲＣ事務所</t>
    <phoneticPr fontId="3"/>
  </si>
  <si>
    <t>Ｓ事務所</t>
    <phoneticPr fontId="3"/>
  </si>
  <si>
    <t>ＲＣ量産住宅</t>
    <phoneticPr fontId="3"/>
  </si>
  <si>
    <t>道路改良</t>
    <phoneticPr fontId="3"/>
  </si>
  <si>
    <t>街路改良</t>
    <phoneticPr fontId="3"/>
  </si>
  <si>
    <t>街路橋梁</t>
    <phoneticPr fontId="3"/>
  </si>
  <si>
    <t>計</t>
    <rPh sb="0" eb="1">
      <t>ケイ</t>
    </rPh>
    <phoneticPr fontId="5"/>
  </si>
  <si>
    <t>家計外消費支出（行）</t>
    <rPh sb="0" eb="2">
      <t>カケイ</t>
    </rPh>
    <rPh sb="2" eb="3">
      <t>ガイ</t>
    </rPh>
    <rPh sb="3" eb="5">
      <t>ショウヒ</t>
    </rPh>
    <rPh sb="5" eb="7">
      <t>シシュツ</t>
    </rPh>
    <rPh sb="8" eb="9">
      <t>ギョウ</t>
    </rPh>
    <phoneticPr fontId="5"/>
  </si>
  <si>
    <t>雇用者所得</t>
    <rPh sb="0" eb="3">
      <t>コヨウシャ</t>
    </rPh>
    <rPh sb="3" eb="5">
      <t>ショトク</t>
    </rPh>
    <phoneticPr fontId="5"/>
  </si>
  <si>
    <t>資本減耗引当</t>
    <rPh sb="0" eb="2">
      <t>シホン</t>
    </rPh>
    <rPh sb="2" eb="4">
      <t>ゲンモウ</t>
    </rPh>
    <rPh sb="4" eb="6">
      <t>ヒキアテ</t>
    </rPh>
    <phoneticPr fontId="5"/>
  </si>
  <si>
    <t>資本減耗引当（社会資本等減耗分）</t>
    <rPh sb="0" eb="2">
      <t>シホン</t>
    </rPh>
    <rPh sb="2" eb="4">
      <t>ゲンモウ</t>
    </rPh>
    <rPh sb="4" eb="6">
      <t>ヒキアテ</t>
    </rPh>
    <rPh sb="7" eb="9">
      <t>シャカイ</t>
    </rPh>
    <rPh sb="9" eb="11">
      <t>シホン</t>
    </rPh>
    <rPh sb="11" eb="12">
      <t>トウ</t>
    </rPh>
    <rPh sb="12" eb="14">
      <t>ゲンモウ</t>
    </rPh>
    <rPh sb="14" eb="15">
      <t>ブン</t>
    </rPh>
    <phoneticPr fontId="5"/>
  </si>
  <si>
    <t>粗付加価値部門計</t>
    <rPh sb="0" eb="1">
      <t>ソ</t>
    </rPh>
    <rPh sb="1" eb="3">
      <t>フカ</t>
    </rPh>
    <rPh sb="3" eb="5">
      <t>カチ</t>
    </rPh>
    <rPh sb="5" eb="7">
      <t>ブモン</t>
    </rPh>
    <rPh sb="7" eb="8">
      <t>ケイ</t>
    </rPh>
    <phoneticPr fontId="5"/>
  </si>
  <si>
    <t>国内生産額</t>
    <rPh sb="0" eb="2">
      <t>コクナイ</t>
    </rPh>
    <rPh sb="2" eb="5">
      <t>セイサンガク</t>
    </rPh>
    <phoneticPr fontId="5"/>
  </si>
  <si>
    <t>建設部門分析用係数</t>
    <rPh sb="0" eb="2">
      <t>ケンセツ</t>
    </rPh>
    <rPh sb="2" eb="4">
      <t>ブモン</t>
    </rPh>
    <rPh sb="4" eb="7">
      <t>ブンセキヨウ</t>
    </rPh>
    <rPh sb="7" eb="9">
      <t>ケイスウ</t>
    </rPh>
    <phoneticPr fontId="3"/>
  </si>
  <si>
    <t>建設部門分析用分類</t>
    <rPh sb="0" eb="2">
      <t>ケンセツ</t>
    </rPh>
    <rPh sb="2" eb="4">
      <t>ブモン</t>
    </rPh>
    <rPh sb="4" eb="7">
      <t>ブンセキヨウ</t>
    </rPh>
    <rPh sb="7" eb="9">
      <t>ブンルイ</t>
    </rPh>
    <phoneticPr fontId="7"/>
  </si>
  <si>
    <t>年設定</t>
    <rPh sb="0" eb="1">
      <t>ネン</t>
    </rPh>
    <rPh sb="1" eb="3">
      <t>セッテイ</t>
    </rPh>
    <phoneticPr fontId="3"/>
  </si>
  <si>
    <t>県民（国民）所得係数と消費転換係数</t>
    <rPh sb="0" eb="2">
      <t>ケンミン</t>
    </rPh>
    <rPh sb="3" eb="5">
      <t>コクミン</t>
    </rPh>
    <rPh sb="6" eb="8">
      <t>ショトク</t>
    </rPh>
    <rPh sb="8" eb="10">
      <t>ケイスウ</t>
    </rPh>
    <rPh sb="11" eb="13">
      <t>ショウヒ</t>
    </rPh>
    <rPh sb="13" eb="15">
      <t>テンカン</t>
    </rPh>
    <rPh sb="15" eb="17">
      <t>ケイスウ</t>
    </rPh>
    <phoneticPr fontId="3"/>
  </si>
  <si>
    <t>操作説明</t>
    <rPh sb="0" eb="2">
      <t>ソウサ</t>
    </rPh>
    <rPh sb="2" eb="4">
      <t>セツメイ</t>
    </rPh>
    <phoneticPr fontId="7"/>
  </si>
  <si>
    <t>経済波及効果分析ツール（建設投資版）　操作説明</t>
    <rPh sb="0" eb="2">
      <t>ケイザイ</t>
    </rPh>
    <rPh sb="2" eb="4">
      <t>ハキュウ</t>
    </rPh>
    <rPh sb="4" eb="6">
      <t>コウカ</t>
    </rPh>
    <rPh sb="6" eb="8">
      <t>ブンセキ</t>
    </rPh>
    <rPh sb="12" eb="14">
      <t>ケンセツ</t>
    </rPh>
    <rPh sb="14" eb="16">
      <t>トウシ</t>
    </rPh>
    <rPh sb="16" eb="17">
      <t>バン</t>
    </rPh>
    <rPh sb="19" eb="21">
      <t>ソウサ</t>
    </rPh>
    <rPh sb="21" eb="23">
      <t>セツメイ</t>
    </rPh>
    <phoneticPr fontId="7"/>
  </si>
  <si>
    <t>はじめに</t>
    <phoneticPr fontId="7"/>
  </si>
  <si>
    <t>当分析ツールは、埼玉県の建設投資に関する経済波及効果分析ツールです。</t>
    <rPh sb="0" eb="1">
      <t>トウ</t>
    </rPh>
    <rPh sb="1" eb="3">
      <t>ブンセキ</t>
    </rPh>
    <rPh sb="8" eb="11">
      <t>サイタマケン</t>
    </rPh>
    <rPh sb="12" eb="14">
      <t>ケンセツ</t>
    </rPh>
    <rPh sb="14" eb="16">
      <t>トウシ</t>
    </rPh>
    <rPh sb="17" eb="18">
      <t>カン</t>
    </rPh>
    <rPh sb="20" eb="22">
      <t>ケイザイ</t>
    </rPh>
    <rPh sb="22" eb="24">
      <t>ハキュウ</t>
    </rPh>
    <rPh sb="24" eb="26">
      <t>コウカ</t>
    </rPh>
    <rPh sb="26" eb="28">
      <t>ブンセキ</t>
    </rPh>
    <phoneticPr fontId="7"/>
  </si>
  <si>
    <t>指定の項目に千円単位で投資額を入力するだけで、埼玉県への波及効果の計算ができます。</t>
    <rPh sb="0" eb="2">
      <t>シテイ</t>
    </rPh>
    <rPh sb="3" eb="5">
      <t>コウモク</t>
    </rPh>
    <rPh sb="6" eb="8">
      <t>センエン</t>
    </rPh>
    <rPh sb="8" eb="10">
      <t>タンイ</t>
    </rPh>
    <rPh sb="11" eb="13">
      <t>トウシ</t>
    </rPh>
    <rPh sb="13" eb="14">
      <t>ガク</t>
    </rPh>
    <rPh sb="15" eb="17">
      <t>ニュウリョク</t>
    </rPh>
    <rPh sb="23" eb="26">
      <t>サイタマケン</t>
    </rPh>
    <rPh sb="28" eb="30">
      <t>ハキュウ</t>
    </rPh>
    <rPh sb="30" eb="32">
      <t>コウカ</t>
    </rPh>
    <rPh sb="33" eb="35">
      <t>ケイサン</t>
    </rPh>
    <phoneticPr fontId="7"/>
  </si>
  <si>
    <t>この分析ツールによる分析結果は、利用者の責任においてお取り扱いください。</t>
    <rPh sb="2" eb="4">
      <t>ブンセキ</t>
    </rPh>
    <rPh sb="10" eb="12">
      <t>ブンセキ</t>
    </rPh>
    <rPh sb="12" eb="14">
      <t>ケッカ</t>
    </rPh>
    <rPh sb="16" eb="19">
      <t>リヨウシャ</t>
    </rPh>
    <rPh sb="20" eb="22">
      <t>セキニン</t>
    </rPh>
    <rPh sb="27" eb="28">
      <t>ト</t>
    </rPh>
    <rPh sb="29" eb="30">
      <t>アツカ</t>
    </rPh>
    <phoneticPr fontId="7"/>
  </si>
  <si>
    <t>当分析ツールは、シート上段にあるリンクボタンをクリックし、必要なシートを表示して操作してください。</t>
    <rPh sb="0" eb="1">
      <t>トウ</t>
    </rPh>
    <rPh sb="1" eb="3">
      <t>ブンセキ</t>
    </rPh>
    <rPh sb="11" eb="13">
      <t>ジョウダン</t>
    </rPh>
    <rPh sb="29" eb="31">
      <t>ヒツヨウ</t>
    </rPh>
    <rPh sb="36" eb="38">
      <t>ヒョウジ</t>
    </rPh>
    <rPh sb="40" eb="42">
      <t>ソウサ</t>
    </rPh>
    <phoneticPr fontId="7"/>
  </si>
  <si>
    <t>タイトルと建設投資額を入力します。</t>
    <rPh sb="5" eb="7">
      <t>ケンセツ</t>
    </rPh>
    <rPh sb="7" eb="9">
      <t>トウシ</t>
    </rPh>
    <rPh sb="9" eb="10">
      <t>ガク</t>
    </rPh>
    <rPh sb="11" eb="13">
      <t>ニュウリョク</t>
    </rPh>
    <phoneticPr fontId="7"/>
  </si>
  <si>
    <t>投資額を入力します。</t>
    <rPh sb="0" eb="2">
      <t>トウシ</t>
    </rPh>
    <rPh sb="2" eb="3">
      <t>ガク</t>
    </rPh>
    <rPh sb="4" eb="6">
      <t>ニュウリョク</t>
    </rPh>
    <phoneticPr fontId="7"/>
  </si>
  <si>
    <t>入力欄は、表１：建設部門分類表　と　表２：建設部門分類別入力表　に分かれています。</t>
    <rPh sb="0" eb="2">
      <t>ニュウリョク</t>
    </rPh>
    <rPh sb="2" eb="3">
      <t>ラン</t>
    </rPh>
    <rPh sb="5" eb="6">
      <t>ヒョウ</t>
    </rPh>
    <rPh sb="8" eb="10">
      <t>ケンセツ</t>
    </rPh>
    <rPh sb="10" eb="12">
      <t>ブモン</t>
    </rPh>
    <rPh sb="12" eb="14">
      <t>ブンルイ</t>
    </rPh>
    <rPh sb="14" eb="15">
      <t>ヒョウ</t>
    </rPh>
    <rPh sb="18" eb="19">
      <t>ヒョウ</t>
    </rPh>
    <rPh sb="21" eb="23">
      <t>ケンセツ</t>
    </rPh>
    <rPh sb="23" eb="25">
      <t>ブモン</t>
    </rPh>
    <rPh sb="25" eb="27">
      <t>ブンルイ</t>
    </rPh>
    <rPh sb="27" eb="28">
      <t>ベツ</t>
    </rPh>
    <rPh sb="28" eb="30">
      <t>ニュウリョク</t>
    </rPh>
    <rPh sb="30" eb="31">
      <t>ヒョウ</t>
    </rPh>
    <rPh sb="33" eb="34">
      <t>ワ</t>
    </rPh>
    <phoneticPr fontId="7"/>
  </si>
  <si>
    <t>表１は、建設部門分類名を表しており、中分類、小分類、基本分類、細分類１、細分類２　に分かれています。</t>
    <rPh sb="0" eb="1">
      <t>ヒョウ</t>
    </rPh>
    <rPh sb="4" eb="6">
      <t>ケンセツ</t>
    </rPh>
    <rPh sb="6" eb="8">
      <t>ブモン</t>
    </rPh>
    <rPh sb="8" eb="10">
      <t>ブンルイ</t>
    </rPh>
    <rPh sb="10" eb="11">
      <t>メイ</t>
    </rPh>
    <rPh sb="12" eb="13">
      <t>アラワ</t>
    </rPh>
    <rPh sb="18" eb="19">
      <t>チュウ</t>
    </rPh>
    <rPh sb="19" eb="21">
      <t>ブンルイ</t>
    </rPh>
    <rPh sb="22" eb="25">
      <t>ショウブンルイ</t>
    </rPh>
    <rPh sb="26" eb="28">
      <t>キホン</t>
    </rPh>
    <rPh sb="28" eb="30">
      <t>ブンルイ</t>
    </rPh>
    <rPh sb="31" eb="34">
      <t>サイブンルイ</t>
    </rPh>
    <rPh sb="36" eb="39">
      <t>サイブンルイ</t>
    </rPh>
    <rPh sb="42" eb="43">
      <t>ワ</t>
    </rPh>
    <phoneticPr fontId="7"/>
  </si>
  <si>
    <t>表２は、表１と位置的にセルが対応するように構成されており、表１と対応するセルに投資額を入力するようになっています。</t>
    <rPh sb="0" eb="1">
      <t>ヒョウ</t>
    </rPh>
    <rPh sb="4" eb="5">
      <t>ヒョウ</t>
    </rPh>
    <rPh sb="7" eb="10">
      <t>イチテキ</t>
    </rPh>
    <rPh sb="14" eb="16">
      <t>タイオウ</t>
    </rPh>
    <rPh sb="21" eb="23">
      <t>コウセイ</t>
    </rPh>
    <rPh sb="29" eb="30">
      <t>ヒョウ</t>
    </rPh>
    <rPh sb="32" eb="34">
      <t>タイオウ</t>
    </rPh>
    <rPh sb="39" eb="41">
      <t>トウシ</t>
    </rPh>
    <rPh sb="41" eb="42">
      <t>ガク</t>
    </rPh>
    <rPh sb="43" eb="45">
      <t>ニュウリョク</t>
    </rPh>
    <phoneticPr fontId="7"/>
  </si>
  <si>
    <t>投資額の部門分類が中分類の単位でしか分からない場合は、中分類の該当するセルに投資額を入力してください。</t>
    <rPh sb="0" eb="2">
      <t>トウシ</t>
    </rPh>
    <rPh sb="2" eb="3">
      <t>ガク</t>
    </rPh>
    <rPh sb="4" eb="6">
      <t>ブモン</t>
    </rPh>
    <rPh sb="6" eb="8">
      <t>ブンルイ</t>
    </rPh>
    <rPh sb="9" eb="10">
      <t>チュウ</t>
    </rPh>
    <rPh sb="10" eb="12">
      <t>ブンルイ</t>
    </rPh>
    <rPh sb="13" eb="15">
      <t>タンイ</t>
    </rPh>
    <rPh sb="18" eb="19">
      <t>ワ</t>
    </rPh>
    <rPh sb="23" eb="25">
      <t>バアイ</t>
    </rPh>
    <rPh sb="27" eb="28">
      <t>チュウ</t>
    </rPh>
    <rPh sb="28" eb="30">
      <t>ブンルイ</t>
    </rPh>
    <rPh sb="31" eb="33">
      <t>ガイトウ</t>
    </rPh>
    <rPh sb="38" eb="40">
      <t>トウシ</t>
    </rPh>
    <rPh sb="40" eb="41">
      <t>ガク</t>
    </rPh>
    <rPh sb="42" eb="44">
      <t>ニュウリョク</t>
    </rPh>
    <phoneticPr fontId="7"/>
  </si>
  <si>
    <t>より細かい部門で分かるようでしたら、小分類から細分類の範囲で入力してください。</t>
    <rPh sb="2" eb="3">
      <t>コマ</t>
    </rPh>
    <rPh sb="5" eb="7">
      <t>ブモン</t>
    </rPh>
    <rPh sb="8" eb="9">
      <t>ワ</t>
    </rPh>
    <rPh sb="18" eb="21">
      <t>ショウブンルイ</t>
    </rPh>
    <rPh sb="23" eb="26">
      <t>サイブンルイ</t>
    </rPh>
    <rPh sb="27" eb="29">
      <t>ハンイ</t>
    </rPh>
    <rPh sb="30" eb="32">
      <t>ニュウリョク</t>
    </rPh>
    <phoneticPr fontId="7"/>
  </si>
  <si>
    <t>小分類から細分類に入力することで、より詳細な分析を行うことができます。</t>
    <rPh sb="0" eb="3">
      <t>ショウブンルイ</t>
    </rPh>
    <rPh sb="5" eb="8">
      <t>サイブンルイ</t>
    </rPh>
    <rPh sb="9" eb="11">
      <t>ニュウリョク</t>
    </rPh>
    <rPh sb="19" eb="21">
      <t>ショウサイ</t>
    </rPh>
    <rPh sb="22" eb="24">
      <t>ブンセキ</t>
    </rPh>
    <rPh sb="25" eb="26">
      <t>オコナ</t>
    </rPh>
    <phoneticPr fontId="7"/>
  </si>
  <si>
    <t>入力単位は、千円です。</t>
    <rPh sb="0" eb="2">
      <t>ニュウリョク</t>
    </rPh>
    <rPh sb="2" eb="4">
      <t>タンイ</t>
    </rPh>
    <rPh sb="6" eb="8">
      <t>センエン</t>
    </rPh>
    <phoneticPr fontId="7"/>
  </si>
  <si>
    <t>建設部門分類の定義が表示されます。</t>
    <rPh sb="0" eb="2">
      <t>ケンセツ</t>
    </rPh>
    <rPh sb="2" eb="4">
      <t>ブモン</t>
    </rPh>
    <rPh sb="4" eb="6">
      <t>ブンルイ</t>
    </rPh>
    <rPh sb="7" eb="9">
      <t>テイギ</t>
    </rPh>
    <rPh sb="10" eb="12">
      <t>ヒョウジ</t>
    </rPh>
    <phoneticPr fontId="7"/>
  </si>
  <si>
    <t>どの部門に、入力したらよいのか、迷った場合に参照してください。</t>
    <rPh sb="2" eb="4">
      <t>ブモン</t>
    </rPh>
    <rPh sb="6" eb="8">
      <t>ニュウリョク</t>
    </rPh>
    <rPh sb="16" eb="17">
      <t>マヨ</t>
    </rPh>
    <rPh sb="19" eb="21">
      <t>バアイ</t>
    </rPh>
    <rPh sb="22" eb="24">
      <t>サンショウ</t>
    </rPh>
    <phoneticPr fontId="7"/>
  </si>
  <si>
    <t>なお、用地費、設計費、補償費は、投資額ではないので、入力対象とはなりません。</t>
    <rPh sb="3" eb="5">
      <t>ヨウチ</t>
    </rPh>
    <rPh sb="5" eb="6">
      <t>ヒ</t>
    </rPh>
    <rPh sb="7" eb="9">
      <t>セッケイ</t>
    </rPh>
    <rPh sb="9" eb="10">
      <t>ヒ</t>
    </rPh>
    <rPh sb="11" eb="13">
      <t>ホショウ</t>
    </rPh>
    <rPh sb="13" eb="14">
      <t>ヒ</t>
    </rPh>
    <rPh sb="16" eb="18">
      <t>トウシ</t>
    </rPh>
    <rPh sb="18" eb="19">
      <t>ガク</t>
    </rPh>
    <rPh sb="26" eb="28">
      <t>ニュウリョク</t>
    </rPh>
    <rPh sb="28" eb="30">
      <t>タイショウ</t>
    </rPh>
    <phoneticPr fontId="7"/>
  </si>
  <si>
    <t>報告書が表示され、A４サイズで印刷することができます。</t>
    <rPh sb="0" eb="3">
      <t>ホウコクショ</t>
    </rPh>
    <rPh sb="4" eb="6">
      <t>ヒョウジ</t>
    </rPh>
    <rPh sb="15" eb="17">
      <t>インサツ</t>
    </rPh>
    <phoneticPr fontId="7"/>
  </si>
  <si>
    <t>報告書の単位を４段階で選択することができます。</t>
    <rPh sb="0" eb="3">
      <t>ホウコクショ</t>
    </rPh>
    <rPh sb="4" eb="6">
      <t>タンイ</t>
    </rPh>
    <rPh sb="8" eb="10">
      <t>ダンカイ</t>
    </rPh>
    <rPh sb="11" eb="13">
      <t>センタク</t>
    </rPh>
    <phoneticPr fontId="7"/>
  </si>
  <si>
    <t>千円、万円、百万円、億円単位のいずれかを選択してください。</t>
    <rPh sb="0" eb="2">
      <t>センエン</t>
    </rPh>
    <rPh sb="3" eb="5">
      <t>マンエン</t>
    </rPh>
    <rPh sb="6" eb="9">
      <t>ヒャクマンエン</t>
    </rPh>
    <rPh sb="10" eb="12">
      <t>オクエン</t>
    </rPh>
    <rPh sb="12" eb="14">
      <t>タンイ</t>
    </rPh>
    <rPh sb="20" eb="22">
      <t>センタク</t>
    </rPh>
    <phoneticPr fontId="7"/>
  </si>
  <si>
    <t>報告書には、埼玉県に与える経済波及効果と、全国に与える経済波及効果が表示されます。</t>
    <rPh sb="0" eb="3">
      <t>ホウコクショ</t>
    </rPh>
    <rPh sb="6" eb="9">
      <t>サイタマケン</t>
    </rPh>
    <rPh sb="10" eb="11">
      <t>アタ</t>
    </rPh>
    <rPh sb="13" eb="15">
      <t>ケイザイ</t>
    </rPh>
    <rPh sb="15" eb="17">
      <t>ハキュウ</t>
    </rPh>
    <rPh sb="17" eb="19">
      <t>コウカ</t>
    </rPh>
    <rPh sb="21" eb="23">
      <t>ゼンコク</t>
    </rPh>
    <rPh sb="24" eb="25">
      <t>アタ</t>
    </rPh>
    <rPh sb="27" eb="29">
      <t>ケイザイ</t>
    </rPh>
    <rPh sb="29" eb="31">
      <t>ハキュウ</t>
    </rPh>
    <rPh sb="31" eb="33">
      <t>コウカ</t>
    </rPh>
    <rPh sb="34" eb="36">
      <t>ヒョウジ</t>
    </rPh>
    <phoneticPr fontId="7"/>
  </si>
  <si>
    <t>グラフでは、直接効果については表示していません。</t>
    <rPh sb="6" eb="8">
      <t>チョクセツ</t>
    </rPh>
    <rPh sb="8" eb="10">
      <t>コウカ</t>
    </rPh>
    <rPh sb="15" eb="17">
      <t>ヒョウジ</t>
    </rPh>
    <phoneticPr fontId="7"/>
  </si>
  <si>
    <t>経済波及効果の計算の流れをフローチャート形式で表示しています。</t>
    <rPh sb="0" eb="2">
      <t>ケイザイ</t>
    </rPh>
    <rPh sb="2" eb="4">
      <t>ハキュウ</t>
    </rPh>
    <rPh sb="4" eb="6">
      <t>コウカ</t>
    </rPh>
    <rPh sb="7" eb="9">
      <t>ケイサン</t>
    </rPh>
    <rPh sb="10" eb="11">
      <t>ナガ</t>
    </rPh>
    <rPh sb="20" eb="22">
      <t>ケイシキ</t>
    </rPh>
    <rPh sb="23" eb="25">
      <t>ヒョウジ</t>
    </rPh>
    <phoneticPr fontId="7"/>
  </si>
  <si>
    <t>A4サイズで印刷することができます。</t>
    <rPh sb="6" eb="8">
      <t>インサツ</t>
    </rPh>
    <phoneticPr fontId="7"/>
  </si>
  <si>
    <t>埼玉県に与える波及効果の計算過程を詳細に見ることができます。</t>
    <rPh sb="0" eb="3">
      <t>サイタマケン</t>
    </rPh>
    <rPh sb="4" eb="5">
      <t>アタ</t>
    </rPh>
    <rPh sb="7" eb="9">
      <t>ハキュウ</t>
    </rPh>
    <rPh sb="9" eb="11">
      <t>コウカ</t>
    </rPh>
    <rPh sb="12" eb="14">
      <t>ケイサン</t>
    </rPh>
    <rPh sb="14" eb="16">
      <t>カテイ</t>
    </rPh>
    <rPh sb="17" eb="19">
      <t>ショウサイ</t>
    </rPh>
    <rPh sb="20" eb="21">
      <t>ミ</t>
    </rPh>
    <phoneticPr fontId="7"/>
  </si>
  <si>
    <t>フローチャートと併用してみると、計算内容がよく分かります。</t>
    <rPh sb="8" eb="10">
      <t>ヘイヨウ</t>
    </rPh>
    <rPh sb="16" eb="18">
      <t>ケイサン</t>
    </rPh>
    <rPh sb="18" eb="20">
      <t>ナイヨウ</t>
    </rPh>
    <rPh sb="23" eb="24">
      <t>ワ</t>
    </rPh>
    <phoneticPr fontId="7"/>
  </si>
  <si>
    <t>全国に与える波及効果の計算過程を詳細に見ることができます。</t>
    <rPh sb="0" eb="2">
      <t>ゼンコク</t>
    </rPh>
    <rPh sb="3" eb="4">
      <t>アタ</t>
    </rPh>
    <rPh sb="6" eb="8">
      <t>ハキュウ</t>
    </rPh>
    <rPh sb="8" eb="10">
      <t>コウカ</t>
    </rPh>
    <rPh sb="11" eb="13">
      <t>ケイサン</t>
    </rPh>
    <rPh sb="13" eb="15">
      <t>カテイ</t>
    </rPh>
    <rPh sb="16" eb="18">
      <t>ショウサイ</t>
    </rPh>
    <rPh sb="19" eb="20">
      <t>ミ</t>
    </rPh>
    <phoneticPr fontId="7"/>
  </si>
  <si>
    <t>入力シートで入力した投資額を該当する部門の投入係数に割り振ったり、報告書で波及効果の大きい順に並べ替えたりする予備的なシートです。</t>
    <rPh sb="0" eb="2">
      <t>ニュウリョク</t>
    </rPh>
    <rPh sb="6" eb="8">
      <t>ニュウリョク</t>
    </rPh>
    <rPh sb="10" eb="12">
      <t>トウシ</t>
    </rPh>
    <rPh sb="12" eb="13">
      <t>ガク</t>
    </rPh>
    <rPh sb="14" eb="16">
      <t>ガイトウ</t>
    </rPh>
    <rPh sb="18" eb="20">
      <t>ブモン</t>
    </rPh>
    <rPh sb="21" eb="23">
      <t>トウニュウ</t>
    </rPh>
    <rPh sb="23" eb="25">
      <t>ケイスウ</t>
    </rPh>
    <rPh sb="26" eb="27">
      <t>ワ</t>
    </rPh>
    <rPh sb="28" eb="29">
      <t>フ</t>
    </rPh>
    <rPh sb="33" eb="36">
      <t>ホウコクショ</t>
    </rPh>
    <rPh sb="37" eb="39">
      <t>ハキュウ</t>
    </rPh>
    <rPh sb="39" eb="41">
      <t>コウカ</t>
    </rPh>
    <rPh sb="42" eb="43">
      <t>オオ</t>
    </rPh>
    <rPh sb="45" eb="46">
      <t>ジュン</t>
    </rPh>
    <rPh sb="47" eb="48">
      <t>ナラ</t>
    </rPh>
    <rPh sb="49" eb="50">
      <t>カ</t>
    </rPh>
    <rPh sb="55" eb="58">
      <t>ヨビテキ</t>
    </rPh>
    <phoneticPr fontId="7"/>
  </si>
  <si>
    <t>埼玉県の波及効果を計算するに際しての基礎的なデータが保存されています。</t>
    <rPh sb="0" eb="2">
      <t>サイタマ</t>
    </rPh>
    <rPh sb="2" eb="3">
      <t>ケン</t>
    </rPh>
    <rPh sb="4" eb="6">
      <t>ハキュウ</t>
    </rPh>
    <rPh sb="6" eb="8">
      <t>コウカ</t>
    </rPh>
    <rPh sb="9" eb="11">
      <t>ケイサン</t>
    </rPh>
    <rPh sb="14" eb="15">
      <t>サイ</t>
    </rPh>
    <rPh sb="18" eb="21">
      <t>キソテキ</t>
    </rPh>
    <rPh sb="26" eb="28">
      <t>ホゾン</t>
    </rPh>
    <phoneticPr fontId="7"/>
  </si>
  <si>
    <t>全国の波及効果を計算するに際しての基礎的なデータが保存されています。</t>
    <rPh sb="0" eb="2">
      <t>ゼンコク</t>
    </rPh>
    <rPh sb="3" eb="5">
      <t>ハキュウ</t>
    </rPh>
    <rPh sb="5" eb="7">
      <t>コウカ</t>
    </rPh>
    <rPh sb="8" eb="10">
      <t>ケイサン</t>
    </rPh>
    <rPh sb="13" eb="14">
      <t>サイ</t>
    </rPh>
    <rPh sb="17" eb="20">
      <t>キソテキ</t>
    </rPh>
    <rPh sb="25" eb="27">
      <t>ホゾン</t>
    </rPh>
    <phoneticPr fontId="7"/>
  </si>
  <si>
    <t>留意事項</t>
    <rPh sb="0" eb="2">
      <t>リュウイ</t>
    </rPh>
    <rPh sb="2" eb="4">
      <t>ジコウ</t>
    </rPh>
    <phoneticPr fontId="7"/>
  </si>
  <si>
    <t>・投資額が２倍になれば、原材料（中間投入額）も人件費も２倍になり、波及効果も２倍の結果となります（結果は、比例します）。</t>
    <rPh sb="1" eb="3">
      <t>トウシ</t>
    </rPh>
    <rPh sb="3" eb="4">
      <t>ガク</t>
    </rPh>
    <rPh sb="6" eb="7">
      <t>バイ</t>
    </rPh>
    <rPh sb="12" eb="15">
      <t>ゲンザイリョウ</t>
    </rPh>
    <rPh sb="16" eb="18">
      <t>チュウカン</t>
    </rPh>
    <rPh sb="18" eb="20">
      <t>トウニュウ</t>
    </rPh>
    <rPh sb="20" eb="21">
      <t>ガク</t>
    </rPh>
    <rPh sb="23" eb="26">
      <t>ジンケンヒ</t>
    </rPh>
    <rPh sb="28" eb="29">
      <t>バイ</t>
    </rPh>
    <rPh sb="33" eb="35">
      <t>ハキュウ</t>
    </rPh>
    <rPh sb="35" eb="37">
      <t>コウカ</t>
    </rPh>
    <rPh sb="39" eb="40">
      <t>バイ</t>
    </rPh>
    <rPh sb="41" eb="43">
      <t>ケッカ</t>
    </rPh>
    <rPh sb="49" eb="51">
      <t>ケッカ</t>
    </rPh>
    <rPh sb="53" eb="55">
      <t>ヒレイ</t>
    </rPh>
    <phoneticPr fontId="7"/>
  </si>
  <si>
    <t>・現実には、生産の誘発を在庫によって賄った場合、波及の中断が起りますが、当分析では、このような波及の中断は想定していません。</t>
    <rPh sb="1" eb="3">
      <t>ゲンジツ</t>
    </rPh>
    <rPh sb="6" eb="8">
      <t>セイサン</t>
    </rPh>
    <rPh sb="9" eb="11">
      <t>ユウハツ</t>
    </rPh>
    <rPh sb="12" eb="14">
      <t>ザイコ</t>
    </rPh>
    <rPh sb="18" eb="19">
      <t>マカナ</t>
    </rPh>
    <rPh sb="21" eb="23">
      <t>バアイ</t>
    </rPh>
    <rPh sb="24" eb="26">
      <t>ハキュウ</t>
    </rPh>
    <rPh sb="27" eb="29">
      <t>チュウダン</t>
    </rPh>
    <rPh sb="30" eb="31">
      <t>オコ</t>
    </rPh>
    <rPh sb="36" eb="37">
      <t>トウ</t>
    </rPh>
    <rPh sb="37" eb="39">
      <t>ブンセキ</t>
    </rPh>
    <rPh sb="47" eb="49">
      <t>ハキュウ</t>
    </rPh>
    <rPh sb="50" eb="52">
      <t>チュウダン</t>
    </rPh>
    <rPh sb="53" eb="55">
      <t>ソウテイ</t>
    </rPh>
    <phoneticPr fontId="7"/>
  </si>
  <si>
    <t>・経済波及効果が達成されるまでの時間は、不明です。</t>
    <rPh sb="1" eb="3">
      <t>ケイザイ</t>
    </rPh>
    <rPh sb="3" eb="5">
      <t>ハキュウ</t>
    </rPh>
    <rPh sb="5" eb="7">
      <t>コウカ</t>
    </rPh>
    <rPh sb="8" eb="10">
      <t>タッセイ</t>
    </rPh>
    <rPh sb="16" eb="18">
      <t>ジカン</t>
    </rPh>
    <rPh sb="20" eb="22">
      <t>フメイ</t>
    </rPh>
    <phoneticPr fontId="7"/>
  </si>
  <si>
    <t>お願い</t>
    <rPh sb="1" eb="2">
      <t>ネガ</t>
    </rPh>
    <phoneticPr fontId="7"/>
  </si>
  <si>
    <t>・不明な点については、お気軽にお問い合わせください。計算結果のチェックもいたします（繁忙期には多少お時間をいただく場合があります）。</t>
    <rPh sb="1" eb="3">
      <t>フメイ</t>
    </rPh>
    <rPh sb="4" eb="5">
      <t>テン</t>
    </rPh>
    <rPh sb="12" eb="14">
      <t>キガル</t>
    </rPh>
    <rPh sb="16" eb="17">
      <t>ト</t>
    </rPh>
    <rPh sb="18" eb="19">
      <t>ア</t>
    </rPh>
    <rPh sb="26" eb="28">
      <t>ケイサン</t>
    </rPh>
    <rPh sb="28" eb="30">
      <t>ケッカ</t>
    </rPh>
    <rPh sb="42" eb="44">
      <t>ハンボウ</t>
    </rPh>
    <rPh sb="44" eb="45">
      <t>キ</t>
    </rPh>
    <rPh sb="47" eb="49">
      <t>タショウ</t>
    </rPh>
    <rPh sb="50" eb="52">
      <t>ジカン</t>
    </rPh>
    <rPh sb="57" eb="59">
      <t>バアイ</t>
    </rPh>
    <phoneticPr fontId="7"/>
  </si>
  <si>
    <t>　また、この分析ツールを用いた結果をマスコミ、論文、インターネット等に公表または行政等で活用された場合は、お手数ですが、下記まで御連絡いただければ幸いです。</t>
    <rPh sb="6" eb="8">
      <t>ブンセキ</t>
    </rPh>
    <rPh sb="12" eb="13">
      <t>モチ</t>
    </rPh>
    <rPh sb="15" eb="17">
      <t>ケッカ</t>
    </rPh>
    <rPh sb="23" eb="25">
      <t>ロンブン</t>
    </rPh>
    <rPh sb="33" eb="34">
      <t>トウ</t>
    </rPh>
    <rPh sb="35" eb="37">
      <t>コウヒョウ</t>
    </rPh>
    <rPh sb="40" eb="43">
      <t>ギョウセイトウ</t>
    </rPh>
    <rPh sb="44" eb="46">
      <t>カツヨウ</t>
    </rPh>
    <rPh sb="49" eb="51">
      <t>バアイ</t>
    </rPh>
    <rPh sb="54" eb="56">
      <t>テスウ</t>
    </rPh>
    <rPh sb="60" eb="62">
      <t>カキ</t>
    </rPh>
    <rPh sb="64" eb="65">
      <t>ゴ</t>
    </rPh>
    <rPh sb="65" eb="67">
      <t>レンラク</t>
    </rPh>
    <rPh sb="73" eb="74">
      <t>サイワ</t>
    </rPh>
    <phoneticPr fontId="7"/>
  </si>
  <si>
    <t>お問い合わせ</t>
    <rPh sb="1" eb="2">
      <t>ト</t>
    </rPh>
    <rPh sb="3" eb="4">
      <t>ア</t>
    </rPh>
    <phoneticPr fontId="7"/>
  </si>
  <si>
    <t>当分析ツールに関するお問い合わせは、下記のところにお願いします。</t>
    <rPh sb="0" eb="1">
      <t>トウ</t>
    </rPh>
    <rPh sb="1" eb="3">
      <t>ブンセキ</t>
    </rPh>
    <rPh sb="7" eb="8">
      <t>カン</t>
    </rPh>
    <rPh sb="11" eb="12">
      <t>ト</t>
    </rPh>
    <rPh sb="13" eb="14">
      <t>ア</t>
    </rPh>
    <rPh sb="18" eb="20">
      <t>カキ</t>
    </rPh>
    <rPh sb="26" eb="27">
      <t>ネガ</t>
    </rPh>
    <phoneticPr fontId="7"/>
  </si>
  <si>
    <t>埼玉県総務部統計課経済分析担当</t>
    <rPh sb="0" eb="3">
      <t>サイタマケン</t>
    </rPh>
    <rPh sb="3" eb="5">
      <t>ソウム</t>
    </rPh>
    <rPh sb="5" eb="6">
      <t>ブ</t>
    </rPh>
    <rPh sb="6" eb="8">
      <t>トウケイ</t>
    </rPh>
    <rPh sb="8" eb="9">
      <t>カ</t>
    </rPh>
    <rPh sb="9" eb="11">
      <t>ケイザイ</t>
    </rPh>
    <rPh sb="11" eb="13">
      <t>ブンセキ</t>
    </rPh>
    <rPh sb="13" eb="15">
      <t>タントウ</t>
    </rPh>
    <phoneticPr fontId="7"/>
  </si>
  <si>
    <t>〒330-9301</t>
    <phoneticPr fontId="7"/>
  </si>
  <si>
    <t>埼玉県さいたま市浦和区高砂３丁目１５番１号</t>
    <rPh sb="0" eb="3">
      <t>サイタマケン</t>
    </rPh>
    <rPh sb="7" eb="8">
      <t>シ</t>
    </rPh>
    <rPh sb="8" eb="11">
      <t>ウラワク</t>
    </rPh>
    <rPh sb="11" eb="13">
      <t>タカサゴ</t>
    </rPh>
    <rPh sb="14" eb="16">
      <t>チョウメ</t>
    </rPh>
    <rPh sb="18" eb="19">
      <t>バン</t>
    </rPh>
    <rPh sb="20" eb="21">
      <t>ゴウ</t>
    </rPh>
    <phoneticPr fontId="7"/>
  </si>
  <si>
    <t>☎</t>
    <phoneticPr fontId="7"/>
  </si>
  <si>
    <t>048-830-2327</t>
    <phoneticPr fontId="7"/>
  </si>
  <si>
    <t>埼玉県産業連関表に関する資料は、こちらのURLよりダウンロードできます。</t>
    <rPh sb="0" eb="3">
      <t>サイタマケン</t>
    </rPh>
    <rPh sb="3" eb="5">
      <t>サンギョウ</t>
    </rPh>
    <rPh sb="5" eb="7">
      <t>レンカン</t>
    </rPh>
    <rPh sb="7" eb="8">
      <t>ヒョウ</t>
    </rPh>
    <rPh sb="9" eb="10">
      <t>カン</t>
    </rPh>
    <rPh sb="12" eb="14">
      <t>シリョウ</t>
    </rPh>
    <phoneticPr fontId="7"/>
  </si>
  <si>
    <t>http://www.pref.saitama.lg.jp/a0206/a152/</t>
    <phoneticPr fontId="7"/>
  </si>
  <si>
    <t>a2300-15@pref.saitama.lg.jp</t>
    <phoneticPr fontId="7"/>
  </si>
  <si>
    <t>分析のタイトルを入力してください。</t>
    <rPh sb="0" eb="2">
      <t>ブンセキ</t>
    </rPh>
    <rPh sb="8" eb="10">
      <t>ニュウリョク</t>
    </rPh>
    <phoneticPr fontId="7"/>
  </si>
  <si>
    <t>建設投資の波及効果分析</t>
    <rPh sb="0" eb="2">
      <t>ケンセツ</t>
    </rPh>
    <rPh sb="2" eb="4">
      <t>トウシ</t>
    </rPh>
    <rPh sb="5" eb="7">
      <t>ハキュウ</t>
    </rPh>
    <rPh sb="7" eb="9">
      <t>コウカ</t>
    </rPh>
    <rPh sb="9" eb="11">
      <t>ブンセキ</t>
    </rPh>
    <phoneticPr fontId="7"/>
  </si>
  <si>
    <t>投資額の入力</t>
    <rPh sb="0" eb="2">
      <t>トウシ</t>
    </rPh>
    <rPh sb="2" eb="3">
      <t>ガク</t>
    </rPh>
    <rPh sb="4" eb="6">
      <t>ニュウリョク</t>
    </rPh>
    <phoneticPr fontId="7"/>
  </si>
  <si>
    <t>表１の各々の建設部門分類名と表２の入力項目は、位置的に対応しています。</t>
    <rPh sb="0" eb="1">
      <t>ヒョウ</t>
    </rPh>
    <rPh sb="3" eb="5">
      <t>オノオノ</t>
    </rPh>
    <rPh sb="6" eb="8">
      <t>ケンセツ</t>
    </rPh>
    <rPh sb="8" eb="10">
      <t>ブモン</t>
    </rPh>
    <rPh sb="10" eb="12">
      <t>ブンルイ</t>
    </rPh>
    <rPh sb="12" eb="13">
      <t>メイ</t>
    </rPh>
    <rPh sb="14" eb="15">
      <t>ヒョウ</t>
    </rPh>
    <rPh sb="17" eb="19">
      <t>ニュウリョク</t>
    </rPh>
    <rPh sb="19" eb="21">
      <t>コウモク</t>
    </rPh>
    <rPh sb="23" eb="26">
      <t>イチテキ</t>
    </rPh>
    <rPh sb="27" eb="29">
      <t>タイオウ</t>
    </rPh>
    <phoneticPr fontId="7"/>
  </si>
  <si>
    <t>表２の該当するセルに投資額を、千円単位で入力してください。</t>
    <rPh sb="0" eb="1">
      <t>ヒョウ</t>
    </rPh>
    <rPh sb="3" eb="5">
      <t>ガイトウ</t>
    </rPh>
    <rPh sb="10" eb="12">
      <t>トウシ</t>
    </rPh>
    <rPh sb="12" eb="13">
      <t>ガク</t>
    </rPh>
    <rPh sb="15" eb="17">
      <t>センエン</t>
    </rPh>
    <rPh sb="17" eb="19">
      <t>タンイ</t>
    </rPh>
    <rPh sb="20" eb="22">
      <t>ニュウリョク</t>
    </rPh>
    <phoneticPr fontId="7"/>
  </si>
  <si>
    <t>投資額を入力すると、表１の該当する部門名が着色されます。</t>
    <rPh sb="0" eb="2">
      <t>トウシ</t>
    </rPh>
    <rPh sb="2" eb="3">
      <t>ガク</t>
    </rPh>
    <rPh sb="4" eb="6">
      <t>ニュウリョク</t>
    </rPh>
    <rPh sb="10" eb="11">
      <t>ヒョウ</t>
    </rPh>
    <rPh sb="13" eb="15">
      <t>ガイトウ</t>
    </rPh>
    <rPh sb="17" eb="19">
      <t>ブモン</t>
    </rPh>
    <rPh sb="19" eb="20">
      <t>メイ</t>
    </rPh>
    <rPh sb="21" eb="23">
      <t>チャクショク</t>
    </rPh>
    <phoneticPr fontId="7"/>
  </si>
  <si>
    <t>小分類から細分類に入力することで、より詳細な事業の分析ができます。</t>
    <rPh sb="0" eb="3">
      <t>ショウブンルイ</t>
    </rPh>
    <rPh sb="5" eb="8">
      <t>サイブンルイ</t>
    </rPh>
    <rPh sb="9" eb="11">
      <t>ニュウリョク</t>
    </rPh>
    <rPh sb="19" eb="21">
      <t>ショウサイ</t>
    </rPh>
    <rPh sb="22" eb="24">
      <t>ジギョウ</t>
    </rPh>
    <rPh sb="25" eb="27">
      <t>ブンセキ</t>
    </rPh>
    <phoneticPr fontId="7"/>
  </si>
  <si>
    <t>計</t>
    <rPh sb="0" eb="1">
      <t>ケイ</t>
    </rPh>
    <phoneticPr fontId="7"/>
  </si>
  <si>
    <t>表１</t>
    <rPh sb="0" eb="1">
      <t>ヒョウ</t>
    </rPh>
    <phoneticPr fontId="7"/>
  </si>
  <si>
    <t>建設部門分類表</t>
    <rPh sb="0" eb="2">
      <t>ケンセツ</t>
    </rPh>
    <rPh sb="2" eb="4">
      <t>ブモン</t>
    </rPh>
    <rPh sb="4" eb="6">
      <t>ブンルイ</t>
    </rPh>
    <rPh sb="6" eb="7">
      <t>ヒョウ</t>
    </rPh>
    <phoneticPr fontId="7"/>
  </si>
  <si>
    <t>表２　建設部門分類別入力表</t>
    <rPh sb="0" eb="1">
      <t>ヒョウ</t>
    </rPh>
    <rPh sb="3" eb="5">
      <t>ケンセツ</t>
    </rPh>
    <rPh sb="5" eb="7">
      <t>ブモン</t>
    </rPh>
    <rPh sb="7" eb="9">
      <t>ブンルイ</t>
    </rPh>
    <rPh sb="9" eb="10">
      <t>ベツ</t>
    </rPh>
    <rPh sb="10" eb="12">
      <t>ニュウリョク</t>
    </rPh>
    <rPh sb="12" eb="13">
      <t>ヒョウ</t>
    </rPh>
    <phoneticPr fontId="7"/>
  </si>
  <si>
    <t>単位：千円</t>
    <rPh sb="0" eb="2">
      <t>タンイ</t>
    </rPh>
    <rPh sb="3" eb="5">
      <t>センエン</t>
    </rPh>
    <phoneticPr fontId="7"/>
  </si>
  <si>
    <t>中分類</t>
    <rPh sb="0" eb="1">
      <t>チュウ</t>
    </rPh>
    <rPh sb="1" eb="3">
      <t>ブンルイ</t>
    </rPh>
    <phoneticPr fontId="7"/>
  </si>
  <si>
    <t>小分類</t>
    <rPh sb="0" eb="1">
      <t>ショウ</t>
    </rPh>
    <rPh sb="1" eb="3">
      <t>ブンルイ</t>
    </rPh>
    <phoneticPr fontId="7"/>
  </si>
  <si>
    <t>基本分類</t>
    <rPh sb="0" eb="2">
      <t>キホン</t>
    </rPh>
    <rPh sb="2" eb="4">
      <t>ブンルイ</t>
    </rPh>
    <phoneticPr fontId="7"/>
  </si>
  <si>
    <t>細分類１</t>
    <rPh sb="0" eb="3">
      <t>サイブンルイ</t>
    </rPh>
    <phoneticPr fontId="7"/>
  </si>
  <si>
    <t>細分類２</t>
    <rPh sb="0" eb="3">
      <t>サイブンルイ</t>
    </rPh>
    <phoneticPr fontId="7"/>
  </si>
  <si>
    <t>建築</t>
    <rPh sb="0" eb="2">
      <t>ケンチク</t>
    </rPh>
    <phoneticPr fontId="7"/>
  </si>
  <si>
    <t>住宅建築</t>
    <rPh sb="0" eb="2">
      <t>ジュウタク</t>
    </rPh>
    <rPh sb="2" eb="4">
      <t>ケンチク</t>
    </rPh>
    <phoneticPr fontId="7"/>
  </si>
  <si>
    <t>住宅建築
（木造）</t>
    <rPh sb="0" eb="2">
      <t>ジュウタク</t>
    </rPh>
    <rPh sb="2" eb="4">
      <t>ケンチク</t>
    </rPh>
    <rPh sb="6" eb="8">
      <t>モクゾウ</t>
    </rPh>
    <phoneticPr fontId="7"/>
  </si>
  <si>
    <t>木造在来住宅</t>
    <rPh sb="0" eb="2">
      <t>モクゾウ</t>
    </rPh>
    <rPh sb="2" eb="4">
      <t>ザイライ</t>
    </rPh>
    <rPh sb="4" eb="6">
      <t>ジュウタク</t>
    </rPh>
    <phoneticPr fontId="7"/>
  </si>
  <si>
    <t>木造量産住宅</t>
    <rPh sb="0" eb="2">
      <t>モクゾウ</t>
    </rPh>
    <rPh sb="2" eb="4">
      <t>リョウサン</t>
    </rPh>
    <rPh sb="4" eb="6">
      <t>ジュウタク</t>
    </rPh>
    <phoneticPr fontId="7"/>
  </si>
  <si>
    <t>住宅建築
（非木造）</t>
    <rPh sb="0" eb="2">
      <t>ジュウタク</t>
    </rPh>
    <rPh sb="2" eb="4">
      <t>ケンチク</t>
    </rPh>
    <rPh sb="6" eb="7">
      <t>ヒ</t>
    </rPh>
    <rPh sb="7" eb="9">
      <t>モクゾウ</t>
    </rPh>
    <phoneticPr fontId="7"/>
  </si>
  <si>
    <t>SRC住宅</t>
    <rPh sb="3" eb="5">
      <t>ジュウタク</t>
    </rPh>
    <phoneticPr fontId="7"/>
  </si>
  <si>
    <t>RC住宅</t>
    <rPh sb="2" eb="4">
      <t>ジュウタク</t>
    </rPh>
    <phoneticPr fontId="7"/>
  </si>
  <si>
    <t>RC在来住宅</t>
    <rPh sb="2" eb="4">
      <t>ザイライ</t>
    </rPh>
    <rPh sb="4" eb="6">
      <t>ジュウタク</t>
    </rPh>
    <phoneticPr fontId="7"/>
  </si>
  <si>
    <t>RC量産住宅</t>
    <rPh sb="2" eb="4">
      <t>リョウサン</t>
    </rPh>
    <rPh sb="4" eb="6">
      <t>ジュウタク</t>
    </rPh>
    <phoneticPr fontId="7"/>
  </si>
  <si>
    <t>S住宅</t>
    <rPh sb="1" eb="3">
      <t>ジュウタク</t>
    </rPh>
    <phoneticPr fontId="7"/>
  </si>
  <si>
    <t>S在来住宅</t>
    <rPh sb="1" eb="3">
      <t>ザイライ</t>
    </rPh>
    <rPh sb="3" eb="5">
      <t>ジュウタク</t>
    </rPh>
    <phoneticPr fontId="7"/>
  </si>
  <si>
    <t>S量産住宅</t>
    <rPh sb="1" eb="3">
      <t>リョウサン</t>
    </rPh>
    <rPh sb="3" eb="5">
      <t>ジュウタク</t>
    </rPh>
    <phoneticPr fontId="7"/>
  </si>
  <si>
    <t>CB住宅</t>
    <rPh sb="2" eb="4">
      <t>ジュウタク</t>
    </rPh>
    <phoneticPr fontId="7"/>
  </si>
  <si>
    <t>非住宅建築</t>
    <rPh sb="0" eb="1">
      <t>ヒ</t>
    </rPh>
    <rPh sb="1" eb="3">
      <t>ジュウタク</t>
    </rPh>
    <rPh sb="3" eb="5">
      <t>ケンチク</t>
    </rPh>
    <phoneticPr fontId="7"/>
  </si>
  <si>
    <t>非住宅建築
（木造）</t>
    <rPh sb="0" eb="1">
      <t>ヒ</t>
    </rPh>
    <rPh sb="1" eb="3">
      <t>ジュウタク</t>
    </rPh>
    <rPh sb="3" eb="5">
      <t>ケンチク</t>
    </rPh>
    <rPh sb="7" eb="9">
      <t>モクゾウ</t>
    </rPh>
    <phoneticPr fontId="7"/>
  </si>
  <si>
    <t>木造工場</t>
    <rPh sb="0" eb="2">
      <t>モクゾウ</t>
    </rPh>
    <rPh sb="2" eb="4">
      <t>コウバ</t>
    </rPh>
    <phoneticPr fontId="7"/>
  </si>
  <si>
    <t>木造事務所</t>
    <rPh sb="0" eb="2">
      <t>モクゾウ</t>
    </rPh>
    <rPh sb="2" eb="4">
      <t>ジム</t>
    </rPh>
    <rPh sb="4" eb="5">
      <t>ショ</t>
    </rPh>
    <phoneticPr fontId="7"/>
  </si>
  <si>
    <t>非住宅建築
（非木造）</t>
    <rPh sb="0" eb="1">
      <t>ヒ</t>
    </rPh>
    <rPh sb="1" eb="3">
      <t>ジュウタク</t>
    </rPh>
    <rPh sb="3" eb="5">
      <t>ケンチク</t>
    </rPh>
    <rPh sb="7" eb="8">
      <t>ヒ</t>
    </rPh>
    <rPh sb="8" eb="10">
      <t>モクゾウ</t>
    </rPh>
    <phoneticPr fontId="7"/>
  </si>
  <si>
    <t>SRC工場</t>
    <rPh sb="3" eb="5">
      <t>コウバ</t>
    </rPh>
    <phoneticPr fontId="7"/>
  </si>
  <si>
    <t>SRC事務所</t>
    <rPh sb="3" eb="5">
      <t>ジム</t>
    </rPh>
    <rPh sb="5" eb="6">
      <t>ショ</t>
    </rPh>
    <phoneticPr fontId="7"/>
  </si>
  <si>
    <t>RC工場</t>
    <rPh sb="2" eb="4">
      <t>コウバ</t>
    </rPh>
    <phoneticPr fontId="7"/>
  </si>
  <si>
    <t>RC学校</t>
    <rPh sb="2" eb="4">
      <t>ガッコウ</t>
    </rPh>
    <phoneticPr fontId="7"/>
  </si>
  <si>
    <t>RC事務所</t>
    <rPh sb="2" eb="4">
      <t>ジム</t>
    </rPh>
    <rPh sb="4" eb="5">
      <t>ショ</t>
    </rPh>
    <phoneticPr fontId="7"/>
  </si>
  <si>
    <t>S工場</t>
    <rPh sb="1" eb="3">
      <t>コウバ</t>
    </rPh>
    <phoneticPr fontId="7"/>
  </si>
  <si>
    <t>S事務所</t>
    <rPh sb="1" eb="3">
      <t>ジム</t>
    </rPh>
    <rPh sb="3" eb="4">
      <t>ショ</t>
    </rPh>
    <phoneticPr fontId="7"/>
  </si>
  <si>
    <t>CB非住宅</t>
    <rPh sb="2" eb="3">
      <t>ヒ</t>
    </rPh>
    <rPh sb="3" eb="5">
      <t>ジュウタク</t>
    </rPh>
    <phoneticPr fontId="7"/>
  </si>
  <si>
    <t>公共事業</t>
    <rPh sb="0" eb="2">
      <t>コウキョウ</t>
    </rPh>
    <rPh sb="2" eb="4">
      <t>ジギョウ</t>
    </rPh>
    <phoneticPr fontId="7"/>
  </si>
  <si>
    <t>道路関係公共事業</t>
    <rPh sb="0" eb="2">
      <t>ドウロ</t>
    </rPh>
    <rPh sb="2" eb="4">
      <t>カンケイ</t>
    </rPh>
    <rPh sb="4" eb="6">
      <t>コウキョウ</t>
    </rPh>
    <rPh sb="6" eb="8">
      <t>ジギョウ</t>
    </rPh>
    <phoneticPr fontId="7"/>
  </si>
  <si>
    <t>道路</t>
    <rPh sb="0" eb="2">
      <t>ドウロ</t>
    </rPh>
    <phoneticPr fontId="7"/>
  </si>
  <si>
    <t>一般道路</t>
    <rPh sb="0" eb="2">
      <t>イッパン</t>
    </rPh>
    <rPh sb="2" eb="4">
      <t>ドウロ</t>
    </rPh>
    <phoneticPr fontId="7"/>
  </si>
  <si>
    <t>道路改良</t>
    <rPh sb="0" eb="2">
      <t>ドウロ</t>
    </rPh>
    <rPh sb="2" eb="4">
      <t>カイリョウ</t>
    </rPh>
    <phoneticPr fontId="7"/>
  </si>
  <si>
    <t>道路舗装</t>
    <rPh sb="0" eb="2">
      <t>ドウロ</t>
    </rPh>
    <rPh sb="2" eb="4">
      <t>ホソウ</t>
    </rPh>
    <phoneticPr fontId="7"/>
  </si>
  <si>
    <t>道路橋梁</t>
    <rPh sb="0" eb="2">
      <t>ドウロ</t>
    </rPh>
    <rPh sb="2" eb="4">
      <t>キョウリョウ</t>
    </rPh>
    <phoneticPr fontId="7"/>
  </si>
  <si>
    <t>道路補修</t>
    <rPh sb="0" eb="2">
      <t>ドウロ</t>
    </rPh>
    <rPh sb="2" eb="4">
      <t>ホシュウ</t>
    </rPh>
    <phoneticPr fontId="7"/>
  </si>
  <si>
    <t>街路改良</t>
    <rPh sb="0" eb="2">
      <t>ガイロ</t>
    </rPh>
    <rPh sb="2" eb="4">
      <t>カイリョウ</t>
    </rPh>
    <phoneticPr fontId="7"/>
  </si>
  <si>
    <t>街路舗装</t>
    <rPh sb="0" eb="2">
      <t>ガイロ</t>
    </rPh>
    <rPh sb="2" eb="4">
      <t>ホソウ</t>
    </rPh>
    <phoneticPr fontId="7"/>
  </si>
  <si>
    <t>街路橋梁</t>
    <rPh sb="0" eb="2">
      <t>ガイロ</t>
    </rPh>
    <rPh sb="2" eb="4">
      <t>キョウリョウ</t>
    </rPh>
    <phoneticPr fontId="7"/>
  </si>
  <si>
    <t>有料道路</t>
    <rPh sb="0" eb="2">
      <t>ユウリョウ</t>
    </rPh>
    <rPh sb="2" eb="4">
      <t>ドウロ</t>
    </rPh>
    <phoneticPr fontId="7"/>
  </si>
  <si>
    <t>高速有料道路</t>
    <rPh sb="0" eb="2">
      <t>コウソク</t>
    </rPh>
    <rPh sb="2" eb="4">
      <t>ユウリョウ</t>
    </rPh>
    <rPh sb="4" eb="6">
      <t>ドウロ</t>
    </rPh>
    <phoneticPr fontId="7"/>
  </si>
  <si>
    <t>一般有料道路</t>
    <rPh sb="0" eb="2">
      <t>イッパン</t>
    </rPh>
    <rPh sb="2" eb="4">
      <t>ユウリョウ</t>
    </rPh>
    <rPh sb="4" eb="6">
      <t>ドウロ</t>
    </rPh>
    <phoneticPr fontId="7"/>
  </si>
  <si>
    <t>区画整理</t>
    <rPh sb="0" eb="2">
      <t>クカク</t>
    </rPh>
    <rPh sb="2" eb="4">
      <t>セイリ</t>
    </rPh>
    <phoneticPr fontId="7"/>
  </si>
  <si>
    <t>河川・下水道・
その他の公共事業</t>
    <rPh sb="0" eb="2">
      <t>カセン</t>
    </rPh>
    <rPh sb="3" eb="6">
      <t>ゲスイドウ</t>
    </rPh>
    <rPh sb="10" eb="11">
      <t>ホカ</t>
    </rPh>
    <rPh sb="12" eb="14">
      <t>コウキョウ</t>
    </rPh>
    <rPh sb="14" eb="16">
      <t>ジギョウ</t>
    </rPh>
    <phoneticPr fontId="7"/>
  </si>
  <si>
    <t>治水</t>
    <rPh sb="0" eb="2">
      <t>チスイ</t>
    </rPh>
    <phoneticPr fontId="7"/>
  </si>
  <si>
    <t>河川改修</t>
    <rPh sb="0" eb="2">
      <t>カセン</t>
    </rPh>
    <rPh sb="2" eb="4">
      <t>カイシュウ</t>
    </rPh>
    <phoneticPr fontId="7"/>
  </si>
  <si>
    <t>砂防</t>
    <rPh sb="0" eb="2">
      <t>サボウ</t>
    </rPh>
    <phoneticPr fontId="7"/>
  </si>
  <si>
    <t>下水道</t>
    <rPh sb="0" eb="3">
      <t>ゲスイドウ</t>
    </rPh>
    <phoneticPr fontId="7"/>
  </si>
  <si>
    <t>公園</t>
    <rPh sb="0" eb="2">
      <t>コウエン</t>
    </rPh>
    <phoneticPr fontId="7"/>
  </si>
  <si>
    <t>災害復旧</t>
    <rPh sb="0" eb="2">
      <t>サイガイ</t>
    </rPh>
    <rPh sb="2" eb="4">
      <t>フッキュウ</t>
    </rPh>
    <phoneticPr fontId="7"/>
  </si>
  <si>
    <t>その他の土木</t>
    <rPh sb="2" eb="3">
      <t>ホカ</t>
    </rPh>
    <rPh sb="4" eb="6">
      <t>ドボク</t>
    </rPh>
    <phoneticPr fontId="7"/>
  </si>
  <si>
    <t>鉄道軌道建設</t>
    <rPh sb="0" eb="2">
      <t>テツドウ</t>
    </rPh>
    <rPh sb="2" eb="4">
      <t>キドウ</t>
    </rPh>
    <rPh sb="4" eb="6">
      <t>ケンセツ</t>
    </rPh>
    <phoneticPr fontId="7"/>
  </si>
  <si>
    <t>電力施設建設</t>
    <rPh sb="0" eb="2">
      <t>デンリョク</t>
    </rPh>
    <rPh sb="2" eb="4">
      <t>シセツ</t>
    </rPh>
    <rPh sb="4" eb="6">
      <t>ケンセツ</t>
    </rPh>
    <phoneticPr fontId="7"/>
  </si>
  <si>
    <t>電気通信施設建設</t>
    <rPh sb="0" eb="2">
      <t>デンキ</t>
    </rPh>
    <rPh sb="2" eb="4">
      <t>ツウシン</t>
    </rPh>
    <rPh sb="4" eb="6">
      <t>シセツ</t>
    </rPh>
    <rPh sb="6" eb="8">
      <t>ケンセツ</t>
    </rPh>
    <phoneticPr fontId="7"/>
  </si>
  <si>
    <t>上・工業用水道</t>
    <rPh sb="0" eb="1">
      <t>ウエ</t>
    </rPh>
    <rPh sb="2" eb="5">
      <t>コウギョウヨウ</t>
    </rPh>
    <rPh sb="5" eb="7">
      <t>スイドウ</t>
    </rPh>
    <phoneticPr fontId="7"/>
  </si>
  <si>
    <t>土地造成</t>
    <rPh sb="0" eb="2">
      <t>トチ</t>
    </rPh>
    <rPh sb="2" eb="4">
      <t>ゾウセイ</t>
    </rPh>
    <phoneticPr fontId="7"/>
  </si>
  <si>
    <t>その他の土木建設</t>
    <rPh sb="2" eb="3">
      <t>ホカ</t>
    </rPh>
    <rPh sb="4" eb="5">
      <t>ド</t>
    </rPh>
    <rPh sb="5" eb="6">
      <t>モク</t>
    </rPh>
    <rPh sb="6" eb="8">
      <t>ケンセツ</t>
    </rPh>
    <phoneticPr fontId="7"/>
  </si>
  <si>
    <t>■</t>
    <phoneticPr fontId="7"/>
  </si>
  <si>
    <t>農林関係公共事業</t>
    <phoneticPr fontId="7"/>
  </si>
  <si>
    <t>建設工事の定義</t>
    <rPh sb="0" eb="2">
      <t>ケンセツ</t>
    </rPh>
    <rPh sb="2" eb="4">
      <t>コウジ</t>
    </rPh>
    <rPh sb="5" eb="7">
      <t>テイギ</t>
    </rPh>
    <phoneticPr fontId="7"/>
  </si>
  <si>
    <t>表３</t>
    <rPh sb="0" eb="1">
      <t>ヒョウ</t>
    </rPh>
    <phoneticPr fontId="7"/>
  </si>
  <si>
    <t>定義</t>
    <rPh sb="0" eb="2">
      <t>テイギ</t>
    </rPh>
    <phoneticPr fontId="7"/>
  </si>
  <si>
    <t>主要構造部が居住専用建築物、居住産業併用建築物</t>
    <rPh sb="0" eb="2">
      <t>シュヨウ</t>
    </rPh>
    <rPh sb="2" eb="4">
      <t>コウゾウ</t>
    </rPh>
    <rPh sb="4" eb="5">
      <t>ブ</t>
    </rPh>
    <rPh sb="6" eb="8">
      <t>キョジュウ</t>
    </rPh>
    <rPh sb="8" eb="10">
      <t>センヨウ</t>
    </rPh>
    <rPh sb="10" eb="13">
      <t>ケンチクブツ</t>
    </rPh>
    <rPh sb="14" eb="16">
      <t>キョジュウ</t>
    </rPh>
    <rPh sb="16" eb="18">
      <t>サンギョウ</t>
    </rPh>
    <rPh sb="18" eb="20">
      <t>ヘイヨウ</t>
    </rPh>
    <rPh sb="20" eb="23">
      <t>ケンチクブツ</t>
    </rPh>
    <phoneticPr fontId="11"/>
  </si>
  <si>
    <t>プレハブ工法住宅及びツーバイフォー工法住宅</t>
    <rPh sb="4" eb="6">
      <t>コウホウ</t>
    </rPh>
    <rPh sb="6" eb="8">
      <t>ジュウタク</t>
    </rPh>
    <rPh sb="8" eb="9">
      <t>オヨ</t>
    </rPh>
    <rPh sb="17" eb="19">
      <t>コウホウ</t>
    </rPh>
    <rPh sb="19" eb="21">
      <t>ジュウタク</t>
    </rPh>
    <phoneticPr fontId="11"/>
  </si>
  <si>
    <t>主要構造部が鉄骨鉄筋コンクリート造りのもの</t>
    <rPh sb="0" eb="2">
      <t>シュヨウ</t>
    </rPh>
    <rPh sb="2" eb="4">
      <t>コウゾウ</t>
    </rPh>
    <rPh sb="4" eb="5">
      <t>ブ</t>
    </rPh>
    <rPh sb="6" eb="8">
      <t>テッコツ</t>
    </rPh>
    <rPh sb="16" eb="17">
      <t>ヅク</t>
    </rPh>
    <phoneticPr fontId="11"/>
  </si>
  <si>
    <t>主要構造部が鉄筋コンクリート造りのもの</t>
    <rPh sb="0" eb="2">
      <t>シュヨウ</t>
    </rPh>
    <rPh sb="2" eb="4">
      <t>コウゾウ</t>
    </rPh>
    <rPh sb="4" eb="5">
      <t>ブ</t>
    </rPh>
    <rPh sb="6" eb="8">
      <t>テッキン</t>
    </rPh>
    <rPh sb="14" eb="15">
      <t>ヅク</t>
    </rPh>
    <phoneticPr fontId="11"/>
  </si>
  <si>
    <t>プレハブ工法住宅</t>
    <rPh sb="4" eb="6">
      <t>コウホウ</t>
    </rPh>
    <rPh sb="6" eb="8">
      <t>ジュウタク</t>
    </rPh>
    <phoneticPr fontId="11"/>
  </si>
  <si>
    <t>主要構造部が鉄骨造またはその他の金属で作られたもの</t>
    <rPh sb="0" eb="2">
      <t>シュヨウ</t>
    </rPh>
    <rPh sb="2" eb="4">
      <t>コウゾウ</t>
    </rPh>
    <rPh sb="4" eb="5">
      <t>ブ</t>
    </rPh>
    <rPh sb="6" eb="8">
      <t>テッコツ</t>
    </rPh>
    <rPh sb="8" eb="9">
      <t>ヅク</t>
    </rPh>
    <rPh sb="14" eb="15">
      <t>ホカ</t>
    </rPh>
    <rPh sb="16" eb="18">
      <t>キンゾク</t>
    </rPh>
    <rPh sb="19" eb="20">
      <t>ツク</t>
    </rPh>
    <phoneticPr fontId="11"/>
  </si>
  <si>
    <t>主要構造部がコンクリート・ブロック造及び他の分類に該当しないもの</t>
    <rPh sb="0" eb="2">
      <t>シュヨウ</t>
    </rPh>
    <rPh sb="2" eb="4">
      <t>コウゾウ</t>
    </rPh>
    <rPh sb="4" eb="5">
      <t>ブ</t>
    </rPh>
    <rPh sb="17" eb="18">
      <t>ズク</t>
    </rPh>
    <rPh sb="18" eb="19">
      <t>オヨ</t>
    </rPh>
    <rPh sb="20" eb="21">
      <t>ホカ</t>
    </rPh>
    <rPh sb="22" eb="24">
      <t>ブンルイ</t>
    </rPh>
    <rPh sb="25" eb="27">
      <t>ガイトウ</t>
    </rPh>
    <phoneticPr fontId="11"/>
  </si>
  <si>
    <t>工場、作業場及び倉庫</t>
    <rPh sb="0" eb="2">
      <t>コウジョウ</t>
    </rPh>
    <rPh sb="3" eb="6">
      <t>サギョウバ</t>
    </rPh>
    <rPh sb="6" eb="7">
      <t>オヨ</t>
    </rPh>
    <rPh sb="8" eb="10">
      <t>ソウコ</t>
    </rPh>
    <phoneticPr fontId="11"/>
  </si>
  <si>
    <t>事務所、店舗、学校、病院及び他に分類されないもの</t>
    <rPh sb="0" eb="3">
      <t>ジムショ</t>
    </rPh>
    <rPh sb="4" eb="6">
      <t>テンポ</t>
    </rPh>
    <rPh sb="7" eb="9">
      <t>ガッコウ</t>
    </rPh>
    <rPh sb="10" eb="12">
      <t>ビョウイン</t>
    </rPh>
    <rPh sb="12" eb="13">
      <t>オヨ</t>
    </rPh>
    <rPh sb="14" eb="15">
      <t>ホカ</t>
    </rPh>
    <rPh sb="16" eb="18">
      <t>ブンルイ</t>
    </rPh>
    <phoneticPr fontId="11"/>
  </si>
  <si>
    <t>主要構造部が鉄骨鉄筋コンクリート造の工場、作業場、及び倉庫</t>
    <rPh sb="0" eb="2">
      <t>シュヨウ</t>
    </rPh>
    <rPh sb="2" eb="4">
      <t>コウゾウ</t>
    </rPh>
    <rPh sb="4" eb="5">
      <t>ブ</t>
    </rPh>
    <rPh sb="6" eb="8">
      <t>テッコツ</t>
    </rPh>
    <rPh sb="16" eb="17">
      <t>ヅク</t>
    </rPh>
    <rPh sb="18" eb="20">
      <t>コウジョウ</t>
    </rPh>
    <rPh sb="21" eb="24">
      <t>サギョウバ</t>
    </rPh>
    <rPh sb="25" eb="26">
      <t>オヨ</t>
    </rPh>
    <rPh sb="27" eb="29">
      <t>ソウコ</t>
    </rPh>
    <phoneticPr fontId="11"/>
  </si>
  <si>
    <t>主要構造部が鉄骨鉄筋コンクリート造の事務所、店舗、学校、病院及びその他</t>
    <rPh sb="0" eb="2">
      <t>シュヨウ</t>
    </rPh>
    <rPh sb="2" eb="4">
      <t>コウゾウ</t>
    </rPh>
    <rPh sb="4" eb="5">
      <t>ブ</t>
    </rPh>
    <rPh sb="6" eb="8">
      <t>テッコツ</t>
    </rPh>
    <rPh sb="16" eb="17">
      <t>ヅク</t>
    </rPh>
    <phoneticPr fontId="11"/>
  </si>
  <si>
    <t>主要構造部が鉄筋コンクリート造の工場、作業場、倉庫</t>
    <rPh sb="0" eb="2">
      <t>シュヨウ</t>
    </rPh>
    <rPh sb="2" eb="4">
      <t>コウゾウ</t>
    </rPh>
    <rPh sb="4" eb="5">
      <t>ブ</t>
    </rPh>
    <rPh sb="6" eb="8">
      <t>テッキン</t>
    </rPh>
    <rPh sb="14" eb="15">
      <t>ヅク</t>
    </rPh>
    <phoneticPr fontId="11"/>
  </si>
  <si>
    <t>主要構造部が鉄筋コンクリート造の学校</t>
    <rPh sb="0" eb="2">
      <t>シュヨウ</t>
    </rPh>
    <rPh sb="2" eb="4">
      <t>コウゾウ</t>
    </rPh>
    <rPh sb="4" eb="5">
      <t>ブ</t>
    </rPh>
    <rPh sb="6" eb="8">
      <t>テッキン</t>
    </rPh>
    <rPh sb="14" eb="15">
      <t>ヅク</t>
    </rPh>
    <rPh sb="16" eb="18">
      <t>ガッコウ</t>
    </rPh>
    <phoneticPr fontId="11"/>
  </si>
  <si>
    <t>主要構造部が鉄筋コンクリート造の事務所、店舗、病院及びその他</t>
    <rPh sb="0" eb="2">
      <t>シュヨウ</t>
    </rPh>
    <rPh sb="2" eb="4">
      <t>コウゾウ</t>
    </rPh>
    <rPh sb="4" eb="5">
      <t>ブ</t>
    </rPh>
    <rPh sb="6" eb="8">
      <t>テッキン</t>
    </rPh>
    <rPh sb="14" eb="15">
      <t>ヅク</t>
    </rPh>
    <rPh sb="16" eb="18">
      <t>ジム</t>
    </rPh>
    <rPh sb="18" eb="19">
      <t>ジョ</t>
    </rPh>
    <rPh sb="20" eb="22">
      <t>テンポ</t>
    </rPh>
    <rPh sb="23" eb="25">
      <t>ビョウイン</t>
    </rPh>
    <rPh sb="25" eb="26">
      <t>オヨ</t>
    </rPh>
    <rPh sb="29" eb="30">
      <t>タ</t>
    </rPh>
    <phoneticPr fontId="11"/>
  </si>
  <si>
    <t>主要構造部が鉄骨またはその他の金属で作られた工場、作業場、倉庫</t>
    <rPh sb="0" eb="2">
      <t>シュヨウ</t>
    </rPh>
    <rPh sb="2" eb="4">
      <t>コウゾウ</t>
    </rPh>
    <rPh sb="4" eb="5">
      <t>ブ</t>
    </rPh>
    <rPh sb="6" eb="8">
      <t>テッコツ</t>
    </rPh>
    <rPh sb="13" eb="14">
      <t>ホカ</t>
    </rPh>
    <rPh sb="15" eb="17">
      <t>キンゾク</t>
    </rPh>
    <rPh sb="18" eb="19">
      <t>ツク</t>
    </rPh>
    <phoneticPr fontId="11"/>
  </si>
  <si>
    <t>主要構造部が鉄骨またはその他の金属で作られた事務所、店舗、学校、病院及びその他</t>
    <rPh sb="0" eb="2">
      <t>シュヨウ</t>
    </rPh>
    <rPh sb="2" eb="4">
      <t>コウゾウ</t>
    </rPh>
    <rPh sb="4" eb="5">
      <t>ブ</t>
    </rPh>
    <rPh sb="6" eb="8">
      <t>テッコツ</t>
    </rPh>
    <rPh sb="13" eb="14">
      <t>ホカ</t>
    </rPh>
    <rPh sb="15" eb="17">
      <t>キンゾク</t>
    </rPh>
    <rPh sb="18" eb="19">
      <t>ツク</t>
    </rPh>
    <phoneticPr fontId="11"/>
  </si>
  <si>
    <t>道路改良事業</t>
    <rPh sb="0" eb="2">
      <t>ドウロ</t>
    </rPh>
    <rPh sb="2" eb="4">
      <t>カイリョウ</t>
    </rPh>
    <rPh sb="4" eb="6">
      <t>ジギョウ</t>
    </rPh>
    <phoneticPr fontId="12"/>
  </si>
  <si>
    <t>道路舗装新設事業</t>
    <rPh sb="0" eb="2">
      <t>ドウロ</t>
    </rPh>
    <rPh sb="2" eb="4">
      <t>ホソウ</t>
    </rPh>
    <rPh sb="4" eb="6">
      <t>シンセツ</t>
    </rPh>
    <rPh sb="6" eb="8">
      <t>ジギョウ</t>
    </rPh>
    <phoneticPr fontId="12"/>
  </si>
  <si>
    <t>道路橋梁整備事業</t>
    <rPh sb="0" eb="2">
      <t>ドウロ</t>
    </rPh>
    <rPh sb="2" eb="4">
      <t>キョウリョウ</t>
    </rPh>
    <rPh sb="4" eb="6">
      <t>セイビ</t>
    </rPh>
    <rPh sb="6" eb="8">
      <t>ジギョウ</t>
    </rPh>
    <phoneticPr fontId="12"/>
  </si>
  <si>
    <t>道路補修事業</t>
    <rPh sb="0" eb="2">
      <t>ドウロ</t>
    </rPh>
    <rPh sb="2" eb="4">
      <t>ホシュウ</t>
    </rPh>
    <rPh sb="4" eb="6">
      <t>ジギョウ</t>
    </rPh>
    <phoneticPr fontId="12"/>
  </si>
  <si>
    <t>街路改良事業、街路補修事業</t>
    <rPh sb="0" eb="2">
      <t>ガイロ</t>
    </rPh>
    <rPh sb="2" eb="4">
      <t>カイリョウ</t>
    </rPh>
    <rPh sb="4" eb="6">
      <t>ジギョウ</t>
    </rPh>
    <rPh sb="7" eb="9">
      <t>ガイロ</t>
    </rPh>
    <rPh sb="9" eb="11">
      <t>ホシュウ</t>
    </rPh>
    <rPh sb="11" eb="13">
      <t>ジギョウ</t>
    </rPh>
    <phoneticPr fontId="12"/>
  </si>
  <si>
    <t>街路舗装新設事業</t>
    <rPh sb="0" eb="2">
      <t>ガイロ</t>
    </rPh>
    <rPh sb="2" eb="4">
      <t>ホソウ</t>
    </rPh>
    <rPh sb="4" eb="6">
      <t>シンセツ</t>
    </rPh>
    <rPh sb="6" eb="8">
      <t>ジギョウ</t>
    </rPh>
    <phoneticPr fontId="12"/>
  </si>
  <si>
    <t>街路橋梁整備事業</t>
    <rPh sb="0" eb="2">
      <t>ガイロ</t>
    </rPh>
    <rPh sb="2" eb="4">
      <t>キョウリョウ</t>
    </rPh>
    <rPh sb="4" eb="6">
      <t>セイビ</t>
    </rPh>
    <rPh sb="6" eb="8">
      <t>ジギョウ</t>
    </rPh>
    <phoneticPr fontId="12"/>
  </si>
  <si>
    <t>高速自動車道建設事業、補修修繕事業</t>
    <rPh sb="0" eb="2">
      <t>コウソク</t>
    </rPh>
    <rPh sb="2" eb="5">
      <t>ジドウシャ</t>
    </rPh>
    <rPh sb="5" eb="6">
      <t>ドウ</t>
    </rPh>
    <rPh sb="6" eb="8">
      <t>ケンセツ</t>
    </rPh>
    <rPh sb="8" eb="10">
      <t>ジギョウ</t>
    </rPh>
    <rPh sb="11" eb="13">
      <t>ホシュウ</t>
    </rPh>
    <rPh sb="13" eb="15">
      <t>シュウゼン</t>
    </rPh>
    <rPh sb="15" eb="17">
      <t>ジギョウ</t>
    </rPh>
    <phoneticPr fontId="12"/>
  </si>
  <si>
    <t>一般有料道路建設事業</t>
    <rPh sb="0" eb="2">
      <t>イッパン</t>
    </rPh>
    <rPh sb="2" eb="4">
      <t>ユウリョウ</t>
    </rPh>
    <rPh sb="4" eb="6">
      <t>ドウロ</t>
    </rPh>
    <rPh sb="6" eb="8">
      <t>ケンセツ</t>
    </rPh>
    <rPh sb="8" eb="10">
      <t>ジギョウ</t>
    </rPh>
    <phoneticPr fontId="7"/>
  </si>
  <si>
    <t>土地区画整理事業</t>
    <rPh sb="0" eb="2">
      <t>トチ</t>
    </rPh>
    <rPh sb="2" eb="4">
      <t>クカク</t>
    </rPh>
    <rPh sb="4" eb="6">
      <t>セイリ</t>
    </rPh>
    <rPh sb="6" eb="8">
      <t>ジギョウ</t>
    </rPh>
    <phoneticPr fontId="12"/>
  </si>
  <si>
    <t>河川事業</t>
    <rPh sb="0" eb="2">
      <t>カセン</t>
    </rPh>
    <rPh sb="2" eb="4">
      <t>ジギョウ</t>
    </rPh>
    <phoneticPr fontId="12"/>
  </si>
  <si>
    <t>河川総合開発事業</t>
    <rPh sb="0" eb="2">
      <t>カセン</t>
    </rPh>
    <rPh sb="2" eb="4">
      <t>ソウゴウ</t>
    </rPh>
    <rPh sb="4" eb="6">
      <t>カイハツ</t>
    </rPh>
    <rPh sb="6" eb="8">
      <t>ジギョウ</t>
    </rPh>
    <phoneticPr fontId="12"/>
  </si>
  <si>
    <t>砂防事業及び地すべり対策事業</t>
    <rPh sb="0" eb="2">
      <t>サボウ</t>
    </rPh>
    <rPh sb="2" eb="4">
      <t>ジギョウ</t>
    </rPh>
    <rPh sb="4" eb="5">
      <t>オヨ</t>
    </rPh>
    <rPh sb="6" eb="7">
      <t>ジ</t>
    </rPh>
    <rPh sb="10" eb="12">
      <t>タイサク</t>
    </rPh>
    <rPh sb="12" eb="14">
      <t>ジギョウ</t>
    </rPh>
    <phoneticPr fontId="12"/>
  </si>
  <si>
    <t>下水道事業の構築物の建設事業</t>
    <rPh sb="0" eb="3">
      <t>ゲスイドウ</t>
    </rPh>
    <rPh sb="3" eb="5">
      <t>ジギョウ</t>
    </rPh>
    <rPh sb="6" eb="9">
      <t>コウチクブツ</t>
    </rPh>
    <rPh sb="10" eb="12">
      <t>ケンセツ</t>
    </rPh>
    <rPh sb="12" eb="14">
      <t>ジギョウ</t>
    </rPh>
    <phoneticPr fontId="12"/>
  </si>
  <si>
    <t>公園及び緑地保全事業</t>
    <rPh sb="0" eb="2">
      <t>コウエン</t>
    </rPh>
    <rPh sb="2" eb="3">
      <t>オヨ</t>
    </rPh>
    <rPh sb="4" eb="6">
      <t>リョクチ</t>
    </rPh>
    <rPh sb="6" eb="8">
      <t>ホゼン</t>
    </rPh>
    <rPh sb="8" eb="10">
      <t>ジギョウ</t>
    </rPh>
    <phoneticPr fontId="12"/>
  </si>
  <si>
    <t>災害復旧事業</t>
    <rPh sb="0" eb="2">
      <t>サイガイ</t>
    </rPh>
    <rPh sb="2" eb="4">
      <t>フッキュウ</t>
    </rPh>
    <rPh sb="4" eb="6">
      <t>ジギョウ</t>
    </rPh>
    <phoneticPr fontId="7"/>
  </si>
  <si>
    <t>農林関係公共事業</t>
    <phoneticPr fontId="7"/>
  </si>
  <si>
    <t>農業土木事業、林道事業、治山事業及びこれらの事業の災害復旧事業</t>
    <phoneticPr fontId="12"/>
  </si>
  <si>
    <t>鉄道軌道に関する構築物の新設工事及び施設保全の取替補修工事</t>
    <rPh sb="0" eb="2">
      <t>テツドウ</t>
    </rPh>
    <rPh sb="2" eb="4">
      <t>キドウ</t>
    </rPh>
    <rPh sb="5" eb="6">
      <t>カン</t>
    </rPh>
    <rPh sb="8" eb="11">
      <t>コウチクブツ</t>
    </rPh>
    <rPh sb="12" eb="14">
      <t>シンセツ</t>
    </rPh>
    <rPh sb="14" eb="16">
      <t>コウジ</t>
    </rPh>
    <rPh sb="16" eb="17">
      <t>オヨ</t>
    </rPh>
    <rPh sb="18" eb="20">
      <t>シセツ</t>
    </rPh>
    <rPh sb="20" eb="22">
      <t>ホゼン</t>
    </rPh>
    <rPh sb="23" eb="25">
      <t>トリカエ</t>
    </rPh>
    <rPh sb="25" eb="27">
      <t>ホシュウ</t>
    </rPh>
    <rPh sb="27" eb="29">
      <t>コウジ</t>
    </rPh>
    <phoneticPr fontId="12"/>
  </si>
  <si>
    <t>発送電施設に関する構築部の建設及び施設保全の取替補修工事</t>
    <rPh sb="0" eb="2">
      <t>ハッソウ</t>
    </rPh>
    <rPh sb="3" eb="5">
      <t>シセツ</t>
    </rPh>
    <rPh sb="6" eb="7">
      <t>カン</t>
    </rPh>
    <rPh sb="9" eb="11">
      <t>コウチク</t>
    </rPh>
    <rPh sb="11" eb="12">
      <t>ブ</t>
    </rPh>
    <rPh sb="13" eb="15">
      <t>ケンセツ</t>
    </rPh>
    <rPh sb="15" eb="16">
      <t>オヨ</t>
    </rPh>
    <rPh sb="17" eb="19">
      <t>シセツ</t>
    </rPh>
    <rPh sb="19" eb="21">
      <t>ホゼン</t>
    </rPh>
    <rPh sb="22" eb="24">
      <t>トリカエ</t>
    </rPh>
    <rPh sb="24" eb="26">
      <t>ホシュウ</t>
    </rPh>
    <rPh sb="26" eb="28">
      <t>コウジ</t>
    </rPh>
    <phoneticPr fontId="12"/>
  </si>
  <si>
    <t>電気通信線路施設等に関する構築物の建設事業及び施設保全の取替補修工事</t>
    <rPh sb="0" eb="2">
      <t>デンキ</t>
    </rPh>
    <rPh sb="2" eb="4">
      <t>ツウシン</t>
    </rPh>
    <rPh sb="4" eb="6">
      <t>センロ</t>
    </rPh>
    <rPh sb="6" eb="8">
      <t>シセツ</t>
    </rPh>
    <rPh sb="8" eb="9">
      <t>トウ</t>
    </rPh>
    <rPh sb="10" eb="11">
      <t>カン</t>
    </rPh>
    <rPh sb="13" eb="16">
      <t>コウチクブツ</t>
    </rPh>
    <rPh sb="17" eb="19">
      <t>ケンセツ</t>
    </rPh>
    <rPh sb="19" eb="21">
      <t>ジギョウ</t>
    </rPh>
    <rPh sb="21" eb="22">
      <t>オヨ</t>
    </rPh>
    <rPh sb="23" eb="25">
      <t>シセツ</t>
    </rPh>
    <rPh sb="25" eb="27">
      <t>ホゼン</t>
    </rPh>
    <rPh sb="28" eb="30">
      <t>トリカエ</t>
    </rPh>
    <rPh sb="30" eb="32">
      <t>ホシュウ</t>
    </rPh>
    <rPh sb="32" eb="34">
      <t>コウジ</t>
    </rPh>
    <phoneticPr fontId="12"/>
  </si>
  <si>
    <t>上水道事業における建設事業、工業用水道事業及び簡易水道事業</t>
    <rPh sb="0" eb="3">
      <t>ジョウスイドウ</t>
    </rPh>
    <rPh sb="3" eb="5">
      <t>ジギョウ</t>
    </rPh>
    <rPh sb="9" eb="11">
      <t>ケンセツ</t>
    </rPh>
    <rPh sb="11" eb="13">
      <t>ジギョウ</t>
    </rPh>
    <rPh sb="14" eb="17">
      <t>コウギョウヨウ</t>
    </rPh>
    <rPh sb="17" eb="19">
      <t>スイドウ</t>
    </rPh>
    <rPh sb="19" eb="21">
      <t>ジギョウ</t>
    </rPh>
    <rPh sb="21" eb="22">
      <t>オヨ</t>
    </rPh>
    <rPh sb="23" eb="25">
      <t>カンイ</t>
    </rPh>
    <rPh sb="25" eb="27">
      <t>スイドウ</t>
    </rPh>
    <rPh sb="27" eb="29">
      <t>ジギョウ</t>
    </rPh>
    <phoneticPr fontId="12"/>
  </si>
  <si>
    <t>補修
建設</t>
    <rPh sb="0" eb="2">
      <t>ホシュウ</t>
    </rPh>
    <rPh sb="3" eb="5">
      <t>ケンセツ</t>
    </rPh>
    <phoneticPr fontId="3"/>
  </si>
  <si>
    <t>投資額
直接効果</t>
    <rPh sb="0" eb="2">
      <t>トウシ</t>
    </rPh>
    <rPh sb="2" eb="3">
      <t>ガク</t>
    </rPh>
    <rPh sb="4" eb="6">
      <t>チョクセツ</t>
    </rPh>
    <rPh sb="6" eb="8">
      <t>コウカ</t>
    </rPh>
    <phoneticPr fontId="7"/>
  </si>
  <si>
    <t>投資額の
投入内訳</t>
    <rPh sb="0" eb="2">
      <t>トウシ</t>
    </rPh>
    <rPh sb="2" eb="3">
      <t>ガク</t>
    </rPh>
    <rPh sb="5" eb="7">
      <t>トウニュウ</t>
    </rPh>
    <rPh sb="7" eb="9">
      <t>ウチワケ</t>
    </rPh>
    <phoneticPr fontId="7"/>
  </si>
  <si>
    <t>県内
自給率</t>
    <rPh sb="0" eb="2">
      <t>ケンナイ</t>
    </rPh>
    <rPh sb="3" eb="6">
      <t>ジキュウリツ</t>
    </rPh>
    <phoneticPr fontId="7"/>
  </si>
  <si>
    <t>県内産
原材料費</t>
    <rPh sb="0" eb="2">
      <t>ケンナイ</t>
    </rPh>
    <rPh sb="2" eb="3">
      <t>サン</t>
    </rPh>
    <rPh sb="4" eb="7">
      <t>ゲンザイリョウ</t>
    </rPh>
    <rPh sb="7" eb="8">
      <t>ヒ</t>
    </rPh>
    <phoneticPr fontId="7"/>
  </si>
  <si>
    <t>価格変換
（ﾃﾞﾌﾚｰﾀ）</t>
    <rPh sb="0" eb="2">
      <t>カカク</t>
    </rPh>
    <rPh sb="2" eb="4">
      <t>ヘンカン</t>
    </rPh>
    <phoneticPr fontId="7"/>
  </si>
  <si>
    <t>第１次
間接効果</t>
    <rPh sb="0" eb="1">
      <t>ダイ</t>
    </rPh>
    <rPh sb="2" eb="3">
      <t>ジ</t>
    </rPh>
    <rPh sb="4" eb="6">
      <t>カンセツ</t>
    </rPh>
    <rPh sb="6" eb="8">
      <t>コウカ</t>
    </rPh>
    <phoneticPr fontId="7"/>
  </si>
  <si>
    <t>所得率</t>
    <rPh sb="0" eb="2">
      <t>ショトク</t>
    </rPh>
    <rPh sb="2" eb="3">
      <t>リツ</t>
    </rPh>
    <phoneticPr fontId="7"/>
  </si>
  <si>
    <t>所得増加額</t>
    <rPh sb="0" eb="2">
      <t>ショトク</t>
    </rPh>
    <rPh sb="2" eb="4">
      <t>ゾウカ</t>
    </rPh>
    <rPh sb="4" eb="5">
      <t>ガク</t>
    </rPh>
    <phoneticPr fontId="7"/>
  </si>
  <si>
    <t>従業者のうち県内在住者の所得</t>
    <rPh sb="0" eb="3">
      <t>ジュウギョウシャ</t>
    </rPh>
    <rPh sb="6" eb="8">
      <t>ケンナイ</t>
    </rPh>
    <rPh sb="8" eb="11">
      <t>ザイジュウシャ</t>
    </rPh>
    <rPh sb="12" eb="14">
      <t>ショトク</t>
    </rPh>
    <phoneticPr fontId="7"/>
  </si>
  <si>
    <t>所得のうち
貯蓄を除く
消費増加額</t>
    <rPh sb="0" eb="2">
      <t>ショトク</t>
    </rPh>
    <rPh sb="6" eb="8">
      <t>チョチク</t>
    </rPh>
    <rPh sb="9" eb="10">
      <t>ノゾ</t>
    </rPh>
    <rPh sb="12" eb="14">
      <t>ショウヒ</t>
    </rPh>
    <rPh sb="14" eb="16">
      <t>ゾウカ</t>
    </rPh>
    <rPh sb="16" eb="17">
      <t>ガク</t>
    </rPh>
    <phoneticPr fontId="7"/>
  </si>
  <si>
    <t>消費ﾊﾟﾀｰﾝ</t>
    <rPh sb="0" eb="2">
      <t>ショウヒ</t>
    </rPh>
    <phoneticPr fontId="7"/>
  </si>
  <si>
    <t>消費増加額</t>
    <rPh sb="0" eb="2">
      <t>ショウヒ</t>
    </rPh>
    <rPh sb="2" eb="4">
      <t>ゾウカ</t>
    </rPh>
    <rPh sb="4" eb="5">
      <t>ガク</t>
    </rPh>
    <phoneticPr fontId="7"/>
  </si>
  <si>
    <t>消費増加額
のうち
県内自給分</t>
    <rPh sb="0" eb="2">
      <t>ショウヒ</t>
    </rPh>
    <rPh sb="2" eb="4">
      <t>ゾウカ</t>
    </rPh>
    <rPh sb="4" eb="5">
      <t>ガク</t>
    </rPh>
    <rPh sb="10" eb="12">
      <t>ケンナイ</t>
    </rPh>
    <rPh sb="12" eb="14">
      <t>ジキュウ</t>
    </rPh>
    <rPh sb="14" eb="15">
      <t>ブン</t>
    </rPh>
    <phoneticPr fontId="7"/>
  </si>
  <si>
    <t>第２次
間接効果</t>
    <rPh sb="0" eb="1">
      <t>ダイ</t>
    </rPh>
    <rPh sb="2" eb="3">
      <t>ジ</t>
    </rPh>
    <rPh sb="4" eb="6">
      <t>カンセツ</t>
    </rPh>
    <rPh sb="6" eb="8">
      <t>コウカ</t>
    </rPh>
    <phoneticPr fontId="7"/>
  </si>
  <si>
    <t>総合効果</t>
    <rPh sb="0" eb="2">
      <t>ソウゴウ</t>
    </rPh>
    <rPh sb="2" eb="4">
      <t>コウカ</t>
    </rPh>
    <phoneticPr fontId="7"/>
  </si>
  <si>
    <t>粗付加価値誘発額</t>
    <rPh sb="0" eb="1">
      <t>ソ</t>
    </rPh>
    <rPh sb="1" eb="3">
      <t>フカ</t>
    </rPh>
    <rPh sb="3" eb="5">
      <t>カチ</t>
    </rPh>
    <rPh sb="5" eb="7">
      <t>ユウハツ</t>
    </rPh>
    <rPh sb="7" eb="8">
      <t>ガク</t>
    </rPh>
    <phoneticPr fontId="7"/>
  </si>
  <si>
    <t>雇用誘発
人数</t>
    <rPh sb="0" eb="2">
      <t>コヨウ</t>
    </rPh>
    <rPh sb="2" eb="4">
      <t>ユウハツ</t>
    </rPh>
    <rPh sb="5" eb="7">
      <t>ニンズウ</t>
    </rPh>
    <phoneticPr fontId="7"/>
  </si>
  <si>
    <t>直接効果</t>
    <rPh sb="0" eb="2">
      <t>チョクセツ</t>
    </rPh>
    <rPh sb="2" eb="4">
      <t>コウカ</t>
    </rPh>
    <phoneticPr fontId="7"/>
  </si>
  <si>
    <t>価格変換</t>
    <rPh sb="0" eb="2">
      <t>カカク</t>
    </rPh>
    <rPh sb="2" eb="4">
      <t>ヘンカン</t>
    </rPh>
    <phoneticPr fontId="7"/>
  </si>
  <si>
    <t>はん用機械</t>
    <rPh sb="2" eb="3">
      <t>ヨウ</t>
    </rPh>
    <rPh sb="3" eb="5">
      <t>キカイ</t>
    </rPh>
    <phoneticPr fontId="9"/>
  </si>
  <si>
    <t>生産用機械</t>
    <rPh sb="0" eb="2">
      <t>セイサン</t>
    </rPh>
    <rPh sb="2" eb="3">
      <t>ヨウ</t>
    </rPh>
    <rPh sb="3" eb="5">
      <t>キカイ</t>
    </rPh>
    <phoneticPr fontId="9"/>
  </si>
  <si>
    <t>業務用機械</t>
    <rPh sb="0" eb="2">
      <t>ギョウム</t>
    </rPh>
    <rPh sb="2" eb="3">
      <t>ヨウ</t>
    </rPh>
    <rPh sb="3" eb="5">
      <t>キカイ</t>
    </rPh>
    <phoneticPr fontId="9"/>
  </si>
  <si>
    <t>事務用品</t>
    <rPh sb="0" eb="2">
      <t>ジム</t>
    </rPh>
    <rPh sb="2" eb="4">
      <t>ヨウヒン</t>
    </rPh>
    <phoneticPr fontId="9"/>
  </si>
  <si>
    <t>分類不明</t>
    <rPh sb="0" eb="2">
      <t>ブンルイ</t>
    </rPh>
    <rPh sb="2" eb="4">
      <t>フメイ</t>
    </rPh>
    <phoneticPr fontId="9"/>
  </si>
  <si>
    <t>＋</t>
    <phoneticPr fontId="7"/>
  </si>
  <si>
    <t>×県民所得係数</t>
    <rPh sb="1" eb="3">
      <t>ケンミン</t>
    </rPh>
    <rPh sb="3" eb="5">
      <t>ショトク</t>
    </rPh>
    <rPh sb="5" eb="7">
      <t>ケイスウ</t>
    </rPh>
    <phoneticPr fontId="7"/>
  </si>
  <si>
    <t>×消費転換係数</t>
    <rPh sb="1" eb="3">
      <t>ショウヒ</t>
    </rPh>
    <rPh sb="3" eb="5">
      <t>テンカン</t>
    </rPh>
    <rPh sb="5" eb="7">
      <t>ケイスウ</t>
    </rPh>
    <phoneticPr fontId="7"/>
  </si>
  <si>
    <t>=</t>
    <phoneticPr fontId="7"/>
  </si>
  <si>
    <t>建設部門分類</t>
    <rPh sb="0" eb="2">
      <t>ケンセツ</t>
    </rPh>
    <rPh sb="2" eb="4">
      <t>ブモン</t>
    </rPh>
    <rPh sb="4" eb="6">
      <t>ブンルイ</t>
    </rPh>
    <phoneticPr fontId="7"/>
  </si>
  <si>
    <t>中分類</t>
    <rPh sb="0" eb="3">
      <t>チュウブンルイ</t>
    </rPh>
    <phoneticPr fontId="7"/>
  </si>
  <si>
    <t>Rank</t>
    <phoneticPr fontId="7"/>
  </si>
  <si>
    <t>投資額</t>
    <rPh sb="0" eb="2">
      <t>トウシ</t>
    </rPh>
    <rPh sb="2" eb="3">
      <t>ガク</t>
    </rPh>
    <phoneticPr fontId="7"/>
  </si>
  <si>
    <t>第１次間接</t>
    <rPh sb="0" eb="1">
      <t>ダイ</t>
    </rPh>
    <rPh sb="2" eb="3">
      <t>ジ</t>
    </rPh>
    <rPh sb="3" eb="5">
      <t>カンセツ</t>
    </rPh>
    <phoneticPr fontId="7"/>
  </si>
  <si>
    <t>第２次間接</t>
    <rPh sb="0" eb="1">
      <t>ダイ</t>
    </rPh>
    <rPh sb="2" eb="3">
      <t>ジ</t>
    </rPh>
    <rPh sb="3" eb="5">
      <t>カンセツ</t>
    </rPh>
    <phoneticPr fontId="7"/>
  </si>
  <si>
    <t>Rank</t>
    <phoneticPr fontId="7"/>
  </si>
  <si>
    <t>合計</t>
    <rPh sb="0" eb="2">
      <t>ゴウケイ</t>
    </rPh>
    <phoneticPr fontId="7"/>
  </si>
  <si>
    <t>②=I③</t>
    <phoneticPr fontId="7"/>
  </si>
  <si>
    <t>③=I④</t>
    <phoneticPr fontId="7"/>
  </si>
  <si>
    <t>①=I⑤</t>
    <phoneticPr fontId="7"/>
  </si>
  <si>
    <t>②=I③</t>
    <phoneticPr fontId="7"/>
  </si>
  <si>
    <t>③=I④</t>
    <phoneticPr fontId="7"/>
  </si>
  <si>
    <t>①=I⑤</t>
    <phoneticPr fontId="7"/>
  </si>
  <si>
    <t>鉱業</t>
    <rPh sb="0" eb="2">
      <t>コウギョウ</t>
    </rPh>
    <phoneticPr fontId="9"/>
  </si>
  <si>
    <t>電子部品</t>
    <rPh sb="0" eb="2">
      <t>デンシ</t>
    </rPh>
    <rPh sb="2" eb="4">
      <t>ブヒン</t>
    </rPh>
    <phoneticPr fontId="9"/>
  </si>
  <si>
    <t>情報通信</t>
    <rPh sb="0" eb="2">
      <t>ジョウホウ</t>
    </rPh>
    <rPh sb="2" eb="4">
      <t>ツウシン</t>
    </rPh>
    <phoneticPr fontId="9"/>
  </si>
  <si>
    <t>医療・福祉</t>
    <rPh sb="0" eb="2">
      <t>イリョウ</t>
    </rPh>
    <rPh sb="3" eb="5">
      <t>フクシ</t>
    </rPh>
    <phoneticPr fontId="9"/>
  </si>
  <si>
    <t>対個人サービス</t>
    <rPh sb="0" eb="1">
      <t>タイ</t>
    </rPh>
    <rPh sb="1" eb="3">
      <t>コジン</t>
    </rPh>
    <phoneticPr fontId="10"/>
  </si>
  <si>
    <t>その他</t>
    <rPh sb="2" eb="3">
      <t>ホカ</t>
    </rPh>
    <phoneticPr fontId="7"/>
  </si>
  <si>
    <t>Check</t>
    <phoneticPr fontId="7"/>
  </si>
  <si>
    <t>Count</t>
    <phoneticPr fontId="7"/>
  </si>
  <si>
    <t>Index</t>
    <phoneticPr fontId="7"/>
  </si>
  <si>
    <t>廃棄物処理施設</t>
    <rPh sb="0" eb="3">
      <t>ハイキブツ</t>
    </rPh>
    <rPh sb="3" eb="5">
      <t>ショリ</t>
    </rPh>
    <rPh sb="5" eb="7">
      <t>シセツ</t>
    </rPh>
    <phoneticPr fontId="7"/>
  </si>
  <si>
    <t>廃棄物処理事業</t>
    <rPh sb="0" eb="3">
      <t>ハイキブツ</t>
    </rPh>
    <rPh sb="3" eb="5">
      <t>ショリ</t>
    </rPh>
    <rPh sb="5" eb="7">
      <t>ジギョウ</t>
    </rPh>
    <phoneticPr fontId="12"/>
  </si>
  <si>
    <t>建築物（住宅及び非住宅）に関する経常的な維持・修理工事</t>
    <rPh sb="0" eb="3">
      <t>ケンチクブツ</t>
    </rPh>
    <rPh sb="4" eb="6">
      <t>ジュウタク</t>
    </rPh>
    <rPh sb="6" eb="7">
      <t>オヨ</t>
    </rPh>
    <rPh sb="8" eb="9">
      <t>ヒ</t>
    </rPh>
    <rPh sb="9" eb="11">
      <t>ジュウタク</t>
    </rPh>
    <rPh sb="13" eb="14">
      <t>カン</t>
    </rPh>
    <rPh sb="16" eb="19">
      <t>ケイジョウテキ</t>
    </rPh>
    <rPh sb="20" eb="22">
      <t>イジ</t>
    </rPh>
    <rPh sb="23" eb="25">
      <t>シュウリ</t>
    </rPh>
    <rPh sb="25" eb="27">
      <t>コウジ</t>
    </rPh>
    <phoneticPr fontId="3"/>
  </si>
  <si>
    <t>土木建設物（鉄道軌道、電気通信等の施設）に関する経常的な維持・修理工事</t>
    <rPh sb="0" eb="2">
      <t>ドボク</t>
    </rPh>
    <rPh sb="2" eb="4">
      <t>ケンセツ</t>
    </rPh>
    <rPh sb="4" eb="5">
      <t>ブツ</t>
    </rPh>
    <rPh sb="6" eb="8">
      <t>テツドウ</t>
    </rPh>
    <rPh sb="8" eb="10">
      <t>キドウ</t>
    </rPh>
    <rPh sb="11" eb="13">
      <t>デンキ</t>
    </rPh>
    <rPh sb="13" eb="15">
      <t>ツウシン</t>
    </rPh>
    <rPh sb="15" eb="16">
      <t>トウ</t>
    </rPh>
    <rPh sb="17" eb="19">
      <t>シセツ</t>
    </rPh>
    <rPh sb="21" eb="22">
      <t>カン</t>
    </rPh>
    <rPh sb="24" eb="27">
      <t>ケイジョウテキ</t>
    </rPh>
    <rPh sb="28" eb="30">
      <t>イジ</t>
    </rPh>
    <rPh sb="31" eb="33">
      <t>シュウリ</t>
    </rPh>
    <rPh sb="33" eb="35">
      <t>コウジ</t>
    </rPh>
    <phoneticPr fontId="3"/>
  </si>
  <si>
    <t>建築物（住宅及び非住宅）に関する機能や耐用年数の向上を伴う改装・改修工事</t>
    <rPh sb="0" eb="3">
      <t>ケンチクブツ</t>
    </rPh>
    <rPh sb="4" eb="6">
      <t>ジュウタク</t>
    </rPh>
    <rPh sb="6" eb="7">
      <t>オヨ</t>
    </rPh>
    <rPh sb="8" eb="9">
      <t>ヒ</t>
    </rPh>
    <rPh sb="9" eb="11">
      <t>ジュウタク</t>
    </rPh>
    <rPh sb="13" eb="14">
      <t>カン</t>
    </rPh>
    <rPh sb="16" eb="18">
      <t>キノウ</t>
    </rPh>
    <rPh sb="19" eb="21">
      <t>タイヨウ</t>
    </rPh>
    <rPh sb="21" eb="23">
      <t>ネンスウ</t>
    </rPh>
    <rPh sb="24" eb="26">
      <t>コウジョウ</t>
    </rPh>
    <rPh sb="27" eb="28">
      <t>トモナ</t>
    </rPh>
    <rPh sb="29" eb="31">
      <t>カイソウ</t>
    </rPh>
    <rPh sb="32" eb="34">
      <t>カイシュウ</t>
    </rPh>
    <rPh sb="34" eb="36">
      <t>コウジ</t>
    </rPh>
    <phoneticPr fontId="3"/>
  </si>
  <si>
    <t>民間企業等が行う土木構築物の建設事業、民間ガス会社等が行うガス事業の貯槽の建設工事、駐車場建設事業及びその他の土木</t>
    <rPh sb="0" eb="2">
      <t>ミンカン</t>
    </rPh>
    <rPh sb="2" eb="4">
      <t>キギョウ</t>
    </rPh>
    <rPh sb="4" eb="5">
      <t>トウ</t>
    </rPh>
    <rPh sb="6" eb="7">
      <t>オコナ</t>
    </rPh>
    <rPh sb="8" eb="10">
      <t>ドボク</t>
    </rPh>
    <rPh sb="10" eb="13">
      <t>コウチクブツ</t>
    </rPh>
    <rPh sb="14" eb="16">
      <t>ケンセツ</t>
    </rPh>
    <rPh sb="16" eb="18">
      <t>ジギョウ</t>
    </rPh>
    <rPh sb="19" eb="21">
      <t>ミンカン</t>
    </rPh>
    <rPh sb="23" eb="25">
      <t>カイシャ</t>
    </rPh>
    <rPh sb="25" eb="26">
      <t>トウ</t>
    </rPh>
    <rPh sb="27" eb="28">
      <t>オコナ</t>
    </rPh>
    <rPh sb="31" eb="33">
      <t>ジギョウ</t>
    </rPh>
    <rPh sb="34" eb="36">
      <t>チョソウ</t>
    </rPh>
    <rPh sb="37" eb="39">
      <t>ケンセツ</t>
    </rPh>
    <rPh sb="39" eb="41">
      <t>コウジ</t>
    </rPh>
    <rPh sb="42" eb="45">
      <t>チュウシャジョウ</t>
    </rPh>
    <rPh sb="45" eb="47">
      <t>ケンセツ</t>
    </rPh>
    <rPh sb="47" eb="49">
      <t>ジギョウ</t>
    </rPh>
    <rPh sb="49" eb="50">
      <t>オヨ</t>
    </rPh>
    <rPh sb="53" eb="54">
      <t>タ</t>
    </rPh>
    <rPh sb="55" eb="57">
      <t>ドボク</t>
    </rPh>
    <phoneticPr fontId="12"/>
  </si>
  <si>
    <t>河川総合開発</t>
    <rPh sb="0" eb="2">
      <t>カセン</t>
    </rPh>
    <rPh sb="2" eb="4">
      <t>ソウゴウ</t>
    </rPh>
    <rPh sb="4" eb="6">
      <t>カイハツ</t>
    </rPh>
    <phoneticPr fontId="7"/>
  </si>
  <si>
    <t>INDEX</t>
    <phoneticPr fontId="3"/>
  </si>
  <si>
    <t>区分</t>
    <rPh sb="0" eb="2">
      <t>クブン</t>
    </rPh>
    <phoneticPr fontId="3"/>
  </si>
  <si>
    <t>建　　　築</t>
  </si>
  <si>
    <t>公 共 事 業</t>
  </si>
  <si>
    <t>そ の 他 の
土 木 建 設</t>
  </si>
  <si>
    <t>住 宅 建 築</t>
  </si>
  <si>
    <t>建築</t>
    <phoneticPr fontId="3"/>
  </si>
  <si>
    <t>公共事業</t>
    <phoneticPr fontId="3"/>
  </si>
  <si>
    <t>その他の土木建設</t>
    <phoneticPr fontId="3"/>
  </si>
  <si>
    <t>住宅建築</t>
    <phoneticPr fontId="3"/>
  </si>
  <si>
    <t>「建築」、「建設補修」、「公共事業」、「その他の土木」の４種類の建設部門分類の他に、より細かい分類で建設投資の波及効果の計算ができる構成になっています。</t>
    <rPh sb="6" eb="8">
      <t>ケンセツ</t>
    </rPh>
    <rPh sb="8" eb="10">
      <t>ホシュウ</t>
    </rPh>
    <rPh sb="32" eb="34">
      <t>ケンセツ</t>
    </rPh>
    <rPh sb="34" eb="36">
      <t>ブモン</t>
    </rPh>
    <rPh sb="36" eb="38">
      <t>ブンルイ</t>
    </rPh>
    <rPh sb="39" eb="40">
      <t>ホカ</t>
    </rPh>
    <rPh sb="44" eb="45">
      <t>コマ</t>
    </rPh>
    <rPh sb="47" eb="49">
      <t>ブンルイ</t>
    </rPh>
    <rPh sb="50" eb="52">
      <t>ケンセツ</t>
    </rPh>
    <rPh sb="52" eb="54">
      <t>トウシ</t>
    </rPh>
    <rPh sb="55" eb="57">
      <t>ハキュウ</t>
    </rPh>
    <rPh sb="57" eb="59">
      <t>コウカ</t>
    </rPh>
    <rPh sb="60" eb="62">
      <t>ケイサン</t>
    </rPh>
    <rPh sb="66" eb="68">
      <t>コウセイ</t>
    </rPh>
    <phoneticPr fontId="7"/>
  </si>
  <si>
    <t>タイトルは、あらかじめ「建設投資の波及効果分析」と入力してありますので、消去し、分析目的に合ったタイトルを入力してください。</t>
    <rPh sb="12" eb="14">
      <t>ケンセツ</t>
    </rPh>
    <rPh sb="14" eb="16">
      <t>トウシ</t>
    </rPh>
    <rPh sb="17" eb="19">
      <t>ハキュウ</t>
    </rPh>
    <rPh sb="19" eb="21">
      <t>コウカ</t>
    </rPh>
    <rPh sb="21" eb="23">
      <t>ブンセキ</t>
    </rPh>
    <rPh sb="25" eb="27">
      <t>ニュウリョク</t>
    </rPh>
    <rPh sb="36" eb="38">
      <t>ショウキョ</t>
    </rPh>
    <rPh sb="40" eb="42">
      <t>ブンセキ</t>
    </rPh>
    <rPh sb="42" eb="44">
      <t>モクテキ</t>
    </rPh>
    <rPh sb="45" eb="46">
      <t>ア</t>
    </rPh>
    <rPh sb="53" eb="55">
      <t>ニュウリョク</t>
    </rPh>
    <phoneticPr fontId="7"/>
  </si>
  <si>
    <t>入力したタイトルは、報告書及びフローチャートに表示されます。</t>
    <rPh sb="0" eb="2">
      <t>ニュウリョク</t>
    </rPh>
    <rPh sb="10" eb="13">
      <t>ホウコクショ</t>
    </rPh>
    <rPh sb="13" eb="14">
      <t>オヨ</t>
    </rPh>
    <rPh sb="23" eb="25">
      <t>ヒョウジ</t>
    </rPh>
    <phoneticPr fontId="7"/>
  </si>
  <si>
    <t>国内
自給率</t>
    <rPh sb="0" eb="2">
      <t>コクナイ</t>
    </rPh>
    <rPh sb="3" eb="6">
      <t>ジキュウリツ</t>
    </rPh>
    <phoneticPr fontId="7"/>
  </si>
  <si>
    <t>従業者のうち国内在住者の所得</t>
    <rPh sb="0" eb="3">
      <t>ジュウギョウシャ</t>
    </rPh>
    <rPh sb="6" eb="8">
      <t>コクナイ</t>
    </rPh>
    <rPh sb="8" eb="11">
      <t>ザイジュウシャ</t>
    </rPh>
    <rPh sb="12" eb="14">
      <t>ショトク</t>
    </rPh>
    <phoneticPr fontId="7"/>
  </si>
  <si>
    <t>×国民所得係数</t>
    <rPh sb="1" eb="3">
      <t>コクミン</t>
    </rPh>
    <rPh sb="3" eb="5">
      <t>ショトク</t>
    </rPh>
    <rPh sb="5" eb="7">
      <t>ケイスウ</t>
    </rPh>
    <phoneticPr fontId="7"/>
  </si>
  <si>
    <t>消費増加額
のうち
国内自給分</t>
    <rPh sb="0" eb="2">
      <t>ショウヒ</t>
    </rPh>
    <rPh sb="2" eb="4">
      <t>ゾウカ</t>
    </rPh>
    <rPh sb="4" eb="5">
      <t>ガク</t>
    </rPh>
    <rPh sb="10" eb="12">
      <t>コクナイ</t>
    </rPh>
    <rPh sb="12" eb="14">
      <t>ジキュウ</t>
    </rPh>
    <rPh sb="14" eb="15">
      <t>ブン</t>
    </rPh>
    <phoneticPr fontId="7"/>
  </si>
  <si>
    <t>労働誘発
人数</t>
    <rPh sb="0" eb="2">
      <t>ロウドウ</t>
    </rPh>
    <rPh sb="2" eb="4">
      <t>ユウハツ</t>
    </rPh>
    <rPh sb="5" eb="7">
      <t>ニンズウ</t>
    </rPh>
    <phoneticPr fontId="7"/>
  </si>
  <si>
    <t>1000円</t>
    <rPh sb="4" eb="5">
      <t>エン</t>
    </rPh>
    <phoneticPr fontId="3"/>
  </si>
  <si>
    <t>人</t>
    <rPh sb="0" eb="1">
      <t>ニン</t>
    </rPh>
    <phoneticPr fontId="3"/>
  </si>
  <si>
    <t>自家輸送</t>
    <rPh sb="0" eb="2">
      <t>ジカ</t>
    </rPh>
    <rPh sb="2" eb="4">
      <t>ユソウ</t>
    </rPh>
    <phoneticPr fontId="3"/>
  </si>
  <si>
    <t>住宅賃貸料（帰属家賃）</t>
    <rPh sb="0" eb="2">
      <t>ジュウタク</t>
    </rPh>
    <rPh sb="2" eb="5">
      <t>チンタイリョウ</t>
    </rPh>
    <rPh sb="6" eb="8">
      <t>キゾク</t>
    </rPh>
    <rPh sb="8" eb="10">
      <t>ヤチン</t>
    </rPh>
    <phoneticPr fontId="3"/>
  </si>
  <si>
    <t>農林漁業</t>
    <rPh sb="0" eb="2">
      <t>ノウリン</t>
    </rPh>
    <rPh sb="2" eb="4">
      <t>ギョギョウ</t>
    </rPh>
    <phoneticPr fontId="3"/>
  </si>
  <si>
    <t>プラスチック・ゴム製品</t>
    <rPh sb="9" eb="11">
      <t>セイヒン</t>
    </rPh>
    <phoneticPr fontId="3"/>
  </si>
  <si>
    <t>情報通信機器</t>
    <rPh sb="0" eb="2">
      <t>ジョウホウ</t>
    </rPh>
    <rPh sb="2" eb="4">
      <t>ツウシン</t>
    </rPh>
    <rPh sb="4" eb="6">
      <t>キキ</t>
    </rPh>
    <phoneticPr fontId="9"/>
  </si>
  <si>
    <t>他に分類されない会員制団体</t>
    <rPh sb="0" eb="1">
      <t>ホカ</t>
    </rPh>
    <rPh sb="2" eb="4">
      <t>ブンルイ</t>
    </rPh>
    <rPh sb="8" eb="11">
      <t>カイインセイ</t>
    </rPh>
    <rPh sb="11" eb="13">
      <t>ダンタイ</t>
    </rPh>
    <phoneticPr fontId="9"/>
  </si>
  <si>
    <t>計　　</t>
    <phoneticPr fontId="3"/>
  </si>
  <si>
    <t>計　　</t>
    <phoneticPr fontId="3"/>
  </si>
  <si>
    <t>計</t>
    <rPh sb="0" eb="1">
      <t>ケイ</t>
    </rPh>
    <phoneticPr fontId="3"/>
  </si>
  <si>
    <t>その他</t>
    <rPh sb="2" eb="3">
      <t>ホカ</t>
    </rPh>
    <phoneticPr fontId="3"/>
  </si>
  <si>
    <t>はい</t>
  </si>
  <si>
    <t>留意事項をお読みください。</t>
    <rPh sb="0" eb="2">
      <t>リュウイ</t>
    </rPh>
    <rPh sb="2" eb="4">
      <t>ジコウ</t>
    </rPh>
    <rPh sb="6" eb="7">
      <t>ヨ</t>
    </rPh>
    <phoneticPr fontId="7"/>
  </si>
  <si>
    <t>試算結果</t>
    <rPh sb="0" eb="2">
      <t>シサン</t>
    </rPh>
    <rPh sb="2" eb="4">
      <t>ケッカ</t>
    </rPh>
    <phoneticPr fontId="7"/>
  </si>
  <si>
    <t>項　目</t>
    <rPh sb="0" eb="1">
      <t>コウ</t>
    </rPh>
    <rPh sb="2" eb="3">
      <t>メ</t>
    </rPh>
    <phoneticPr fontId="7"/>
  </si>
  <si>
    <t>生産誘発倍率</t>
    <rPh sb="0" eb="2">
      <t>セイサン</t>
    </rPh>
    <rPh sb="2" eb="4">
      <t>ユウハツ</t>
    </rPh>
    <rPh sb="4" eb="6">
      <t>バイリツ</t>
    </rPh>
    <phoneticPr fontId="7"/>
  </si>
  <si>
    <t>粗付加価値
誘発額</t>
    <rPh sb="0" eb="1">
      <t>ソ</t>
    </rPh>
    <rPh sb="1" eb="3">
      <t>フカ</t>
    </rPh>
    <rPh sb="3" eb="5">
      <t>カチ</t>
    </rPh>
    <rPh sb="6" eb="8">
      <t>ユウハツ</t>
    </rPh>
    <rPh sb="8" eb="9">
      <t>ガク</t>
    </rPh>
    <phoneticPr fontId="7"/>
  </si>
  <si>
    <t>雇用誘発人数</t>
    <rPh sb="0" eb="2">
      <t>コヨウ</t>
    </rPh>
    <rPh sb="2" eb="4">
      <t>ユウハツ</t>
    </rPh>
    <rPh sb="4" eb="6">
      <t>ニンズウ</t>
    </rPh>
    <phoneticPr fontId="7"/>
  </si>
  <si>
    <t>①</t>
    <phoneticPr fontId="7"/>
  </si>
  <si>
    <t>②</t>
    <phoneticPr fontId="7"/>
  </si>
  <si>
    <t>③</t>
    <phoneticPr fontId="7"/>
  </si>
  <si>
    <t>④=①+②+③</t>
    <phoneticPr fontId="7"/>
  </si>
  <si>
    <t>⑤=④÷①</t>
    <phoneticPr fontId="7"/>
  </si>
  <si>
    <t>⑥</t>
    <phoneticPr fontId="7"/>
  </si>
  <si>
    <t>⑦</t>
    <phoneticPr fontId="7"/>
  </si>
  <si>
    <t>埼玉県</t>
    <rPh sb="0" eb="3">
      <t>サイタマケン</t>
    </rPh>
    <phoneticPr fontId="7"/>
  </si>
  <si>
    <t>全　国</t>
    <rPh sb="0" eb="1">
      <t>ゼン</t>
    </rPh>
    <rPh sb="2" eb="3">
      <t>クニ</t>
    </rPh>
    <phoneticPr fontId="7"/>
  </si>
  <si>
    <t>投資額内訳</t>
    <rPh sb="0" eb="2">
      <t>トウシ</t>
    </rPh>
    <rPh sb="2" eb="3">
      <t>ガク</t>
    </rPh>
    <rPh sb="3" eb="5">
      <t>ウチワケ</t>
    </rPh>
    <phoneticPr fontId="7"/>
  </si>
  <si>
    <t>建設部門名</t>
    <rPh sb="0" eb="2">
      <t>ケンセツ</t>
    </rPh>
    <rPh sb="2" eb="4">
      <t>ブモン</t>
    </rPh>
    <rPh sb="4" eb="5">
      <t>メイ</t>
    </rPh>
    <phoneticPr fontId="7"/>
  </si>
  <si>
    <t>第１次間接効果</t>
    <rPh sb="0" eb="1">
      <t>ダイ</t>
    </rPh>
    <rPh sb="2" eb="3">
      <t>ジ</t>
    </rPh>
    <rPh sb="3" eb="5">
      <t>カンセツ</t>
    </rPh>
    <rPh sb="5" eb="7">
      <t>コウカ</t>
    </rPh>
    <phoneticPr fontId="7"/>
  </si>
  <si>
    <t>第２次間接効果</t>
    <rPh sb="0" eb="1">
      <t>ダイ</t>
    </rPh>
    <rPh sb="2" eb="3">
      <t>ジ</t>
    </rPh>
    <rPh sb="3" eb="5">
      <t>カンセツ</t>
    </rPh>
    <rPh sb="5" eb="7">
      <t>コウカ</t>
    </rPh>
    <phoneticPr fontId="7"/>
  </si>
  <si>
    <t>合　　計</t>
    <rPh sb="0" eb="1">
      <t>ゴウ</t>
    </rPh>
    <rPh sb="3" eb="4">
      <t>ケイ</t>
    </rPh>
    <phoneticPr fontId="7"/>
  </si>
  <si>
    <t>分析に利用した産業連関表と各種係数</t>
    <rPh sb="0" eb="2">
      <t>ブンセキ</t>
    </rPh>
    <rPh sb="3" eb="5">
      <t>リヨウ</t>
    </rPh>
    <rPh sb="7" eb="9">
      <t>サンギョウ</t>
    </rPh>
    <rPh sb="9" eb="11">
      <t>レンカン</t>
    </rPh>
    <rPh sb="11" eb="12">
      <t>ヒョウ</t>
    </rPh>
    <rPh sb="13" eb="15">
      <t>カクシュ</t>
    </rPh>
    <rPh sb="15" eb="17">
      <t>ケイスウ</t>
    </rPh>
    <phoneticPr fontId="7"/>
  </si>
  <si>
    <t>・県民所得係数　</t>
    <rPh sb="1" eb="3">
      <t>ケンミン</t>
    </rPh>
    <rPh sb="3" eb="5">
      <t>ショトク</t>
    </rPh>
    <rPh sb="5" eb="7">
      <t>ケイスウ</t>
    </rPh>
    <phoneticPr fontId="7"/>
  </si>
  <si>
    <t>・消費転換係数</t>
    <rPh sb="1" eb="3">
      <t>ショウヒ</t>
    </rPh>
    <rPh sb="3" eb="5">
      <t>テンカン</t>
    </rPh>
    <rPh sb="5" eb="7">
      <t>ケイスウ</t>
    </rPh>
    <phoneticPr fontId="7"/>
  </si>
  <si>
    <t>・国民所得係数　</t>
    <rPh sb="1" eb="3">
      <t>コクミン</t>
    </rPh>
    <rPh sb="3" eb="5">
      <t>ショトク</t>
    </rPh>
    <rPh sb="5" eb="7">
      <t>ケイスウ</t>
    </rPh>
    <phoneticPr fontId="7"/>
  </si>
  <si>
    <t>1000円</t>
    <rPh sb="4" eb="5">
      <t>エン</t>
    </rPh>
    <phoneticPr fontId="3"/>
  </si>
  <si>
    <t>住宅建築（木造）</t>
    <phoneticPr fontId="3"/>
  </si>
  <si>
    <t>非住宅建築（非木造）</t>
    <phoneticPr fontId="3"/>
  </si>
  <si>
    <t>区画整理</t>
    <phoneticPr fontId="3"/>
  </si>
  <si>
    <t>治水</t>
    <phoneticPr fontId="3"/>
  </si>
  <si>
    <t>公園</t>
    <phoneticPr fontId="3"/>
  </si>
  <si>
    <t>災害復旧</t>
    <phoneticPr fontId="3"/>
  </si>
  <si>
    <t>ＳＲＣ住宅</t>
    <phoneticPr fontId="3"/>
  </si>
  <si>
    <t>ＲＣ住宅</t>
    <phoneticPr fontId="3"/>
  </si>
  <si>
    <t>Ｓ住宅</t>
    <phoneticPr fontId="3"/>
  </si>
  <si>
    <t>木造事務所</t>
    <phoneticPr fontId="3"/>
  </si>
  <si>
    <t>ＳＲＣ工場</t>
    <phoneticPr fontId="3"/>
  </si>
  <si>
    <t>ＲＣ工場</t>
    <phoneticPr fontId="3"/>
  </si>
  <si>
    <t>ＲＣ学校</t>
    <phoneticPr fontId="3"/>
  </si>
  <si>
    <t>ＲＣ事務所</t>
    <phoneticPr fontId="3"/>
  </si>
  <si>
    <t>Ｓ工場</t>
    <phoneticPr fontId="3"/>
  </si>
  <si>
    <t>ＣＢ非住宅</t>
    <phoneticPr fontId="3"/>
  </si>
  <si>
    <t>一般道路</t>
    <phoneticPr fontId="3"/>
  </si>
  <si>
    <t>有料道路</t>
    <phoneticPr fontId="3"/>
  </si>
  <si>
    <t>河川改修</t>
    <phoneticPr fontId="3"/>
  </si>
  <si>
    <t>砂防</t>
    <phoneticPr fontId="3"/>
  </si>
  <si>
    <t>ＲＣ在来住宅</t>
    <phoneticPr fontId="3"/>
  </si>
  <si>
    <t>Ｓ在来住宅</t>
    <phoneticPr fontId="3"/>
  </si>
  <si>
    <t>Ｓ量産住宅</t>
    <phoneticPr fontId="3"/>
  </si>
  <si>
    <t>道路舗装</t>
    <phoneticPr fontId="3"/>
  </si>
  <si>
    <t>道路橋梁</t>
    <phoneticPr fontId="3"/>
  </si>
  <si>
    <t>道路補修</t>
    <phoneticPr fontId="3"/>
  </si>
  <si>
    <t>街路舗装</t>
    <phoneticPr fontId="3"/>
  </si>
  <si>
    <t>高速有料道路</t>
    <phoneticPr fontId="3"/>
  </si>
  <si>
    <t>一般有料道路</t>
    <phoneticPr fontId="3"/>
  </si>
  <si>
    <t>飲食料品</t>
    <rPh sb="0" eb="2">
      <t>インショク</t>
    </rPh>
    <phoneticPr fontId="9"/>
  </si>
  <si>
    <t>繊維製品</t>
    <phoneticPr fontId="3"/>
  </si>
  <si>
    <t>パルプ・紙・木製品</t>
    <phoneticPr fontId="3"/>
  </si>
  <si>
    <t>化学製品</t>
    <phoneticPr fontId="3"/>
  </si>
  <si>
    <t>石油・石炭製品</t>
    <phoneticPr fontId="3"/>
  </si>
  <si>
    <t>窯業・土石製品</t>
    <phoneticPr fontId="3"/>
  </si>
  <si>
    <t>鉄鋼</t>
    <phoneticPr fontId="3"/>
  </si>
  <si>
    <t>非鉄金属</t>
    <phoneticPr fontId="3"/>
  </si>
  <si>
    <t>金属製品</t>
    <phoneticPr fontId="3"/>
  </si>
  <si>
    <t>電気機械</t>
    <phoneticPr fontId="3"/>
  </si>
  <si>
    <t>輸送機械</t>
    <phoneticPr fontId="3"/>
  </si>
  <si>
    <t>その他の製造工業製品</t>
    <phoneticPr fontId="3"/>
  </si>
  <si>
    <t>建設</t>
    <phoneticPr fontId="3"/>
  </si>
  <si>
    <t>水道</t>
    <phoneticPr fontId="3"/>
  </si>
  <si>
    <t>廃棄物処理</t>
    <phoneticPr fontId="3"/>
  </si>
  <si>
    <t>商業</t>
    <phoneticPr fontId="3"/>
  </si>
  <si>
    <t>金融・保険</t>
    <phoneticPr fontId="3"/>
  </si>
  <si>
    <t>不動産</t>
    <phoneticPr fontId="3"/>
  </si>
  <si>
    <t>運輸・郵便</t>
    <rPh sb="3" eb="5">
      <t>ユウビン</t>
    </rPh>
    <phoneticPr fontId="10"/>
  </si>
  <si>
    <t>公務</t>
    <phoneticPr fontId="3"/>
  </si>
  <si>
    <t>教育・研究</t>
    <phoneticPr fontId="3"/>
  </si>
  <si>
    <t>対事業所サービス</t>
    <phoneticPr fontId="3"/>
  </si>
  <si>
    <t>国内産
原材料費</t>
    <rPh sb="0" eb="1">
      <t>クニ</t>
    </rPh>
    <rPh sb="1" eb="2">
      <t>ナイ</t>
    </rPh>
    <rPh sb="2" eb="3">
      <t>サン</t>
    </rPh>
    <rPh sb="4" eb="7">
      <t>ゲンザイリョウ</t>
    </rPh>
    <rPh sb="7" eb="8">
      <t>ヒ</t>
    </rPh>
    <phoneticPr fontId="7"/>
  </si>
  <si>
    <t>デフレータと中間投入率（ダブルデフレーション法）</t>
    <rPh sb="6" eb="8">
      <t>チュウカン</t>
    </rPh>
    <rPh sb="8" eb="10">
      <t>トウニュウ</t>
    </rPh>
    <rPh sb="10" eb="11">
      <t>リツ</t>
    </rPh>
    <rPh sb="22" eb="23">
      <t>ホウ</t>
    </rPh>
    <phoneticPr fontId="3"/>
  </si>
  <si>
    <t>埼玉波及</t>
    <rPh sb="0" eb="2">
      <t>サイタマ</t>
    </rPh>
    <rPh sb="2" eb="4">
      <t>ハキュウ</t>
    </rPh>
    <phoneticPr fontId="3"/>
  </si>
  <si>
    <t>全国波及</t>
    <rPh sb="0" eb="2">
      <t>ゼンコク</t>
    </rPh>
    <rPh sb="2" eb="4">
      <t>ハキュウ</t>
    </rPh>
    <phoneticPr fontId="3"/>
  </si>
  <si>
    <t>埼玉係数</t>
    <rPh sb="0" eb="2">
      <t>サイタマ</t>
    </rPh>
    <rPh sb="2" eb="4">
      <t>ケイスウ</t>
    </rPh>
    <phoneticPr fontId="3"/>
  </si>
  <si>
    <t>全国係数</t>
    <rPh sb="0" eb="2">
      <t>ゼンコク</t>
    </rPh>
    <rPh sb="2" eb="4">
      <t>ケイスウ</t>
    </rPh>
    <phoneticPr fontId="3"/>
  </si>
  <si>
    <t>報告書</t>
    <rPh sb="0" eb="3">
      <t>ホウコクショ</t>
    </rPh>
    <phoneticPr fontId="3"/>
  </si>
  <si>
    <t>定義</t>
    <rPh sb="0" eb="2">
      <t>テイギ</t>
    </rPh>
    <phoneticPr fontId="3"/>
  </si>
  <si>
    <t>入力</t>
    <rPh sb="0" eb="2">
      <t>ニュウリョク</t>
    </rPh>
    <phoneticPr fontId="3"/>
  </si>
  <si>
    <t>flow</t>
    <phoneticPr fontId="3"/>
  </si>
  <si>
    <t>DATA</t>
    <phoneticPr fontId="3"/>
  </si>
  <si>
    <t>建設係数</t>
    <rPh sb="0" eb="2">
      <t>ケンセツ</t>
    </rPh>
    <rPh sb="2" eb="4">
      <t>ケイスウ</t>
    </rPh>
    <phoneticPr fontId="3"/>
  </si>
  <si>
    <t>毎年変更する係数が保存されています。</t>
    <rPh sb="0" eb="2">
      <t>マイトシ</t>
    </rPh>
    <rPh sb="2" eb="4">
      <t>ヘンコウ</t>
    </rPh>
    <rPh sb="6" eb="8">
      <t>ケイスウ</t>
    </rPh>
    <rPh sb="9" eb="11">
      <t>ホゾン</t>
    </rPh>
    <phoneticPr fontId="3"/>
  </si>
  <si>
    <t>建設部門分析用のデータが保存されています。</t>
    <rPh sb="0" eb="2">
      <t>ケンセツ</t>
    </rPh>
    <rPh sb="2" eb="4">
      <t>ブモン</t>
    </rPh>
    <rPh sb="4" eb="7">
      <t>ブンセキヨウ</t>
    </rPh>
    <rPh sb="12" eb="14">
      <t>ホゾン</t>
    </rPh>
    <phoneticPr fontId="3"/>
  </si>
  <si>
    <t>波及効果の大きい順に、上位２０部門を表示し、グラフ化しています。</t>
    <rPh sb="0" eb="2">
      <t>ハキュウ</t>
    </rPh>
    <rPh sb="2" eb="4">
      <t>コウカ</t>
    </rPh>
    <rPh sb="5" eb="6">
      <t>オオ</t>
    </rPh>
    <rPh sb="8" eb="9">
      <t>ジュン</t>
    </rPh>
    <rPh sb="11" eb="13">
      <t>ジョウイ</t>
    </rPh>
    <rPh sb="15" eb="17">
      <t>ブモン</t>
    </rPh>
    <rPh sb="18" eb="20">
      <t>ヒョウジ</t>
    </rPh>
    <rPh sb="25" eb="26">
      <t>カ</t>
    </rPh>
    <phoneticPr fontId="7"/>
  </si>
  <si>
    <t>・第１次間接効果は、投資額のうち資材等を購入したことによる波及効果です。</t>
    <rPh sb="1" eb="2">
      <t>ダイ</t>
    </rPh>
    <rPh sb="3" eb="4">
      <t>ジ</t>
    </rPh>
    <rPh sb="4" eb="6">
      <t>カンセツ</t>
    </rPh>
    <rPh sb="6" eb="8">
      <t>コウカ</t>
    </rPh>
    <rPh sb="10" eb="12">
      <t>トウシ</t>
    </rPh>
    <rPh sb="12" eb="13">
      <t>ガク</t>
    </rPh>
    <rPh sb="16" eb="18">
      <t>シザイ</t>
    </rPh>
    <rPh sb="18" eb="19">
      <t>トウ</t>
    </rPh>
    <rPh sb="20" eb="22">
      <t>コウニュウ</t>
    </rPh>
    <rPh sb="29" eb="31">
      <t>ハキュウ</t>
    </rPh>
    <rPh sb="31" eb="33">
      <t>コウカ</t>
    </rPh>
    <phoneticPr fontId="3"/>
  </si>
  <si>
    <t>・報告書では、住宅賃貸料（帰属家賃）、自家輸送、事務用品、分類不明は、波及効果の大きい順に並び替える対象から外し、その他に含めています。</t>
    <rPh sb="1" eb="4">
      <t>ホウコクショ</t>
    </rPh>
    <rPh sb="7" eb="9">
      <t>ジュウタク</t>
    </rPh>
    <rPh sb="9" eb="12">
      <t>チンタイリョウ</t>
    </rPh>
    <rPh sb="13" eb="15">
      <t>キゾク</t>
    </rPh>
    <rPh sb="15" eb="17">
      <t>ヤチン</t>
    </rPh>
    <rPh sb="19" eb="21">
      <t>ジカ</t>
    </rPh>
    <rPh sb="21" eb="23">
      <t>ユソウ</t>
    </rPh>
    <rPh sb="24" eb="26">
      <t>ジム</t>
    </rPh>
    <rPh sb="26" eb="28">
      <t>ヨウヒン</t>
    </rPh>
    <rPh sb="29" eb="31">
      <t>ブンルイ</t>
    </rPh>
    <rPh sb="31" eb="33">
      <t>フメイ</t>
    </rPh>
    <rPh sb="35" eb="37">
      <t>ハキュウ</t>
    </rPh>
    <rPh sb="37" eb="39">
      <t>コウカ</t>
    </rPh>
    <rPh sb="40" eb="41">
      <t>オオ</t>
    </rPh>
    <rPh sb="43" eb="44">
      <t>ジュン</t>
    </rPh>
    <rPh sb="45" eb="46">
      <t>ナラ</t>
    </rPh>
    <rPh sb="47" eb="48">
      <t>カ</t>
    </rPh>
    <rPh sb="50" eb="52">
      <t>タイショウ</t>
    </rPh>
    <rPh sb="54" eb="55">
      <t>ハズ</t>
    </rPh>
    <rPh sb="59" eb="60">
      <t>ホカ</t>
    </rPh>
    <rPh sb="61" eb="62">
      <t>フク</t>
    </rPh>
    <phoneticPr fontId="3"/>
  </si>
  <si>
    <t>より細かい部門分類で投資額が分かるようでしたら、小分類から細分類の範囲で入力してください。</t>
    <rPh sb="2" eb="3">
      <t>コマ</t>
    </rPh>
    <rPh sb="5" eb="7">
      <t>ブモン</t>
    </rPh>
    <rPh sb="7" eb="9">
      <t>ブンルイ</t>
    </rPh>
    <rPh sb="10" eb="12">
      <t>トウシ</t>
    </rPh>
    <rPh sb="12" eb="13">
      <t>ガク</t>
    </rPh>
    <rPh sb="14" eb="15">
      <t>ワ</t>
    </rPh>
    <rPh sb="24" eb="27">
      <t>ショウブンルイ</t>
    </rPh>
    <rPh sb="29" eb="32">
      <t>サイブンルイ</t>
    </rPh>
    <rPh sb="33" eb="35">
      <t>ハンイ</t>
    </rPh>
    <rPh sb="36" eb="38">
      <t>ニュウリョク</t>
    </rPh>
    <phoneticPr fontId="7"/>
  </si>
  <si>
    <t>部　門</t>
    <rPh sb="0" eb="1">
      <t>ブ</t>
    </rPh>
    <rPh sb="2" eb="3">
      <t>モン</t>
    </rPh>
    <phoneticPr fontId="3"/>
  </si>
  <si>
    <t>表２のセルに投資額を入力すると、対応する表１のセルが着色されます。</t>
    <rPh sb="0" eb="1">
      <t>ヒョウ</t>
    </rPh>
    <rPh sb="6" eb="8">
      <t>トウシ</t>
    </rPh>
    <rPh sb="8" eb="9">
      <t>ガク</t>
    </rPh>
    <rPh sb="10" eb="12">
      <t>ニュウリョク</t>
    </rPh>
    <rPh sb="16" eb="18">
      <t>タイオウ</t>
    </rPh>
    <rPh sb="20" eb="21">
      <t>ヒョウ</t>
    </rPh>
    <rPh sb="26" eb="28">
      <t>チャクショク</t>
    </rPh>
    <phoneticPr fontId="7"/>
  </si>
  <si>
    <t>すべてのセルに投資額を入力することができますが、報告書には合算した分析結果が表示されます。</t>
    <rPh sb="7" eb="9">
      <t>トウシ</t>
    </rPh>
    <rPh sb="9" eb="10">
      <t>ガク</t>
    </rPh>
    <rPh sb="11" eb="13">
      <t>ニュウリョク</t>
    </rPh>
    <rPh sb="24" eb="27">
      <t>ホウコクショ</t>
    </rPh>
    <rPh sb="29" eb="31">
      <t>ガッサン</t>
    </rPh>
    <rPh sb="33" eb="35">
      <t>ブンセキ</t>
    </rPh>
    <rPh sb="35" eb="37">
      <t>ケッカ</t>
    </rPh>
    <rPh sb="38" eb="40">
      <t>ヒョウジ</t>
    </rPh>
    <phoneticPr fontId="7"/>
  </si>
  <si>
    <t>・第２次間接効果は、投資額及び第１次間接効果によってもたらされた営業余剰、雇用者所得から県外在住者の所得を除き、貯蓄分を除いた消費増加額による波及効果です。</t>
    <rPh sb="1" eb="2">
      <t>ダイ</t>
    </rPh>
    <rPh sb="3" eb="4">
      <t>ジ</t>
    </rPh>
    <rPh sb="4" eb="6">
      <t>カンセツ</t>
    </rPh>
    <rPh sb="6" eb="8">
      <t>コウカ</t>
    </rPh>
    <rPh sb="10" eb="12">
      <t>トウシ</t>
    </rPh>
    <rPh sb="12" eb="13">
      <t>ガク</t>
    </rPh>
    <rPh sb="13" eb="14">
      <t>オヨ</t>
    </rPh>
    <rPh sb="15" eb="16">
      <t>ダイ</t>
    </rPh>
    <rPh sb="17" eb="18">
      <t>ジ</t>
    </rPh>
    <rPh sb="18" eb="20">
      <t>カンセツ</t>
    </rPh>
    <rPh sb="20" eb="22">
      <t>コウカ</t>
    </rPh>
    <rPh sb="32" eb="34">
      <t>エイギョウ</t>
    </rPh>
    <rPh sb="34" eb="36">
      <t>ヨジョウ</t>
    </rPh>
    <rPh sb="37" eb="40">
      <t>コヨウシャ</t>
    </rPh>
    <rPh sb="40" eb="42">
      <t>ショトク</t>
    </rPh>
    <rPh sb="44" eb="46">
      <t>ケンガイ</t>
    </rPh>
    <rPh sb="46" eb="49">
      <t>ザイジュウシャ</t>
    </rPh>
    <rPh sb="50" eb="52">
      <t>ショトク</t>
    </rPh>
    <rPh sb="53" eb="54">
      <t>ノゾ</t>
    </rPh>
    <rPh sb="56" eb="58">
      <t>チョチク</t>
    </rPh>
    <rPh sb="58" eb="59">
      <t>ブン</t>
    </rPh>
    <rPh sb="60" eb="61">
      <t>ノゾ</t>
    </rPh>
    <rPh sb="63" eb="65">
      <t>ショウヒ</t>
    </rPh>
    <rPh sb="65" eb="67">
      <t>ゾウカ</t>
    </rPh>
    <rPh sb="67" eb="68">
      <t>ガク</t>
    </rPh>
    <rPh sb="71" eb="73">
      <t>ハキュウ</t>
    </rPh>
    <rPh sb="73" eb="75">
      <t>コウカ</t>
    </rPh>
    <phoneticPr fontId="7"/>
  </si>
  <si>
    <t>順位</t>
    <rPh sb="0" eb="2">
      <t>ジュンイ</t>
    </rPh>
    <phoneticPr fontId="7"/>
  </si>
  <si>
    <t>「報告書」では、参考値として全国への波及効果も表示しています。</t>
    <rPh sb="1" eb="4">
      <t>ホウコクショ</t>
    </rPh>
    <rPh sb="8" eb="10">
      <t>サンコウ</t>
    </rPh>
    <rPh sb="10" eb="11">
      <t>チ</t>
    </rPh>
    <rPh sb="14" eb="16">
      <t>ゼンコク</t>
    </rPh>
    <rPh sb="18" eb="20">
      <t>ハキュウ</t>
    </rPh>
    <rPh sb="20" eb="22">
      <t>コウカ</t>
    </rPh>
    <rPh sb="23" eb="25">
      <t>ヒョウジ</t>
    </rPh>
    <phoneticPr fontId="7"/>
  </si>
  <si>
    <t>39部門</t>
    <rPh sb="2" eb="4">
      <t>ブモン</t>
    </rPh>
    <phoneticPr fontId="3"/>
  </si>
  <si>
    <t>39部門分類</t>
    <rPh sb="2" eb="4">
      <t>ブモン</t>
    </rPh>
    <rPh sb="4" eb="6">
      <t>ブンルイ</t>
    </rPh>
    <phoneticPr fontId="4"/>
  </si>
  <si>
    <t>39部門
分類対応</t>
    <rPh sb="2" eb="4">
      <t>ブモン</t>
    </rPh>
    <rPh sb="5" eb="7">
      <t>ブンルイ</t>
    </rPh>
    <rPh sb="7" eb="9">
      <t>タイオウ</t>
    </rPh>
    <phoneticPr fontId="7"/>
  </si>
  <si>
    <t>※</t>
    <phoneticPr fontId="3"/>
  </si>
  <si>
    <t>当分析ツールの作成に当たっては、埼玉大学経済学部 李潔教授から有益な助言をいただきました。</t>
    <rPh sb="0" eb="1">
      <t>トウ</t>
    </rPh>
    <rPh sb="1" eb="3">
      <t>ブンセキ</t>
    </rPh>
    <rPh sb="7" eb="9">
      <t>サクセイ</t>
    </rPh>
    <rPh sb="10" eb="11">
      <t>ア</t>
    </rPh>
    <rPh sb="16" eb="18">
      <t>サイタマ</t>
    </rPh>
    <rPh sb="18" eb="20">
      <t>ダイガク</t>
    </rPh>
    <rPh sb="20" eb="22">
      <t>ケイザイ</t>
    </rPh>
    <rPh sb="22" eb="24">
      <t>ガクブ</t>
    </rPh>
    <rPh sb="25" eb="26">
      <t>リ</t>
    </rPh>
    <rPh sb="26" eb="27">
      <t>キヨシ</t>
    </rPh>
    <rPh sb="27" eb="29">
      <t>キョウジュ</t>
    </rPh>
    <rPh sb="31" eb="33">
      <t>ユウエキ</t>
    </rPh>
    <rPh sb="34" eb="36">
      <t>ジョゲン</t>
    </rPh>
    <phoneticPr fontId="3"/>
  </si>
  <si>
    <t>埼玉県</t>
    <rPh sb="0" eb="3">
      <t>サイタマケン</t>
    </rPh>
    <phoneticPr fontId="2"/>
  </si>
  <si>
    <t>全国</t>
    <rPh sb="0" eb="2">
      <t>ゼンコク</t>
    </rPh>
    <phoneticPr fontId="2"/>
  </si>
  <si>
    <t>道 路 関 係
公 共 事 業</t>
  </si>
  <si>
    <t>河川・下水
道・その他
の公共事業</t>
  </si>
  <si>
    <t>農 林 関 係
公 共 事 業</t>
  </si>
  <si>
    <t>鉄 道 軌 道
建         設</t>
  </si>
  <si>
    <t>電 力 施 設
建         設</t>
  </si>
  <si>
    <t>電 気 通 信
施 設 建 設</t>
  </si>
  <si>
    <t>上・工業用
水       道</t>
  </si>
  <si>
    <t>土 地 造 成</t>
  </si>
  <si>
    <t>そ の 他 の
土        木</t>
  </si>
  <si>
    <t>住 宅 建 築
（ 木 造 ）　　　　　　　　</t>
  </si>
  <si>
    <t>住 宅 建 築
（非 木 造）</t>
  </si>
  <si>
    <t>非住宅建築
（ 木 造 ）</t>
  </si>
  <si>
    <t>非住宅建築
（非木造）</t>
  </si>
  <si>
    <t>道    路</t>
  </si>
  <si>
    <t>区 画 整 理</t>
  </si>
  <si>
    <t>治     水</t>
  </si>
  <si>
    <t>下 水 道</t>
  </si>
  <si>
    <t>廃棄物処理施設</t>
    <rPh sb="0" eb="3">
      <t>ハイキブツ</t>
    </rPh>
    <rPh sb="3" eb="5">
      <t>ショリ</t>
    </rPh>
    <rPh sb="5" eb="7">
      <t>シセツ</t>
    </rPh>
    <phoneticPr fontId="3"/>
  </si>
  <si>
    <t>公     園</t>
  </si>
  <si>
    <t>災 害 復 旧</t>
  </si>
  <si>
    <t>木 造 在 来
住　　　   宅</t>
  </si>
  <si>
    <t>木 造 量 産
住　　　   宅</t>
  </si>
  <si>
    <t>ＳＲＣ住宅</t>
  </si>
  <si>
    <t>Ｒ Ｃ 住 宅</t>
  </si>
  <si>
    <t>Ｓ  住  宅</t>
  </si>
  <si>
    <t>Ｃ Ｂ 住 宅</t>
  </si>
  <si>
    <t>木 造 工 場</t>
  </si>
  <si>
    <t>木造事務所</t>
  </si>
  <si>
    <t>ＳＲＣ工場</t>
  </si>
  <si>
    <t>Ｓ  Ｒ  Ｃ
事  務  所</t>
  </si>
  <si>
    <t>Ｒ Ｃ 工 場</t>
  </si>
  <si>
    <t>Ｒ Ｃ 学 校</t>
  </si>
  <si>
    <t>ＲＣ事務所</t>
  </si>
  <si>
    <t>Ｓ  工  場</t>
  </si>
  <si>
    <t>Ｓ 事 務 所</t>
  </si>
  <si>
    <t>ＣＢ非住宅</t>
  </si>
  <si>
    <t>一 般 道 路</t>
  </si>
  <si>
    <t>有 料 道 路</t>
  </si>
  <si>
    <t>河 川 改 修</t>
  </si>
  <si>
    <t>河 川 総 合開発</t>
    <rPh sb="7" eb="9">
      <t>カイハツ</t>
    </rPh>
    <phoneticPr fontId="2"/>
  </si>
  <si>
    <t>砂     防</t>
  </si>
  <si>
    <t>Ｒ Ｃ 在 来
住       宅</t>
  </si>
  <si>
    <t>Ｒ Ｃ 量 産
住       宅</t>
  </si>
  <si>
    <t>Ｓ在来住宅</t>
  </si>
  <si>
    <t>Ｓ量産住宅</t>
  </si>
  <si>
    <t>道 路 改 良</t>
  </si>
  <si>
    <t>道 路 舗 装</t>
  </si>
  <si>
    <t>道 路 橋 梁</t>
  </si>
  <si>
    <t>道 路 補 修</t>
  </si>
  <si>
    <t>街 路 改 良</t>
  </si>
  <si>
    <t>街 路 舗 装</t>
  </si>
  <si>
    <t>街 路 橋 梁</t>
  </si>
  <si>
    <t>高 速 有 料
道         路</t>
  </si>
  <si>
    <t>一 般 有 料
道         路</t>
  </si>
  <si>
    <t>デフレータ</t>
  </si>
  <si>
    <t>中間投入率</t>
    <rPh sb="0" eb="2">
      <t>チュウカン</t>
    </rPh>
    <rPh sb="2" eb="4">
      <t>トウニュウ</t>
    </rPh>
    <rPh sb="4" eb="5">
      <t>リツ</t>
    </rPh>
    <phoneticPr fontId="2"/>
  </si>
  <si>
    <t>耕種農業</t>
  </si>
  <si>
    <t>畜産</t>
  </si>
  <si>
    <t>農業サービス</t>
  </si>
  <si>
    <t>林業</t>
  </si>
  <si>
    <t>漁業</t>
  </si>
  <si>
    <t>石炭・原油・天然ガス</t>
  </si>
  <si>
    <t>その他の鉱業</t>
  </si>
  <si>
    <t>食料品</t>
  </si>
  <si>
    <t>飲料</t>
  </si>
  <si>
    <t>飼料・有機質肥料（別掲を除く。）</t>
  </si>
  <si>
    <t>繊維工業製品</t>
  </si>
  <si>
    <t>衣服・その他の繊維既製品</t>
  </si>
  <si>
    <t>木材・木製品</t>
  </si>
  <si>
    <t>家具・装備品</t>
  </si>
  <si>
    <t>パルプ・紙・板紙・加工紙</t>
  </si>
  <si>
    <t>紙加工品</t>
  </si>
  <si>
    <t>印刷・製版・製本</t>
  </si>
  <si>
    <t>化学肥料</t>
  </si>
  <si>
    <t>無機化学工業製品</t>
  </si>
  <si>
    <t>石油化学系基礎製品</t>
  </si>
  <si>
    <t>有機化学工業製品（石油化学系基礎製品・合成樹脂を除く。）</t>
  </si>
  <si>
    <t>合成樹脂</t>
  </si>
  <si>
    <t>化学繊維</t>
  </si>
  <si>
    <t>医薬品</t>
  </si>
  <si>
    <t>化学最終製品（医薬品を除く。）</t>
  </si>
  <si>
    <t>石油製品</t>
  </si>
  <si>
    <t>石炭製品</t>
  </si>
  <si>
    <t>プラスチック製品</t>
  </si>
  <si>
    <t>ゴム製品</t>
  </si>
  <si>
    <t>なめし革・革製品・毛皮</t>
  </si>
  <si>
    <t>ガラス・ガラス製品</t>
  </si>
  <si>
    <t>セメント・セメント製品</t>
  </si>
  <si>
    <t>陶磁器</t>
  </si>
  <si>
    <t>その他の窯業・土石製品</t>
  </si>
  <si>
    <t>銑鉄・粗鋼</t>
  </si>
  <si>
    <t>鋼材</t>
  </si>
  <si>
    <t>鋳鍛造品（鉄）</t>
  </si>
  <si>
    <t>その他の鉄鋼製品</t>
  </si>
  <si>
    <t>非鉄金属製錬・精製</t>
  </si>
  <si>
    <t>非鉄金属加工製品</t>
  </si>
  <si>
    <t>建設用・建築用金属製品</t>
  </si>
  <si>
    <t>その他の金属製品</t>
  </si>
  <si>
    <t>はん用機械</t>
  </si>
  <si>
    <t>生産用機械</t>
  </si>
  <si>
    <t>業務用機械</t>
  </si>
  <si>
    <t>電子デバイス</t>
  </si>
  <si>
    <t>その他の電子部品</t>
  </si>
  <si>
    <t>産業用電気機器</t>
  </si>
  <si>
    <t>民生用電気機器</t>
  </si>
  <si>
    <t>電子応用装置・電気計測器</t>
  </si>
  <si>
    <t>その他の電気機械</t>
  </si>
  <si>
    <t>通信・映像・音響機器</t>
  </si>
  <si>
    <t>電子計算機・同附属装置</t>
  </si>
  <si>
    <t>乗用車・その他の自動車</t>
  </si>
  <si>
    <t>自動車部品・同附属品</t>
  </si>
  <si>
    <t>船舶・同修理</t>
  </si>
  <si>
    <t>その他の輸送機械・同修理</t>
  </si>
  <si>
    <t>その他の製造工業製品</t>
  </si>
  <si>
    <t>再生資源回収・加工処理</t>
  </si>
  <si>
    <t>建築</t>
  </si>
  <si>
    <t>建設補修</t>
  </si>
  <si>
    <t>公共事業</t>
  </si>
  <si>
    <t>その他の土木建設</t>
  </si>
  <si>
    <t>電気</t>
  </si>
  <si>
    <t>ガス・熱供給</t>
  </si>
  <si>
    <t>水道</t>
  </si>
  <si>
    <t>廃棄物処理</t>
  </si>
  <si>
    <t>商業</t>
  </si>
  <si>
    <t>金融・保険</t>
  </si>
  <si>
    <t>不動産仲介及び賃貸</t>
  </si>
  <si>
    <t>住宅賃貸料</t>
  </si>
  <si>
    <t>住宅賃貸料（帰属家賃）</t>
  </si>
  <si>
    <t>鉄道輸送</t>
  </si>
  <si>
    <t>道路輸送（自家輸送を除く。）</t>
  </si>
  <si>
    <t>自家輸送</t>
  </si>
  <si>
    <t>水運・航空輸送</t>
  </si>
  <si>
    <t>貨物利用運送</t>
  </si>
  <si>
    <t>倉庫</t>
  </si>
  <si>
    <t>運輸附帯サービス</t>
  </si>
  <si>
    <t>郵便・信書便</t>
  </si>
  <si>
    <t>通信</t>
  </si>
  <si>
    <t>放送</t>
  </si>
  <si>
    <t>情報サービス</t>
  </si>
  <si>
    <t>インターネット附随サービス</t>
  </si>
  <si>
    <t>映像・音声・文字情報制作</t>
  </si>
  <si>
    <t>公務</t>
  </si>
  <si>
    <t>教育</t>
  </si>
  <si>
    <t>研究</t>
  </si>
  <si>
    <t>医療</t>
  </si>
  <si>
    <t>保健衛生</t>
  </si>
  <si>
    <t>社会保険・社会福祉</t>
  </si>
  <si>
    <t>介護</t>
  </si>
  <si>
    <t>物品賃貸サービス</t>
  </si>
  <si>
    <t>広告</t>
  </si>
  <si>
    <t>自動車整備・機械修理</t>
  </si>
  <si>
    <t>その他の対事業所サービス</t>
  </si>
  <si>
    <t>宿泊業</t>
  </si>
  <si>
    <t>飲食サービス</t>
  </si>
  <si>
    <t>洗濯・理容・美容・浴場業</t>
  </si>
  <si>
    <t>娯楽サービス</t>
  </si>
  <si>
    <t>獣医業</t>
  </si>
  <si>
    <t>その他の対個人サービス</t>
  </si>
  <si>
    <t>事務用品</t>
  </si>
  <si>
    <t>分類不明</t>
  </si>
  <si>
    <t>営業余剰</t>
    <rPh sb="0" eb="2">
      <t>エイギョウ</t>
    </rPh>
    <rPh sb="2" eb="4">
      <t>ヨジョウ</t>
    </rPh>
    <phoneticPr fontId="5" alignment="distributed"/>
  </si>
  <si>
    <t>間接税（関税・輸入品商品税を除く。）</t>
    <rPh sb="0" eb="3">
      <t>カンセツゼイ</t>
    </rPh>
    <rPh sb="4" eb="6">
      <t>カンゼイ</t>
    </rPh>
    <rPh sb="7" eb="9">
      <t>ユニュウ</t>
    </rPh>
    <rPh sb="9" eb="10">
      <t>ヒン</t>
    </rPh>
    <rPh sb="10" eb="12">
      <t>ショウヒン</t>
    </rPh>
    <rPh sb="12" eb="13">
      <t>ゼイ</t>
    </rPh>
    <rPh sb="14" eb="15">
      <t>ノゾ</t>
    </rPh>
    <phoneticPr fontId="5"/>
  </si>
  <si>
    <t>（控除）経常補助金</t>
    <rPh sb="1" eb="3">
      <t>コウジョ</t>
    </rPh>
    <rPh sb="4" eb="6">
      <t>ケイジョウ</t>
    </rPh>
    <rPh sb="6" eb="9">
      <t>ホジョキン</t>
    </rPh>
    <phoneticPr fontId="5" alignment="distributed"/>
  </si>
  <si>
    <t>ダブルデフレーション調整項</t>
    <rPh sb="10" eb="12">
      <t>チョウセイ</t>
    </rPh>
    <rPh sb="12" eb="13">
      <t>コウ</t>
    </rPh>
    <phoneticPr fontId="2"/>
  </si>
  <si>
    <t>県民所得係数</t>
    <rPh sb="0" eb="2">
      <t>ケンミン</t>
    </rPh>
    <rPh sb="2" eb="4">
      <t>ショトク</t>
    </rPh>
    <rPh sb="4" eb="6">
      <t>ケイスウ</t>
    </rPh>
    <phoneticPr fontId="2"/>
  </si>
  <si>
    <t>消費転換係数</t>
    <rPh sb="0" eb="2">
      <t>ショウヒ</t>
    </rPh>
    <rPh sb="2" eb="4">
      <t>テンカン</t>
    </rPh>
    <rPh sb="4" eb="6">
      <t>ケイスウ</t>
    </rPh>
    <phoneticPr fontId="2"/>
  </si>
  <si>
    <t>国民所得係数</t>
    <rPh sb="0" eb="2">
      <t>コクミン</t>
    </rPh>
    <rPh sb="2" eb="4">
      <t>ショトク</t>
    </rPh>
    <rPh sb="4" eb="6">
      <t>ケイスウ</t>
    </rPh>
    <phoneticPr fontId="2"/>
  </si>
  <si>
    <t>年</t>
    <rPh sb="0" eb="1">
      <t>ネン</t>
    </rPh>
    <phoneticPr fontId="7"/>
  </si>
  <si>
    <t>中分類</t>
    <rPh sb="0" eb="3">
      <t>チュウブンルイ</t>
    </rPh>
    <phoneticPr fontId="3"/>
  </si>
  <si>
    <t>小分類</t>
    <rPh sb="0" eb="3">
      <t>ショウブンルイ</t>
    </rPh>
    <phoneticPr fontId="3"/>
  </si>
  <si>
    <t>基本分類</t>
    <rPh sb="0" eb="2">
      <t>キホン</t>
    </rPh>
    <rPh sb="2" eb="4">
      <t>ブンルイ</t>
    </rPh>
    <phoneticPr fontId="3"/>
  </si>
  <si>
    <t>細分類１</t>
    <rPh sb="0" eb="3">
      <t>サイブンルイ</t>
    </rPh>
    <phoneticPr fontId="3"/>
  </si>
  <si>
    <t>細分類２</t>
    <rPh sb="0" eb="2">
      <t>サイブン</t>
    </rPh>
    <rPh sb="2" eb="3">
      <t>ルイ</t>
    </rPh>
    <phoneticPr fontId="3"/>
  </si>
  <si>
    <t>単位</t>
    <rPh sb="0" eb="2">
      <t>タンイ</t>
    </rPh>
    <phoneticPr fontId="7"/>
  </si>
  <si>
    <t>106部門</t>
    <rPh sb="3" eb="5">
      <t>ブモン</t>
    </rPh>
    <phoneticPr fontId="3"/>
  </si>
  <si>
    <t>統合中分類 (106部門)</t>
    <rPh sb="0" eb="2">
      <t>トウゴウ</t>
    </rPh>
    <rPh sb="2" eb="3">
      <t>ナカ</t>
    </rPh>
    <rPh sb="3" eb="5">
      <t>ブンルイ</t>
    </rPh>
    <rPh sb="10" eb="12">
      <t>ブモン</t>
    </rPh>
    <phoneticPr fontId="4"/>
  </si>
  <si>
    <t>耕種農業</t>
    <rPh sb="0" eb="1">
      <t>コウ</t>
    </rPh>
    <rPh sb="1" eb="2">
      <t>シュ</t>
    </rPh>
    <rPh sb="2" eb="4">
      <t>ノウギョウ</t>
    </rPh>
    <phoneticPr fontId="3" alignment="distributed"/>
  </si>
  <si>
    <t>畜産</t>
    <rPh sb="0" eb="2">
      <t>チクサン</t>
    </rPh>
    <phoneticPr fontId="3" alignment="distributed"/>
  </si>
  <si>
    <t>農業サービス</t>
    <rPh sb="0" eb="2">
      <t>ノウギョウ</t>
    </rPh>
    <rPh sb="2" eb="6">
      <t>サービス</t>
    </rPh>
    <phoneticPr fontId="3" alignment="distributed"/>
  </si>
  <si>
    <t>林業</t>
    <rPh sb="0" eb="2">
      <t>リンギョウ</t>
    </rPh>
    <phoneticPr fontId="3" alignment="distributed"/>
  </si>
  <si>
    <t>漁業</t>
    <rPh sb="0" eb="2">
      <t>ギョギョウ</t>
    </rPh>
    <phoneticPr fontId="3" alignment="distributed"/>
  </si>
  <si>
    <t>石炭・原油・天然ガス</t>
    <rPh sb="0" eb="2">
      <t>セキタン</t>
    </rPh>
    <rPh sb="3" eb="5">
      <t>ゲンユ</t>
    </rPh>
    <rPh sb="6" eb="8">
      <t>テンネン</t>
    </rPh>
    <rPh sb="8" eb="10">
      <t>ガス</t>
    </rPh>
    <phoneticPr fontId="3" alignment="distributed"/>
  </si>
  <si>
    <t>その他の鉱業</t>
    <rPh sb="0" eb="3">
      <t>ソノタ</t>
    </rPh>
    <rPh sb="4" eb="6">
      <t>コウギョウ</t>
    </rPh>
    <phoneticPr fontId="3" alignment="distributed"/>
  </si>
  <si>
    <t>食料品</t>
    <rPh sb="0" eb="3">
      <t>ショクリョウヒン</t>
    </rPh>
    <phoneticPr fontId="3" alignment="distributed"/>
  </si>
  <si>
    <t>飲料</t>
    <rPh sb="0" eb="2">
      <t>インリョウ</t>
    </rPh>
    <phoneticPr fontId="3" alignment="distributed"/>
  </si>
  <si>
    <t>飼料・有機質肥料（別掲を除く。）</t>
    <rPh sb="0" eb="2">
      <t>シリョウ</t>
    </rPh>
    <rPh sb="3" eb="6">
      <t>ユウキシツ</t>
    </rPh>
    <rPh sb="6" eb="8">
      <t>ヒリョウ</t>
    </rPh>
    <rPh sb="9" eb="11">
      <t>ベッケイ</t>
    </rPh>
    <rPh sb="12" eb="14">
      <t>ノゾク</t>
    </rPh>
    <phoneticPr fontId="3" alignment="distributed"/>
  </si>
  <si>
    <t>繊維工業製品</t>
    <rPh sb="0" eb="2">
      <t>センイ</t>
    </rPh>
    <rPh sb="2" eb="4">
      <t>コウギョウ</t>
    </rPh>
    <rPh sb="4" eb="6">
      <t>セイヒン</t>
    </rPh>
    <phoneticPr fontId="3" alignment="distributed"/>
  </si>
  <si>
    <t>衣服・その他の繊維既製品</t>
    <rPh sb="0" eb="2">
      <t>イフク</t>
    </rPh>
    <rPh sb="3" eb="6">
      <t>ソノタ</t>
    </rPh>
    <rPh sb="7" eb="9">
      <t>センイ</t>
    </rPh>
    <rPh sb="9" eb="12">
      <t>キセイヒン</t>
    </rPh>
    <phoneticPr fontId="3" alignment="distributed"/>
  </si>
  <si>
    <t>木材・木製品</t>
    <rPh sb="0" eb="2">
      <t>モクザイ</t>
    </rPh>
    <rPh sb="3" eb="4">
      <t>モク</t>
    </rPh>
    <rPh sb="4" eb="6">
      <t>セイヒン</t>
    </rPh>
    <phoneticPr fontId="3" alignment="distributed"/>
  </si>
  <si>
    <t>家具・装備品</t>
    <rPh sb="0" eb="2">
      <t>カグ</t>
    </rPh>
    <rPh sb="3" eb="4">
      <t>ソウ</t>
    </rPh>
    <rPh sb="4" eb="6">
      <t>ビヒン</t>
    </rPh>
    <phoneticPr fontId="3" alignment="distributed"/>
  </si>
  <si>
    <t>パルプ・紙・板紙・加工紙</t>
    <rPh sb="0" eb="3">
      <t>パルプ</t>
    </rPh>
    <rPh sb="4" eb="5">
      <t>カミ</t>
    </rPh>
    <rPh sb="6" eb="8">
      <t>イタガミ</t>
    </rPh>
    <rPh sb="9" eb="12">
      <t>カコウシ</t>
    </rPh>
    <phoneticPr fontId="3" alignment="distributed"/>
  </si>
  <si>
    <t>紙加工品</t>
    <rPh sb="0" eb="1">
      <t>カミ</t>
    </rPh>
    <rPh sb="1" eb="4">
      <t>カコウヒン</t>
    </rPh>
    <phoneticPr fontId="3" alignment="distributed"/>
  </si>
  <si>
    <t>印刷・製版・製本</t>
    <rPh sb="0" eb="2">
      <t>インサツ</t>
    </rPh>
    <rPh sb="3" eb="5">
      <t>セイハン</t>
    </rPh>
    <rPh sb="6" eb="8">
      <t>セイホン</t>
    </rPh>
    <phoneticPr fontId="3" alignment="distributed"/>
  </si>
  <si>
    <t>化学肥料</t>
    <rPh sb="0" eb="2">
      <t>カガク</t>
    </rPh>
    <rPh sb="2" eb="4">
      <t>ヒリョウ</t>
    </rPh>
    <phoneticPr fontId="3" alignment="distributed"/>
  </si>
  <si>
    <t>無機化学工業製品</t>
    <rPh sb="0" eb="2">
      <t>ムキ</t>
    </rPh>
    <rPh sb="2" eb="4">
      <t>カガク</t>
    </rPh>
    <rPh sb="4" eb="6">
      <t>コウギョウ</t>
    </rPh>
    <rPh sb="6" eb="8">
      <t>セイヒン</t>
    </rPh>
    <phoneticPr fontId="3" alignment="distributed"/>
  </si>
  <si>
    <t>石油化学系基礎製品</t>
    <rPh sb="0" eb="9">
      <t>セキユカガクケイキソセイヒン</t>
    </rPh>
    <phoneticPr fontId="3" alignment="distributed"/>
  </si>
  <si>
    <t>有機化学工業製品（石油化学系基礎製品・合成樹脂を除く。）</t>
    <rPh sb="0" eb="2">
      <t>ユウキ</t>
    </rPh>
    <rPh sb="2" eb="4">
      <t>カガク</t>
    </rPh>
    <rPh sb="4" eb="6">
      <t>コウギョウ</t>
    </rPh>
    <rPh sb="6" eb="8">
      <t>セイヒン</t>
    </rPh>
    <rPh sb="9" eb="11">
      <t>セキユ</t>
    </rPh>
    <rPh sb="11" eb="14">
      <t>カガクケイ</t>
    </rPh>
    <rPh sb="14" eb="16">
      <t>キソ</t>
    </rPh>
    <rPh sb="16" eb="18">
      <t>セイヒン</t>
    </rPh>
    <rPh sb="19" eb="21">
      <t>ゴウセイ</t>
    </rPh>
    <rPh sb="21" eb="23">
      <t>ジュシ</t>
    </rPh>
    <rPh sb="24" eb="25">
      <t>ノゾ</t>
    </rPh>
    <phoneticPr fontId="3" alignment="distributed"/>
  </si>
  <si>
    <t>合成樹脂</t>
    <rPh sb="0" eb="2">
      <t>ゴウセイ</t>
    </rPh>
    <rPh sb="2" eb="4">
      <t>ジュシ</t>
    </rPh>
    <phoneticPr fontId="3" alignment="distributed"/>
  </si>
  <si>
    <t>化学繊維</t>
    <rPh sb="0" eb="2">
      <t>カガク</t>
    </rPh>
    <rPh sb="2" eb="4">
      <t>センイ</t>
    </rPh>
    <phoneticPr fontId="3" alignment="distributed"/>
  </si>
  <si>
    <t>医薬品</t>
    <rPh sb="0" eb="1">
      <t>イ</t>
    </rPh>
    <rPh sb="1" eb="3">
      <t>ヤクヒン</t>
    </rPh>
    <phoneticPr fontId="3" alignment="distributed"/>
  </si>
  <si>
    <t>化学最終製品（医薬品を除く。）</t>
    <rPh sb="0" eb="2">
      <t>カガク</t>
    </rPh>
    <rPh sb="2" eb="4">
      <t>サイシュウ</t>
    </rPh>
    <rPh sb="4" eb="6">
      <t>セイヒン</t>
    </rPh>
    <rPh sb="7" eb="8">
      <t>イ</t>
    </rPh>
    <rPh sb="8" eb="10">
      <t>ヤクヒン</t>
    </rPh>
    <rPh sb="11" eb="13">
      <t>ノゾク</t>
    </rPh>
    <phoneticPr fontId="3" alignment="distributed"/>
  </si>
  <si>
    <t>石油製品</t>
    <rPh sb="0" eb="2">
      <t>セキユ</t>
    </rPh>
    <rPh sb="2" eb="4">
      <t>セイヒン</t>
    </rPh>
    <phoneticPr fontId="3" alignment="distributed"/>
  </si>
  <si>
    <t>石炭製品</t>
    <rPh sb="0" eb="2">
      <t>セキタン</t>
    </rPh>
    <rPh sb="2" eb="4">
      <t>セイヒン</t>
    </rPh>
    <phoneticPr fontId="3" alignment="distributed"/>
  </si>
  <si>
    <t>プラスチック製品</t>
    <rPh sb="0" eb="6">
      <t>プラスチック</t>
    </rPh>
    <rPh sb="6" eb="8">
      <t>セイヒン</t>
    </rPh>
    <phoneticPr fontId="3" alignment="distributed"/>
  </si>
  <si>
    <t>ゴム製品</t>
    <rPh sb="0" eb="2">
      <t>ゴム</t>
    </rPh>
    <rPh sb="2" eb="4">
      <t>セイヒン</t>
    </rPh>
    <phoneticPr fontId="3" alignment="distributed"/>
  </si>
  <si>
    <t>なめし革・革製品・毛皮</t>
    <rPh sb="0" eb="11">
      <t>ナメシガワ・カワセイヒン・ケガワ</t>
    </rPh>
    <phoneticPr fontId="3" alignment="distributed"/>
  </si>
  <si>
    <t>ガラス・ガラス製品</t>
    <rPh sb="0" eb="3">
      <t>ガラス</t>
    </rPh>
    <rPh sb="4" eb="7">
      <t>ガラス</t>
    </rPh>
    <rPh sb="7" eb="9">
      <t>セイヒン</t>
    </rPh>
    <phoneticPr fontId="3" alignment="distributed"/>
  </si>
  <si>
    <t>セメント・セメント製品</t>
    <rPh sb="0" eb="4">
      <t>セメント</t>
    </rPh>
    <rPh sb="5" eb="9">
      <t>セメント</t>
    </rPh>
    <rPh sb="9" eb="11">
      <t>セイヒン</t>
    </rPh>
    <phoneticPr fontId="3" alignment="distributed"/>
  </si>
  <si>
    <t>陶磁器</t>
    <rPh sb="0" eb="3">
      <t>トウジキ</t>
    </rPh>
    <phoneticPr fontId="3" alignment="distributed"/>
  </si>
  <si>
    <t>その他の窯業・土石製品</t>
    <rPh sb="0" eb="3">
      <t>ソノタ</t>
    </rPh>
    <rPh sb="4" eb="6">
      <t>ヨウギョウ</t>
    </rPh>
    <rPh sb="7" eb="9">
      <t>ドセキ</t>
    </rPh>
    <rPh sb="9" eb="11">
      <t>セイヒン</t>
    </rPh>
    <phoneticPr fontId="3" alignment="distributed"/>
  </si>
  <si>
    <t>銑鉄・粗鋼</t>
    <rPh sb="0" eb="2">
      <t>センテツ</t>
    </rPh>
    <rPh sb="3" eb="5">
      <t>ソコウ</t>
    </rPh>
    <phoneticPr fontId="3" alignment="distributed"/>
  </si>
  <si>
    <t>鋼材</t>
    <rPh sb="0" eb="2">
      <t>コウザイ</t>
    </rPh>
    <phoneticPr fontId="3" alignment="distributed"/>
  </si>
  <si>
    <t>鋳鍛造品（鉄）</t>
    <rPh sb="0" eb="7">
      <t>イタンゾウシナ（テツ）</t>
    </rPh>
    <phoneticPr fontId="3" alignment="distributed"/>
  </si>
  <si>
    <t>その他の鉄鋼製品</t>
    <rPh sb="0" eb="3">
      <t>ソノタ</t>
    </rPh>
    <rPh sb="4" eb="6">
      <t>テッコウ</t>
    </rPh>
    <rPh sb="6" eb="8">
      <t>セイヒン</t>
    </rPh>
    <phoneticPr fontId="3" alignment="distributed"/>
  </si>
  <si>
    <t>非鉄金属製錬・精製</t>
    <rPh sb="0" eb="2">
      <t>ヒテツ</t>
    </rPh>
    <rPh sb="2" eb="4">
      <t>キンゾク</t>
    </rPh>
    <rPh sb="4" eb="6">
      <t>セイレン</t>
    </rPh>
    <rPh sb="7" eb="9">
      <t>セイセイ</t>
    </rPh>
    <phoneticPr fontId="3" alignment="distributed"/>
  </si>
  <si>
    <t>非鉄金属加工製品</t>
    <rPh sb="0" eb="2">
      <t>ヒテツ</t>
    </rPh>
    <rPh sb="2" eb="4">
      <t>キンゾク</t>
    </rPh>
    <rPh sb="4" eb="6">
      <t>カコウ</t>
    </rPh>
    <rPh sb="6" eb="8">
      <t>セイヒン</t>
    </rPh>
    <phoneticPr fontId="3" alignment="distributed"/>
  </si>
  <si>
    <t>建設用・建築用金属製品</t>
    <rPh sb="0" eb="11">
      <t>ケンセツヨウ・ケンチクヨウキンゾクセイヒン</t>
    </rPh>
    <phoneticPr fontId="3" alignment="distributed"/>
  </si>
  <si>
    <t>その他の金属製品</t>
    <rPh sb="0" eb="3">
      <t>ソノタ</t>
    </rPh>
    <rPh sb="4" eb="6">
      <t>キンゾク</t>
    </rPh>
    <rPh sb="6" eb="8">
      <t>セイヒン</t>
    </rPh>
    <phoneticPr fontId="3" alignment="distributed"/>
  </si>
  <si>
    <t>はん用機械</t>
    <rPh sb="0" eb="3">
      <t>ハンヨウ</t>
    </rPh>
    <rPh sb="3" eb="5">
      <t>キカイ</t>
    </rPh>
    <phoneticPr fontId="3" alignment="distributed"/>
  </si>
  <si>
    <t>生産用機械</t>
    <rPh sb="0" eb="3">
      <t>セイサンヨウ</t>
    </rPh>
    <rPh sb="3" eb="5">
      <t>キカイ</t>
    </rPh>
    <phoneticPr fontId="3" alignment="distributed"/>
  </si>
  <si>
    <t>業務用機械</t>
    <rPh sb="0" eb="3">
      <t>ギョウムヨウ</t>
    </rPh>
    <rPh sb="3" eb="5">
      <t>キカイ</t>
    </rPh>
    <phoneticPr fontId="3" alignment="distributed"/>
  </si>
  <si>
    <t>電子デバイス</t>
    <rPh sb="0" eb="2">
      <t>デンシ</t>
    </rPh>
    <rPh sb="2" eb="6">
      <t>デバイス</t>
    </rPh>
    <phoneticPr fontId="3" alignment="distributed"/>
  </si>
  <si>
    <t>その他の電子部品</t>
    <rPh sb="0" eb="3">
      <t>ソノタ</t>
    </rPh>
    <rPh sb="4" eb="6">
      <t>デンシ</t>
    </rPh>
    <rPh sb="6" eb="8">
      <t>ブヒン</t>
    </rPh>
    <phoneticPr fontId="3" alignment="distributed"/>
  </si>
  <si>
    <t>産業用電気機器</t>
    <rPh sb="0" eb="3">
      <t>サンギョウヨウ</t>
    </rPh>
    <rPh sb="3" eb="5">
      <t>デンキ</t>
    </rPh>
    <rPh sb="5" eb="7">
      <t>キキ</t>
    </rPh>
    <phoneticPr fontId="3" alignment="distributed"/>
  </si>
  <si>
    <t>民生用電気機器</t>
    <rPh sb="0" eb="3">
      <t>ミンセイヨウ</t>
    </rPh>
    <rPh sb="3" eb="5">
      <t>デンキ</t>
    </rPh>
    <rPh sb="5" eb="7">
      <t>キキ</t>
    </rPh>
    <phoneticPr fontId="3" alignment="distributed"/>
  </si>
  <si>
    <t>電子応用装置・電気計測器</t>
    <rPh sb="0" eb="2">
      <t>デンシ</t>
    </rPh>
    <rPh sb="2" eb="4">
      <t>オウヨウ</t>
    </rPh>
    <rPh sb="4" eb="6">
      <t>ソウチ</t>
    </rPh>
    <rPh sb="7" eb="10">
      <t>デンキケイ</t>
    </rPh>
    <rPh sb="10" eb="12">
      <t>ソクキ</t>
    </rPh>
    <phoneticPr fontId="3" alignment="distributed"/>
  </si>
  <si>
    <t>その他の電気機械</t>
    <rPh sb="0" eb="3">
      <t>ソノタ</t>
    </rPh>
    <rPh sb="4" eb="6">
      <t>デンキ</t>
    </rPh>
    <rPh sb="6" eb="8">
      <t>キカイ</t>
    </rPh>
    <phoneticPr fontId="3" alignment="distributed"/>
  </si>
  <si>
    <t>通信・映像・音響機器</t>
    <rPh sb="0" eb="2">
      <t>ツウシン</t>
    </rPh>
    <rPh sb="3" eb="5">
      <t>エイゾウ</t>
    </rPh>
    <rPh sb="6" eb="8">
      <t>オンキョウ</t>
    </rPh>
    <rPh sb="8" eb="10">
      <t>キキ</t>
    </rPh>
    <phoneticPr fontId="3" alignment="distributed"/>
  </si>
  <si>
    <t>電子計算機・同附属装置</t>
    <rPh sb="0" eb="2">
      <t>デンシ</t>
    </rPh>
    <rPh sb="2" eb="5">
      <t>ケイサンキ</t>
    </rPh>
    <rPh sb="6" eb="9">
      <t>ドウフゾク</t>
    </rPh>
    <rPh sb="9" eb="11">
      <t>ソウチ</t>
    </rPh>
    <phoneticPr fontId="3" alignment="distributed"/>
  </si>
  <si>
    <t>自動車部品・同附属品</t>
    <rPh sb="0" eb="3">
      <t>ジドウシャ</t>
    </rPh>
    <rPh sb="3" eb="5">
      <t>ブヒン</t>
    </rPh>
    <rPh sb="6" eb="10">
      <t>ドウフゾクヒン</t>
    </rPh>
    <phoneticPr fontId="3" alignment="distributed"/>
  </si>
  <si>
    <t>船舶・同修理</t>
    <rPh sb="0" eb="2">
      <t>センパク</t>
    </rPh>
    <rPh sb="3" eb="6">
      <t>ドウシュウリ</t>
    </rPh>
    <phoneticPr fontId="3" alignment="distributed"/>
  </si>
  <si>
    <t>その他の輸送機械・同修理</t>
    <rPh sb="0" eb="3">
      <t>ソノタ</t>
    </rPh>
    <rPh sb="4" eb="6">
      <t>ユソウ</t>
    </rPh>
    <rPh sb="6" eb="8">
      <t>キカイ</t>
    </rPh>
    <rPh sb="9" eb="12">
      <t>ドウシュウリ</t>
    </rPh>
    <phoneticPr fontId="3" alignment="distributed"/>
  </si>
  <si>
    <t>その他の製造工業製品</t>
    <rPh sb="0" eb="3">
      <t>ソノタ</t>
    </rPh>
    <rPh sb="4" eb="6">
      <t>セイゾウ</t>
    </rPh>
    <rPh sb="6" eb="8">
      <t>コウギョウ</t>
    </rPh>
    <rPh sb="8" eb="10">
      <t>セイヒン</t>
    </rPh>
    <phoneticPr fontId="3" alignment="distributed"/>
  </si>
  <si>
    <t>再生資源回収・加工処理</t>
    <rPh sb="0" eb="2">
      <t>サイセイ</t>
    </rPh>
    <rPh sb="2" eb="4">
      <t>シゲン</t>
    </rPh>
    <rPh sb="4" eb="6">
      <t>カイシュウ</t>
    </rPh>
    <rPh sb="7" eb="9">
      <t>カコウ</t>
    </rPh>
    <rPh sb="9" eb="11">
      <t>ショリ</t>
    </rPh>
    <phoneticPr fontId="3" alignment="distributed"/>
  </si>
  <si>
    <t>建築</t>
    <rPh sb="0" eb="2">
      <t>ケンチク</t>
    </rPh>
    <phoneticPr fontId="3" alignment="distributed"/>
  </si>
  <si>
    <t>建設補修</t>
    <rPh sb="0" eb="2">
      <t>ケンセツ</t>
    </rPh>
    <rPh sb="2" eb="4">
      <t>ホシュウ</t>
    </rPh>
    <phoneticPr fontId="3" alignment="distributed"/>
  </si>
  <si>
    <t>公共事業</t>
    <rPh sb="0" eb="2">
      <t>コウキョウ</t>
    </rPh>
    <rPh sb="2" eb="4">
      <t>ジギョウ</t>
    </rPh>
    <phoneticPr fontId="3" alignment="distributed"/>
  </si>
  <si>
    <t>その他の土木建設</t>
    <rPh sb="0" eb="3">
      <t>ソノタ</t>
    </rPh>
    <rPh sb="4" eb="6">
      <t>ドボク</t>
    </rPh>
    <rPh sb="6" eb="8">
      <t>ケンセツ</t>
    </rPh>
    <phoneticPr fontId="3" alignment="distributed"/>
  </si>
  <si>
    <t>ガス・熱供給</t>
    <rPh sb="0" eb="2">
      <t>ガス</t>
    </rPh>
    <rPh sb="3" eb="4">
      <t>ネツ</t>
    </rPh>
    <rPh sb="4" eb="6">
      <t>キョウキュウ</t>
    </rPh>
    <phoneticPr fontId="3" alignment="distributed"/>
  </si>
  <si>
    <t>水道</t>
    <rPh sb="0" eb="2">
      <t>スイドウ</t>
    </rPh>
    <phoneticPr fontId="3" alignment="distributed"/>
  </si>
  <si>
    <t>廃棄物処理</t>
    <rPh sb="0" eb="3">
      <t>ハイキブツ</t>
    </rPh>
    <rPh sb="3" eb="5">
      <t>ショリ</t>
    </rPh>
    <phoneticPr fontId="3" alignment="distributed"/>
  </si>
  <si>
    <t>商業</t>
    <rPh sb="0" eb="2">
      <t>ショウギョウ</t>
    </rPh>
    <phoneticPr fontId="3" alignment="distributed"/>
  </si>
  <si>
    <t>金融・保険</t>
    <rPh sb="0" eb="2">
      <t>キンユウ</t>
    </rPh>
    <rPh sb="3" eb="5">
      <t>ホケン</t>
    </rPh>
    <phoneticPr fontId="3" alignment="distributed"/>
  </si>
  <si>
    <t>不動産仲介及び賃貸</t>
    <rPh sb="0" eb="3">
      <t>フドウサン</t>
    </rPh>
    <rPh sb="3" eb="5">
      <t>チュウカイ</t>
    </rPh>
    <rPh sb="5" eb="7">
      <t>オヨビ</t>
    </rPh>
    <rPh sb="7" eb="9">
      <t>チンタイ</t>
    </rPh>
    <phoneticPr fontId="3" alignment="distributed"/>
  </si>
  <si>
    <t>住宅賃貸料</t>
    <rPh sb="0" eb="2">
      <t>ジュウタク</t>
    </rPh>
    <rPh sb="2" eb="5">
      <t>チンタイリョウ</t>
    </rPh>
    <phoneticPr fontId="3" alignment="distributed"/>
  </si>
  <si>
    <t>住宅賃貸料（帰属家賃）</t>
    <rPh sb="0" eb="2">
      <t>ジュウタク</t>
    </rPh>
    <rPh sb="2" eb="5">
      <t>チンタイリョウ</t>
    </rPh>
    <rPh sb="6" eb="8">
      <t>キゾク</t>
    </rPh>
    <rPh sb="8" eb="10">
      <t>ヤチン</t>
    </rPh>
    <phoneticPr fontId="3" alignment="distributed"/>
  </si>
  <si>
    <t>鉄道輸送</t>
    <rPh sb="0" eb="2">
      <t>テツドウ</t>
    </rPh>
    <rPh sb="2" eb="4">
      <t>ユソウ</t>
    </rPh>
    <phoneticPr fontId="3" alignment="distributed"/>
  </si>
  <si>
    <t>道路輸送（自家輸送を除く。）</t>
    <rPh sb="0" eb="2">
      <t>ドウロ</t>
    </rPh>
    <rPh sb="2" eb="4">
      <t>ユソウ</t>
    </rPh>
    <rPh sb="5" eb="7">
      <t>ジカ</t>
    </rPh>
    <rPh sb="7" eb="9">
      <t>ユソウ</t>
    </rPh>
    <rPh sb="10" eb="12">
      <t>ノゾク</t>
    </rPh>
    <phoneticPr fontId="3" alignment="distributed"/>
  </si>
  <si>
    <t>自家輸送</t>
    <rPh sb="0" eb="2">
      <t>ジカ</t>
    </rPh>
    <rPh sb="2" eb="4">
      <t>ユソウ</t>
    </rPh>
    <phoneticPr fontId="3" alignment="distributed"/>
  </si>
  <si>
    <t>貨物利用運送</t>
    <rPh sb="0" eb="2">
      <t>カモツ</t>
    </rPh>
    <rPh sb="2" eb="4">
      <t>リヨウ</t>
    </rPh>
    <rPh sb="4" eb="6">
      <t>ウンソウ</t>
    </rPh>
    <phoneticPr fontId="3" alignment="distributed"/>
  </si>
  <si>
    <t>倉庫</t>
    <rPh sb="0" eb="2">
      <t>ソウコ</t>
    </rPh>
    <phoneticPr fontId="3" alignment="distributed"/>
  </si>
  <si>
    <t>運輸附帯サービス</t>
    <rPh sb="0" eb="2">
      <t>ウンユ</t>
    </rPh>
    <rPh sb="2" eb="4">
      <t>フタイ</t>
    </rPh>
    <rPh sb="4" eb="8">
      <t>サービス</t>
    </rPh>
    <phoneticPr fontId="3" alignment="distributed"/>
  </si>
  <si>
    <t>郵便・信書便</t>
    <rPh sb="0" eb="2">
      <t>ユウビン</t>
    </rPh>
    <rPh sb="3" eb="6">
      <t>シンショビン</t>
    </rPh>
    <phoneticPr fontId="3" alignment="distributed"/>
  </si>
  <si>
    <t>通信</t>
    <rPh sb="0" eb="2">
      <t>ツウシン</t>
    </rPh>
    <phoneticPr fontId="3" alignment="distributed"/>
  </si>
  <si>
    <t>放送</t>
    <rPh sb="0" eb="2">
      <t>ホウソウ</t>
    </rPh>
    <phoneticPr fontId="3" alignment="distributed"/>
  </si>
  <si>
    <t>情報サービス</t>
    <rPh sb="0" eb="2">
      <t>ジョウホウ</t>
    </rPh>
    <rPh sb="2" eb="6">
      <t>サービス</t>
    </rPh>
    <phoneticPr fontId="3" alignment="distributed"/>
  </si>
  <si>
    <t>インターネット附随サービス</t>
    <rPh sb="0" eb="7">
      <t>インターネット</t>
    </rPh>
    <rPh sb="7" eb="9">
      <t>フズイ</t>
    </rPh>
    <rPh sb="9" eb="13">
      <t>サービス</t>
    </rPh>
    <phoneticPr fontId="3" alignment="distributed"/>
  </si>
  <si>
    <t>映像・音声・文字情報制作</t>
    <rPh sb="0" eb="2">
      <t>エイゾウ</t>
    </rPh>
    <rPh sb="3" eb="5">
      <t>オンセイ</t>
    </rPh>
    <rPh sb="6" eb="8">
      <t>モジ</t>
    </rPh>
    <rPh sb="8" eb="10">
      <t>ジョウホウ</t>
    </rPh>
    <rPh sb="10" eb="12">
      <t>セイサク</t>
    </rPh>
    <phoneticPr fontId="3" alignment="distributed"/>
  </si>
  <si>
    <t>公務</t>
    <rPh sb="0" eb="2">
      <t>コウム</t>
    </rPh>
    <phoneticPr fontId="3" alignment="distributed"/>
  </si>
  <si>
    <t>教育</t>
    <rPh sb="0" eb="2">
      <t>キョウイク</t>
    </rPh>
    <phoneticPr fontId="3" alignment="distributed"/>
  </si>
  <si>
    <t>研究</t>
    <rPh sb="0" eb="2">
      <t>ケンキュウ</t>
    </rPh>
    <phoneticPr fontId="3" alignment="distributed"/>
  </si>
  <si>
    <t>医療</t>
    <rPh sb="0" eb="2">
      <t>イリョウ</t>
    </rPh>
    <phoneticPr fontId="3" alignment="distributed"/>
  </si>
  <si>
    <t>保健衛生</t>
    <rPh sb="0" eb="2">
      <t>ホケン</t>
    </rPh>
    <rPh sb="2" eb="4">
      <t>エイセイ</t>
    </rPh>
    <phoneticPr fontId="3" alignment="distributed"/>
  </si>
  <si>
    <t>社会保険・社会福祉</t>
    <rPh sb="0" eb="2">
      <t>シャカイ</t>
    </rPh>
    <rPh sb="2" eb="4">
      <t>ホケン</t>
    </rPh>
    <rPh sb="5" eb="7">
      <t>シャカイ</t>
    </rPh>
    <rPh sb="7" eb="9">
      <t>フクシ</t>
    </rPh>
    <phoneticPr fontId="3" alignment="distributed"/>
  </si>
  <si>
    <t>介護</t>
    <rPh sb="0" eb="2">
      <t>カイゴ</t>
    </rPh>
    <phoneticPr fontId="3" alignment="distributed"/>
  </si>
  <si>
    <t>物品賃貸サービス</t>
    <rPh sb="0" eb="2">
      <t>ブッピン</t>
    </rPh>
    <rPh sb="2" eb="4">
      <t>チンタイ</t>
    </rPh>
    <rPh sb="4" eb="8">
      <t>サービス</t>
    </rPh>
    <phoneticPr fontId="3" alignment="distributed"/>
  </si>
  <si>
    <t>広告</t>
    <rPh sb="0" eb="2">
      <t>コウコク</t>
    </rPh>
    <phoneticPr fontId="3" alignment="distributed"/>
  </si>
  <si>
    <t>自動車整備・機械修理</t>
    <rPh sb="0" eb="3">
      <t>ジドウシャ</t>
    </rPh>
    <rPh sb="3" eb="5">
      <t>セイビ</t>
    </rPh>
    <rPh sb="6" eb="8">
      <t>キカイ</t>
    </rPh>
    <rPh sb="8" eb="10">
      <t>シュウリ</t>
    </rPh>
    <phoneticPr fontId="3" alignment="distributed"/>
  </si>
  <si>
    <t>その他の対事業所サービス</t>
    <rPh sb="0" eb="3">
      <t>ソノタ</t>
    </rPh>
    <rPh sb="4" eb="8">
      <t>タイジギョウショ</t>
    </rPh>
    <rPh sb="8" eb="12">
      <t>サービス</t>
    </rPh>
    <phoneticPr fontId="3" alignment="distributed"/>
  </si>
  <si>
    <t>宿泊業</t>
    <rPh sb="0" eb="3">
      <t>シュクハクギョウ</t>
    </rPh>
    <phoneticPr fontId="3" alignment="distributed"/>
  </si>
  <si>
    <t>飲食サービス</t>
    <rPh sb="0" eb="2">
      <t>インショク</t>
    </rPh>
    <rPh sb="2" eb="6">
      <t>サービス</t>
    </rPh>
    <phoneticPr fontId="3" alignment="distributed"/>
  </si>
  <si>
    <t>洗濯・理容・美容・浴場業</t>
    <rPh sb="0" eb="2">
      <t>センタク</t>
    </rPh>
    <rPh sb="3" eb="5">
      <t>リヨウ</t>
    </rPh>
    <rPh sb="6" eb="8">
      <t>ビヨウ</t>
    </rPh>
    <rPh sb="9" eb="12">
      <t>ヨクジョウギョウ</t>
    </rPh>
    <phoneticPr fontId="3" alignment="distributed"/>
  </si>
  <si>
    <t>娯楽サービス</t>
    <rPh sb="0" eb="2">
      <t>ゴラク</t>
    </rPh>
    <rPh sb="2" eb="6">
      <t>サービス</t>
    </rPh>
    <phoneticPr fontId="3" alignment="distributed"/>
  </si>
  <si>
    <t>その他の対個人サービス</t>
    <rPh sb="0" eb="3">
      <t>ソノタ</t>
    </rPh>
    <rPh sb="4" eb="5">
      <t>タイ</t>
    </rPh>
    <rPh sb="5" eb="7">
      <t>コジン</t>
    </rPh>
    <rPh sb="7" eb="11">
      <t>サービス</t>
    </rPh>
    <phoneticPr fontId="3" alignment="distributed"/>
  </si>
  <si>
    <t>事務用品</t>
    <rPh sb="0" eb="2">
      <t>ジム</t>
    </rPh>
    <rPh sb="2" eb="4">
      <t>ヨウヒン</t>
    </rPh>
    <phoneticPr fontId="3" alignment="distributed"/>
  </si>
  <si>
    <t>分類不明</t>
    <rPh sb="0" eb="2">
      <t>ブンルイ</t>
    </rPh>
    <rPh sb="2" eb="4">
      <t>フメイ</t>
    </rPh>
    <phoneticPr fontId="3" alignment="distributed"/>
  </si>
  <si>
    <t>z</t>
    <phoneticPr fontId="3"/>
  </si>
  <si>
    <t>内生部門計</t>
    <rPh sb="0" eb="2">
      <t>ナイセイ</t>
    </rPh>
    <rPh sb="2" eb="4">
      <t>ブモン</t>
    </rPh>
    <rPh sb="4" eb="5">
      <t>ケイ</t>
    </rPh>
    <phoneticPr fontId="3" alignment="distributed"/>
  </si>
  <si>
    <t>たばこ</t>
    <phoneticPr fontId="3" alignment="distributed"/>
  </si>
  <si>
    <t>乗用車・その他の自動車</t>
    <phoneticPr fontId="3" alignment="distributed"/>
  </si>
  <si>
    <t>電気</t>
    <phoneticPr fontId="3" alignment="distributed"/>
  </si>
  <si>
    <t>水運・航空輸送</t>
    <phoneticPr fontId="3" alignment="distributed"/>
  </si>
  <si>
    <t>他に分類されない会員制団体</t>
    <phoneticPr fontId="3" alignment="distributed"/>
  </si>
  <si>
    <t>獣医業</t>
    <phoneticPr fontId="3" alignment="distributed"/>
  </si>
  <si>
    <t>埼玉県
統合中分類 (106部門)</t>
    <rPh sb="0" eb="3">
      <t>サイタマケン</t>
    </rPh>
    <rPh sb="4" eb="6">
      <t>トウゴウ</t>
    </rPh>
    <rPh sb="6" eb="7">
      <t>ナカ</t>
    </rPh>
    <rPh sb="7" eb="9">
      <t>ブンルイ</t>
    </rPh>
    <rPh sb="14" eb="16">
      <t>ブモン</t>
    </rPh>
    <phoneticPr fontId="4"/>
  </si>
  <si>
    <t>生産者価格
自給率</t>
    <rPh sb="0" eb="3">
      <t>セイサンシャ</t>
    </rPh>
    <rPh sb="3" eb="5">
      <t>カカク</t>
    </rPh>
    <rPh sb="6" eb="9">
      <t>ジキュウリツ</t>
    </rPh>
    <phoneticPr fontId="3"/>
  </si>
  <si>
    <t>雇用者所得率</t>
    <rPh sb="0" eb="3">
      <t>コヨウシャ</t>
    </rPh>
    <rPh sb="3" eb="5">
      <t>ショトク</t>
    </rPh>
    <rPh sb="5" eb="6">
      <t>リツ</t>
    </rPh>
    <phoneticPr fontId="5" alignment="distributed"/>
  </si>
  <si>
    <t>営業余剰率</t>
    <rPh sb="0" eb="2">
      <t>エイギョウ</t>
    </rPh>
    <rPh sb="2" eb="4">
      <t>ヨジョウ</t>
    </rPh>
    <rPh sb="4" eb="5">
      <t>リツ</t>
    </rPh>
    <phoneticPr fontId="5" alignment="distributed"/>
  </si>
  <si>
    <t>家計消費支出
構成比</t>
    <rPh sb="0" eb="2">
      <t>カケイ</t>
    </rPh>
    <rPh sb="2" eb="4">
      <t>ショウヒ</t>
    </rPh>
    <rPh sb="4" eb="6">
      <t>シシュツ</t>
    </rPh>
    <rPh sb="7" eb="10">
      <t>コウセイヒ</t>
    </rPh>
    <phoneticPr fontId="3"/>
  </si>
  <si>
    <t>就業係数</t>
    <rPh sb="0" eb="2">
      <t>シュウギョウ</t>
    </rPh>
    <rPh sb="2" eb="4">
      <t>ケイスウ</t>
    </rPh>
    <phoneticPr fontId="3"/>
  </si>
  <si>
    <t>雇用係数</t>
    <rPh sb="0" eb="2">
      <t>コヨウ</t>
    </rPh>
    <rPh sb="2" eb="4">
      <t>ケイスウ</t>
    </rPh>
    <phoneticPr fontId="5" alignment="distributed"/>
  </si>
  <si>
    <t>逆行列係数</t>
    <rPh sb="0" eb="5">
      <t>ギャクギョウレツケイスウ</t>
    </rPh>
    <phoneticPr fontId="3"/>
  </si>
  <si>
    <t>全国
統合中分類 (106部門)</t>
    <rPh sb="0" eb="2">
      <t>ゼンコク</t>
    </rPh>
    <rPh sb="3" eb="5">
      <t>トウゴウ</t>
    </rPh>
    <rPh sb="5" eb="6">
      <t>ナカ</t>
    </rPh>
    <rPh sb="6" eb="8">
      <t>ブンルイ</t>
    </rPh>
    <rPh sb="13" eb="15">
      <t>ブモン</t>
    </rPh>
    <phoneticPr fontId="4"/>
  </si>
  <si>
    <t>耕種農業</t>
    <rPh sb="0" eb="1">
      <t>コウ</t>
    </rPh>
    <rPh sb="1" eb="2">
      <t>シュ</t>
    </rPh>
    <rPh sb="2" eb="4">
      <t>ノウギョウ</t>
    </rPh>
    <phoneticPr fontId="4" alignment="distributed"/>
  </si>
  <si>
    <t>畜産</t>
    <rPh sb="0" eb="2">
      <t>チクサン</t>
    </rPh>
    <phoneticPr fontId="4" alignment="distributed"/>
  </si>
  <si>
    <t>農業サービス</t>
    <rPh sb="0" eb="2">
      <t>ノウギョウ</t>
    </rPh>
    <rPh sb="2" eb="6">
      <t>サービス</t>
    </rPh>
    <phoneticPr fontId="4" alignment="distributed"/>
  </si>
  <si>
    <t>林業</t>
    <rPh sb="0" eb="2">
      <t>リンギョウ</t>
    </rPh>
    <phoneticPr fontId="4" alignment="distributed"/>
  </si>
  <si>
    <t>漁業</t>
    <rPh sb="0" eb="2">
      <t>ギョギョウ</t>
    </rPh>
    <phoneticPr fontId="4" alignment="distributed"/>
  </si>
  <si>
    <t>石炭・原油・天然ガス</t>
    <rPh sb="0" eb="2">
      <t>セキタン</t>
    </rPh>
    <rPh sb="3" eb="5">
      <t>ゲンユ</t>
    </rPh>
    <rPh sb="6" eb="8">
      <t>テンネン</t>
    </rPh>
    <rPh sb="8" eb="10">
      <t>ガス</t>
    </rPh>
    <phoneticPr fontId="4" alignment="distributed"/>
  </si>
  <si>
    <t>その他の鉱業</t>
    <rPh sb="0" eb="3">
      <t>ソノタ</t>
    </rPh>
    <rPh sb="4" eb="6">
      <t>コウギョウ</t>
    </rPh>
    <phoneticPr fontId="4" alignment="distributed"/>
  </si>
  <si>
    <t>食料品</t>
    <rPh sb="0" eb="3">
      <t>ショクリョウヒン</t>
    </rPh>
    <phoneticPr fontId="4" alignment="distributed"/>
  </si>
  <si>
    <t>飲料</t>
    <rPh sb="0" eb="2">
      <t>インリョウ</t>
    </rPh>
    <phoneticPr fontId="4" alignment="distributed"/>
  </si>
  <si>
    <t>飼料・有機質肥料（別掲を除く。）</t>
    <rPh sb="0" eb="2">
      <t>シリョウ</t>
    </rPh>
    <rPh sb="3" eb="6">
      <t>ユウキシツ</t>
    </rPh>
    <rPh sb="6" eb="8">
      <t>ヒリョウ</t>
    </rPh>
    <rPh sb="9" eb="11">
      <t>ベッケイ</t>
    </rPh>
    <rPh sb="12" eb="14">
      <t>ノゾク</t>
    </rPh>
    <phoneticPr fontId="4" alignment="distributed"/>
  </si>
  <si>
    <t>繊維工業製品</t>
    <rPh sb="0" eb="2">
      <t>センイ</t>
    </rPh>
    <rPh sb="2" eb="4">
      <t>コウギョウ</t>
    </rPh>
    <rPh sb="4" eb="6">
      <t>セイヒン</t>
    </rPh>
    <phoneticPr fontId="4" alignment="distributed"/>
  </si>
  <si>
    <t>衣服・その他の繊維既製品</t>
    <rPh sb="0" eb="2">
      <t>イフク</t>
    </rPh>
    <rPh sb="3" eb="6">
      <t>ソノタ</t>
    </rPh>
    <rPh sb="7" eb="9">
      <t>センイ</t>
    </rPh>
    <rPh sb="9" eb="12">
      <t>キセイヒン</t>
    </rPh>
    <phoneticPr fontId="4" alignment="distributed"/>
  </si>
  <si>
    <t>木材・木製品</t>
    <rPh sb="0" eb="2">
      <t>モクザイ</t>
    </rPh>
    <rPh sb="3" eb="4">
      <t>モク</t>
    </rPh>
    <rPh sb="4" eb="6">
      <t>セイヒン</t>
    </rPh>
    <phoneticPr fontId="4" alignment="distributed"/>
  </si>
  <si>
    <t>家具・装備品</t>
    <rPh sb="0" eb="2">
      <t>カグ</t>
    </rPh>
    <rPh sb="3" eb="4">
      <t>ソウ</t>
    </rPh>
    <rPh sb="4" eb="6">
      <t>ビヒン</t>
    </rPh>
    <phoneticPr fontId="4" alignment="distributed"/>
  </si>
  <si>
    <t>パルプ・紙・板紙・加工紙</t>
    <rPh sb="0" eb="3">
      <t>パルプ</t>
    </rPh>
    <rPh sb="4" eb="5">
      <t>カミ</t>
    </rPh>
    <rPh sb="6" eb="8">
      <t>イタガミ</t>
    </rPh>
    <rPh sb="9" eb="12">
      <t>カコウシ</t>
    </rPh>
    <phoneticPr fontId="4" alignment="distributed"/>
  </si>
  <si>
    <t>紙加工品</t>
    <rPh sb="0" eb="1">
      <t>カミ</t>
    </rPh>
    <rPh sb="1" eb="4">
      <t>カコウヒン</t>
    </rPh>
    <phoneticPr fontId="4" alignment="distributed"/>
  </si>
  <si>
    <t>印刷・製版・製本</t>
    <rPh sb="0" eb="2">
      <t>インサツ</t>
    </rPh>
    <rPh sb="3" eb="5">
      <t>セイハン</t>
    </rPh>
    <rPh sb="6" eb="8">
      <t>セイホン</t>
    </rPh>
    <phoneticPr fontId="4" alignment="distributed"/>
  </si>
  <si>
    <t>化学肥料</t>
    <rPh sb="0" eb="2">
      <t>カガク</t>
    </rPh>
    <rPh sb="2" eb="4">
      <t>ヒリョウ</t>
    </rPh>
    <phoneticPr fontId="4" alignment="distributed"/>
  </si>
  <si>
    <t>無機化学工業製品</t>
    <rPh sb="0" eb="2">
      <t>ムキ</t>
    </rPh>
    <rPh sb="2" eb="4">
      <t>カガク</t>
    </rPh>
    <rPh sb="4" eb="6">
      <t>コウギョウ</t>
    </rPh>
    <rPh sb="6" eb="8">
      <t>セイヒン</t>
    </rPh>
    <phoneticPr fontId="4" alignment="distributed"/>
  </si>
  <si>
    <t>石油化学系基礎製品</t>
    <rPh sb="0" eb="9">
      <t>セキユカガクケイキソセイヒン</t>
    </rPh>
    <phoneticPr fontId="4" alignment="distributed"/>
  </si>
  <si>
    <t>有機化学工業製品（石油化学系基礎製品・合成樹脂を除く。）</t>
    <rPh sb="0" eb="2">
      <t>ユウキ</t>
    </rPh>
    <rPh sb="2" eb="4">
      <t>カガク</t>
    </rPh>
    <rPh sb="4" eb="6">
      <t>コウギョウ</t>
    </rPh>
    <rPh sb="6" eb="8">
      <t>セイヒン</t>
    </rPh>
    <rPh sb="9" eb="11">
      <t>セキユ</t>
    </rPh>
    <rPh sb="11" eb="14">
      <t>カガクケイ</t>
    </rPh>
    <rPh sb="14" eb="16">
      <t>キソ</t>
    </rPh>
    <rPh sb="16" eb="18">
      <t>セイヒン</t>
    </rPh>
    <rPh sb="19" eb="21">
      <t>ゴウセイ</t>
    </rPh>
    <rPh sb="21" eb="23">
      <t>ジュシ</t>
    </rPh>
    <rPh sb="24" eb="25">
      <t>ノゾ</t>
    </rPh>
    <phoneticPr fontId="4" alignment="distributed"/>
  </si>
  <si>
    <t>合成樹脂</t>
    <rPh sb="0" eb="2">
      <t>ゴウセイ</t>
    </rPh>
    <rPh sb="2" eb="4">
      <t>ジュシ</t>
    </rPh>
    <phoneticPr fontId="4" alignment="distributed"/>
  </si>
  <si>
    <t>化学繊維</t>
    <rPh sb="0" eb="2">
      <t>カガク</t>
    </rPh>
    <rPh sb="2" eb="4">
      <t>センイ</t>
    </rPh>
    <phoneticPr fontId="4" alignment="distributed"/>
  </si>
  <si>
    <t>医薬品</t>
    <rPh sb="0" eb="1">
      <t>イ</t>
    </rPh>
    <rPh sb="1" eb="3">
      <t>ヤクヒン</t>
    </rPh>
    <phoneticPr fontId="4" alignment="distributed"/>
  </si>
  <si>
    <t>化学最終製品（医薬品を除く。）</t>
    <rPh sb="0" eb="2">
      <t>カガク</t>
    </rPh>
    <rPh sb="2" eb="4">
      <t>サイシュウ</t>
    </rPh>
    <rPh sb="4" eb="6">
      <t>セイヒン</t>
    </rPh>
    <rPh sb="7" eb="8">
      <t>イ</t>
    </rPh>
    <rPh sb="8" eb="10">
      <t>ヤクヒン</t>
    </rPh>
    <rPh sb="11" eb="13">
      <t>ノゾク</t>
    </rPh>
    <phoneticPr fontId="4" alignment="distributed"/>
  </si>
  <si>
    <t>石油製品</t>
    <rPh sb="0" eb="2">
      <t>セキユ</t>
    </rPh>
    <rPh sb="2" eb="4">
      <t>セイヒン</t>
    </rPh>
    <phoneticPr fontId="4" alignment="distributed"/>
  </si>
  <si>
    <t>石炭製品</t>
    <rPh sb="0" eb="2">
      <t>セキタン</t>
    </rPh>
    <rPh sb="2" eb="4">
      <t>セイヒン</t>
    </rPh>
    <phoneticPr fontId="4" alignment="distributed"/>
  </si>
  <si>
    <t>プラスチック製品</t>
    <rPh sb="0" eb="6">
      <t>プラスチック</t>
    </rPh>
    <rPh sb="6" eb="8">
      <t>セイヒン</t>
    </rPh>
    <phoneticPr fontId="4" alignment="distributed"/>
  </si>
  <si>
    <t>ゴム製品</t>
    <rPh sb="0" eb="2">
      <t>ゴム</t>
    </rPh>
    <rPh sb="2" eb="4">
      <t>セイヒン</t>
    </rPh>
    <phoneticPr fontId="4" alignment="distributed"/>
  </si>
  <si>
    <t>なめし革・革製品・毛皮</t>
    <rPh sb="0" eb="11">
      <t>ナメシガワ・カワセイヒン・ケガワ</t>
    </rPh>
    <phoneticPr fontId="4" alignment="distributed"/>
  </si>
  <si>
    <t>ガラス・ガラス製品</t>
    <rPh sb="0" eb="3">
      <t>ガラス</t>
    </rPh>
    <rPh sb="4" eb="7">
      <t>ガラス</t>
    </rPh>
    <rPh sb="7" eb="9">
      <t>セイヒン</t>
    </rPh>
    <phoneticPr fontId="4" alignment="distributed"/>
  </si>
  <si>
    <t>セメント・セメント製品</t>
    <rPh sb="0" eb="4">
      <t>セメント</t>
    </rPh>
    <rPh sb="5" eb="9">
      <t>セメント</t>
    </rPh>
    <rPh sb="9" eb="11">
      <t>セイヒン</t>
    </rPh>
    <phoneticPr fontId="4" alignment="distributed"/>
  </si>
  <si>
    <t>陶磁器</t>
    <rPh sb="0" eb="3">
      <t>トウジキ</t>
    </rPh>
    <phoneticPr fontId="4" alignment="distributed"/>
  </si>
  <si>
    <t>その他の窯業・土石製品</t>
    <rPh sb="0" eb="3">
      <t>ソノタ</t>
    </rPh>
    <rPh sb="4" eb="6">
      <t>ヨウギョウ</t>
    </rPh>
    <rPh sb="7" eb="9">
      <t>ドセキ</t>
    </rPh>
    <rPh sb="9" eb="11">
      <t>セイヒン</t>
    </rPh>
    <phoneticPr fontId="4" alignment="distributed"/>
  </si>
  <si>
    <t>銑鉄・粗鋼</t>
    <rPh sb="0" eb="2">
      <t>センテツ</t>
    </rPh>
    <rPh sb="3" eb="5">
      <t>ソコウ</t>
    </rPh>
    <phoneticPr fontId="4" alignment="distributed"/>
  </si>
  <si>
    <t>鋼材</t>
    <rPh sb="0" eb="2">
      <t>コウザイ</t>
    </rPh>
    <phoneticPr fontId="4" alignment="distributed"/>
  </si>
  <si>
    <t>鋳鍛造品（鉄）</t>
    <rPh sb="0" eb="7">
      <t>イタンゾウシナ（テツ）</t>
    </rPh>
    <phoneticPr fontId="4" alignment="distributed"/>
  </si>
  <si>
    <t>その他の鉄鋼製品</t>
    <rPh sb="0" eb="3">
      <t>ソノタ</t>
    </rPh>
    <rPh sb="4" eb="6">
      <t>テッコウ</t>
    </rPh>
    <rPh sb="6" eb="8">
      <t>セイヒン</t>
    </rPh>
    <phoneticPr fontId="4" alignment="distributed"/>
  </si>
  <si>
    <t>非鉄金属製錬・精製</t>
    <rPh sb="0" eb="2">
      <t>ヒテツ</t>
    </rPh>
    <rPh sb="2" eb="4">
      <t>キンゾク</t>
    </rPh>
    <rPh sb="4" eb="6">
      <t>セイレン</t>
    </rPh>
    <rPh sb="7" eb="9">
      <t>セイセイ</t>
    </rPh>
    <phoneticPr fontId="4" alignment="distributed"/>
  </si>
  <si>
    <t>非鉄金属加工製品</t>
    <rPh sb="0" eb="2">
      <t>ヒテツ</t>
    </rPh>
    <rPh sb="2" eb="4">
      <t>キンゾク</t>
    </rPh>
    <rPh sb="4" eb="6">
      <t>カコウ</t>
    </rPh>
    <rPh sb="6" eb="8">
      <t>セイヒン</t>
    </rPh>
    <phoneticPr fontId="4" alignment="distributed"/>
  </si>
  <si>
    <t>建設用・建築用金属製品</t>
    <rPh sb="0" eb="11">
      <t>ケンセツヨウ・ケンチクヨウキンゾクセイヒン</t>
    </rPh>
    <phoneticPr fontId="4" alignment="distributed"/>
  </si>
  <si>
    <t>その他の金属製品</t>
    <rPh sb="0" eb="3">
      <t>ソノタ</t>
    </rPh>
    <rPh sb="4" eb="6">
      <t>キンゾク</t>
    </rPh>
    <rPh sb="6" eb="8">
      <t>セイヒン</t>
    </rPh>
    <phoneticPr fontId="4" alignment="distributed"/>
  </si>
  <si>
    <t>はん用機械</t>
    <rPh sb="0" eb="3">
      <t>ハンヨウ</t>
    </rPh>
    <rPh sb="3" eb="5">
      <t>キカイ</t>
    </rPh>
    <phoneticPr fontId="4" alignment="distributed"/>
  </si>
  <si>
    <t>生産用機械</t>
    <rPh sb="0" eb="3">
      <t>セイサンヨウ</t>
    </rPh>
    <rPh sb="3" eb="5">
      <t>キカイ</t>
    </rPh>
    <phoneticPr fontId="4" alignment="distributed"/>
  </si>
  <si>
    <t>業務用機械</t>
    <rPh sb="0" eb="3">
      <t>ギョウムヨウ</t>
    </rPh>
    <rPh sb="3" eb="5">
      <t>キカイ</t>
    </rPh>
    <phoneticPr fontId="4" alignment="distributed"/>
  </si>
  <si>
    <t>電子デバイス</t>
    <rPh sb="0" eb="2">
      <t>デンシ</t>
    </rPh>
    <rPh sb="2" eb="6">
      <t>デバイス</t>
    </rPh>
    <phoneticPr fontId="4" alignment="distributed"/>
  </si>
  <si>
    <t>その他の電子部品</t>
    <rPh sb="0" eb="3">
      <t>ソノタ</t>
    </rPh>
    <rPh sb="4" eb="6">
      <t>デンシ</t>
    </rPh>
    <rPh sb="6" eb="8">
      <t>ブヒン</t>
    </rPh>
    <phoneticPr fontId="4" alignment="distributed"/>
  </si>
  <si>
    <t>産業用電気機器</t>
    <rPh sb="0" eb="3">
      <t>サンギョウヨウ</t>
    </rPh>
    <rPh sb="3" eb="5">
      <t>デンキ</t>
    </rPh>
    <rPh sb="5" eb="7">
      <t>キキ</t>
    </rPh>
    <phoneticPr fontId="4" alignment="distributed"/>
  </si>
  <si>
    <t>民生用電気機器</t>
    <rPh sb="0" eb="3">
      <t>ミンセイヨウ</t>
    </rPh>
    <rPh sb="3" eb="5">
      <t>デンキ</t>
    </rPh>
    <rPh sb="5" eb="7">
      <t>キキ</t>
    </rPh>
    <phoneticPr fontId="4" alignment="distributed"/>
  </si>
  <si>
    <t>電子応用装置・電気計測器</t>
    <rPh sb="0" eb="2">
      <t>デンシ</t>
    </rPh>
    <rPh sb="2" eb="4">
      <t>オウヨウ</t>
    </rPh>
    <rPh sb="4" eb="6">
      <t>ソウチ</t>
    </rPh>
    <rPh sb="7" eb="10">
      <t>デンキケイ</t>
    </rPh>
    <rPh sb="10" eb="12">
      <t>ソクキ</t>
    </rPh>
    <phoneticPr fontId="4" alignment="distributed"/>
  </si>
  <si>
    <t>その他の電気機械</t>
    <rPh sb="0" eb="3">
      <t>ソノタ</t>
    </rPh>
    <rPh sb="4" eb="6">
      <t>デンキ</t>
    </rPh>
    <rPh sb="6" eb="8">
      <t>キカイ</t>
    </rPh>
    <phoneticPr fontId="4" alignment="distributed"/>
  </si>
  <si>
    <t>通信・映像・音響機器</t>
    <rPh sb="0" eb="2">
      <t>ツウシン</t>
    </rPh>
    <rPh sb="3" eb="5">
      <t>エイゾウ</t>
    </rPh>
    <rPh sb="6" eb="8">
      <t>オンキョウ</t>
    </rPh>
    <rPh sb="8" eb="10">
      <t>キキ</t>
    </rPh>
    <phoneticPr fontId="4" alignment="distributed"/>
  </si>
  <si>
    <t>電子計算機・同附属装置</t>
    <rPh sb="0" eb="2">
      <t>デンシ</t>
    </rPh>
    <rPh sb="2" eb="5">
      <t>ケイサンキ</t>
    </rPh>
    <rPh sb="6" eb="9">
      <t>ドウフゾク</t>
    </rPh>
    <rPh sb="9" eb="11">
      <t>ソウチ</t>
    </rPh>
    <phoneticPr fontId="4" alignment="distributed"/>
  </si>
  <si>
    <t>自動車部品・同附属品</t>
    <rPh sb="0" eb="3">
      <t>ジドウシャ</t>
    </rPh>
    <rPh sb="3" eb="5">
      <t>ブヒン</t>
    </rPh>
    <rPh sb="6" eb="10">
      <t>ドウフゾクヒン</t>
    </rPh>
    <phoneticPr fontId="4" alignment="distributed"/>
  </si>
  <si>
    <t>船舶・同修理</t>
    <rPh sb="0" eb="2">
      <t>センパク</t>
    </rPh>
    <rPh sb="3" eb="6">
      <t>ドウシュウリ</t>
    </rPh>
    <phoneticPr fontId="4" alignment="distributed"/>
  </si>
  <si>
    <t>その他の輸送機械・同修理</t>
    <rPh sb="0" eb="3">
      <t>ソノタ</t>
    </rPh>
    <rPh sb="4" eb="6">
      <t>ユソウ</t>
    </rPh>
    <rPh sb="6" eb="8">
      <t>キカイ</t>
    </rPh>
    <rPh sb="9" eb="12">
      <t>ドウシュウリ</t>
    </rPh>
    <phoneticPr fontId="4" alignment="distributed"/>
  </si>
  <si>
    <t>その他の製造工業製品</t>
    <rPh sb="0" eb="3">
      <t>ソノタ</t>
    </rPh>
    <rPh sb="4" eb="6">
      <t>セイゾウ</t>
    </rPh>
    <rPh sb="6" eb="8">
      <t>コウギョウ</t>
    </rPh>
    <rPh sb="8" eb="10">
      <t>セイヒン</t>
    </rPh>
    <phoneticPr fontId="4" alignment="distributed"/>
  </si>
  <si>
    <t>再生資源回収・加工処理</t>
    <rPh sb="0" eb="2">
      <t>サイセイ</t>
    </rPh>
    <rPh sb="2" eb="4">
      <t>シゲン</t>
    </rPh>
    <rPh sb="4" eb="6">
      <t>カイシュウ</t>
    </rPh>
    <rPh sb="7" eb="9">
      <t>カコウ</t>
    </rPh>
    <rPh sb="9" eb="11">
      <t>ショリ</t>
    </rPh>
    <phoneticPr fontId="4" alignment="distributed"/>
  </si>
  <si>
    <t>建築</t>
    <rPh sb="0" eb="2">
      <t>ケンチク</t>
    </rPh>
    <phoneticPr fontId="4" alignment="distributed"/>
  </si>
  <si>
    <t>建設補修</t>
    <rPh sb="0" eb="2">
      <t>ケンセツ</t>
    </rPh>
    <rPh sb="2" eb="4">
      <t>ホシュウ</t>
    </rPh>
    <phoneticPr fontId="4" alignment="distributed"/>
  </si>
  <si>
    <t>公共事業</t>
    <rPh sb="0" eb="2">
      <t>コウキョウ</t>
    </rPh>
    <rPh sb="2" eb="4">
      <t>ジギョウ</t>
    </rPh>
    <phoneticPr fontId="4" alignment="distributed"/>
  </si>
  <si>
    <t>その他の土木建設</t>
    <rPh sb="0" eb="3">
      <t>ソノタ</t>
    </rPh>
    <rPh sb="4" eb="6">
      <t>ドボク</t>
    </rPh>
    <rPh sb="6" eb="8">
      <t>ケンセツ</t>
    </rPh>
    <phoneticPr fontId="4" alignment="distributed"/>
  </si>
  <si>
    <t>ガス・熱供給</t>
    <rPh sb="0" eb="2">
      <t>ガス</t>
    </rPh>
    <rPh sb="3" eb="4">
      <t>ネツ</t>
    </rPh>
    <rPh sb="4" eb="6">
      <t>キョウキュウ</t>
    </rPh>
    <phoneticPr fontId="4" alignment="distributed"/>
  </si>
  <si>
    <t>水道</t>
    <rPh sb="0" eb="2">
      <t>スイドウ</t>
    </rPh>
    <phoneticPr fontId="4" alignment="distributed"/>
  </si>
  <si>
    <t>廃棄物処理</t>
    <rPh sb="0" eb="3">
      <t>ハイキブツ</t>
    </rPh>
    <rPh sb="3" eb="5">
      <t>ショリ</t>
    </rPh>
    <phoneticPr fontId="4" alignment="distributed"/>
  </si>
  <si>
    <t>商業</t>
    <rPh sb="0" eb="2">
      <t>ショウギョウ</t>
    </rPh>
    <phoneticPr fontId="4" alignment="distributed"/>
  </si>
  <si>
    <t>金融・保険</t>
    <rPh sb="0" eb="2">
      <t>キンユウ</t>
    </rPh>
    <rPh sb="3" eb="5">
      <t>ホケン</t>
    </rPh>
    <phoneticPr fontId="4" alignment="distributed"/>
  </si>
  <si>
    <t>不動産仲介及び賃貸</t>
    <rPh sb="0" eb="3">
      <t>フドウサン</t>
    </rPh>
    <rPh sb="3" eb="5">
      <t>チュウカイ</t>
    </rPh>
    <rPh sb="5" eb="7">
      <t>オヨビ</t>
    </rPh>
    <rPh sb="7" eb="9">
      <t>チンタイ</t>
    </rPh>
    <phoneticPr fontId="4" alignment="distributed"/>
  </si>
  <si>
    <t>住宅賃貸料</t>
    <rPh sb="0" eb="2">
      <t>ジュウタク</t>
    </rPh>
    <rPh sb="2" eb="5">
      <t>チンタイリョウ</t>
    </rPh>
    <phoneticPr fontId="4" alignment="distributed"/>
  </si>
  <si>
    <t>住宅賃貸料（帰属家賃）</t>
    <rPh sb="0" eb="2">
      <t>ジュウタク</t>
    </rPh>
    <rPh sb="2" eb="5">
      <t>チンタイリョウ</t>
    </rPh>
    <rPh sb="6" eb="8">
      <t>キゾク</t>
    </rPh>
    <rPh sb="8" eb="10">
      <t>ヤチン</t>
    </rPh>
    <phoneticPr fontId="4" alignment="distributed"/>
  </si>
  <si>
    <t>鉄道輸送</t>
    <rPh sb="0" eb="2">
      <t>テツドウ</t>
    </rPh>
    <rPh sb="2" eb="4">
      <t>ユソウ</t>
    </rPh>
    <phoneticPr fontId="4" alignment="distributed"/>
  </si>
  <si>
    <t>道路輸送（自家輸送を除く。）</t>
    <rPh sb="0" eb="2">
      <t>ドウロ</t>
    </rPh>
    <rPh sb="2" eb="4">
      <t>ユソウ</t>
    </rPh>
    <rPh sb="5" eb="7">
      <t>ジカ</t>
    </rPh>
    <rPh sb="7" eb="9">
      <t>ユソウ</t>
    </rPh>
    <rPh sb="10" eb="12">
      <t>ノゾク</t>
    </rPh>
    <phoneticPr fontId="4" alignment="distributed"/>
  </si>
  <si>
    <t>自家輸送</t>
    <rPh sb="0" eb="2">
      <t>ジカ</t>
    </rPh>
    <rPh sb="2" eb="4">
      <t>ユソウ</t>
    </rPh>
    <phoneticPr fontId="4" alignment="distributed"/>
  </si>
  <si>
    <t>貨物利用運送</t>
    <rPh sb="0" eb="2">
      <t>カモツ</t>
    </rPh>
    <rPh sb="2" eb="4">
      <t>リヨウ</t>
    </rPh>
    <rPh sb="4" eb="6">
      <t>ウンソウ</t>
    </rPh>
    <phoneticPr fontId="4" alignment="distributed"/>
  </si>
  <si>
    <t>倉庫</t>
    <rPh sb="0" eb="2">
      <t>ソウコ</t>
    </rPh>
    <phoneticPr fontId="4" alignment="distributed"/>
  </si>
  <si>
    <t>運輸附帯サービス</t>
    <rPh sb="0" eb="2">
      <t>ウンユ</t>
    </rPh>
    <rPh sb="2" eb="4">
      <t>フタイ</t>
    </rPh>
    <rPh sb="4" eb="8">
      <t>サービス</t>
    </rPh>
    <phoneticPr fontId="4" alignment="distributed"/>
  </si>
  <si>
    <t>郵便・信書便</t>
    <rPh sb="0" eb="2">
      <t>ユウビン</t>
    </rPh>
    <rPh sb="3" eb="6">
      <t>シンショビン</t>
    </rPh>
    <phoneticPr fontId="4" alignment="distributed"/>
  </si>
  <si>
    <t>通信</t>
    <rPh sb="0" eb="2">
      <t>ツウシン</t>
    </rPh>
    <phoneticPr fontId="4" alignment="distributed"/>
  </si>
  <si>
    <t>放送</t>
    <rPh sb="0" eb="2">
      <t>ホウソウ</t>
    </rPh>
    <phoneticPr fontId="4" alignment="distributed"/>
  </si>
  <si>
    <t>情報サービス</t>
    <rPh sb="0" eb="2">
      <t>ジョウホウ</t>
    </rPh>
    <rPh sb="2" eb="6">
      <t>サービス</t>
    </rPh>
    <phoneticPr fontId="4" alignment="distributed"/>
  </si>
  <si>
    <t>インターネット附随サービス</t>
    <rPh sb="0" eb="7">
      <t>インターネット</t>
    </rPh>
    <rPh sb="7" eb="9">
      <t>フズイ</t>
    </rPh>
    <rPh sb="9" eb="13">
      <t>サービス</t>
    </rPh>
    <phoneticPr fontId="4" alignment="distributed"/>
  </si>
  <si>
    <t>映像・音声・文字情報制作</t>
    <rPh sb="0" eb="2">
      <t>エイゾウ</t>
    </rPh>
    <rPh sb="3" eb="5">
      <t>オンセイ</t>
    </rPh>
    <rPh sb="6" eb="8">
      <t>モジ</t>
    </rPh>
    <rPh sb="8" eb="10">
      <t>ジョウホウ</t>
    </rPh>
    <rPh sb="10" eb="12">
      <t>セイサク</t>
    </rPh>
    <phoneticPr fontId="4" alignment="distributed"/>
  </si>
  <si>
    <t>公務</t>
    <rPh sb="0" eb="2">
      <t>コウム</t>
    </rPh>
    <phoneticPr fontId="4" alignment="distributed"/>
  </si>
  <si>
    <t>教育</t>
    <rPh sb="0" eb="2">
      <t>キョウイク</t>
    </rPh>
    <phoneticPr fontId="4" alignment="distributed"/>
  </si>
  <si>
    <t>研究</t>
    <rPh sb="0" eb="2">
      <t>ケンキュウ</t>
    </rPh>
    <phoneticPr fontId="4" alignment="distributed"/>
  </si>
  <si>
    <t>医療</t>
    <rPh sb="0" eb="2">
      <t>イリョウ</t>
    </rPh>
    <phoneticPr fontId="4" alignment="distributed"/>
  </si>
  <si>
    <t>保健衛生</t>
    <rPh sb="0" eb="2">
      <t>ホケン</t>
    </rPh>
    <rPh sb="2" eb="4">
      <t>エイセイ</t>
    </rPh>
    <phoneticPr fontId="4" alignment="distributed"/>
  </si>
  <si>
    <t>社会保険・社会福祉</t>
    <rPh sb="0" eb="2">
      <t>シャカイ</t>
    </rPh>
    <rPh sb="2" eb="4">
      <t>ホケン</t>
    </rPh>
    <rPh sb="5" eb="7">
      <t>シャカイ</t>
    </rPh>
    <rPh sb="7" eb="9">
      <t>フクシ</t>
    </rPh>
    <phoneticPr fontId="4" alignment="distributed"/>
  </si>
  <si>
    <t>介護</t>
    <rPh sb="0" eb="2">
      <t>カイゴ</t>
    </rPh>
    <phoneticPr fontId="4" alignment="distributed"/>
  </si>
  <si>
    <t>物品賃貸サービス</t>
    <rPh sb="0" eb="2">
      <t>ブッピン</t>
    </rPh>
    <rPh sb="2" eb="4">
      <t>チンタイ</t>
    </rPh>
    <rPh sb="4" eb="8">
      <t>サービス</t>
    </rPh>
    <phoneticPr fontId="4" alignment="distributed"/>
  </si>
  <si>
    <t>広告</t>
    <rPh sb="0" eb="2">
      <t>コウコク</t>
    </rPh>
    <phoneticPr fontId="4" alignment="distributed"/>
  </si>
  <si>
    <t>自動車整備・機械修理</t>
    <rPh sb="0" eb="3">
      <t>ジドウシャ</t>
    </rPh>
    <rPh sb="3" eb="5">
      <t>セイビ</t>
    </rPh>
    <rPh sb="6" eb="8">
      <t>キカイ</t>
    </rPh>
    <rPh sb="8" eb="10">
      <t>シュウリ</t>
    </rPh>
    <phoneticPr fontId="4" alignment="distributed"/>
  </si>
  <si>
    <t>その他の対事業所サービス</t>
    <rPh sb="0" eb="3">
      <t>ソノタ</t>
    </rPh>
    <rPh sb="4" eb="8">
      <t>タイジギョウショ</t>
    </rPh>
    <rPh sb="8" eb="12">
      <t>サービス</t>
    </rPh>
    <phoneticPr fontId="4" alignment="distributed"/>
  </si>
  <si>
    <t>宿泊業</t>
    <rPh sb="0" eb="3">
      <t>シュクハクギョウ</t>
    </rPh>
    <phoneticPr fontId="4" alignment="distributed"/>
  </si>
  <si>
    <t>飲食サービス</t>
    <rPh sb="0" eb="2">
      <t>インショク</t>
    </rPh>
    <rPh sb="2" eb="6">
      <t>サービス</t>
    </rPh>
    <phoneticPr fontId="4" alignment="distributed"/>
  </si>
  <si>
    <t>洗濯・理容・美容・浴場業</t>
    <rPh sb="0" eb="2">
      <t>センタク</t>
    </rPh>
    <rPh sb="3" eb="5">
      <t>リヨウ</t>
    </rPh>
    <rPh sb="6" eb="8">
      <t>ビヨウ</t>
    </rPh>
    <rPh sb="9" eb="12">
      <t>ヨクジョウギョウ</t>
    </rPh>
    <phoneticPr fontId="4" alignment="distributed"/>
  </si>
  <si>
    <t>娯楽サービス</t>
    <rPh sb="0" eb="2">
      <t>ゴラク</t>
    </rPh>
    <rPh sb="2" eb="6">
      <t>サービス</t>
    </rPh>
    <phoneticPr fontId="4" alignment="distributed"/>
  </si>
  <si>
    <t>その他の対個人サービス</t>
    <rPh sb="0" eb="3">
      <t>ソノタ</t>
    </rPh>
    <rPh sb="4" eb="5">
      <t>タイ</t>
    </rPh>
    <rPh sb="5" eb="7">
      <t>コジン</t>
    </rPh>
    <rPh sb="7" eb="11">
      <t>サービス</t>
    </rPh>
    <phoneticPr fontId="4" alignment="distributed"/>
  </si>
  <si>
    <t>事務用品</t>
    <rPh sb="0" eb="2">
      <t>ジム</t>
    </rPh>
    <rPh sb="2" eb="4">
      <t>ヨウヒン</t>
    </rPh>
    <phoneticPr fontId="4" alignment="distributed"/>
  </si>
  <si>
    <t>分類不明</t>
    <rPh sb="0" eb="2">
      <t>ブンルイ</t>
    </rPh>
    <rPh sb="2" eb="4">
      <t>フメイ</t>
    </rPh>
    <phoneticPr fontId="4" alignment="distributed"/>
  </si>
  <si>
    <t>たばこ</t>
    <phoneticPr fontId="4" alignment="distributed"/>
  </si>
  <si>
    <t>乗用車・その他の自動車</t>
    <phoneticPr fontId="4" alignment="distributed"/>
  </si>
  <si>
    <t>電気</t>
    <phoneticPr fontId="4" alignment="distributed"/>
  </si>
  <si>
    <t>水運・航空輸送</t>
    <phoneticPr fontId="4" alignment="distributed"/>
  </si>
  <si>
    <t>他に分類されない会員制団体</t>
    <phoneticPr fontId="4" alignment="distributed"/>
  </si>
  <si>
    <t>獣医業</t>
    <phoneticPr fontId="4" alignment="distributed"/>
  </si>
  <si>
    <t>河 川 総 合開発</t>
    <rPh sb="7" eb="9">
      <t>カイハツ</t>
    </rPh>
    <phoneticPr fontId="3"/>
  </si>
  <si>
    <t>106部門分類</t>
    <rPh sb="3" eb="5">
      <t>ブモン</t>
    </rPh>
    <rPh sb="5" eb="7">
      <t>ブンルイ</t>
    </rPh>
    <phoneticPr fontId="4"/>
  </si>
  <si>
    <t>電気・ガス・熱供給</t>
    <rPh sb="1" eb="2">
      <t>キ</t>
    </rPh>
    <phoneticPr fontId="3"/>
  </si>
  <si>
    <t>埼玉県
部門分類（106部門）</t>
    <rPh sb="0" eb="3">
      <t>サイタマケン</t>
    </rPh>
    <rPh sb="4" eb="6">
      <t>ブモン</t>
    </rPh>
    <rPh sb="6" eb="8">
      <t>ブンルイ</t>
    </rPh>
    <rPh sb="12" eb="14">
      <t>ブモン</t>
    </rPh>
    <phoneticPr fontId="4"/>
  </si>
  <si>
    <t>全国
部門分類（106部門）</t>
    <rPh sb="0" eb="2">
      <t>ゼンコク</t>
    </rPh>
    <rPh sb="3" eb="5">
      <t>ブモン</t>
    </rPh>
    <rPh sb="5" eb="7">
      <t>ブンルイ</t>
    </rPh>
    <rPh sb="11" eb="13">
      <t>ブモン</t>
    </rPh>
    <phoneticPr fontId="4"/>
  </si>
  <si>
    <t>住宅賃貸料（帰属家賃）</t>
    <rPh sb="0" eb="2">
      <t>ジュウタク</t>
    </rPh>
    <rPh sb="2" eb="5">
      <t>チンタイリョウ</t>
    </rPh>
    <rPh sb="6" eb="8">
      <t>キゾク</t>
    </rPh>
    <rPh sb="8" eb="10">
      <t>ヤチン</t>
    </rPh>
    <phoneticPr fontId="5" alignment="distributed"/>
  </si>
  <si>
    <t>２１位以下</t>
    <rPh sb="2" eb="3">
      <t>イ</t>
    </rPh>
    <rPh sb="3" eb="5">
      <t>イカ</t>
    </rPh>
    <phoneticPr fontId="7"/>
  </si>
  <si>
    <t>■　報告書の表示単位を選択してください</t>
    <rPh sb="2" eb="5">
      <t>ホウコクショ</t>
    </rPh>
    <rPh sb="6" eb="8">
      <t>ヒョウジ</t>
    </rPh>
    <rPh sb="8" eb="10">
      <t>タンイ</t>
    </rPh>
    <rPh sb="11" eb="13">
      <t>センタク</t>
    </rPh>
    <phoneticPr fontId="7"/>
  </si>
  <si>
    <t>■　報告書に日付を表示しますか。</t>
    <rPh sb="2" eb="5">
      <t>ホウコクショ</t>
    </rPh>
    <rPh sb="6" eb="8">
      <t>ヒヅケ</t>
    </rPh>
    <rPh sb="9" eb="11">
      <t>ヒョウジ</t>
    </rPh>
    <phoneticPr fontId="7"/>
  </si>
  <si>
    <t>■　波及効果上位20部門の部門分類を選択してください。</t>
    <rPh sb="2" eb="4">
      <t>ハキュウ</t>
    </rPh>
    <rPh sb="4" eb="6">
      <t>コウカ</t>
    </rPh>
    <rPh sb="6" eb="8">
      <t>ジョウイ</t>
    </rPh>
    <rPh sb="10" eb="12">
      <t>ブモン</t>
    </rPh>
    <rPh sb="13" eb="15">
      <t>ブモン</t>
    </rPh>
    <rPh sb="15" eb="17">
      <t>ブンルイ</t>
    </rPh>
    <rPh sb="18" eb="20">
      <t>センタク</t>
    </rPh>
    <phoneticPr fontId="3"/>
  </si>
  <si>
    <t>●埼玉県産業連関表（2020年表）　106部門</t>
    <rPh sb="1" eb="4">
      <t>サイタマケン</t>
    </rPh>
    <rPh sb="4" eb="6">
      <t>サンギョウ</t>
    </rPh>
    <rPh sb="6" eb="8">
      <t>レンカン</t>
    </rPh>
    <rPh sb="8" eb="9">
      <t>ヒョウ</t>
    </rPh>
    <rPh sb="14" eb="15">
      <t>ネン</t>
    </rPh>
    <rPh sb="15" eb="16">
      <t>ヒョウ</t>
    </rPh>
    <rPh sb="21" eb="23">
      <t>ブモン</t>
    </rPh>
    <phoneticPr fontId="7"/>
  </si>
  <si>
    <t>●全国産業連関表（2020年表）　106部門</t>
    <rPh sb="1" eb="3">
      <t>ゼンコク</t>
    </rPh>
    <rPh sb="3" eb="5">
      <t>サンギョウ</t>
    </rPh>
    <rPh sb="5" eb="7">
      <t>レンカン</t>
    </rPh>
    <rPh sb="7" eb="8">
      <t>ヒョウ</t>
    </rPh>
    <rPh sb="13" eb="14">
      <t>ネン</t>
    </rPh>
    <rPh sb="14" eb="15">
      <t>ヒョウ</t>
    </rPh>
    <rPh sb="20" eb="22">
      <t>ブモン</t>
    </rPh>
    <phoneticPr fontId="7"/>
  </si>
  <si>
    <t>全国の結果は、2020年全国産業連関表をベースに計算しています。</t>
    <rPh sb="0" eb="2">
      <t>ゼンコク</t>
    </rPh>
    <rPh sb="3" eb="5">
      <t>ケッカ</t>
    </rPh>
    <rPh sb="11" eb="12">
      <t>ネン</t>
    </rPh>
    <rPh sb="12" eb="14">
      <t>ゼンコク</t>
    </rPh>
    <rPh sb="14" eb="16">
      <t>サンギョウ</t>
    </rPh>
    <rPh sb="16" eb="18">
      <t>レンカン</t>
    </rPh>
    <rPh sb="18" eb="19">
      <t>ヒョウ</t>
    </rPh>
    <rPh sb="24" eb="26">
      <t>ケイサン</t>
    </rPh>
    <phoneticPr fontId="7"/>
  </si>
  <si>
    <t>・分析ツールで使用している逆行列係数表は、2020年埼玉県産業連関表から求めています。</t>
    <rPh sb="1" eb="3">
      <t>ブンセキ</t>
    </rPh>
    <rPh sb="7" eb="9">
      <t>シヨウ</t>
    </rPh>
    <rPh sb="13" eb="16">
      <t>ギャクギョウレツ</t>
    </rPh>
    <rPh sb="16" eb="18">
      <t>ケイスウ</t>
    </rPh>
    <rPh sb="18" eb="19">
      <t>ヒョウ</t>
    </rPh>
    <rPh sb="25" eb="26">
      <t>ネン</t>
    </rPh>
    <rPh sb="26" eb="29">
      <t>サイタマケン</t>
    </rPh>
    <rPh sb="29" eb="31">
      <t>サンギョウ</t>
    </rPh>
    <rPh sb="31" eb="33">
      <t>レンカン</t>
    </rPh>
    <rPh sb="33" eb="34">
      <t>ヒョウ</t>
    </rPh>
    <rPh sb="36" eb="37">
      <t>モト</t>
    </rPh>
    <phoneticPr fontId="7"/>
  </si>
  <si>
    <t>・分析部門分類は、１０６部門分類で行っています。</t>
    <rPh sb="1" eb="3">
      <t>ブンセキ</t>
    </rPh>
    <rPh sb="3" eb="5">
      <t>ブモン</t>
    </rPh>
    <rPh sb="5" eb="7">
      <t>ブンルイ</t>
    </rPh>
    <rPh sb="12" eb="14">
      <t>ブモン</t>
    </rPh>
    <rPh sb="14" eb="16">
      <t>ブンルイ</t>
    </rPh>
    <rPh sb="17" eb="18">
      <t>オコナ</t>
    </rPh>
    <phoneticPr fontId="3"/>
  </si>
  <si>
    <t>内生部門計</t>
    <rPh sb="0" eb="2">
      <t>ナイセイ</t>
    </rPh>
    <rPh sb="2" eb="4">
      <t>ブモン</t>
    </rPh>
    <rPh sb="4" eb="5">
      <t>ケイ</t>
    </rPh>
    <phoneticPr fontId="4"/>
  </si>
  <si>
    <t>物価調整は、毎年行っており、８月末頃に更新する予定です。</t>
    <rPh sb="0" eb="2">
      <t>ブッカ</t>
    </rPh>
    <rPh sb="2" eb="4">
      <t>チョウセイ</t>
    </rPh>
    <rPh sb="6" eb="8">
      <t>マイトシ</t>
    </rPh>
    <rPh sb="8" eb="9">
      <t>オコナ</t>
    </rPh>
    <rPh sb="15" eb="16">
      <t>ガツ</t>
    </rPh>
    <rPh sb="16" eb="17">
      <t>マツ</t>
    </rPh>
    <rPh sb="17" eb="18">
      <t>ゴロ</t>
    </rPh>
    <rPh sb="19" eb="21">
      <t>コウシン</t>
    </rPh>
    <rPh sb="23" eb="25">
      <t>ヨテイ</t>
    </rPh>
    <phoneticPr fontId="7"/>
  </si>
  <si>
    <t>・雇用誘発人数、労働誘発人数は、計算上導き出された人数で、実際は残業や生産設備の増強等で調整されることがあるため、雇用増に繋がらないこともあります。</t>
    <rPh sb="1" eb="3">
      <t>コヨウ</t>
    </rPh>
    <rPh sb="3" eb="5">
      <t>ユウハツ</t>
    </rPh>
    <rPh sb="5" eb="7">
      <t>ニンズウ</t>
    </rPh>
    <rPh sb="8" eb="10">
      <t>ロウドウ</t>
    </rPh>
    <rPh sb="10" eb="12">
      <t>ユウハツ</t>
    </rPh>
    <rPh sb="12" eb="14">
      <t>ニンズ</t>
    </rPh>
    <rPh sb="16" eb="19">
      <t>ケイサンジョウ</t>
    </rPh>
    <rPh sb="19" eb="20">
      <t>ミチビ</t>
    </rPh>
    <rPh sb="21" eb="22">
      <t>ダ</t>
    </rPh>
    <rPh sb="25" eb="27">
      <t>ニンズウ</t>
    </rPh>
    <rPh sb="29" eb="31">
      <t>ジッサイ</t>
    </rPh>
    <rPh sb="32" eb="34">
      <t>ザンギョウ</t>
    </rPh>
    <rPh sb="35" eb="37">
      <t>セイサン</t>
    </rPh>
    <rPh sb="37" eb="39">
      <t>セツビ</t>
    </rPh>
    <rPh sb="40" eb="42">
      <t>ゾウキョウ</t>
    </rPh>
    <rPh sb="42" eb="43">
      <t>トウ</t>
    </rPh>
    <rPh sb="44" eb="46">
      <t>チョウセイ</t>
    </rPh>
    <rPh sb="57" eb="59">
      <t>コヨウ</t>
    </rPh>
    <rPh sb="59" eb="60">
      <t>ゾウ</t>
    </rPh>
    <rPh sb="61" eb="62">
      <t>ツナ</t>
    </rPh>
    <phoneticPr fontId="7"/>
  </si>
  <si>
    <t>住宅建築</t>
  </si>
  <si>
    <t>道路関係公共事業</t>
  </si>
  <si>
    <t>その他の土木</t>
  </si>
  <si>
    <t>農林関係公共事業</t>
  </si>
  <si>
    <t>公 共 事 業</t>
    <phoneticPr fontId="7"/>
  </si>
  <si>
    <t>河川・下水
道・その他
の公共事業</t>
    <phoneticPr fontId="7"/>
  </si>
  <si>
    <t>河川・下水道・その他の公共事業</t>
  </si>
  <si>
    <t>土地造成</t>
  </si>
  <si>
    <t>上・工業用水道</t>
  </si>
  <si>
    <t>電気通信施設建設</t>
  </si>
  <si>
    <t>電力施設建設</t>
  </si>
  <si>
    <t>鉄道軌道建設</t>
  </si>
  <si>
    <t>建築補修（耐用年数向上を伴う維持・補修）</t>
  </si>
  <si>
    <t>土木補修（経常的な維持・補修）</t>
  </si>
  <si>
    <t>建築補修（経常的な維持・補修）</t>
  </si>
  <si>
    <t>同じ対象物を、中分類から細分類までに重複して入力しないで下さい。重複して計算します。  </t>
    <phoneticPr fontId="7"/>
  </si>
  <si>
    <t>建築</t>
    <rPh sb="0" eb="2">
      <t>ケンチク</t>
    </rPh>
    <phoneticPr fontId="3"/>
  </si>
  <si>
    <t>建設補修</t>
    <rPh sb="0" eb="2">
      <t>ケンセツ</t>
    </rPh>
    <rPh sb="2" eb="4">
      <t>ホシュウ</t>
    </rPh>
    <phoneticPr fontId="7"/>
  </si>
  <si>
    <t>建設投資額（直接効果）</t>
    <rPh sb="0" eb="2">
      <t>ケンセツ</t>
    </rPh>
    <rPh sb="2" eb="4">
      <t>トウシ</t>
    </rPh>
    <rPh sb="4" eb="5">
      <t>ガク</t>
    </rPh>
    <rPh sb="6" eb="8">
      <t>チョクセツ</t>
    </rPh>
    <rPh sb="8" eb="10">
      <t>コウカ</t>
    </rPh>
    <phoneticPr fontId="4"/>
  </si>
  <si>
    <t>その他の土木建設</t>
    <rPh sb="2" eb="3">
      <t>ホカ</t>
    </rPh>
    <rPh sb="4" eb="6">
      <t>ドボク</t>
    </rPh>
    <rPh sb="6" eb="8">
      <t>ケンセツ</t>
    </rPh>
    <phoneticPr fontId="7"/>
  </si>
  <si>
    <t xml:space="preserve"> × 中間投入率  　× 粗付加価値率</t>
    <rPh sb="3" eb="5">
      <t>チュウカン</t>
    </rPh>
    <rPh sb="5" eb="7">
      <t>トウニュウ</t>
    </rPh>
    <rPh sb="7" eb="8">
      <t>リツ</t>
    </rPh>
    <rPh sb="13" eb="14">
      <t>ソ</t>
    </rPh>
    <rPh sb="14" eb="16">
      <t>フカ</t>
    </rPh>
    <rPh sb="16" eb="18">
      <t>カチ</t>
    </rPh>
    <rPh sb="18" eb="19">
      <t>リツ</t>
    </rPh>
    <phoneticPr fontId="4"/>
  </si>
  <si>
    <t>中間投入額（原材料）</t>
    <rPh sb="0" eb="2">
      <t>チュウカン</t>
    </rPh>
    <rPh sb="2" eb="4">
      <t>トウニュウ</t>
    </rPh>
    <rPh sb="4" eb="5">
      <t>ガク</t>
    </rPh>
    <rPh sb="6" eb="9">
      <t>ゲンザイリョウ</t>
    </rPh>
    <phoneticPr fontId="7"/>
  </si>
  <si>
    <t>　粗付加価値額</t>
    <rPh sb="1" eb="2">
      <t>ソ</t>
    </rPh>
    <rPh sb="2" eb="4">
      <t>フカ</t>
    </rPh>
    <rPh sb="4" eb="6">
      <t>カチ</t>
    </rPh>
    <rPh sb="6" eb="7">
      <t>ガク</t>
    </rPh>
    <phoneticPr fontId="7"/>
  </si>
  <si>
    <t>雇用者所得</t>
    <rPh sb="0" eb="3">
      <t>コヨウシャ</t>
    </rPh>
    <rPh sb="3" eb="5">
      <t>ショトク</t>
    </rPh>
    <phoneticPr fontId="7"/>
  </si>
  <si>
    <t>営業余剰</t>
    <rPh sb="0" eb="2">
      <t>エイギョウ</t>
    </rPh>
    <rPh sb="2" eb="4">
      <t>ヨジョウ</t>
    </rPh>
    <phoneticPr fontId="7"/>
  </si>
  <si>
    <t xml:space="preserve"> × 県内自給率</t>
    <rPh sb="5" eb="8">
      <t>ジキュウリツ</t>
    </rPh>
    <phoneticPr fontId="4"/>
  </si>
  <si>
    <t>県内産</t>
    <rPh sb="0" eb="2">
      <t>ケンナイ</t>
    </rPh>
    <rPh sb="2" eb="3">
      <t>サン</t>
    </rPh>
    <phoneticPr fontId="7"/>
  </si>
  <si>
    <t>県外産</t>
    <rPh sb="2" eb="3">
      <t>サン</t>
    </rPh>
    <phoneticPr fontId="7"/>
  </si>
  <si>
    <t xml:space="preserve"> ÷ ﾃﾞﾌﾚｰﾀ</t>
    <phoneticPr fontId="7"/>
  </si>
  <si>
    <t>　　　　   ÷ ﾃﾞﾌﾚｰﾀ</t>
    <phoneticPr fontId="7"/>
  </si>
  <si>
    <t>物価調整</t>
    <rPh sb="0" eb="2">
      <t>ブッカ</t>
    </rPh>
    <rPh sb="2" eb="4">
      <t>チョウセイ</t>
    </rPh>
    <phoneticPr fontId="7"/>
  </si>
  <si>
    <t>2020年 価格に変換</t>
    <rPh sb="4" eb="5">
      <t>ネン</t>
    </rPh>
    <rPh sb="6" eb="8">
      <t>カカク</t>
    </rPh>
    <rPh sb="9" eb="11">
      <t>ヘンカン</t>
    </rPh>
    <phoneticPr fontId="7"/>
  </si>
  <si>
    <t>2020年</t>
    <rPh sb="4" eb="5">
      <t>ネン</t>
    </rPh>
    <phoneticPr fontId="7"/>
  </si>
  <si>
    <t xml:space="preserve"> × 逆行列係数</t>
    <rPh sb="3" eb="6">
      <t>ギャクギョウレツ</t>
    </rPh>
    <rPh sb="6" eb="8">
      <t>ケイスウ</t>
    </rPh>
    <phoneticPr fontId="4"/>
  </si>
  <si>
    <t xml:space="preserve"> × 所得率</t>
    <rPh sb="3" eb="5">
      <t>ショトク</t>
    </rPh>
    <rPh sb="5" eb="6">
      <t>リツ</t>
    </rPh>
    <phoneticPr fontId="4"/>
  </si>
  <si>
    <t>　　　      × ﾃﾞﾌﾚｰﾀ</t>
    <phoneticPr fontId="7"/>
  </si>
  <si>
    <t>∩</t>
    <phoneticPr fontId="7"/>
  </si>
  <si>
    <t xml:space="preserve"> × 県民所得係数</t>
    <rPh sb="5" eb="7">
      <t>ショトク</t>
    </rPh>
    <rPh sb="7" eb="9">
      <t>ケイスウ</t>
    </rPh>
    <phoneticPr fontId="7"/>
  </si>
  <si>
    <t>所得増加額（県内在住者）</t>
    <rPh sb="0" eb="2">
      <t>ショトク</t>
    </rPh>
    <rPh sb="2" eb="4">
      <t>ゾウカ</t>
    </rPh>
    <rPh sb="4" eb="5">
      <t>ガク</t>
    </rPh>
    <rPh sb="8" eb="11">
      <t>ザイジュウシャ</t>
    </rPh>
    <phoneticPr fontId="7"/>
  </si>
  <si>
    <t xml:space="preserve"> × 消費転換係数</t>
    <rPh sb="3" eb="5">
      <t>ショウヒ</t>
    </rPh>
    <rPh sb="5" eb="7">
      <t>テンカン</t>
    </rPh>
    <rPh sb="7" eb="9">
      <t>ケイスウ</t>
    </rPh>
    <phoneticPr fontId="4"/>
  </si>
  <si>
    <t>消費増加額（県内産）</t>
    <rPh sb="0" eb="2">
      <t>ショウヒ</t>
    </rPh>
    <rPh sb="2" eb="4">
      <t>ゾウカ</t>
    </rPh>
    <rPh sb="4" eb="5">
      <t>ガク</t>
    </rPh>
    <rPh sb="8" eb="9">
      <t>サン</t>
    </rPh>
    <phoneticPr fontId="7"/>
  </si>
  <si>
    <t>　　　　　建設投資額</t>
    <rPh sb="5" eb="7">
      <t>ケンセツ</t>
    </rPh>
    <rPh sb="7" eb="9">
      <t>トウシ</t>
    </rPh>
    <rPh sb="9" eb="10">
      <t>ガク</t>
    </rPh>
    <phoneticPr fontId="7"/>
  </si>
  <si>
    <t>　　   　　＋第１次間接効果</t>
    <rPh sb="8" eb="9">
      <t>ダイ</t>
    </rPh>
    <rPh sb="10" eb="11">
      <t>ジ</t>
    </rPh>
    <rPh sb="11" eb="13">
      <t>カンセツ</t>
    </rPh>
    <rPh sb="13" eb="15">
      <t>コウカ</t>
    </rPh>
    <phoneticPr fontId="7"/>
  </si>
  <si>
    <t>　　　　   ＋第２次間接効果</t>
    <rPh sb="8" eb="9">
      <t>ダイ</t>
    </rPh>
    <rPh sb="10" eb="11">
      <t>ジ</t>
    </rPh>
    <rPh sb="11" eb="13">
      <t>カンセツ</t>
    </rPh>
    <rPh sb="13" eb="15">
      <t>コウカ</t>
    </rPh>
    <phoneticPr fontId="7"/>
  </si>
  <si>
    <t>　　　　    総合効果÷建設投資額</t>
    <rPh sb="8" eb="10">
      <t>ソウゴウ</t>
    </rPh>
    <rPh sb="10" eb="12">
      <t>コウカ</t>
    </rPh>
    <rPh sb="13" eb="15">
      <t>ケンセツ</t>
    </rPh>
    <rPh sb="15" eb="17">
      <t>トウシ</t>
    </rPh>
    <rPh sb="17" eb="18">
      <t>ガク</t>
    </rPh>
    <phoneticPr fontId="7"/>
  </si>
  <si>
    <t>　雇用誘発人数</t>
    <rPh sb="1" eb="3">
      <t>コヨウ</t>
    </rPh>
    <rPh sb="3" eb="5">
      <t>ユウハツ</t>
    </rPh>
    <rPh sb="5" eb="7">
      <t>ニンズウ</t>
    </rPh>
    <phoneticPr fontId="7"/>
  </si>
  <si>
    <t>　労働誘発人数</t>
    <rPh sb="1" eb="3">
      <t>ロウドウ</t>
    </rPh>
    <rPh sb="3" eb="5">
      <t>ユウハツ</t>
    </rPh>
    <rPh sb="5" eb="7">
      <t>ニンズウ</t>
    </rPh>
    <phoneticPr fontId="7"/>
  </si>
  <si>
    <t>誘発倍率</t>
    <rPh sb="0" eb="2">
      <t>ユウハツ</t>
    </rPh>
    <rPh sb="2" eb="4">
      <t>バイリツ</t>
    </rPh>
    <phoneticPr fontId="7"/>
  </si>
  <si>
    <t>　対直接効果</t>
    <rPh sb="1" eb="2">
      <t>タイ</t>
    </rPh>
    <rPh sb="2" eb="4">
      <t>チョクセツ</t>
    </rPh>
    <rPh sb="4" eb="6">
      <t>コウカ</t>
    </rPh>
    <phoneticPr fontId="7"/>
  </si>
  <si>
    <t>＊A住宅を小分類の「住宅建設」に30,000(千円)と入力し、B住宅を細分類１の「木造在来住宅」に40,000(千円)と入力した場合、小分類の「住宅建設」は合計70,000(千円)として内部で計算します。</t>
    <rPh sb="2" eb="4">
      <t>ジュウタク</t>
    </rPh>
    <rPh sb="5" eb="8">
      <t>ショウブンルイ</t>
    </rPh>
    <rPh sb="10" eb="12">
      <t>ジュウタク</t>
    </rPh>
    <rPh sb="12" eb="14">
      <t>ケンセツ</t>
    </rPh>
    <rPh sb="23" eb="25">
      <t>センエン</t>
    </rPh>
    <rPh sb="27" eb="29">
      <t>ニュウリョク</t>
    </rPh>
    <rPh sb="32" eb="34">
      <t>ジュウタク</t>
    </rPh>
    <rPh sb="60" eb="62">
      <t>ニュウリョク</t>
    </rPh>
    <rPh sb="64" eb="66">
      <t>バアイ</t>
    </rPh>
    <rPh sb="78" eb="80">
      <t>ゴウケイ</t>
    </rPh>
    <rPh sb="93" eb="95">
      <t>ナイブ</t>
    </rPh>
    <rPh sb="96" eb="98">
      <t>ケイサン</t>
    </rPh>
    <phoneticPr fontId="7"/>
  </si>
  <si>
    <t>上位２０部門については、１０６部門、３９部門のどちらかが選べます。</t>
    <rPh sb="0" eb="2">
      <t>ジョウイ</t>
    </rPh>
    <rPh sb="4" eb="6">
      <t>ブモン</t>
    </rPh>
    <rPh sb="15" eb="17">
      <t>ブモン</t>
    </rPh>
    <rPh sb="20" eb="22">
      <t>ブモン</t>
    </rPh>
    <rPh sb="28" eb="29">
      <t>エラ</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</si>
</sst>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
    <numFmt numFmtId="177" formatCode="#,##0.000000;[Red]\-#,##0.000000"/>
    <numFmt numFmtId="178" formatCode="0000&quot;年&quot;"/>
    <numFmt numFmtId="179" formatCode="#,##0.0000;[Red]\-#,##0.0000"/>
    <numFmt numFmtId="180" formatCode="&quot;【H&quot;00&quot;】&quot;"/>
    <numFmt numFmtId="181" formatCode="0.000000_ "/>
    <numFmt numFmtId="182" formatCode="00"/>
    <numFmt numFmtId="183" formatCode="#,##0.0;[Red]\-#,##0.0"/>
    <numFmt numFmtId="184" formatCode="[$-411]ggge&quot;年&quot;m&quot;月&quot;d&quot;日&quot;;@"/>
    <numFmt numFmtId="185" formatCode="0.00_ "/>
    <numFmt numFmtId="186" formatCode="#,##0_ "/>
    <numFmt numFmtId="187" formatCode="#,##0.000_ "/>
    <numFmt numFmtId="188" formatCode="0.0&quot;人&quot;"/>
  </numFmts>
  <fonts count="34">
    <font>
      <sz val="11"/>
      <color theme="1"/>
      <name val="ＭＳ Ｐゴシック"/>
      <family val="2"/>
      <charset val="128"/>
    </font>
    <font>
      <sz val="11"/>
      <color theme="1"/>
      <name val="ＭＳ Ｐゴシック"/>
      <family val="2"/>
      <charset val="128"/>
    </font>
    <font>
      <sz val="11"/>
      <color theme="0"/>
      <name val="ＭＳ Ｐゴシック"/>
      <family val="3"/>
      <charset val="128"/>
    </font>
    <font>
      <sz val="6"/>
      <name val="ＭＳ Ｐゴシック"/>
      <family val="2"/>
      <charset val="128"/>
    </font>
    <font>
      <sz val="6"/>
      <name val="ＭＳ Ｐゴシック"/>
      <family val="3"/>
      <charset val="128"/>
    </font>
    <font>
      <sz val="6"/>
      <name val="游ゴシック"/>
      <family val="2"/>
      <charset val="128"/>
      <scheme val="minor"/>
    </font>
    <font>
      <sz val="11"/>
      <color theme="1"/>
      <name val="游ゴシック"/>
      <family val="3"/>
      <charset val="128"/>
      <scheme val="minor"/>
    </font>
    <font>
      <sz val="6"/>
      <name val="Arial Unicode MS"/>
      <family val="2"/>
      <charset val="128"/>
    </font>
    <font>
      <sz val="11"/>
      <name val="ＭＳ Ｐゴシック"/>
      <family val="3"/>
      <charset val="128"/>
    </font>
    <font>
      <u/>
      <sz val="9.9"/>
      <color theme="10"/>
      <name val="Arial Unicode MS"/>
      <family val="3"/>
      <charset val="128"/>
    </font>
    <font>
      <sz val="9"/>
      <color theme="1"/>
      <name val="Arial Unicode MS"/>
      <family val="3"/>
      <charset val="128"/>
    </font>
    <font>
      <sz val="6"/>
      <name val="ＭＳ Ｐ明朝"/>
      <family val="1"/>
      <charset val="128"/>
    </font>
    <font>
      <sz val="6"/>
      <name val="ＭＳ ゴシック"/>
      <family val="3"/>
      <charset val="128"/>
    </font>
    <font>
      <sz val="11"/>
      <color theme="1"/>
      <name val="游ゴシック Medium"/>
      <family val="3"/>
      <charset val="128"/>
    </font>
    <font>
      <b/>
      <i/>
      <sz val="12"/>
      <color theme="1"/>
      <name val="游ゴシック Medium"/>
      <family val="3"/>
      <charset val="128"/>
    </font>
    <font>
      <sz val="10"/>
      <color rgb="FFFF0000"/>
      <name val="游ゴシック Medium"/>
      <family val="3"/>
      <charset val="128"/>
    </font>
    <font>
      <sz val="11"/>
      <name val="游ゴシック Medium"/>
      <family val="3"/>
      <charset val="128"/>
    </font>
    <font>
      <sz val="11"/>
      <color theme="0"/>
      <name val="游ゴシック Medium"/>
      <family val="3"/>
      <charset val="128"/>
    </font>
    <font>
      <sz val="10"/>
      <name val="游ゴシック Medium"/>
      <family val="3"/>
      <charset val="128"/>
    </font>
    <font>
      <sz val="11"/>
      <color indexed="8"/>
      <name val="游ゴシック Medium"/>
      <family val="3"/>
      <charset val="128"/>
    </font>
    <font>
      <sz val="10"/>
      <color theme="1"/>
      <name val="游ゴシック Medium"/>
      <family val="3"/>
      <charset val="128"/>
    </font>
    <font>
      <sz val="9"/>
      <name val="BIZ UDPゴシック"/>
      <family val="3"/>
      <charset val="128"/>
    </font>
    <font>
      <sz val="9"/>
      <color theme="0"/>
      <name val="BIZ UDPゴシック"/>
      <family val="3"/>
      <charset val="128"/>
    </font>
    <font>
      <sz val="9"/>
      <color theme="1"/>
      <name val="BIZ UDPゴシック"/>
      <family val="3"/>
      <charset val="128"/>
    </font>
    <font>
      <sz val="12"/>
      <color theme="1"/>
      <name val="游ゴシック Medium"/>
      <family val="3"/>
      <charset val="128"/>
    </font>
    <font>
      <sz val="11"/>
      <color theme="1"/>
      <name val="BIZ UDPゴシック"/>
      <family val="3"/>
      <charset val="128"/>
    </font>
    <font>
      <sz val="10"/>
      <color theme="0"/>
      <name val="游ゴシック Medium"/>
      <family val="3"/>
      <charset val="128"/>
    </font>
    <font>
      <b/>
      <sz val="10"/>
      <color theme="7" tint="-0.499984740745262"/>
      <name val="游ゴシック Medium"/>
      <family val="3"/>
      <charset val="128"/>
    </font>
    <font>
      <u/>
      <sz val="10"/>
      <color theme="10"/>
      <name val="游ゴシック Medium"/>
      <family val="3"/>
      <charset val="128"/>
    </font>
    <font>
      <u/>
      <sz val="9"/>
      <color theme="10"/>
      <name val="游ゴシック Medium"/>
      <family val="3"/>
      <charset val="128"/>
    </font>
    <font>
      <sz val="11"/>
      <name val="Arial Narrow"/>
      <family val="2"/>
    </font>
    <font>
      <b/>
      <sz val="14"/>
      <color theme="1"/>
      <name val="游ゴシック Medium"/>
      <family val="3"/>
      <charset val="128"/>
    </font>
    <font>
      <b/>
      <sz val="12"/>
      <color theme="1"/>
      <name val="游ゴシック Medium"/>
      <family val="3"/>
      <charset val="128"/>
    </font>
    <font>
      <sz val="16"/>
      <color theme="1"/>
      <name val="游ゴシック Medium"/>
      <family val="3"/>
      <charset val="128"/>
    </font>
  </fonts>
  <fills count="35">
    <fill>
      <patternFill patternType="none"/>
    </fill>
    <fill>
      <patternFill patternType="gray125"/>
    </fill>
    <fill>
      <patternFill patternType="solid">
        <fgColor rgb="FFFF99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660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FFCC66"/>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theme="2" tint="-9.9978637043366805E-2"/>
        <bgColor indexed="64"/>
      </patternFill>
    </fill>
    <fill>
      <patternFill patternType="solid">
        <fgColor theme="2"/>
        <bgColor indexed="64"/>
      </patternFill>
    </fill>
    <fill>
      <patternFill patternType="solid">
        <fgColor theme="2" tint="-0.749992370372631"/>
        <bgColor indexed="64"/>
      </patternFill>
    </fill>
    <fill>
      <patternFill patternType="solid">
        <fgColor rgb="FF002060"/>
        <bgColor indexed="64"/>
      </patternFill>
    </fill>
    <fill>
      <patternFill patternType="solid">
        <fgColor rgb="FF7030A0"/>
        <bgColor indexed="64"/>
      </patternFill>
    </fill>
    <fill>
      <patternFill patternType="solid">
        <fgColor theme="9" tint="-0.499984740745262"/>
        <bgColor indexed="64"/>
      </patternFill>
    </fill>
    <fill>
      <patternFill patternType="solid">
        <fgColor rgb="FFC00000"/>
        <bgColor indexed="64"/>
      </patternFill>
    </fill>
    <fill>
      <patternFill patternType="solid">
        <fgColor theme="2" tint="-0.749961851863155"/>
        <bgColor indexed="64"/>
      </patternFill>
    </fill>
    <fill>
      <patternFill patternType="solid">
        <fgColor theme="8"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CC"/>
        <bgColor indexed="64"/>
      </patternFill>
    </fill>
    <fill>
      <patternFill patternType="solid">
        <fgColor theme="5" tint="-0.249977111117893"/>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s>
  <borders count="210">
    <border>
      <left/>
      <right/>
      <top/>
      <bottom/>
      <diagonal/>
    </border>
    <border>
      <left style="thin">
        <color rgb="FFFF9900"/>
      </left>
      <right style="thin">
        <color rgb="FFFF9900"/>
      </right>
      <top style="thin">
        <color rgb="FFFF9900"/>
      </top>
      <bottom style="hair">
        <color rgb="FFFF9900"/>
      </bottom>
      <diagonal/>
    </border>
    <border>
      <left style="thin">
        <color rgb="FFFF9900"/>
      </left>
      <right style="thin">
        <color rgb="FFFF9900"/>
      </right>
      <top style="hair">
        <color rgb="FFFF9900"/>
      </top>
      <bottom style="hair">
        <color rgb="FFFF9900"/>
      </bottom>
      <diagonal/>
    </border>
    <border>
      <left style="thin">
        <color rgb="FFFF9900"/>
      </left>
      <right style="thin">
        <color rgb="FFFF9900"/>
      </right>
      <top style="hair">
        <color rgb="FFFF9900"/>
      </top>
      <bottom style="thin">
        <color rgb="FFFF9900"/>
      </bottom>
      <diagonal/>
    </border>
    <border>
      <left style="thin">
        <color rgb="FFFF9900"/>
      </left>
      <right/>
      <top style="thin">
        <color rgb="FFFF9900"/>
      </top>
      <bottom style="thin">
        <color rgb="FFFF9900"/>
      </bottom>
      <diagonal/>
    </border>
    <border>
      <left/>
      <right/>
      <top style="thin">
        <color rgb="FFFF9900"/>
      </top>
      <bottom style="thin">
        <color rgb="FFFF9900"/>
      </bottom>
      <diagonal/>
    </border>
    <border>
      <left/>
      <right style="thin">
        <color rgb="FFFF9900"/>
      </right>
      <top style="thin">
        <color rgb="FFFF9900"/>
      </top>
      <bottom style="thin">
        <color rgb="FFFF9900"/>
      </bottom>
      <diagonal/>
    </border>
    <border>
      <left style="thin">
        <color rgb="FFFF9900"/>
      </left>
      <right style="thin">
        <color rgb="FFFF9900"/>
      </right>
      <top style="thin">
        <color rgb="FFFF9900"/>
      </top>
      <bottom style="thin">
        <color rgb="FFFF9900"/>
      </bottom>
      <diagonal/>
    </border>
    <border>
      <left style="thin">
        <color rgb="FFFF9900"/>
      </left>
      <right style="thin">
        <color rgb="FFFF9900"/>
      </right>
      <top style="thin">
        <color rgb="FFFF9900"/>
      </top>
      <bottom/>
      <diagonal/>
    </border>
    <border>
      <left style="thin">
        <color rgb="FFFF9900"/>
      </left>
      <right style="thin">
        <color rgb="FFFF9900"/>
      </right>
      <top/>
      <bottom style="hair">
        <color rgb="FFFF9900"/>
      </bottom>
      <diagonal/>
    </border>
    <border>
      <left style="thin">
        <color rgb="FFFF6600"/>
      </left>
      <right style="thin">
        <color rgb="FFFF6600"/>
      </right>
      <top style="thin">
        <color rgb="FFFF6600"/>
      </top>
      <bottom style="hair">
        <color rgb="FFFF6600"/>
      </bottom>
      <diagonal/>
    </border>
    <border>
      <left style="thin">
        <color rgb="FFFF6600"/>
      </left>
      <right style="thin">
        <color rgb="FFFF6600"/>
      </right>
      <top style="thin">
        <color rgb="FFFF6600"/>
      </top>
      <bottom style="thin">
        <color rgb="FFFF6600"/>
      </bottom>
      <diagonal/>
    </border>
    <border>
      <left style="thin">
        <color rgb="FFFF6600"/>
      </left>
      <right style="thin">
        <color rgb="FFFF6600"/>
      </right>
      <top style="hair">
        <color rgb="FFFF6600"/>
      </top>
      <bottom style="hair">
        <color rgb="FFFF6600"/>
      </bottom>
      <diagonal/>
    </border>
    <border>
      <left style="thin">
        <color rgb="FFFF6600"/>
      </left>
      <right style="thin">
        <color rgb="FFFF6600"/>
      </right>
      <top style="hair">
        <color rgb="FFFF6600"/>
      </top>
      <bottom style="thin">
        <color rgb="FFFF6600"/>
      </bottom>
      <diagonal/>
    </border>
    <border>
      <left style="thin">
        <color rgb="FFFF0000"/>
      </left>
      <right style="thin">
        <color rgb="FFFF0000"/>
      </right>
      <top/>
      <bottom style="thin">
        <color rgb="FFFF000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style="double">
        <color theme="1"/>
      </left>
      <right/>
      <top style="double">
        <color theme="1"/>
      </top>
      <bottom/>
      <diagonal/>
    </border>
    <border>
      <left/>
      <right/>
      <top style="double">
        <color theme="1"/>
      </top>
      <bottom/>
      <diagonal/>
    </border>
    <border>
      <left/>
      <right/>
      <top style="double">
        <color theme="1"/>
      </top>
      <bottom style="thin">
        <color theme="0"/>
      </bottom>
      <diagonal/>
    </border>
    <border>
      <left/>
      <right style="double">
        <color theme="1"/>
      </right>
      <top style="double">
        <color theme="1"/>
      </top>
      <bottom/>
      <diagonal/>
    </border>
    <border>
      <left style="double">
        <color theme="1"/>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theme="0"/>
      </left>
      <right style="double">
        <color theme="1"/>
      </right>
      <top/>
      <bottom/>
      <diagonal/>
    </border>
    <border>
      <left/>
      <right style="thin">
        <color theme="0"/>
      </right>
      <top/>
      <bottom/>
      <diagonal/>
    </border>
    <border>
      <left/>
      <right/>
      <top style="thin">
        <color theme="0"/>
      </top>
      <bottom style="thin">
        <color theme="0"/>
      </bottom>
      <diagonal/>
    </border>
    <border>
      <left style="thin">
        <color indexed="64"/>
      </left>
      <right style="thin">
        <color indexed="64"/>
      </right>
      <top style="thin">
        <color indexed="64"/>
      </top>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bottom style="thin">
        <color indexed="64"/>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
      <left style="thin">
        <color rgb="FFFF0000"/>
      </left>
      <right style="thin">
        <color rgb="FFFF0000"/>
      </right>
      <top style="thin">
        <color rgb="FFFF0000"/>
      </top>
      <bottom style="thin">
        <color rgb="FFFF0000"/>
      </bottom>
      <diagonal/>
    </border>
    <border>
      <left/>
      <right style="thin">
        <color rgb="FFFF6600"/>
      </right>
      <top style="thin">
        <color rgb="FFFF6600"/>
      </top>
      <bottom style="thin">
        <color rgb="FFFF6600"/>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bottom/>
      <diagonal/>
    </border>
    <border>
      <left/>
      <right style="thin">
        <color rgb="FFFF0000"/>
      </right>
      <top/>
      <bottom/>
      <diagonal/>
    </border>
    <border>
      <left style="thin">
        <color rgb="FFFF0000"/>
      </left>
      <right style="thin">
        <color rgb="FFFF0000"/>
      </right>
      <top style="thin">
        <color rgb="FFFF0000"/>
      </top>
      <bottom style="hair">
        <color rgb="FFFF0000"/>
      </bottom>
      <diagonal/>
    </border>
    <border>
      <left style="thin">
        <color rgb="FFFF0000"/>
      </left>
      <right/>
      <top/>
      <bottom style="hair">
        <color rgb="FFFF0000"/>
      </bottom>
      <diagonal/>
    </border>
    <border>
      <left/>
      <right style="thin">
        <color rgb="FFFF0000"/>
      </right>
      <top/>
      <bottom style="hair">
        <color rgb="FFFF0000"/>
      </bottom>
      <diagonal/>
    </border>
    <border>
      <left style="thin">
        <color rgb="FFFF0000"/>
      </left>
      <right style="thin">
        <color rgb="FFFF0000"/>
      </right>
      <top/>
      <bottom style="hair">
        <color rgb="FFFF0000"/>
      </bottom>
      <diagonal/>
    </border>
    <border>
      <left style="thin">
        <color rgb="FFFF0000"/>
      </left>
      <right style="thin">
        <color rgb="FFFF0000"/>
      </right>
      <top style="hair">
        <color rgb="FFFF0000"/>
      </top>
      <bottom style="hair">
        <color rgb="FFFF0000"/>
      </bottom>
      <diagonal/>
    </border>
    <border>
      <left style="thin">
        <color rgb="FFFF0000"/>
      </left>
      <right/>
      <top style="hair">
        <color rgb="FFFF0000"/>
      </top>
      <bottom style="hair">
        <color rgb="FFFF0000"/>
      </bottom>
      <diagonal/>
    </border>
    <border>
      <left/>
      <right/>
      <top/>
      <bottom style="hair">
        <color rgb="FFFF0000"/>
      </bottom>
      <diagonal/>
    </border>
    <border>
      <left/>
      <right style="thin">
        <color rgb="FFFF0000"/>
      </right>
      <top style="hair">
        <color rgb="FFFF0000"/>
      </top>
      <bottom style="hair">
        <color rgb="FFFF0000"/>
      </bottom>
      <diagonal/>
    </border>
    <border>
      <left style="thin">
        <color rgb="FFFF0000"/>
      </left>
      <right style="thin">
        <color rgb="FFFF0000"/>
      </right>
      <top style="hair">
        <color rgb="FFFF0000"/>
      </top>
      <bottom/>
      <diagonal/>
    </border>
    <border>
      <left style="thin">
        <color rgb="FFFF0000"/>
      </left>
      <right/>
      <top style="hair">
        <color rgb="FFFF0000"/>
      </top>
      <bottom/>
      <diagonal/>
    </border>
    <border>
      <left style="thin">
        <color rgb="FFFF0000"/>
      </left>
      <right style="thin">
        <color rgb="FFFF0000"/>
      </right>
      <top style="hair">
        <color rgb="FFFF0000"/>
      </top>
      <bottom style="thin">
        <color rgb="FFFF0000"/>
      </bottom>
      <diagonal/>
    </border>
    <border>
      <left style="thin">
        <color indexed="64"/>
      </left>
      <right style="thin">
        <color indexed="64"/>
      </right>
      <top/>
      <bottom/>
      <diagonal/>
    </border>
    <border>
      <left/>
      <right style="double">
        <color theme="1"/>
      </right>
      <top/>
      <bottom/>
      <diagonal/>
    </border>
    <border>
      <left style="thin">
        <color rgb="FFFF6600"/>
      </left>
      <right/>
      <top style="thin">
        <color rgb="FFFF6600"/>
      </top>
      <bottom style="thin">
        <color rgb="FFFF6600"/>
      </bottom>
      <diagonal/>
    </border>
    <border>
      <left/>
      <right/>
      <top style="thin">
        <color rgb="FFFF6600"/>
      </top>
      <bottom style="thin">
        <color rgb="FFFF6600"/>
      </bottom>
      <diagonal/>
    </border>
    <border>
      <left style="thin">
        <color theme="0"/>
      </left>
      <right/>
      <top style="thin">
        <color theme="0"/>
      </top>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auto="1"/>
      </bottom>
      <diagonal/>
    </border>
    <border>
      <left/>
      <right style="thin">
        <color theme="0"/>
      </right>
      <top/>
      <bottom style="thin">
        <color theme="0"/>
      </bottom>
      <diagonal/>
    </border>
    <border>
      <left style="thin">
        <color theme="0"/>
      </left>
      <right/>
      <top/>
      <bottom style="thin">
        <color theme="0"/>
      </bottom>
      <diagonal/>
    </border>
    <border>
      <left/>
      <right/>
      <top/>
      <bottom style="thin">
        <color theme="0"/>
      </bottom>
      <diagonal/>
    </border>
    <border>
      <left style="thin">
        <color auto="1"/>
      </left>
      <right style="thin">
        <color auto="1"/>
      </right>
      <top style="hair">
        <color auto="1"/>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auto="1"/>
      </top>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top style="thin">
        <color indexed="64"/>
      </top>
      <bottom style="thin">
        <color theme="0"/>
      </bottom>
      <diagonal/>
    </border>
    <border>
      <left style="double">
        <color rgb="FFC00000"/>
      </left>
      <right style="double">
        <color rgb="FFC00000"/>
      </right>
      <top style="double">
        <color rgb="FFC00000"/>
      </top>
      <bottom style="double">
        <color rgb="FFC00000"/>
      </bottom>
      <diagonal/>
    </border>
    <border>
      <left style="thin">
        <color indexed="64"/>
      </left>
      <right style="thin">
        <color indexed="64"/>
      </right>
      <top style="thin">
        <color indexed="64"/>
      </top>
      <bottom style="thin">
        <color theme="2" tint="-0.749961851863155"/>
      </bottom>
      <diagonal/>
    </border>
    <border>
      <left style="thin">
        <color indexed="64"/>
      </left>
      <right style="thin">
        <color indexed="64"/>
      </right>
      <top style="thin">
        <color theme="2" tint="-0.749961851863155"/>
      </top>
      <bottom style="thin">
        <color theme="2" tint="-0.749961851863155"/>
      </bottom>
      <diagonal/>
    </border>
    <border>
      <left style="thin">
        <color indexed="64"/>
      </left>
      <right style="thin">
        <color indexed="64"/>
      </right>
      <top style="thin">
        <color theme="2" tint="-0.749961851863155"/>
      </top>
      <bottom style="thin">
        <color indexed="64"/>
      </bottom>
      <diagonal/>
    </border>
    <border>
      <left style="thin">
        <color indexed="64"/>
      </left>
      <right style="thin">
        <color theme="2" tint="-0.749961851863155"/>
      </right>
      <top style="thin">
        <color indexed="64"/>
      </top>
      <bottom style="thin">
        <color theme="2" tint="-0.749961851863155"/>
      </bottom>
      <diagonal/>
    </border>
    <border>
      <left style="thin">
        <color theme="2" tint="-0.749961851863155"/>
      </left>
      <right style="thin">
        <color theme="2" tint="-0.749961851863155"/>
      </right>
      <top style="thin">
        <color indexed="64"/>
      </top>
      <bottom style="thin">
        <color theme="2" tint="-0.749961851863155"/>
      </bottom>
      <diagonal/>
    </border>
    <border>
      <left style="thin">
        <color theme="2" tint="-0.749961851863155"/>
      </left>
      <right style="thin">
        <color indexed="64"/>
      </right>
      <top style="thin">
        <color indexed="64"/>
      </top>
      <bottom style="thin">
        <color theme="2" tint="-0.749961851863155"/>
      </bottom>
      <diagonal/>
    </border>
    <border>
      <left style="thin">
        <color indexed="64"/>
      </left>
      <right style="thin">
        <color theme="2" tint="-0.749961851863155"/>
      </right>
      <top style="thin">
        <color theme="2" tint="-0.749961851863155"/>
      </top>
      <bottom style="thin">
        <color theme="2" tint="-0.749961851863155"/>
      </bottom>
      <diagonal/>
    </border>
    <border>
      <left style="thin">
        <color theme="2" tint="-0.749961851863155"/>
      </left>
      <right style="thin">
        <color theme="2" tint="-0.749961851863155"/>
      </right>
      <top style="thin">
        <color theme="2" tint="-0.749961851863155"/>
      </top>
      <bottom style="thin">
        <color theme="2" tint="-0.749961851863155"/>
      </bottom>
      <diagonal/>
    </border>
    <border>
      <left style="thin">
        <color theme="2" tint="-0.749961851863155"/>
      </left>
      <right style="thin">
        <color indexed="64"/>
      </right>
      <top style="thin">
        <color theme="2" tint="-0.749961851863155"/>
      </top>
      <bottom style="thin">
        <color theme="2" tint="-0.749961851863155"/>
      </bottom>
      <diagonal/>
    </border>
    <border>
      <left style="thin">
        <color indexed="64"/>
      </left>
      <right style="thin">
        <color theme="2" tint="-0.749961851863155"/>
      </right>
      <top style="thin">
        <color theme="2" tint="-0.749961851863155"/>
      </top>
      <bottom style="thin">
        <color indexed="64"/>
      </bottom>
      <diagonal/>
    </border>
    <border>
      <left style="thin">
        <color theme="2" tint="-0.749961851863155"/>
      </left>
      <right style="thin">
        <color theme="2" tint="-0.749961851863155"/>
      </right>
      <top style="thin">
        <color theme="2" tint="-0.749961851863155"/>
      </top>
      <bottom style="thin">
        <color indexed="64"/>
      </bottom>
      <diagonal/>
    </border>
    <border>
      <left style="thin">
        <color theme="2" tint="-0.749961851863155"/>
      </left>
      <right style="thin">
        <color indexed="64"/>
      </right>
      <top style="thin">
        <color theme="2" tint="-0.749961851863155"/>
      </top>
      <bottom style="thin">
        <color indexed="64"/>
      </bottom>
      <diagonal/>
    </border>
    <border>
      <left style="thin">
        <color indexed="64"/>
      </left>
      <right style="thin">
        <color theme="2" tint="-0.749961851863155"/>
      </right>
      <top style="thin">
        <color indexed="64"/>
      </top>
      <bottom style="thin">
        <color indexed="64"/>
      </bottom>
      <diagonal/>
    </border>
    <border>
      <left style="thin">
        <color indexed="64"/>
      </left>
      <right style="thin">
        <color indexed="64"/>
      </right>
      <top style="thin">
        <color theme="2" tint="-0.749961851863155"/>
      </top>
      <bottom/>
      <diagonal/>
    </border>
    <border>
      <left style="thin">
        <color theme="2" tint="-0.749961851863155"/>
      </left>
      <right style="thin">
        <color indexed="64"/>
      </right>
      <top style="thin">
        <color indexed="64"/>
      </top>
      <bottom/>
      <diagonal/>
    </border>
    <border>
      <left style="thin">
        <color theme="2" tint="-0.749961851863155"/>
      </left>
      <right style="thin">
        <color indexed="64"/>
      </right>
      <top/>
      <bottom style="thin">
        <color theme="2" tint="-0.749961851863155"/>
      </bottom>
      <diagonal/>
    </border>
    <border>
      <left/>
      <right style="thin">
        <color indexed="64"/>
      </right>
      <top style="thin">
        <color theme="2" tint="-0.749961851863155"/>
      </top>
      <bottom style="thin">
        <color theme="2" tint="-0.749961851863155"/>
      </bottom>
      <diagonal/>
    </border>
    <border>
      <left/>
      <right style="thin">
        <color indexed="64"/>
      </right>
      <top style="thin">
        <color theme="2" tint="-0.749961851863155"/>
      </top>
      <bottom style="thin">
        <color indexed="64"/>
      </bottom>
      <diagonal/>
    </border>
    <border>
      <left/>
      <right style="thin">
        <color indexed="64"/>
      </right>
      <top style="thin">
        <color indexed="64"/>
      </top>
      <bottom style="thin">
        <color theme="2" tint="-0.749961851863155"/>
      </bottom>
      <diagonal/>
    </border>
    <border>
      <left/>
      <right/>
      <top/>
      <bottom style="medium">
        <color theme="1"/>
      </bottom>
      <diagonal/>
    </border>
    <border>
      <left/>
      <right style="medium">
        <color theme="1"/>
      </right>
      <top/>
      <bottom style="medium">
        <color theme="1"/>
      </bottom>
      <diagonal/>
    </border>
    <border>
      <left style="thin">
        <color theme="0"/>
      </left>
      <right/>
      <top/>
      <bottom style="thin">
        <color indexed="64"/>
      </bottom>
      <diagonal/>
    </border>
    <border>
      <left/>
      <right style="thin">
        <color theme="0"/>
      </right>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right/>
      <top style="thin">
        <color theme="0"/>
      </top>
      <bottom style="thin">
        <color indexed="64"/>
      </bottom>
      <diagonal/>
    </border>
    <border>
      <left style="thin">
        <color indexed="64"/>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theme="1"/>
      </right>
      <top/>
      <bottom style="medium">
        <color indexed="64"/>
      </bottom>
      <diagonal/>
    </border>
    <border>
      <left/>
      <right/>
      <top style="thin">
        <color theme="0"/>
      </top>
      <bottom style="medium">
        <color theme="6" tint="-0.499984740745262"/>
      </bottom>
      <diagonal/>
    </border>
    <border>
      <left/>
      <right style="thin">
        <color theme="0"/>
      </right>
      <top style="thin">
        <color theme="0"/>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medium">
        <color theme="5" tint="-0.499984740745262"/>
      </left>
      <right/>
      <top/>
      <bottom/>
      <diagonal/>
    </border>
    <border>
      <left/>
      <right style="medium">
        <color theme="5" tint="-0.499984740745262"/>
      </right>
      <top/>
      <bottom/>
      <diagonal/>
    </border>
    <border>
      <left style="medium">
        <color theme="5" tint="-0.499984740745262"/>
      </left>
      <right/>
      <top/>
      <bottom style="medium">
        <color theme="5" tint="-0.499984740745262"/>
      </bottom>
      <diagonal/>
    </border>
    <border>
      <left/>
      <right/>
      <top/>
      <bottom style="medium">
        <color theme="5" tint="-0.499984740745262"/>
      </bottom>
      <diagonal/>
    </border>
    <border>
      <left/>
      <right style="medium">
        <color theme="5" tint="-0.499984740745262"/>
      </right>
      <top/>
      <bottom style="medium">
        <color theme="5" tint="-0.499984740745262"/>
      </bottom>
      <diagonal/>
    </border>
    <border>
      <left style="medium">
        <color theme="7" tint="-0.499984740745262"/>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top/>
      <bottom/>
      <diagonal/>
    </border>
    <border>
      <left/>
      <right style="medium">
        <color theme="7" tint="-0.499984740745262"/>
      </right>
      <top/>
      <bottom/>
      <diagonal/>
    </border>
    <border>
      <left style="medium">
        <color theme="7" tint="-0.499984740745262"/>
      </left>
      <right/>
      <top/>
      <bottom style="medium">
        <color theme="7" tint="-0.499984740745262"/>
      </bottom>
      <diagonal/>
    </border>
    <border>
      <left/>
      <right/>
      <top/>
      <bottom style="medium">
        <color theme="7" tint="-0.499984740745262"/>
      </bottom>
      <diagonal/>
    </border>
    <border>
      <left/>
      <right style="medium">
        <color theme="7" tint="-0.499984740745262"/>
      </right>
      <top/>
      <bottom style="medium">
        <color theme="7" tint="-0.499984740745262"/>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theme="9" tint="-0.499984740745262"/>
      </left>
      <right/>
      <top/>
      <bottom/>
      <diagonal/>
    </border>
    <border>
      <left/>
      <right style="medium">
        <color theme="9" tint="-0.499984740745262"/>
      </right>
      <top/>
      <bottom/>
      <diagonal/>
    </border>
    <border>
      <left style="medium">
        <color theme="1"/>
      </left>
      <right/>
      <top/>
      <bottom/>
      <diagonal/>
    </border>
    <border>
      <left/>
      <right style="medium">
        <color theme="1"/>
      </right>
      <top/>
      <bottom/>
      <diagonal/>
    </border>
    <border>
      <left style="medium">
        <color rgb="FFFFC000"/>
      </left>
      <right/>
      <top/>
      <bottom/>
      <diagonal/>
    </border>
    <border>
      <left/>
      <right style="medium">
        <color rgb="FFFFC000"/>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style="medium">
        <color theme="1"/>
      </left>
      <right/>
      <top/>
      <bottom style="medium">
        <color theme="1"/>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right style="thin">
        <color theme="6" tint="-0.499984740745262"/>
      </right>
      <top style="medium">
        <color theme="6" tint="-0.499984740745262"/>
      </top>
      <bottom/>
      <diagonal/>
    </border>
    <border>
      <left/>
      <right style="thin">
        <color theme="6" tint="-0.499984740745262"/>
      </right>
      <top/>
      <bottom/>
      <diagonal/>
    </border>
    <border>
      <left/>
      <right style="thin">
        <color theme="6" tint="-0.499984740745262"/>
      </right>
      <top/>
      <bottom style="medium">
        <color theme="6" tint="-0.499984740745262"/>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medium">
        <color theme="6" tint="-0.499984740745262"/>
      </right>
      <top style="thin">
        <color theme="6" tint="-0.499984740745262"/>
      </top>
      <bottom/>
      <diagonal/>
    </border>
    <border>
      <left style="thin">
        <color theme="6" tint="-0.499984740745262"/>
      </left>
      <right/>
      <top/>
      <bottom style="medium">
        <color theme="6" tint="-0.499984740745262"/>
      </bottom>
      <diagonal/>
    </border>
    <border>
      <left/>
      <right/>
      <top style="double">
        <color theme="1"/>
      </top>
      <bottom style="thin">
        <color rgb="FFFF0000"/>
      </bottom>
      <diagonal/>
    </border>
    <border>
      <left style="medium">
        <color theme="7" tint="-0.24994659260841701"/>
      </left>
      <right style="medium">
        <color theme="7" tint="-0.24994659260841701"/>
      </right>
      <top style="medium">
        <color theme="7" tint="-0.24994659260841701"/>
      </top>
      <bottom/>
      <diagonal/>
    </border>
    <border>
      <left style="medium">
        <color theme="7" tint="-0.24994659260841701"/>
      </left>
      <right style="medium">
        <color theme="7" tint="-0.24994659260841701"/>
      </right>
      <top/>
      <bottom style="medium">
        <color theme="7" tint="-0.24994659260841701"/>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theme="2" tint="-0.499984740745262"/>
      </left>
      <right/>
      <top style="thin">
        <color theme="2" tint="-0.499984740745262"/>
      </top>
      <bottom/>
      <diagonal/>
    </border>
    <border>
      <left/>
      <right/>
      <top style="thin">
        <color theme="2" tint="-0.499984740745262"/>
      </top>
      <bottom/>
      <diagonal/>
    </border>
    <border>
      <left/>
      <right style="medium">
        <color theme="1"/>
      </right>
      <top style="thin">
        <color theme="2" tint="-0.499984740745262"/>
      </top>
      <bottom/>
      <diagonal/>
    </border>
    <border>
      <left style="thin">
        <color theme="2" tint="-0.499984740745262"/>
      </left>
      <right/>
      <top/>
      <bottom style="medium">
        <color theme="1"/>
      </bottom>
      <diagonal/>
    </border>
    <border>
      <left/>
      <right style="thin">
        <color theme="1"/>
      </right>
      <top style="thin">
        <color theme="2" tint="-0.499984740745262"/>
      </top>
      <bottom/>
      <diagonal/>
    </border>
    <border>
      <left style="thin">
        <color theme="2" tint="-0.499984740745262"/>
      </left>
      <right/>
      <top/>
      <bottom style="medium">
        <color indexed="64"/>
      </bottom>
      <diagonal/>
    </border>
    <border>
      <left/>
      <right style="medium">
        <color indexed="64"/>
      </right>
      <top style="thin">
        <color indexed="64"/>
      </top>
      <bottom/>
      <diagonal/>
    </border>
    <border>
      <left style="thin">
        <color indexed="64"/>
      </left>
      <right/>
      <top/>
      <bottom style="medium">
        <color indexed="64"/>
      </bottom>
      <diagonal/>
    </border>
    <border>
      <left style="thin">
        <color rgb="FFFF6600"/>
      </left>
      <right style="thin">
        <color rgb="FFFF6600"/>
      </right>
      <top style="thin">
        <color rgb="FFFF6600"/>
      </top>
      <bottom/>
      <diagonal/>
    </border>
    <border>
      <left style="thin">
        <color rgb="FFFF6600"/>
      </left>
      <right style="thin">
        <color rgb="FFFF6600"/>
      </right>
      <top/>
      <bottom style="hair">
        <color rgb="FFFF6600"/>
      </bottom>
      <diagonal/>
    </border>
    <border>
      <left style="thin">
        <color rgb="FFFF6600"/>
      </left>
      <right style="thin">
        <color rgb="FFFF6600"/>
      </right>
      <top style="thin">
        <color rgb="FFFF9900"/>
      </top>
      <bottom style="thin">
        <color rgb="FFFF6600"/>
      </bottom>
      <diagonal/>
    </border>
    <border>
      <left/>
      <right/>
      <top style="thin">
        <color theme="0"/>
      </top>
      <bottom/>
      <diagonal/>
    </border>
    <border>
      <left style="thin">
        <color theme="0"/>
      </left>
      <right/>
      <top/>
      <bottom/>
      <diagonal/>
    </border>
    <border>
      <left style="thick">
        <color rgb="FFFF0000"/>
      </left>
      <right style="thin">
        <color theme="0"/>
      </right>
      <top style="thick">
        <color rgb="FFFF0000"/>
      </top>
      <bottom/>
      <diagonal/>
    </border>
    <border>
      <left style="thin">
        <color theme="0"/>
      </left>
      <right style="thin">
        <color theme="0"/>
      </right>
      <top style="thick">
        <color rgb="FFFF0000"/>
      </top>
      <bottom/>
      <diagonal/>
    </border>
    <border>
      <left style="thin">
        <color theme="0"/>
      </left>
      <right style="thin">
        <color theme="0"/>
      </right>
      <top style="thick">
        <color rgb="FFFF0000"/>
      </top>
      <bottom style="thin">
        <color theme="0"/>
      </bottom>
      <diagonal/>
    </border>
    <border>
      <left style="thin">
        <color theme="0"/>
      </left>
      <right style="thick">
        <color rgb="FFFF0000"/>
      </right>
      <top style="thick">
        <color rgb="FFFF0000"/>
      </top>
      <bottom/>
      <diagonal/>
    </border>
    <border>
      <left style="thick">
        <color rgb="FFFF0000"/>
      </left>
      <right/>
      <top style="thin">
        <color theme="0"/>
      </top>
      <bottom/>
      <diagonal/>
    </border>
    <border>
      <left/>
      <right style="thick">
        <color rgb="FFFF0000"/>
      </right>
      <top style="thin">
        <color theme="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7">
    <xf numFmtId="0" fontId="0" fillId="0" borderId="0">
      <alignment vertical="center"/>
    </xf>
    <xf numFmtId="38" fontId="1" fillId="0" borderId="0" applyFont="0" applyFill="0" applyBorder="0" applyAlignment="0" applyProtection="0">
      <alignment vertical="center"/>
    </xf>
    <xf numFmtId="38" fontId="6" fillId="0" borderId="0" applyFont="0" applyFill="0" applyBorder="0" applyAlignment="0" applyProtection="0">
      <alignment vertical="center"/>
    </xf>
    <xf numFmtId="0" fontId="8" fillId="0" borderId="0"/>
    <xf numFmtId="0" fontId="8" fillId="0" borderId="0"/>
    <xf numFmtId="0" fontId="9" fillId="0" borderId="0" applyNumberFormat="0" applyFill="0" applyBorder="0" applyAlignment="0" applyProtection="0">
      <alignment vertical="top"/>
      <protection locked="0"/>
    </xf>
    <xf numFmtId="0" fontId="6" fillId="0" borderId="0">
      <alignment vertical="center"/>
    </xf>
  </cellStyleXfs>
  <cellXfs count="905">
    <xf numFmtId="0" fontId="0" fillId="0" borderId="0" xfId="0">
      <alignment vertical="center"/>
    </xf>
    <xf numFmtId="0" fontId="13" fillId="0" borderId="15" xfId="0" applyFont="1" applyBorder="1">
      <alignment vertical="center"/>
    </xf>
    <xf numFmtId="0" fontId="13" fillId="0" borderId="16" xfId="0" applyFont="1" applyBorder="1">
      <alignment vertical="center"/>
    </xf>
    <xf numFmtId="0" fontId="13" fillId="0" borderId="17" xfId="0" applyFont="1" applyBorder="1">
      <alignment vertical="center"/>
    </xf>
    <xf numFmtId="0" fontId="14" fillId="0" borderId="17" xfId="0" applyFont="1" applyBorder="1">
      <alignment vertical="center"/>
    </xf>
    <xf numFmtId="177" fontId="13" fillId="0" borderId="17" xfId="2" applyNumberFormat="1" applyFont="1" applyBorder="1" applyAlignment="1">
      <alignment vertical="center"/>
    </xf>
    <xf numFmtId="177" fontId="13" fillId="0" borderId="17" xfId="2" applyNumberFormat="1" applyFont="1" applyBorder="1" applyAlignment="1">
      <alignment horizontal="left" vertical="center" shrinkToFit="1"/>
    </xf>
    <xf numFmtId="0" fontId="13" fillId="0" borderId="18" xfId="0" applyFont="1" applyBorder="1">
      <alignment vertical="center"/>
    </xf>
    <xf numFmtId="0" fontId="13" fillId="8" borderId="19" xfId="0" applyFont="1" applyFill="1" applyBorder="1">
      <alignment vertical="center"/>
    </xf>
    <xf numFmtId="177" fontId="13" fillId="8" borderId="21" xfId="2" applyNumberFormat="1" applyFont="1" applyFill="1" applyBorder="1" applyAlignment="1">
      <alignment horizontal="center" vertical="center"/>
    </xf>
    <xf numFmtId="0" fontId="13" fillId="8" borderId="20" xfId="0" applyFont="1" applyFill="1" applyBorder="1">
      <alignment vertical="center"/>
    </xf>
    <xf numFmtId="177" fontId="14" fillId="8" borderId="21" xfId="2" applyNumberFormat="1" applyFont="1" applyFill="1" applyBorder="1" applyAlignment="1">
      <alignment vertical="center"/>
    </xf>
    <xf numFmtId="177" fontId="15" fillId="8" borderId="20" xfId="2" applyNumberFormat="1" applyFont="1" applyFill="1" applyBorder="1" applyAlignment="1">
      <alignment horizontal="left" vertical="center"/>
    </xf>
    <xf numFmtId="0" fontId="13" fillId="8" borderId="22" xfId="0" applyFont="1" applyFill="1" applyBorder="1">
      <alignment vertical="center"/>
    </xf>
    <xf numFmtId="0" fontId="13" fillId="8" borderId="23" xfId="0" applyFont="1" applyFill="1" applyBorder="1">
      <alignment vertical="center"/>
    </xf>
    <xf numFmtId="0" fontId="13" fillId="7" borderId="29" xfId="0" applyFont="1" applyFill="1" applyBorder="1" applyAlignment="1">
      <alignment horizontal="center" vertical="center"/>
    </xf>
    <xf numFmtId="0" fontId="13" fillId="8" borderId="25" xfId="0" applyFont="1" applyFill="1" applyBorder="1">
      <alignment vertical="center"/>
    </xf>
    <xf numFmtId="178" fontId="16" fillId="3" borderId="43" xfId="0" applyNumberFormat="1" applyFont="1" applyFill="1" applyBorder="1" applyAlignment="1">
      <alignment horizontal="center" vertical="center"/>
    </xf>
    <xf numFmtId="0" fontId="13" fillId="8" borderId="0" xfId="0" applyFont="1" applyFill="1">
      <alignment vertical="center"/>
    </xf>
    <xf numFmtId="0" fontId="13" fillId="8" borderId="26" xfId="0" applyFont="1" applyFill="1" applyBorder="1">
      <alignment vertical="center"/>
    </xf>
    <xf numFmtId="0" fontId="13" fillId="0" borderId="17" xfId="0" applyFont="1" applyBorder="1" applyAlignment="1">
      <alignment horizontal="center" vertical="center"/>
    </xf>
    <xf numFmtId="38" fontId="13" fillId="0" borderId="17" xfId="1" applyFont="1" applyBorder="1" applyAlignment="1">
      <alignment horizontal="center" vertical="center"/>
    </xf>
    <xf numFmtId="0" fontId="13" fillId="7" borderId="63" xfId="0" applyFont="1" applyFill="1" applyBorder="1" applyAlignment="1">
      <alignment horizontal="center" vertical="center"/>
    </xf>
    <xf numFmtId="0" fontId="13" fillId="8" borderId="27" xfId="0" applyFont="1" applyFill="1" applyBorder="1">
      <alignment vertical="center"/>
    </xf>
    <xf numFmtId="179" fontId="16" fillId="3" borderId="43" xfId="1" applyNumberFormat="1" applyFont="1" applyFill="1" applyBorder="1" applyAlignment="1">
      <alignment horizontal="center" vertical="center" wrapText="1" shrinkToFit="1"/>
    </xf>
    <xf numFmtId="179" fontId="18" fillId="3" borderId="43" xfId="1" applyNumberFormat="1" applyFont="1" applyFill="1" applyBorder="1" applyAlignment="1">
      <alignment horizontal="center" vertical="center" wrapText="1" shrinkToFit="1"/>
    </xf>
    <xf numFmtId="0" fontId="13" fillId="13" borderId="29" xfId="0" applyFont="1" applyFill="1" applyBorder="1" applyAlignment="1">
      <alignment horizontal="center" vertical="center"/>
    </xf>
    <xf numFmtId="0" fontId="13" fillId="0" borderId="28" xfId="0" applyFont="1" applyBorder="1">
      <alignment vertical="center"/>
    </xf>
    <xf numFmtId="38" fontId="13" fillId="13" borderId="29" xfId="1" applyFont="1" applyFill="1" applyBorder="1" applyAlignment="1">
      <alignment horizontal="center" vertical="center"/>
    </xf>
    <xf numFmtId="0" fontId="13" fillId="7" borderId="33" xfId="0" applyFont="1" applyFill="1" applyBorder="1" applyAlignment="1">
      <alignment horizontal="center" vertical="center"/>
    </xf>
    <xf numFmtId="0" fontId="18" fillId="3" borderId="52" xfId="0" applyFont="1" applyFill="1" applyBorder="1" applyAlignment="1">
      <alignment horizontal="center" vertical="center"/>
    </xf>
    <xf numFmtId="0" fontId="16" fillId="7" borderId="55" xfId="0" applyFont="1" applyFill="1" applyBorder="1" applyAlignment="1">
      <alignment horizontal="center" vertical="center"/>
    </xf>
    <xf numFmtId="49" fontId="16" fillId="7" borderId="55" xfId="0" applyNumberFormat="1" applyFont="1" applyFill="1" applyBorder="1" applyAlignment="1">
      <alignment horizontal="center" vertical="center"/>
    </xf>
    <xf numFmtId="0" fontId="16" fillId="0" borderId="30" xfId="3" applyFont="1" applyBorder="1" applyAlignment="1">
      <alignment horizontal="center" vertical="center"/>
    </xf>
    <xf numFmtId="176" fontId="13" fillId="0" borderId="30" xfId="0" applyNumberFormat="1" applyFont="1" applyBorder="1" applyAlignment="1">
      <alignment horizontal="center" vertical="center"/>
    </xf>
    <xf numFmtId="0" fontId="13" fillId="0" borderId="30" xfId="0" applyFont="1" applyBorder="1" applyAlignment="1">
      <alignment horizontal="center" vertical="center"/>
    </xf>
    <xf numFmtId="38" fontId="13" fillId="0" borderId="30" xfId="1" applyFont="1" applyFill="1" applyBorder="1">
      <alignment vertical="center"/>
    </xf>
    <xf numFmtId="0" fontId="13" fillId="0" borderId="24" xfId="0" applyFont="1" applyBorder="1" applyAlignment="1">
      <alignment horizontal="center" vertical="center"/>
    </xf>
    <xf numFmtId="177" fontId="13" fillId="0" borderId="14" xfId="1" applyNumberFormat="1" applyFont="1" applyBorder="1">
      <alignment vertical="center"/>
    </xf>
    <xf numFmtId="176" fontId="13" fillId="3" borderId="56" xfId="0" applyNumberFormat="1" applyFont="1" applyFill="1" applyBorder="1" applyAlignment="1">
      <alignment horizontal="center" vertical="top" shrinkToFit="1"/>
    </xf>
    <xf numFmtId="0" fontId="13" fillId="3" borderId="57" xfId="0" applyFont="1" applyFill="1" applyBorder="1" applyAlignment="1">
      <alignment vertical="top" shrinkToFit="1"/>
    </xf>
    <xf numFmtId="177" fontId="13" fillId="0" borderId="56" xfId="1" applyNumberFormat="1" applyFont="1" applyFill="1" applyBorder="1">
      <alignment vertical="center"/>
    </xf>
    <xf numFmtId="177" fontId="13" fillId="0" borderId="58" xfId="1" applyNumberFormat="1" applyFont="1" applyFill="1" applyBorder="1">
      <alignment vertical="center"/>
    </xf>
    <xf numFmtId="177" fontId="13" fillId="0" borderId="56" xfId="1" applyNumberFormat="1" applyFont="1" applyBorder="1">
      <alignment vertical="center"/>
    </xf>
    <xf numFmtId="38" fontId="13" fillId="0" borderId="30" xfId="1" applyFont="1" applyBorder="1">
      <alignment vertical="center"/>
    </xf>
    <xf numFmtId="177" fontId="13" fillId="0" borderId="59" xfId="1" applyNumberFormat="1" applyFont="1" applyFill="1" applyBorder="1">
      <alignment vertical="center"/>
    </xf>
    <xf numFmtId="0" fontId="13" fillId="0" borderId="33" xfId="0" applyFont="1" applyBorder="1" applyAlignment="1">
      <alignment horizontal="center" vertical="center"/>
    </xf>
    <xf numFmtId="38" fontId="13" fillId="0" borderId="33" xfId="1" applyFont="1" applyBorder="1">
      <alignment vertical="center"/>
    </xf>
    <xf numFmtId="0" fontId="13" fillId="0" borderId="34" xfId="0" applyFont="1" applyBorder="1">
      <alignment vertical="center"/>
    </xf>
    <xf numFmtId="0" fontId="13" fillId="0" borderId="35" xfId="0" applyFont="1" applyBorder="1">
      <alignment vertical="center"/>
    </xf>
    <xf numFmtId="38" fontId="13" fillId="0" borderId="35" xfId="1" applyFont="1" applyBorder="1">
      <alignment vertical="center"/>
    </xf>
    <xf numFmtId="38" fontId="13" fillId="0" borderId="24" xfId="1" applyFont="1" applyBorder="1">
      <alignment vertical="center"/>
    </xf>
    <xf numFmtId="0" fontId="13" fillId="0" borderId="36" xfId="0" applyFont="1" applyBorder="1">
      <alignment vertical="center"/>
    </xf>
    <xf numFmtId="0" fontId="13" fillId="0" borderId="0" xfId="0" applyFont="1">
      <alignment vertical="center"/>
    </xf>
    <xf numFmtId="176" fontId="19" fillId="3" borderId="56" xfId="0" applyNumberFormat="1" applyFont="1" applyFill="1" applyBorder="1" applyAlignment="1">
      <alignment horizontal="center" vertical="top" shrinkToFit="1"/>
    </xf>
    <xf numFmtId="0" fontId="19" fillId="3" borderId="57" xfId="0" applyFont="1" applyFill="1" applyBorder="1" applyAlignment="1">
      <alignment vertical="top" shrinkToFit="1"/>
    </xf>
    <xf numFmtId="49" fontId="19" fillId="3" borderId="57" xfId="0" applyNumberFormat="1" applyFont="1" applyFill="1" applyBorder="1" applyAlignment="1">
      <alignment horizontal="left" vertical="top" shrinkToFit="1"/>
    </xf>
    <xf numFmtId="176" fontId="19" fillId="3" borderId="56" xfId="0" quotePrefix="1" applyNumberFormat="1" applyFont="1" applyFill="1" applyBorder="1" applyAlignment="1">
      <alignment horizontal="center" vertical="top" shrinkToFit="1"/>
    </xf>
    <xf numFmtId="0" fontId="16" fillId="0" borderId="32" xfId="3" applyFont="1" applyBorder="1" applyAlignment="1">
      <alignment horizontal="center" vertical="center"/>
    </xf>
    <xf numFmtId="176" fontId="13" fillId="0" borderId="32" xfId="0" applyNumberFormat="1" applyFont="1" applyBorder="1" applyAlignment="1">
      <alignment horizontal="center" vertical="center"/>
    </xf>
    <xf numFmtId="176" fontId="19" fillId="3" borderId="60" xfId="0" applyNumberFormat="1" applyFont="1" applyFill="1" applyBorder="1" applyAlignment="1">
      <alignment horizontal="center" vertical="top" shrinkToFit="1"/>
    </xf>
    <xf numFmtId="0" fontId="13" fillId="3" borderId="61" xfId="0" applyFont="1" applyFill="1" applyBorder="1" applyAlignment="1">
      <alignment vertical="top" shrinkToFit="1"/>
    </xf>
    <xf numFmtId="177" fontId="13" fillId="0" borderId="60" xfId="1" applyNumberFormat="1" applyFont="1" applyFill="1" applyBorder="1">
      <alignment vertical="center"/>
    </xf>
    <xf numFmtId="177" fontId="13" fillId="0" borderId="62" xfId="1" applyNumberFormat="1" applyFont="1" applyFill="1" applyBorder="1">
      <alignment vertical="center"/>
    </xf>
    <xf numFmtId="177" fontId="13" fillId="0" borderId="60" xfId="1" applyNumberFormat="1" applyFont="1" applyBorder="1">
      <alignment vertical="center"/>
    </xf>
    <xf numFmtId="176" fontId="13" fillId="4" borderId="43" xfId="0" applyNumberFormat="1" applyFont="1" applyFill="1" applyBorder="1" applyAlignment="1">
      <alignment horizontal="center" vertical="top" shrinkToFit="1"/>
    </xf>
    <xf numFmtId="0" fontId="13" fillId="4" borderId="47" xfId="0" applyFont="1" applyFill="1" applyBorder="1" applyAlignment="1">
      <alignment vertical="top" shrinkToFit="1"/>
    </xf>
    <xf numFmtId="177" fontId="13" fillId="0" borderId="43" xfId="1" applyNumberFormat="1" applyFont="1" applyFill="1" applyBorder="1">
      <alignment vertical="center"/>
    </xf>
    <xf numFmtId="177" fontId="13" fillId="0" borderId="43" xfId="1" applyNumberFormat="1" applyFont="1" applyBorder="1">
      <alignment vertical="center"/>
    </xf>
    <xf numFmtId="176" fontId="13" fillId="3" borderId="31" xfId="0" applyNumberFormat="1" applyFont="1" applyFill="1" applyBorder="1" applyAlignment="1">
      <alignment horizontal="center"/>
    </xf>
    <xf numFmtId="0" fontId="13" fillId="3" borderId="31" xfId="0" applyFont="1" applyFill="1" applyBorder="1" applyAlignment="1">
      <alignment vertical="top" shrinkToFit="1"/>
    </xf>
    <xf numFmtId="177" fontId="13" fillId="0" borderId="55" xfId="1" applyNumberFormat="1" applyFont="1" applyBorder="1">
      <alignment vertical="center"/>
    </xf>
    <xf numFmtId="176" fontId="13" fillId="3" borderId="30" xfId="0" applyNumberFormat="1" applyFont="1" applyFill="1" applyBorder="1" applyAlignment="1">
      <alignment horizontal="center"/>
    </xf>
    <xf numFmtId="0" fontId="13" fillId="3" borderId="30" xfId="0" applyFont="1" applyFill="1" applyBorder="1" applyAlignment="1">
      <alignment vertical="top" shrinkToFit="1"/>
    </xf>
    <xf numFmtId="176" fontId="13" fillId="7" borderId="32" xfId="0" applyNumberFormat="1" applyFont="1" applyFill="1" applyBorder="1" applyAlignment="1">
      <alignment horizontal="center"/>
    </xf>
    <xf numFmtId="0" fontId="13" fillId="7" borderId="32" xfId="0" applyFont="1" applyFill="1" applyBorder="1" applyAlignment="1">
      <alignment vertical="top" shrinkToFit="1"/>
    </xf>
    <xf numFmtId="177" fontId="13" fillId="7" borderId="60" xfId="1" applyNumberFormat="1" applyFont="1" applyFill="1" applyBorder="1">
      <alignment vertical="center"/>
    </xf>
    <xf numFmtId="176" fontId="13" fillId="4" borderId="24" xfId="0" applyNumberFormat="1" applyFont="1" applyFill="1" applyBorder="1" applyAlignment="1">
      <alignment horizontal="center"/>
    </xf>
    <xf numFmtId="0" fontId="13" fillId="4" borderId="24" xfId="0" applyFont="1" applyFill="1" applyBorder="1" applyAlignment="1">
      <alignment vertical="top" shrinkToFit="1"/>
    </xf>
    <xf numFmtId="176" fontId="16" fillId="15" borderId="24" xfId="0" applyNumberFormat="1" applyFont="1" applyFill="1" applyBorder="1" applyAlignment="1">
      <alignment horizontal="center"/>
    </xf>
    <xf numFmtId="0" fontId="16" fillId="15" borderId="24" xfId="0" applyFont="1" applyFill="1" applyBorder="1" applyAlignment="1">
      <alignment vertical="top" shrinkToFit="1"/>
    </xf>
    <xf numFmtId="177" fontId="13" fillId="8" borderId="0" xfId="2" applyNumberFormat="1" applyFont="1" applyFill="1" applyBorder="1">
      <alignment vertical="center"/>
    </xf>
    <xf numFmtId="0" fontId="13" fillId="8" borderId="64" xfId="0" applyFont="1" applyFill="1" applyBorder="1">
      <alignment vertical="center"/>
    </xf>
    <xf numFmtId="0" fontId="13" fillId="8" borderId="40" xfId="0" applyFont="1" applyFill="1" applyBorder="1">
      <alignment vertical="center"/>
    </xf>
    <xf numFmtId="0" fontId="13" fillId="8" borderId="41" xfId="0" applyFont="1" applyFill="1" applyBorder="1">
      <alignment vertical="center"/>
    </xf>
    <xf numFmtId="177" fontId="13" fillId="8" borderId="41" xfId="2" applyNumberFormat="1" applyFont="1" applyFill="1" applyBorder="1">
      <alignment vertical="center"/>
    </xf>
    <xf numFmtId="0" fontId="13" fillId="8" borderId="42" xfId="0" applyFont="1" applyFill="1" applyBorder="1">
      <alignment vertical="center"/>
    </xf>
    <xf numFmtId="177" fontId="13" fillId="0" borderId="36" xfId="2" applyNumberFormat="1" applyFont="1" applyBorder="1">
      <alignment vertical="center"/>
    </xf>
    <xf numFmtId="177" fontId="13" fillId="0" borderId="15" xfId="2" applyNumberFormat="1" applyFont="1" applyBorder="1">
      <alignment vertical="center"/>
    </xf>
    <xf numFmtId="38" fontId="20" fillId="0" borderId="30" xfId="1" applyFont="1" applyFill="1" applyBorder="1">
      <alignment vertical="center"/>
    </xf>
    <xf numFmtId="178" fontId="21" fillId="3" borderId="43" xfId="3" applyNumberFormat="1" applyFont="1" applyFill="1" applyBorder="1" applyAlignment="1">
      <alignment horizontal="center" vertical="center" wrapText="1" shrinkToFit="1"/>
    </xf>
    <xf numFmtId="0" fontId="22" fillId="20" borderId="47" xfId="0" applyFont="1" applyFill="1" applyBorder="1" applyAlignment="1">
      <alignment horizontal="center" vertical="center"/>
    </xf>
    <xf numFmtId="0" fontId="22" fillId="20" borderId="48" xfId="0" applyFont="1" applyFill="1" applyBorder="1" applyAlignment="1">
      <alignment horizontal="center" vertical="center"/>
    </xf>
    <xf numFmtId="0" fontId="22" fillId="20" borderId="49" xfId="0" applyFont="1" applyFill="1" applyBorder="1" applyAlignment="1">
      <alignment horizontal="center" vertical="center"/>
    </xf>
    <xf numFmtId="0" fontId="22" fillId="22" borderId="47" xfId="0" applyFont="1" applyFill="1" applyBorder="1" applyAlignment="1">
      <alignment horizontal="center" vertical="center"/>
    </xf>
    <xf numFmtId="0" fontId="22" fillId="22" borderId="48" xfId="0" applyFont="1" applyFill="1" applyBorder="1" applyAlignment="1">
      <alignment horizontal="center" vertical="center"/>
    </xf>
    <xf numFmtId="0" fontId="22" fillId="22" borderId="49" xfId="0" applyFont="1" applyFill="1" applyBorder="1" applyAlignment="1">
      <alignment horizontal="center" vertical="center"/>
    </xf>
    <xf numFmtId="0" fontId="22" fillId="16" borderId="47" xfId="0" applyFont="1" applyFill="1" applyBorder="1" applyAlignment="1">
      <alignment horizontal="center" vertical="center"/>
    </xf>
    <xf numFmtId="0" fontId="22" fillId="16" borderId="48" xfId="0" applyFont="1" applyFill="1" applyBorder="1" applyAlignment="1">
      <alignment horizontal="center" vertical="center"/>
    </xf>
    <xf numFmtId="0" fontId="22" fillId="16" borderId="49" xfId="0" applyFont="1" applyFill="1" applyBorder="1" applyAlignment="1">
      <alignment horizontal="center" vertical="center"/>
    </xf>
    <xf numFmtId="0" fontId="22" fillId="21" borderId="47" xfId="0" applyFont="1" applyFill="1" applyBorder="1" applyAlignment="1">
      <alignment horizontal="center" vertical="center"/>
    </xf>
    <xf numFmtId="0" fontId="22" fillId="21" borderId="48" xfId="0" applyFont="1" applyFill="1" applyBorder="1" applyAlignment="1">
      <alignment horizontal="center" vertical="center"/>
    </xf>
    <xf numFmtId="0" fontId="22" fillId="21" borderId="49" xfId="0" applyFont="1" applyFill="1" applyBorder="1" applyAlignment="1">
      <alignment horizontal="center" vertical="center"/>
    </xf>
    <xf numFmtId="0" fontId="22" fillId="23" borderId="47" xfId="0" applyFont="1" applyFill="1" applyBorder="1" applyAlignment="1">
      <alignment horizontal="center" vertical="center"/>
    </xf>
    <xf numFmtId="0" fontId="22" fillId="23" borderId="48" xfId="0" applyFont="1" applyFill="1" applyBorder="1" applyAlignment="1">
      <alignment horizontal="center" vertical="center"/>
    </xf>
    <xf numFmtId="0" fontId="22" fillId="23" borderId="49" xfId="0" applyFont="1" applyFill="1" applyBorder="1" applyAlignment="1">
      <alignment horizontal="center" vertical="center"/>
    </xf>
    <xf numFmtId="38" fontId="21" fillId="3" borderId="43" xfId="1" applyFont="1" applyFill="1" applyBorder="1" applyAlignment="1">
      <alignment horizontal="center" vertical="center" wrapText="1" shrinkToFit="1"/>
    </xf>
    <xf numFmtId="179" fontId="21" fillId="3" borderId="43" xfId="1" applyNumberFormat="1" applyFont="1" applyFill="1" applyBorder="1" applyAlignment="1">
      <alignment horizontal="center" vertical="center" wrapText="1" shrinkToFit="1"/>
    </xf>
    <xf numFmtId="0" fontId="22" fillId="20" borderId="43" xfId="0" applyFont="1" applyFill="1" applyBorder="1" applyAlignment="1">
      <alignment horizontal="center" vertical="center"/>
    </xf>
    <xf numFmtId="0" fontId="22" fillId="20" borderId="43" xfId="3" applyFont="1" applyFill="1" applyBorder="1" applyAlignment="1">
      <alignment horizontal="center" vertical="center" wrapText="1"/>
    </xf>
    <xf numFmtId="0" fontId="22" fillId="22" borderId="43" xfId="3" applyFont="1" applyFill="1" applyBorder="1" applyAlignment="1">
      <alignment horizontal="center" vertical="center" wrapText="1" shrinkToFit="1"/>
    </xf>
    <xf numFmtId="0" fontId="22" fillId="22" borderId="43" xfId="3" applyFont="1" applyFill="1" applyBorder="1" applyAlignment="1">
      <alignment horizontal="center" vertical="center" wrapText="1"/>
    </xf>
    <xf numFmtId="0" fontId="22" fillId="16" borderId="43" xfId="3" applyFont="1" applyFill="1" applyBorder="1" applyAlignment="1">
      <alignment horizontal="center" vertical="center" wrapText="1"/>
    </xf>
    <xf numFmtId="0" fontId="22" fillId="21" borderId="43" xfId="3" applyFont="1" applyFill="1" applyBorder="1" applyAlignment="1">
      <alignment horizontal="center" vertical="center" wrapText="1"/>
    </xf>
    <xf numFmtId="0" fontId="22" fillId="23" borderId="43" xfId="3" applyFont="1" applyFill="1" applyBorder="1" applyAlignment="1">
      <alignment horizontal="center" vertical="center" wrapText="1"/>
    </xf>
    <xf numFmtId="0" fontId="13" fillId="0" borderId="0" xfId="0" applyFont="1" applyAlignment="1"/>
    <xf numFmtId="0" fontId="13" fillId="0" borderId="0" xfId="0" applyFont="1" applyAlignment="1">
      <alignment horizontal="right" vertical="center"/>
    </xf>
    <xf numFmtId="176" fontId="13" fillId="3" borderId="4" xfId="0" applyNumberFormat="1" applyFont="1" applyFill="1" applyBorder="1" applyAlignment="1">
      <alignment horizontal="center" vertical="top" shrinkToFit="1"/>
    </xf>
    <xf numFmtId="176" fontId="13" fillId="3" borderId="5" xfId="0" applyNumberFormat="1" applyFont="1" applyFill="1" applyBorder="1" applyAlignment="1">
      <alignment horizontal="center" vertical="top" shrinkToFit="1"/>
    </xf>
    <xf numFmtId="176" fontId="19" fillId="3" borderId="5" xfId="0" applyNumberFormat="1" applyFont="1" applyFill="1" applyBorder="1" applyAlignment="1">
      <alignment horizontal="center" vertical="top" shrinkToFit="1"/>
    </xf>
    <xf numFmtId="176" fontId="19" fillId="3" borderId="5" xfId="0" quotePrefix="1" applyNumberFormat="1" applyFont="1" applyFill="1" applyBorder="1" applyAlignment="1">
      <alignment horizontal="center" vertical="top" shrinkToFit="1"/>
    </xf>
    <xf numFmtId="176" fontId="19" fillId="3" borderId="6" xfId="0" applyNumberFormat="1" applyFont="1" applyFill="1" applyBorder="1" applyAlignment="1">
      <alignment horizontal="center" vertical="top" shrinkToFit="1"/>
    </xf>
    <xf numFmtId="176" fontId="13" fillId="3" borderId="7" xfId="0" applyNumberFormat="1" applyFont="1" applyFill="1" applyBorder="1" applyAlignment="1">
      <alignment horizontal="center" vertical="top" shrinkToFit="1"/>
    </xf>
    <xf numFmtId="176" fontId="19" fillId="3" borderId="7" xfId="0" applyNumberFormat="1" applyFont="1" applyFill="1" applyBorder="1" applyAlignment="1">
      <alignment horizontal="center" vertical="top" shrinkToFit="1"/>
    </xf>
    <xf numFmtId="176" fontId="19" fillId="3" borderId="7" xfId="0" quotePrefix="1" applyNumberFormat="1" applyFont="1" applyFill="1" applyBorder="1" applyAlignment="1">
      <alignment horizontal="center" vertical="top" shrinkToFit="1"/>
    </xf>
    <xf numFmtId="0" fontId="13" fillId="4" borderId="9" xfId="0" applyFont="1" applyFill="1" applyBorder="1" applyAlignment="1">
      <alignment horizontal="center" vertical="center"/>
    </xf>
    <xf numFmtId="176" fontId="13" fillId="3" borderId="2" xfId="0" applyNumberFormat="1" applyFont="1" applyFill="1" applyBorder="1" applyAlignment="1">
      <alignment horizontal="center" vertical="top" shrinkToFit="1"/>
    </xf>
    <xf numFmtId="0" fontId="13" fillId="3" borderId="2" xfId="0" applyFont="1" applyFill="1" applyBorder="1" applyAlignment="1">
      <alignment vertical="top" shrinkToFit="1"/>
    </xf>
    <xf numFmtId="177" fontId="13" fillId="0" borderId="2" xfId="1" applyNumberFormat="1" applyFont="1" applyBorder="1">
      <alignment vertical="center"/>
    </xf>
    <xf numFmtId="176" fontId="19" fillId="3" borderId="2" xfId="0" applyNumberFormat="1" applyFont="1" applyFill="1" applyBorder="1" applyAlignment="1">
      <alignment horizontal="center" vertical="top" shrinkToFit="1"/>
    </xf>
    <xf numFmtId="0" fontId="19" fillId="3" borderId="2" xfId="0" applyFont="1" applyFill="1" applyBorder="1" applyAlignment="1">
      <alignment vertical="top" shrinkToFit="1"/>
    </xf>
    <xf numFmtId="49" fontId="19" fillId="3" borderId="2" xfId="0" applyNumberFormat="1" applyFont="1" applyFill="1" applyBorder="1" applyAlignment="1">
      <alignment horizontal="left" vertical="top" shrinkToFit="1"/>
    </xf>
    <xf numFmtId="176" fontId="19" fillId="3" borderId="2" xfId="0" quotePrefix="1" applyNumberFormat="1" applyFont="1" applyFill="1" applyBorder="1" applyAlignment="1">
      <alignment horizontal="center" vertical="top" shrinkToFit="1"/>
    </xf>
    <xf numFmtId="176" fontId="19" fillId="3" borderId="3" xfId="0" applyNumberFormat="1" applyFont="1" applyFill="1" applyBorder="1" applyAlignment="1">
      <alignment horizontal="center" vertical="top" shrinkToFit="1"/>
    </xf>
    <xf numFmtId="0" fontId="13" fillId="3" borderId="3" xfId="0" applyFont="1" applyFill="1" applyBorder="1" applyAlignment="1">
      <alignment vertical="top" shrinkToFit="1"/>
    </xf>
    <xf numFmtId="177" fontId="13" fillId="0" borderId="3" xfId="1" applyNumberFormat="1" applyFont="1" applyBorder="1">
      <alignment vertical="center"/>
    </xf>
    <xf numFmtId="177" fontId="13" fillId="0" borderId="7" xfId="1" applyNumberFormat="1" applyFont="1" applyBorder="1">
      <alignment vertical="center"/>
    </xf>
    <xf numFmtId="176" fontId="13" fillId="7" borderId="65" xfId="0" applyNumberFormat="1" applyFont="1" applyFill="1" applyBorder="1" applyAlignment="1">
      <alignment horizontal="center" vertical="top" shrinkToFit="1"/>
    </xf>
    <xf numFmtId="176" fontId="13" fillId="7" borderId="66" xfId="0" applyNumberFormat="1" applyFont="1" applyFill="1" applyBorder="1" applyAlignment="1">
      <alignment horizontal="center" vertical="top" shrinkToFit="1"/>
    </xf>
    <xf numFmtId="176" fontId="19" fillId="7" borderId="66" xfId="0" applyNumberFormat="1" applyFont="1" applyFill="1" applyBorder="1" applyAlignment="1">
      <alignment horizontal="center" vertical="top" shrinkToFit="1"/>
    </xf>
    <xf numFmtId="176" fontId="19" fillId="7" borderId="66" xfId="0" quotePrefix="1" applyNumberFormat="1" applyFont="1" applyFill="1" applyBorder="1" applyAlignment="1">
      <alignment horizontal="center" vertical="top" shrinkToFit="1"/>
    </xf>
    <xf numFmtId="176" fontId="19" fillId="7" borderId="44" xfId="0" applyNumberFormat="1" applyFont="1" applyFill="1" applyBorder="1" applyAlignment="1">
      <alignment horizontal="center" vertical="top" shrinkToFit="1"/>
    </xf>
    <xf numFmtId="176" fontId="13" fillId="7" borderId="11" xfId="0" applyNumberFormat="1" applyFont="1" applyFill="1" applyBorder="1" applyAlignment="1">
      <alignment horizontal="center" vertical="top" shrinkToFit="1"/>
    </xf>
    <xf numFmtId="176" fontId="19" fillId="7" borderId="11" xfId="0" applyNumberFormat="1" applyFont="1" applyFill="1" applyBorder="1" applyAlignment="1">
      <alignment horizontal="center" vertical="top" shrinkToFit="1"/>
    </xf>
    <xf numFmtId="176" fontId="19" fillId="7" borderId="11" xfId="0" quotePrefix="1" applyNumberFormat="1" applyFont="1" applyFill="1" applyBorder="1" applyAlignment="1">
      <alignment horizontal="center" vertical="top" shrinkToFit="1"/>
    </xf>
    <xf numFmtId="0" fontId="13" fillId="6" borderId="10" xfId="0" applyFont="1" applyFill="1" applyBorder="1" applyAlignment="1">
      <alignment horizontal="center" vertical="center"/>
    </xf>
    <xf numFmtId="176" fontId="13" fillId="7" borderId="12" xfId="0" applyNumberFormat="1" applyFont="1" applyFill="1" applyBorder="1" applyAlignment="1">
      <alignment horizontal="center" vertical="top" shrinkToFit="1"/>
    </xf>
    <xf numFmtId="0" fontId="13" fillId="7" borderId="12" xfId="0" applyFont="1" applyFill="1" applyBorder="1" applyAlignment="1">
      <alignment vertical="top" shrinkToFit="1"/>
    </xf>
    <xf numFmtId="177" fontId="13" fillId="0" borderId="12" xfId="1" applyNumberFormat="1" applyFont="1" applyBorder="1">
      <alignment vertical="center"/>
    </xf>
    <xf numFmtId="0" fontId="13" fillId="7" borderId="12" xfId="0" applyFont="1" applyFill="1" applyBorder="1" applyAlignment="1">
      <alignment vertical="top" wrapText="1" shrinkToFit="1"/>
    </xf>
    <xf numFmtId="176" fontId="19" fillId="7" borderId="12" xfId="0" applyNumberFormat="1" applyFont="1" applyFill="1" applyBorder="1" applyAlignment="1">
      <alignment horizontal="center" vertical="top" shrinkToFit="1"/>
    </xf>
    <xf numFmtId="0" fontId="19" fillId="7" borderId="12" xfId="0" applyFont="1" applyFill="1" applyBorder="1" applyAlignment="1">
      <alignment vertical="top" shrinkToFit="1"/>
    </xf>
    <xf numFmtId="49" fontId="19" fillId="7" borderId="12" xfId="0" applyNumberFormat="1" applyFont="1" applyFill="1" applyBorder="1" applyAlignment="1">
      <alignment horizontal="left" vertical="top" shrinkToFit="1"/>
    </xf>
    <xf numFmtId="176" fontId="19" fillId="7" borderId="12" xfId="0" quotePrefix="1" applyNumberFormat="1" applyFont="1" applyFill="1" applyBorder="1" applyAlignment="1">
      <alignment horizontal="center" vertical="top" shrinkToFit="1"/>
    </xf>
    <xf numFmtId="0" fontId="19" fillId="7" borderId="12" xfId="0" applyFont="1" applyFill="1" applyBorder="1" applyAlignment="1">
      <alignment vertical="top" wrapText="1" shrinkToFit="1"/>
    </xf>
    <xf numFmtId="176" fontId="19" fillId="7" borderId="13" xfId="0" applyNumberFormat="1" applyFont="1" applyFill="1" applyBorder="1" applyAlignment="1">
      <alignment horizontal="center" vertical="top" shrinkToFit="1"/>
    </xf>
    <xf numFmtId="0" fontId="13" fillId="7" borderId="13" xfId="0" applyFont="1" applyFill="1" applyBorder="1" applyAlignment="1">
      <alignment vertical="top" shrinkToFit="1"/>
    </xf>
    <xf numFmtId="177" fontId="13" fillId="0" borderId="13" xfId="1" applyNumberFormat="1" applyFont="1" applyBorder="1">
      <alignment vertical="center"/>
    </xf>
    <xf numFmtId="176" fontId="24" fillId="0" borderId="15" xfId="0" applyNumberFormat="1" applyFont="1" applyBorder="1" applyAlignment="1">
      <alignment horizontal="center" vertical="center"/>
    </xf>
    <xf numFmtId="0" fontId="13" fillId="0" borderId="15" xfId="0" applyFont="1" applyBorder="1" applyAlignment="1"/>
    <xf numFmtId="182" fontId="13" fillId="0" borderId="15" xfId="0" applyNumberFormat="1" applyFont="1" applyBorder="1" applyAlignment="1">
      <alignment horizontal="center" vertical="center"/>
    </xf>
    <xf numFmtId="0" fontId="13" fillId="0" borderId="15" xfId="0" applyFont="1" applyBorder="1" applyAlignment="1">
      <alignment horizontal="center" vertical="center"/>
    </xf>
    <xf numFmtId="176" fontId="13" fillId="0" borderId="15" xfId="0" applyNumberFormat="1" applyFont="1" applyBorder="1">
      <alignment vertical="center"/>
    </xf>
    <xf numFmtId="0" fontId="13" fillId="0" borderId="15" xfId="0" applyFont="1" applyBorder="1" applyAlignment="1">
      <alignment horizontal="center"/>
    </xf>
    <xf numFmtId="0" fontId="17" fillId="0" borderId="15" xfId="0" applyFont="1" applyBorder="1" applyAlignment="1">
      <alignment horizontal="center" vertical="center"/>
    </xf>
    <xf numFmtId="0" fontId="17" fillId="20" borderId="71" xfId="0" applyFont="1" applyFill="1" applyBorder="1" applyAlignment="1">
      <alignment horizontal="center" vertical="center"/>
    </xf>
    <xf numFmtId="0" fontId="17" fillId="20" borderId="83" xfId="0" applyFont="1" applyFill="1" applyBorder="1" applyAlignment="1">
      <alignment horizontal="center" vertical="center"/>
    </xf>
    <xf numFmtId="0" fontId="17" fillId="22" borderId="90" xfId="0" applyFont="1" applyFill="1" applyBorder="1" applyAlignment="1">
      <alignment horizontal="center" vertical="center"/>
    </xf>
    <xf numFmtId="0" fontId="17" fillId="22" borderId="83" xfId="0" applyFont="1" applyFill="1" applyBorder="1" applyAlignment="1">
      <alignment horizontal="center" vertical="center"/>
    </xf>
    <xf numFmtId="0" fontId="17" fillId="16" borderId="90" xfId="0" applyFont="1" applyFill="1" applyBorder="1" applyAlignment="1">
      <alignment horizontal="center" vertical="center"/>
    </xf>
    <xf numFmtId="0" fontId="17" fillId="16" borderId="83" xfId="0" applyFont="1" applyFill="1" applyBorder="1" applyAlignment="1">
      <alignment horizontal="center" vertical="center"/>
    </xf>
    <xf numFmtId="0" fontId="17" fillId="21" borderId="90" xfId="0" applyFont="1" applyFill="1" applyBorder="1" applyAlignment="1">
      <alignment horizontal="center" vertical="center"/>
    </xf>
    <xf numFmtId="0" fontId="17" fillId="21" borderId="83" xfId="0" applyFont="1" applyFill="1" applyBorder="1" applyAlignment="1">
      <alignment horizontal="center" vertical="center"/>
    </xf>
    <xf numFmtId="0" fontId="17" fillId="23" borderId="90" xfId="0" applyFont="1" applyFill="1" applyBorder="1" applyAlignment="1">
      <alignment horizontal="center" vertical="center"/>
    </xf>
    <xf numFmtId="0" fontId="17" fillId="23" borderId="83" xfId="0" applyFont="1" applyFill="1" applyBorder="1" applyAlignment="1">
      <alignment horizontal="center" vertical="center"/>
    </xf>
    <xf numFmtId="0" fontId="17" fillId="23" borderId="81" xfId="0" applyFont="1" applyFill="1" applyBorder="1" applyAlignment="1">
      <alignment horizontal="center" vertical="center"/>
    </xf>
    <xf numFmtId="49" fontId="13" fillId="25" borderId="24" xfId="0" applyNumberFormat="1" applyFont="1" applyFill="1" applyBorder="1" applyAlignment="1">
      <alignment horizontal="center" vertical="center" shrinkToFit="1"/>
    </xf>
    <xf numFmtId="0" fontId="17" fillId="20" borderId="88" xfId="3" applyFont="1" applyFill="1" applyBorder="1" applyAlignment="1">
      <alignment horizontal="center" vertical="center" wrapText="1"/>
    </xf>
    <xf numFmtId="0" fontId="17" fillId="20" borderId="87" xfId="3" applyFont="1" applyFill="1" applyBorder="1" applyAlignment="1">
      <alignment horizontal="center" vertical="center" wrapText="1"/>
    </xf>
    <xf numFmtId="0" fontId="17" fillId="20" borderId="89" xfId="3" applyFont="1" applyFill="1" applyBorder="1" applyAlignment="1">
      <alignment horizontal="center" vertical="center" wrapText="1"/>
    </xf>
    <xf numFmtId="176" fontId="13" fillId="25" borderId="63" xfId="0" applyNumberFormat="1" applyFont="1" applyFill="1" applyBorder="1" applyAlignment="1">
      <alignment vertical="center" shrinkToFit="1"/>
    </xf>
    <xf numFmtId="49" fontId="13" fillId="25" borderId="24" xfId="0" applyNumberFormat="1" applyFont="1" applyFill="1" applyBorder="1" applyAlignment="1">
      <alignment vertical="center" shrinkToFit="1"/>
    </xf>
    <xf numFmtId="0" fontId="16" fillId="7" borderId="24" xfId="0" applyFont="1" applyFill="1" applyBorder="1" applyAlignment="1">
      <alignment horizontal="center" vertical="center"/>
    </xf>
    <xf numFmtId="49" fontId="16" fillId="7" borderId="24" xfId="0" applyNumberFormat="1" applyFont="1" applyFill="1" applyBorder="1" applyAlignment="1">
      <alignment horizontal="center" vertical="center"/>
    </xf>
    <xf numFmtId="0" fontId="16" fillId="0" borderId="24" xfId="3" applyFont="1" applyBorder="1" applyAlignment="1">
      <alignment vertical="center" wrapText="1"/>
    </xf>
    <xf numFmtId="178" fontId="13" fillId="3" borderId="24" xfId="0" applyNumberFormat="1" applyFont="1" applyFill="1" applyBorder="1" applyAlignment="1">
      <alignment horizontal="center" vertical="center"/>
    </xf>
    <xf numFmtId="178" fontId="13" fillId="25" borderId="24" xfId="0" applyNumberFormat="1" applyFont="1" applyFill="1" applyBorder="1" applyAlignment="1">
      <alignment horizontal="center" vertical="center"/>
    </xf>
    <xf numFmtId="178" fontId="13" fillId="25" borderId="24" xfId="0" applyNumberFormat="1" applyFont="1" applyFill="1" applyBorder="1" applyAlignment="1">
      <alignment horizontal="center" vertical="center" shrinkToFit="1"/>
    </xf>
    <xf numFmtId="49" fontId="13" fillId="25" borderId="29" xfId="0" applyNumberFormat="1" applyFont="1" applyFill="1" applyBorder="1" applyAlignment="1">
      <alignment vertical="center" shrinkToFit="1"/>
    </xf>
    <xf numFmtId="0" fontId="16" fillId="0" borderId="29" xfId="3" applyFont="1" applyBorder="1" applyAlignment="1">
      <alignment horizontal="center"/>
    </xf>
    <xf numFmtId="0" fontId="16" fillId="0" borderId="29" xfId="3" applyFont="1" applyBorder="1" applyAlignment="1">
      <alignment vertical="center" wrapText="1"/>
    </xf>
    <xf numFmtId="38" fontId="13" fillId="0" borderId="24" xfId="1" applyFont="1" applyFill="1" applyBorder="1" applyAlignment="1">
      <alignment horizontal="center" vertical="center"/>
    </xf>
    <xf numFmtId="0" fontId="13" fillId="3" borderId="29" xfId="0" applyFont="1" applyFill="1" applyBorder="1" applyAlignment="1">
      <alignment horizontal="center" vertical="center"/>
    </xf>
    <xf numFmtId="49" fontId="13" fillId="3" borderId="29" xfId="0" applyNumberFormat="1" applyFont="1" applyFill="1" applyBorder="1" applyAlignment="1">
      <alignment horizontal="center" vertical="center" shrinkToFit="1"/>
    </xf>
    <xf numFmtId="0" fontId="13" fillId="25" borderId="29" xfId="0" applyFont="1" applyFill="1" applyBorder="1" applyAlignment="1">
      <alignment horizontal="center" vertical="center"/>
    </xf>
    <xf numFmtId="49" fontId="13" fillId="25" borderId="29" xfId="0" applyNumberFormat="1" applyFont="1" applyFill="1" applyBorder="1" applyAlignment="1">
      <alignment horizontal="center" vertical="center" shrinkToFit="1"/>
    </xf>
    <xf numFmtId="176" fontId="13" fillId="0" borderId="30" xfId="0" applyNumberFormat="1" applyFont="1" applyBorder="1" applyAlignment="1">
      <alignment horizontal="center" vertical="top" shrinkToFit="1"/>
    </xf>
    <xf numFmtId="0" fontId="13" fillId="0" borderId="30" xfId="0" applyFont="1" applyBorder="1" applyAlignment="1">
      <alignment vertical="top" shrinkToFit="1"/>
    </xf>
    <xf numFmtId="182" fontId="13" fillId="0" borderId="30" xfId="0" applyNumberFormat="1" applyFont="1" applyBorder="1" applyAlignment="1">
      <alignment horizontal="center" vertical="center"/>
    </xf>
    <xf numFmtId="182" fontId="13" fillId="0" borderId="30" xfId="0" applyNumberFormat="1" applyFont="1" applyBorder="1" applyAlignment="1">
      <alignment horizontal="center" vertical="top" shrinkToFit="1"/>
    </xf>
    <xf numFmtId="0" fontId="13" fillId="0" borderId="30" xfId="0" applyFont="1" applyBorder="1" applyAlignment="1">
      <alignment vertical="top"/>
    </xf>
    <xf numFmtId="38" fontId="13" fillId="0" borderId="28" xfId="1" applyFont="1" applyBorder="1">
      <alignment vertical="center"/>
    </xf>
    <xf numFmtId="0" fontId="13" fillId="0" borderId="30" xfId="0" applyFont="1" applyBorder="1" applyAlignment="1">
      <alignment vertical="top" wrapText="1" shrinkToFit="1"/>
    </xf>
    <xf numFmtId="182" fontId="19" fillId="0" borderId="30" xfId="0" applyNumberFormat="1" applyFont="1" applyBorder="1" applyAlignment="1">
      <alignment horizontal="center" vertical="top" shrinkToFit="1"/>
    </xf>
    <xf numFmtId="0" fontId="19" fillId="0" borderId="30" xfId="0" applyFont="1" applyBorder="1" applyAlignment="1">
      <alignment vertical="top" shrinkToFit="1"/>
    </xf>
    <xf numFmtId="0" fontId="13" fillId="0" borderId="80" xfId="0" applyFont="1" applyBorder="1" applyAlignment="1">
      <alignment horizontal="center" vertical="center"/>
    </xf>
    <xf numFmtId="0" fontId="13" fillId="0" borderId="29" xfId="0" applyFont="1" applyBorder="1" applyAlignment="1">
      <alignment horizontal="center" vertical="center"/>
    </xf>
    <xf numFmtId="0" fontId="13" fillId="0" borderId="81" xfId="0" applyFont="1" applyBorder="1" applyAlignment="1">
      <alignment horizontal="center" vertical="center"/>
    </xf>
    <xf numFmtId="0" fontId="13" fillId="0" borderId="63" xfId="0" applyFont="1" applyBorder="1" applyAlignment="1">
      <alignment horizontal="center" vertical="center"/>
    </xf>
    <xf numFmtId="182" fontId="19" fillId="0" borderId="80" xfId="0" applyNumberFormat="1" applyFont="1" applyBorder="1" applyAlignment="1">
      <alignment horizontal="center" vertical="top" shrinkToFit="1"/>
    </xf>
    <xf numFmtId="0" fontId="13" fillId="0" borderId="80" xfId="0" applyFont="1" applyBorder="1" applyAlignment="1">
      <alignment vertical="top" shrinkToFit="1"/>
    </xf>
    <xf numFmtId="0" fontId="13" fillId="0" borderId="25" xfId="0" applyFont="1" applyBorder="1" applyAlignment="1">
      <alignment horizontal="center" vertical="center"/>
    </xf>
    <xf numFmtId="0" fontId="13" fillId="0" borderId="77" xfId="0" applyFont="1" applyBorder="1" applyAlignment="1">
      <alignment horizontal="center" vertical="center"/>
    </xf>
    <xf numFmtId="0" fontId="13" fillId="0" borderId="0" xfId="0" applyFont="1" applyAlignment="1">
      <alignment horizontal="center" vertical="center"/>
    </xf>
    <xf numFmtId="0" fontId="13" fillId="0" borderId="34" xfId="0" applyFont="1" applyBorder="1" applyAlignment="1">
      <alignment horizontal="center" vertical="center"/>
    </xf>
    <xf numFmtId="182" fontId="19" fillId="0" borderId="33" xfId="0" applyNumberFormat="1" applyFont="1" applyBorder="1" applyAlignment="1">
      <alignment horizontal="center" vertical="top" shrinkToFit="1"/>
    </xf>
    <xf numFmtId="0" fontId="13" fillId="0" borderId="33" xfId="0" applyFont="1" applyBorder="1" applyAlignment="1">
      <alignment vertical="top" shrinkToFit="1"/>
    </xf>
    <xf numFmtId="182" fontId="19" fillId="0" borderId="24" xfId="0" applyNumberFormat="1" applyFont="1" applyBorder="1" applyAlignment="1">
      <alignment horizontal="center" vertical="top" shrinkToFit="1"/>
    </xf>
    <xf numFmtId="0" fontId="13" fillId="0" borderId="24" xfId="0" applyFont="1" applyBorder="1" applyAlignment="1">
      <alignment vertical="top" shrinkToFit="1"/>
    </xf>
    <xf numFmtId="0" fontId="13" fillId="0" borderId="36" xfId="0" applyFont="1" applyBorder="1" applyAlignment="1">
      <alignment horizontal="center" vertical="center"/>
    </xf>
    <xf numFmtId="0" fontId="13" fillId="0" borderId="24" xfId="0" applyFont="1" applyBorder="1">
      <alignment vertical="center"/>
    </xf>
    <xf numFmtId="38" fontId="13" fillId="0" borderId="24" xfId="0" applyNumberFormat="1" applyFont="1" applyBorder="1">
      <alignment vertical="center"/>
    </xf>
    <xf numFmtId="176" fontId="19" fillId="0" borderId="30" xfId="0" applyNumberFormat="1" applyFont="1" applyBorder="1" applyAlignment="1">
      <alignment horizontal="center" vertical="top" shrinkToFit="1"/>
    </xf>
    <xf numFmtId="49" fontId="19" fillId="0" borderId="30" xfId="0" applyNumberFormat="1" applyFont="1" applyBorder="1" applyAlignment="1">
      <alignment horizontal="left" vertical="top" shrinkToFit="1"/>
    </xf>
    <xf numFmtId="176" fontId="19" fillId="0" borderId="30" xfId="0" quotePrefix="1" applyNumberFormat="1" applyFont="1" applyBorder="1" applyAlignment="1">
      <alignment horizontal="center" vertical="top" shrinkToFit="1"/>
    </xf>
    <xf numFmtId="0" fontId="19" fillId="0" borderId="30" xfId="0" applyFont="1" applyBorder="1" applyAlignment="1">
      <alignment vertical="top" wrapText="1" shrinkToFit="1"/>
    </xf>
    <xf numFmtId="0" fontId="13" fillId="0" borderId="32" xfId="0" applyFont="1" applyBorder="1" applyAlignment="1">
      <alignment horizontal="center" vertical="center"/>
    </xf>
    <xf numFmtId="176" fontId="19" fillId="0" borderId="80" xfId="0" applyNumberFormat="1" applyFont="1" applyBorder="1" applyAlignment="1">
      <alignment horizontal="center" vertical="top" shrinkToFit="1"/>
    </xf>
    <xf numFmtId="182" fontId="13" fillId="0" borderId="80" xfId="0" applyNumberFormat="1" applyFont="1" applyBorder="1" applyAlignment="1">
      <alignment horizontal="center" vertical="center"/>
    </xf>
    <xf numFmtId="176" fontId="19" fillId="0" borderId="32" xfId="0" applyNumberFormat="1" applyFont="1" applyBorder="1" applyAlignment="1">
      <alignment horizontal="center" vertical="top" shrinkToFit="1"/>
    </xf>
    <xf numFmtId="0" fontId="13" fillId="0" borderId="32" xfId="0" applyFont="1" applyBorder="1" applyAlignment="1">
      <alignment vertical="top" shrinkToFit="1"/>
    </xf>
    <xf numFmtId="176" fontId="19" fillId="0" borderId="24" xfId="0" applyNumberFormat="1" applyFont="1" applyBorder="1" applyAlignment="1">
      <alignment horizontal="center" vertical="top" shrinkToFit="1"/>
    </xf>
    <xf numFmtId="182" fontId="13" fillId="0" borderId="83" xfId="0" applyNumberFormat="1" applyFont="1" applyBorder="1" applyAlignment="1">
      <alignment horizontal="center" vertical="center"/>
    </xf>
    <xf numFmtId="176" fontId="19" fillId="0" borderId="76" xfId="0" applyNumberFormat="1" applyFont="1" applyBorder="1" applyAlignment="1">
      <alignment horizontal="center" vertical="top" shrinkToFit="1"/>
    </xf>
    <xf numFmtId="0" fontId="13" fillId="0" borderId="76" xfId="0" applyFont="1" applyBorder="1" applyAlignment="1">
      <alignment vertical="top" shrinkToFit="1"/>
    </xf>
    <xf numFmtId="182" fontId="13" fillId="0" borderId="36" xfId="0" applyNumberFormat="1" applyFont="1" applyBorder="1" applyAlignment="1">
      <alignment horizontal="center" vertical="center"/>
    </xf>
    <xf numFmtId="176" fontId="13" fillId="0" borderId="31" xfId="0" applyNumberFormat="1" applyFont="1" applyBorder="1" applyAlignment="1">
      <alignment horizontal="center" vertical="top" shrinkToFit="1"/>
    </xf>
    <xf numFmtId="0" fontId="13" fillId="0" borderId="31" xfId="0" applyFont="1" applyBorder="1" applyAlignment="1">
      <alignment vertical="top" shrinkToFit="1"/>
    </xf>
    <xf numFmtId="38" fontId="13" fillId="0" borderId="15" xfId="1" applyFont="1" applyBorder="1">
      <alignment vertical="center"/>
    </xf>
    <xf numFmtId="176" fontId="13" fillId="0" borderId="32" xfId="0" applyNumberFormat="1" applyFont="1" applyBorder="1" applyAlignment="1">
      <alignment horizontal="center" vertical="top" shrinkToFit="1"/>
    </xf>
    <xf numFmtId="176" fontId="13" fillId="0" borderId="24" xfId="0" applyNumberFormat="1" applyFont="1" applyBorder="1" applyAlignment="1">
      <alignment horizontal="center" vertical="top" shrinkToFit="1"/>
    </xf>
    <xf numFmtId="176" fontId="13" fillId="0" borderId="36" xfId="0" applyNumberFormat="1" applyFont="1" applyBorder="1" applyAlignment="1"/>
    <xf numFmtId="0" fontId="13" fillId="0" borderId="35" xfId="0" applyFont="1" applyBorder="1" applyAlignment="1"/>
    <xf numFmtId="176" fontId="13" fillId="0" borderId="18" xfId="0" applyNumberFormat="1" applyFont="1" applyBorder="1" applyAlignment="1">
      <alignment horizontal="center"/>
    </xf>
    <xf numFmtId="0" fontId="13" fillId="0" borderId="24" xfId="0" applyFont="1" applyBorder="1" applyAlignment="1">
      <alignment horizontal="center" vertical="top" shrinkToFit="1"/>
    </xf>
    <xf numFmtId="176" fontId="13" fillId="0" borderId="15" xfId="0" applyNumberFormat="1" applyFont="1" applyBorder="1" applyAlignment="1">
      <alignment horizontal="center" vertical="center"/>
    </xf>
    <xf numFmtId="176" fontId="13" fillId="0" borderId="18" xfId="0" applyNumberFormat="1" applyFont="1" applyBorder="1" applyAlignment="1">
      <alignment horizontal="center" vertical="top" shrinkToFit="1"/>
    </xf>
    <xf numFmtId="0" fontId="13" fillId="0" borderId="71" xfId="0" applyFont="1" applyBorder="1" applyAlignment="1">
      <alignment horizontal="center" vertical="center"/>
    </xf>
    <xf numFmtId="176" fontId="13" fillId="0" borderId="17" xfId="0" applyNumberFormat="1" applyFont="1" applyBorder="1" applyAlignment="1">
      <alignment horizontal="center" vertical="top" shrinkToFit="1"/>
    </xf>
    <xf numFmtId="0" fontId="13" fillId="0" borderId="35" xfId="0" applyFont="1" applyBorder="1" applyAlignment="1">
      <alignment vertical="top" shrinkToFit="1"/>
    </xf>
    <xf numFmtId="182" fontId="13" fillId="0" borderId="15" xfId="0" applyNumberFormat="1" applyFont="1" applyBorder="1">
      <alignment vertical="center"/>
    </xf>
    <xf numFmtId="176" fontId="13" fillId="0" borderId="24" xfId="0" applyNumberFormat="1" applyFont="1" applyBorder="1" applyAlignment="1">
      <alignment horizontal="center" vertical="center" shrinkToFit="1"/>
    </xf>
    <xf numFmtId="0" fontId="13" fillId="0" borderId="24" xfId="0" applyFont="1" applyBorder="1" applyAlignment="1">
      <alignment horizontal="center" vertical="center" shrinkToFit="1"/>
    </xf>
    <xf numFmtId="0" fontId="16" fillId="0" borderId="24" xfId="0" applyFont="1" applyBorder="1" applyAlignment="1"/>
    <xf numFmtId="0" fontId="13" fillId="0" borderId="34" xfId="0" applyFont="1" applyBorder="1" applyAlignment="1">
      <alignment horizontal="center" vertical="top" shrinkToFit="1"/>
    </xf>
    <xf numFmtId="0" fontId="13" fillId="0" borderId="24" xfId="0" applyFont="1" applyBorder="1" applyAlignment="1"/>
    <xf numFmtId="38" fontId="13" fillId="0" borderId="15" xfId="0" applyNumberFormat="1" applyFont="1" applyBorder="1">
      <alignment vertical="center"/>
    </xf>
    <xf numFmtId="176" fontId="13" fillId="0" borderId="36" xfId="0" applyNumberFormat="1" applyFont="1" applyBorder="1" applyAlignment="1">
      <alignment horizontal="center" vertical="top" shrinkToFit="1"/>
    </xf>
    <xf numFmtId="0" fontId="13" fillId="0" borderId="36" xfId="0" applyFont="1" applyBorder="1" applyAlignment="1">
      <alignment vertical="top" shrinkToFit="1"/>
    </xf>
    <xf numFmtId="176" fontId="13" fillId="0" borderId="15" xfId="0" applyNumberFormat="1" applyFont="1" applyBorder="1" applyAlignment="1">
      <alignment horizontal="center" vertical="top" shrinkToFit="1"/>
    </xf>
    <xf numFmtId="0" fontId="13" fillId="0" borderId="15" xfId="0" applyFont="1" applyBorder="1" applyAlignment="1">
      <alignment vertical="top" shrinkToFit="1"/>
    </xf>
    <xf numFmtId="176" fontId="13" fillId="0" borderId="15" xfId="0" applyNumberFormat="1" applyFont="1" applyBorder="1" applyAlignment="1"/>
    <xf numFmtId="0" fontId="22" fillId="20" borderId="87" xfId="0" applyFont="1" applyFill="1" applyBorder="1" applyAlignment="1">
      <alignment horizontal="center" vertical="center"/>
    </xf>
    <xf numFmtId="0" fontId="22" fillId="20" borderId="88" xfId="3" applyFont="1" applyFill="1" applyBorder="1" applyAlignment="1">
      <alignment horizontal="center" vertical="center" wrapText="1"/>
    </xf>
    <xf numFmtId="0" fontId="22" fillId="22" borderId="88" xfId="3" applyFont="1" applyFill="1" applyBorder="1" applyAlignment="1">
      <alignment horizontal="center" vertical="center" wrapText="1" shrinkToFit="1"/>
    </xf>
    <xf numFmtId="0" fontId="22" fillId="22" borderId="88" xfId="3" applyFont="1" applyFill="1" applyBorder="1" applyAlignment="1">
      <alignment horizontal="center" vertical="center" wrapText="1"/>
    </xf>
    <xf numFmtId="0" fontId="22" fillId="16" borderId="88" xfId="3" applyFont="1" applyFill="1" applyBorder="1" applyAlignment="1">
      <alignment horizontal="center" vertical="center" wrapText="1"/>
    </xf>
    <xf numFmtId="0" fontId="22" fillId="21" borderId="88" xfId="3" applyFont="1" applyFill="1" applyBorder="1" applyAlignment="1">
      <alignment horizontal="center" vertical="center" wrapText="1"/>
    </xf>
    <xf numFmtId="0" fontId="22" fillId="23" borderId="88" xfId="3" applyFont="1" applyFill="1" applyBorder="1" applyAlignment="1">
      <alignment horizontal="center" vertical="center" wrapText="1"/>
    </xf>
    <xf numFmtId="0" fontId="22" fillId="23" borderId="89" xfId="3" applyFont="1" applyFill="1" applyBorder="1" applyAlignment="1">
      <alignment horizontal="center" vertical="center" wrapText="1"/>
    </xf>
    <xf numFmtId="0" fontId="21" fillId="0" borderId="24" xfId="3" applyFont="1" applyBorder="1" applyAlignment="1">
      <alignment horizontal="center" vertical="center" wrapText="1"/>
    </xf>
    <xf numFmtId="38" fontId="13" fillId="31" borderId="30" xfId="1" applyFont="1" applyFill="1" applyBorder="1">
      <alignment vertical="center"/>
    </xf>
    <xf numFmtId="38" fontId="13" fillId="3" borderId="30" xfId="1" applyFont="1" applyFill="1" applyBorder="1">
      <alignment vertical="center"/>
    </xf>
    <xf numFmtId="0" fontId="13" fillId="0" borderId="17" xfId="6" applyFont="1" applyBorder="1">
      <alignment vertical="center"/>
    </xf>
    <xf numFmtId="0" fontId="13" fillId="0" borderId="17" xfId="0" applyFont="1" applyBorder="1" applyAlignment="1">
      <alignment horizontal="center"/>
    </xf>
    <xf numFmtId="0" fontId="13" fillId="13" borderId="24" xfId="0" applyFont="1" applyFill="1" applyBorder="1" applyAlignment="1">
      <alignment horizontal="center" vertical="center"/>
    </xf>
    <xf numFmtId="178" fontId="13" fillId="18" borderId="29" xfId="2" applyNumberFormat="1" applyFont="1" applyFill="1" applyBorder="1" applyAlignment="1">
      <alignment horizontal="center" vertical="center"/>
    </xf>
    <xf numFmtId="0" fontId="13" fillId="18" borderId="29" xfId="0" applyFont="1" applyFill="1" applyBorder="1" applyAlignment="1">
      <alignment horizontal="center" vertical="center"/>
    </xf>
    <xf numFmtId="0" fontId="13" fillId="18" borderId="29" xfId="0" applyFont="1" applyFill="1" applyBorder="1" applyAlignment="1">
      <alignment horizontal="center" vertical="center" shrinkToFit="1"/>
    </xf>
    <xf numFmtId="178" fontId="13" fillId="13" borderId="29" xfId="0" applyNumberFormat="1" applyFont="1" applyFill="1" applyBorder="1" applyAlignment="1">
      <alignment horizontal="center" vertical="center" shrinkToFit="1"/>
    </xf>
    <xf numFmtId="180" fontId="13" fillId="13" borderId="29" xfId="0" applyNumberFormat="1" applyFont="1" applyFill="1" applyBorder="1" applyAlignment="1">
      <alignment horizontal="center" vertical="center"/>
    </xf>
    <xf numFmtId="0" fontId="13" fillId="13" borderId="76" xfId="0" applyFont="1" applyFill="1" applyBorder="1" applyAlignment="1">
      <alignment horizontal="center" vertical="center"/>
    </xf>
    <xf numFmtId="176" fontId="16" fillId="13" borderId="30" xfId="4" applyNumberFormat="1" applyFont="1" applyFill="1" applyBorder="1" applyAlignment="1">
      <alignment horizontal="center" vertical="center"/>
    </xf>
    <xf numFmtId="0" fontId="16" fillId="13" borderId="30" xfId="4" applyFont="1" applyFill="1" applyBorder="1" applyAlignment="1">
      <alignment vertical="center"/>
    </xf>
    <xf numFmtId="38" fontId="16" fillId="19" borderId="30" xfId="1" applyFont="1" applyFill="1" applyBorder="1" applyAlignment="1">
      <alignment vertical="center"/>
    </xf>
    <xf numFmtId="0" fontId="13" fillId="0" borderId="77" xfId="0" applyFont="1" applyBorder="1">
      <alignment vertical="center"/>
    </xf>
    <xf numFmtId="0" fontId="13" fillId="0" borderId="78" xfId="0" applyFont="1" applyBorder="1">
      <alignment vertical="center"/>
    </xf>
    <xf numFmtId="38" fontId="13" fillId="19" borderId="30" xfId="1" applyFont="1" applyFill="1" applyBorder="1">
      <alignment vertical="center"/>
    </xf>
    <xf numFmtId="0" fontId="16" fillId="13" borderId="30" xfId="4" applyFont="1" applyFill="1" applyBorder="1" applyAlignment="1">
      <alignment vertical="center" shrinkToFit="1"/>
    </xf>
    <xf numFmtId="38" fontId="16" fillId="19" borderId="30" xfId="1" applyFont="1" applyFill="1" applyBorder="1" applyAlignment="1">
      <alignment vertical="center" shrinkToFit="1"/>
    </xf>
    <xf numFmtId="38" fontId="16" fillId="0" borderId="30" xfId="1" applyFont="1" applyFill="1" applyBorder="1" applyAlignment="1">
      <alignment vertical="center" shrinkToFit="1"/>
    </xf>
    <xf numFmtId="176" fontId="16" fillId="13" borderId="80" xfId="4" applyNumberFormat="1" applyFont="1" applyFill="1" applyBorder="1" applyAlignment="1">
      <alignment horizontal="center" vertical="center"/>
    </xf>
    <xf numFmtId="0" fontId="16" fillId="13" borderId="80" xfId="4" applyFont="1" applyFill="1" applyBorder="1" applyAlignment="1">
      <alignment vertical="center" shrinkToFit="1"/>
    </xf>
    <xf numFmtId="38" fontId="16" fillId="19" borderId="80" xfId="1" applyFont="1" applyFill="1" applyBorder="1" applyAlignment="1">
      <alignment vertical="center" shrinkToFit="1"/>
    </xf>
    <xf numFmtId="38" fontId="13" fillId="19" borderId="80" xfId="1" applyFont="1" applyFill="1" applyBorder="1">
      <alignment vertical="center"/>
    </xf>
    <xf numFmtId="176" fontId="16" fillId="13" borderId="24" xfId="4" applyNumberFormat="1" applyFont="1" applyFill="1" applyBorder="1" applyAlignment="1">
      <alignment horizontal="center" vertical="center"/>
    </xf>
    <xf numFmtId="0" fontId="16" fillId="13" borderId="24" xfId="4" applyFont="1" applyFill="1" applyBorder="1" applyAlignment="1">
      <alignment vertical="center" shrinkToFit="1"/>
    </xf>
    <xf numFmtId="38" fontId="16" fillId="0" borderId="29" xfId="1" applyFont="1" applyFill="1" applyBorder="1" applyAlignment="1">
      <alignment vertical="center" shrinkToFit="1"/>
    </xf>
    <xf numFmtId="177" fontId="13" fillId="0" borderId="29" xfId="1" applyNumberFormat="1" applyFont="1" applyFill="1" applyBorder="1">
      <alignment vertical="center"/>
    </xf>
    <xf numFmtId="38" fontId="13" fillId="0" borderId="24" xfId="1" applyFont="1" applyFill="1" applyBorder="1">
      <alignment vertical="center"/>
    </xf>
    <xf numFmtId="177" fontId="13" fillId="0" borderId="71" xfId="1" applyNumberFormat="1" applyFont="1" applyBorder="1">
      <alignment vertical="center"/>
    </xf>
    <xf numFmtId="177" fontId="13" fillId="0" borderId="29" xfId="1" applyNumberFormat="1" applyFont="1" applyBorder="1">
      <alignment vertical="center"/>
    </xf>
    <xf numFmtId="177" fontId="13" fillId="0" borderId="24" xfId="1" applyNumberFormat="1" applyFont="1" applyBorder="1">
      <alignment vertical="center"/>
    </xf>
    <xf numFmtId="183" fontId="13" fillId="0" borderId="24" xfId="1" applyNumberFormat="1" applyFont="1" applyBorder="1">
      <alignment vertical="center"/>
    </xf>
    <xf numFmtId="176" fontId="16" fillId="13" borderId="76" xfId="4" applyNumberFormat="1" applyFont="1" applyFill="1" applyBorder="1" applyAlignment="1">
      <alignment horizontal="center" vertical="center"/>
    </xf>
    <xf numFmtId="0" fontId="16" fillId="13" borderId="76" xfId="4" applyFont="1" applyFill="1" applyBorder="1" applyAlignment="1">
      <alignment vertical="center"/>
    </xf>
    <xf numFmtId="38" fontId="13" fillId="0" borderId="79" xfId="1" applyFont="1" applyFill="1" applyBorder="1">
      <alignment vertical="center"/>
    </xf>
    <xf numFmtId="177" fontId="13" fillId="0" borderId="72" xfId="1" applyNumberFormat="1" applyFont="1" applyFill="1" applyBorder="1">
      <alignment vertical="center"/>
    </xf>
    <xf numFmtId="38" fontId="13" fillId="0" borderId="83" xfId="1" applyFont="1" applyFill="1" applyBorder="1">
      <alignment vertical="center"/>
    </xf>
    <xf numFmtId="177" fontId="13" fillId="0" borderId="77" xfId="1" applyNumberFormat="1" applyFont="1" applyBorder="1">
      <alignment vertical="center"/>
    </xf>
    <xf numFmtId="177" fontId="13" fillId="0" borderId="78" xfId="1" applyNumberFormat="1" applyFont="1" applyBorder="1">
      <alignment vertical="center"/>
    </xf>
    <xf numFmtId="38" fontId="13" fillId="0" borderId="0" xfId="1" applyFont="1" applyFill="1" applyBorder="1">
      <alignment vertical="center"/>
    </xf>
    <xf numFmtId="0" fontId="13" fillId="0" borderId="35" xfId="0" applyFont="1" applyBorder="1" applyAlignment="1">
      <alignment horizontal="center" vertical="center"/>
    </xf>
    <xf numFmtId="0" fontId="20" fillId="0" borderId="35" xfId="0" applyFont="1" applyBorder="1" applyAlignment="1">
      <alignment horizontal="center" vertical="center"/>
    </xf>
    <xf numFmtId="177" fontId="13" fillId="0" borderId="83" xfId="1" applyNumberFormat="1" applyFont="1" applyBorder="1">
      <alignment vertical="center"/>
    </xf>
    <xf numFmtId="176" fontId="13" fillId="13" borderId="31" xfId="0" applyNumberFormat="1" applyFont="1" applyFill="1" applyBorder="1" applyAlignment="1">
      <alignment horizontal="center" vertical="top" shrinkToFit="1"/>
    </xf>
    <xf numFmtId="0" fontId="13" fillId="13" borderId="31" xfId="0" applyFont="1" applyFill="1" applyBorder="1" applyAlignment="1">
      <alignment vertical="top" shrinkToFit="1"/>
    </xf>
    <xf numFmtId="0" fontId="13" fillId="0" borderId="28" xfId="6" applyFont="1" applyBorder="1">
      <alignment vertical="center"/>
    </xf>
    <xf numFmtId="177" fontId="13" fillId="0" borderId="24" xfId="1" applyNumberFormat="1" applyFont="1" applyFill="1" applyBorder="1" applyAlignment="1">
      <alignment vertical="center"/>
    </xf>
    <xf numFmtId="38" fontId="13" fillId="0" borderId="24" xfId="1" applyFont="1" applyBorder="1" applyAlignment="1">
      <alignment vertical="center"/>
    </xf>
    <xf numFmtId="181" fontId="13" fillId="0" borderId="24" xfId="0" applyNumberFormat="1" applyFont="1" applyBorder="1" applyAlignment="1">
      <alignment horizontal="right" vertical="center"/>
    </xf>
    <xf numFmtId="176" fontId="13" fillId="13" borderId="30" xfId="0" applyNumberFormat="1" applyFont="1" applyFill="1" applyBorder="1" applyAlignment="1">
      <alignment horizontal="center" vertical="top" shrinkToFit="1"/>
    </xf>
    <xf numFmtId="0" fontId="13" fillId="13" borderId="30" xfId="0" applyFont="1" applyFill="1" applyBorder="1" applyAlignment="1">
      <alignment vertical="top" shrinkToFit="1"/>
    </xf>
    <xf numFmtId="0" fontId="13" fillId="0" borderId="28" xfId="6" applyFont="1" applyBorder="1" applyAlignment="1">
      <alignment vertical="top" wrapText="1" shrinkToFit="1"/>
    </xf>
    <xf numFmtId="0" fontId="13" fillId="0" borderId="18" xfId="0" applyFont="1" applyBorder="1" applyAlignment="1">
      <alignment horizontal="center" vertical="center"/>
    </xf>
    <xf numFmtId="177" fontId="13" fillId="0" borderId="28" xfId="1" applyNumberFormat="1" applyFont="1" applyFill="1" applyBorder="1" applyAlignment="1">
      <alignment vertical="center"/>
    </xf>
    <xf numFmtId="0" fontId="13" fillId="0" borderId="35" xfId="0" applyFont="1" applyBorder="1" applyAlignment="1">
      <alignment horizontal="center" vertical="center" textRotation="180"/>
    </xf>
    <xf numFmtId="177" fontId="13" fillId="0" borderId="36" xfId="1" applyNumberFormat="1" applyFont="1" applyFill="1" applyBorder="1" applyAlignment="1">
      <alignment vertical="center"/>
    </xf>
    <xf numFmtId="177" fontId="13" fillId="0" borderId="15" xfId="1" applyNumberFormat="1" applyFont="1" applyFill="1" applyBorder="1" applyAlignment="1">
      <alignment vertical="center"/>
    </xf>
    <xf numFmtId="38" fontId="13" fillId="0" borderId="36" xfId="1" applyFont="1" applyBorder="1" applyAlignment="1">
      <alignment vertical="center"/>
    </xf>
    <xf numFmtId="38" fontId="13" fillId="0" borderId="34" xfId="0" applyNumberFormat="1" applyFont="1" applyBorder="1">
      <alignment vertical="center"/>
    </xf>
    <xf numFmtId="176" fontId="13" fillId="13" borderId="32" xfId="0" applyNumberFormat="1" applyFont="1" applyFill="1" applyBorder="1" applyAlignment="1">
      <alignment horizontal="center" vertical="top" shrinkToFit="1"/>
    </xf>
    <xf numFmtId="0" fontId="13" fillId="13" borderId="32" xfId="0" applyFont="1" applyFill="1" applyBorder="1" applyAlignment="1">
      <alignment vertical="top" shrinkToFit="1"/>
    </xf>
    <xf numFmtId="176" fontId="13" fillId="13" borderId="24" xfId="0" applyNumberFormat="1" applyFont="1" applyFill="1" applyBorder="1" applyAlignment="1">
      <alignment horizontal="center" vertical="top" shrinkToFit="1"/>
    </xf>
    <xf numFmtId="0" fontId="13" fillId="13" borderId="24" xfId="0" applyFont="1" applyFill="1" applyBorder="1" applyAlignment="1">
      <alignment vertical="top" shrinkToFit="1"/>
    </xf>
    <xf numFmtId="0" fontId="13" fillId="0" borderId="36" xfId="6" applyFont="1" applyBorder="1">
      <alignment vertical="center"/>
    </xf>
    <xf numFmtId="0" fontId="13" fillId="0" borderId="15" xfId="6" applyFont="1" applyBorder="1">
      <alignment vertical="center"/>
    </xf>
    <xf numFmtId="0" fontId="20" fillId="0" borderId="15" xfId="0" applyFont="1" applyBorder="1">
      <alignment vertical="center"/>
    </xf>
    <xf numFmtId="0" fontId="20" fillId="0" borderId="17" xfId="6" applyFont="1" applyBorder="1">
      <alignment vertical="center"/>
    </xf>
    <xf numFmtId="0" fontId="20" fillId="0" borderId="17" xfId="0" applyFont="1" applyBorder="1">
      <alignment vertical="center"/>
    </xf>
    <xf numFmtId="0" fontId="20" fillId="0" borderId="17" xfId="0" applyFont="1" applyBorder="1" applyAlignment="1">
      <alignment horizontal="center"/>
    </xf>
    <xf numFmtId="0" fontId="20" fillId="0" borderId="18" xfId="0" applyFont="1" applyBorder="1">
      <alignment vertical="center"/>
    </xf>
    <xf numFmtId="0" fontId="20" fillId="13" borderId="24" xfId="0" applyFont="1" applyFill="1" applyBorder="1" applyAlignment="1">
      <alignment horizontal="center" vertical="center"/>
    </xf>
    <xf numFmtId="178" fontId="20" fillId="18" borderId="29" xfId="2" applyNumberFormat="1" applyFont="1" applyFill="1" applyBorder="1" applyAlignment="1">
      <alignment horizontal="center" vertical="center"/>
    </xf>
    <xf numFmtId="0" fontId="20" fillId="18" borderId="29" xfId="0" applyFont="1" applyFill="1" applyBorder="1" applyAlignment="1">
      <alignment horizontal="center" vertical="center"/>
    </xf>
    <xf numFmtId="0" fontId="20" fillId="18" borderId="29" xfId="0" applyFont="1" applyFill="1" applyBorder="1" applyAlignment="1">
      <alignment horizontal="center" vertical="center" shrinkToFit="1"/>
    </xf>
    <xf numFmtId="178" fontId="20" fillId="13" borderId="29" xfId="0" applyNumberFormat="1" applyFont="1" applyFill="1" applyBorder="1" applyAlignment="1">
      <alignment horizontal="center" vertical="center" shrinkToFit="1"/>
    </xf>
    <xf numFmtId="180" fontId="20" fillId="13" borderId="29" xfId="0" applyNumberFormat="1" applyFont="1" applyFill="1" applyBorder="1" applyAlignment="1">
      <alignment horizontal="center" vertical="center"/>
    </xf>
    <xf numFmtId="0" fontId="20" fillId="13" borderId="76" xfId="0" applyFont="1" applyFill="1" applyBorder="1" applyAlignment="1">
      <alignment horizontal="center" vertical="center"/>
    </xf>
    <xf numFmtId="0" fontId="20" fillId="13" borderId="29" xfId="0" applyFont="1" applyFill="1" applyBorder="1" applyAlignment="1">
      <alignment horizontal="center" vertical="center"/>
    </xf>
    <xf numFmtId="176" fontId="18" fillId="13" borderId="30" xfId="4" applyNumberFormat="1" applyFont="1" applyFill="1" applyBorder="1" applyAlignment="1">
      <alignment horizontal="center" vertical="center"/>
    </xf>
    <xf numFmtId="0" fontId="18" fillId="13" borderId="30" xfId="4" applyFont="1" applyFill="1" applyBorder="1" applyAlignment="1">
      <alignment vertical="center"/>
    </xf>
    <xf numFmtId="38" fontId="18" fillId="19" borderId="30" xfId="1" applyFont="1" applyFill="1" applyBorder="1" applyAlignment="1">
      <alignment vertical="center"/>
    </xf>
    <xf numFmtId="38" fontId="20" fillId="0" borderId="30" xfId="1" applyFont="1" applyBorder="1">
      <alignment vertical="center"/>
    </xf>
    <xf numFmtId="0" fontId="20" fillId="0" borderId="77" xfId="0" applyFont="1" applyBorder="1">
      <alignment vertical="center"/>
    </xf>
    <xf numFmtId="0" fontId="20" fillId="0" borderId="78" xfId="0" applyFont="1" applyBorder="1">
      <alignment vertical="center"/>
    </xf>
    <xf numFmtId="38" fontId="20" fillId="19" borderId="30" xfId="1" applyFont="1" applyFill="1" applyBorder="1">
      <alignment vertical="center"/>
    </xf>
    <xf numFmtId="0" fontId="20" fillId="0" borderId="34" xfId="0" applyFont="1" applyBorder="1">
      <alignment vertical="center"/>
    </xf>
    <xf numFmtId="0" fontId="18" fillId="13" borderId="30" xfId="4" applyFont="1" applyFill="1" applyBorder="1" applyAlignment="1">
      <alignment vertical="center" shrinkToFit="1"/>
    </xf>
    <xf numFmtId="38" fontId="18" fillId="19" borderId="30" xfId="1" applyFont="1" applyFill="1" applyBorder="1" applyAlignment="1">
      <alignment vertical="center" shrinkToFit="1"/>
    </xf>
    <xf numFmtId="38" fontId="18" fillId="0" borderId="30" xfId="1" applyFont="1" applyFill="1" applyBorder="1" applyAlignment="1">
      <alignment vertical="center" shrinkToFit="1"/>
    </xf>
    <xf numFmtId="176" fontId="18" fillId="13" borderId="80" xfId="4" applyNumberFormat="1" applyFont="1" applyFill="1" applyBorder="1" applyAlignment="1">
      <alignment horizontal="center" vertical="center"/>
    </xf>
    <xf numFmtId="0" fontId="18" fillId="13" borderId="80" xfId="4" applyFont="1" applyFill="1" applyBorder="1" applyAlignment="1">
      <alignment vertical="center" shrinkToFit="1"/>
    </xf>
    <xf numFmtId="38" fontId="18" fillId="19" borderId="80" xfId="1" applyFont="1" applyFill="1" applyBorder="1" applyAlignment="1">
      <alignment vertical="center" shrinkToFit="1"/>
    </xf>
    <xf numFmtId="38" fontId="20" fillId="19" borderId="80" xfId="1" applyFont="1" applyFill="1" applyBorder="1">
      <alignment vertical="center"/>
    </xf>
    <xf numFmtId="176" fontId="18" fillId="13" borderId="24" xfId="4" applyNumberFormat="1" applyFont="1" applyFill="1" applyBorder="1" applyAlignment="1">
      <alignment horizontal="center" vertical="center"/>
    </xf>
    <xf numFmtId="0" fontId="18" fillId="13" borderId="24" xfId="4" applyFont="1" applyFill="1" applyBorder="1" applyAlignment="1">
      <alignment vertical="center" shrinkToFit="1"/>
    </xf>
    <xf numFmtId="38" fontId="18" fillId="0" borderId="29" xfId="1" applyFont="1" applyFill="1" applyBorder="1" applyAlignment="1">
      <alignment vertical="center" shrinkToFit="1"/>
    </xf>
    <xf numFmtId="38" fontId="20" fillId="0" borderId="24" xfId="1" applyFont="1" applyBorder="1">
      <alignment vertical="center"/>
    </xf>
    <xf numFmtId="177" fontId="20" fillId="0" borderId="29" xfId="1" applyNumberFormat="1" applyFont="1" applyFill="1" applyBorder="1">
      <alignment vertical="center"/>
    </xf>
    <xf numFmtId="38" fontId="20" fillId="0" borderId="24" xfId="1" applyFont="1" applyFill="1" applyBorder="1">
      <alignment vertical="center"/>
    </xf>
    <xf numFmtId="177" fontId="20" fillId="0" borderId="71" xfId="1" applyNumberFormat="1" applyFont="1" applyBorder="1">
      <alignment vertical="center"/>
    </xf>
    <xf numFmtId="177" fontId="20" fillId="0" borderId="29" xfId="1" applyNumberFormat="1" applyFont="1" applyBorder="1">
      <alignment vertical="center"/>
    </xf>
    <xf numFmtId="177" fontId="20" fillId="0" borderId="24" xfId="1" applyNumberFormat="1" applyFont="1" applyBorder="1">
      <alignment vertical="center"/>
    </xf>
    <xf numFmtId="183" fontId="20" fillId="0" borderId="24" xfId="1" applyNumberFormat="1" applyFont="1" applyBorder="1">
      <alignment vertical="center"/>
    </xf>
    <xf numFmtId="176" fontId="18" fillId="13" borderId="76" xfId="4" applyNumberFormat="1" applyFont="1" applyFill="1" applyBorder="1" applyAlignment="1">
      <alignment horizontal="center" vertical="center"/>
    </xf>
    <xf numFmtId="0" fontId="18" fillId="13" borderId="76" xfId="4" applyFont="1" applyFill="1" applyBorder="1" applyAlignment="1">
      <alignment vertical="center"/>
    </xf>
    <xf numFmtId="38" fontId="20" fillId="0" borderId="79" xfId="1" applyFont="1" applyFill="1" applyBorder="1">
      <alignment vertical="center"/>
    </xf>
    <xf numFmtId="38" fontId="20" fillId="0" borderId="76" xfId="1" applyFont="1" applyBorder="1">
      <alignment vertical="center"/>
    </xf>
    <xf numFmtId="177" fontId="20" fillId="0" borderId="72" xfId="1" applyNumberFormat="1" applyFont="1" applyFill="1" applyBorder="1">
      <alignment vertical="center"/>
    </xf>
    <xf numFmtId="38" fontId="20" fillId="0" borderId="83" xfId="1" applyFont="1" applyFill="1" applyBorder="1">
      <alignment vertical="center"/>
    </xf>
    <xf numFmtId="177" fontId="20" fillId="0" borderId="77" xfId="1" applyNumberFormat="1" applyFont="1" applyBorder="1">
      <alignment vertical="center"/>
    </xf>
    <xf numFmtId="177" fontId="20" fillId="0" borderId="78" xfId="1" applyNumberFormat="1" applyFont="1" applyBorder="1">
      <alignment vertical="center"/>
    </xf>
    <xf numFmtId="38" fontId="20" fillId="0" borderId="0" xfId="1" applyFont="1" applyFill="1" applyBorder="1">
      <alignment vertical="center"/>
    </xf>
    <xf numFmtId="177" fontId="20" fillId="0" borderId="83" xfId="1" applyNumberFormat="1" applyFont="1" applyBorder="1">
      <alignment vertical="center"/>
    </xf>
    <xf numFmtId="176" fontId="20" fillId="13" borderId="31" xfId="0" applyNumberFormat="1" applyFont="1" applyFill="1" applyBorder="1" applyAlignment="1">
      <alignment horizontal="center" vertical="top" shrinkToFit="1"/>
    </xf>
    <xf numFmtId="0" fontId="20" fillId="13" borderId="31" xfId="0" applyFont="1" applyFill="1" applyBorder="1" applyAlignment="1">
      <alignment vertical="top" shrinkToFit="1"/>
    </xf>
    <xf numFmtId="0" fontId="20" fillId="0" borderId="28" xfId="6" applyFont="1" applyBorder="1">
      <alignment vertical="center"/>
    </xf>
    <xf numFmtId="0" fontId="20" fillId="0" borderId="36" xfId="0" applyFont="1" applyBorder="1">
      <alignment vertical="center"/>
    </xf>
    <xf numFmtId="177" fontId="20" fillId="0" borderId="24" xfId="1" applyNumberFormat="1" applyFont="1" applyFill="1" applyBorder="1" applyAlignment="1">
      <alignment vertical="center"/>
    </xf>
    <xf numFmtId="38" fontId="20" fillId="0" borderId="24" xfId="1" applyFont="1" applyBorder="1" applyAlignment="1">
      <alignment vertical="center"/>
    </xf>
    <xf numFmtId="38" fontId="20" fillId="0" borderId="24" xfId="0" applyNumberFormat="1" applyFont="1" applyBorder="1">
      <alignment vertical="center"/>
    </xf>
    <xf numFmtId="181" fontId="20" fillId="0" borderId="24" xfId="0" applyNumberFormat="1" applyFont="1" applyBorder="1" applyAlignment="1">
      <alignment horizontal="right" vertical="center"/>
    </xf>
    <xf numFmtId="176" fontId="20" fillId="13" borderId="30" xfId="0" applyNumberFormat="1" applyFont="1" applyFill="1" applyBorder="1" applyAlignment="1">
      <alignment horizontal="center" vertical="top" shrinkToFit="1"/>
    </xf>
    <xf numFmtId="0" fontId="20" fillId="13" borderId="30" xfId="0" applyFont="1" applyFill="1" applyBorder="1" applyAlignment="1">
      <alignment vertical="top" shrinkToFit="1"/>
    </xf>
    <xf numFmtId="0" fontId="20" fillId="0" borderId="28" xfId="6" applyFont="1" applyBorder="1" applyAlignment="1">
      <alignment vertical="top" wrapText="1" shrinkToFit="1"/>
    </xf>
    <xf numFmtId="0" fontId="20" fillId="0" borderId="18" xfId="0" applyFont="1" applyBorder="1" applyAlignment="1">
      <alignment horizontal="center" vertical="center"/>
    </xf>
    <xf numFmtId="177" fontId="20" fillId="0" borderId="28" xfId="1" applyNumberFormat="1" applyFont="1" applyFill="1" applyBorder="1" applyAlignment="1">
      <alignment vertical="center"/>
    </xf>
    <xf numFmtId="0" fontId="20" fillId="0" borderId="35" xfId="0" applyFont="1" applyBorder="1" applyAlignment="1">
      <alignment horizontal="center" vertical="center" textRotation="180"/>
    </xf>
    <xf numFmtId="177" fontId="20" fillId="0" borderId="36" xfId="1" applyNumberFormat="1" applyFont="1" applyFill="1" applyBorder="1" applyAlignment="1">
      <alignment vertical="center"/>
    </xf>
    <xf numFmtId="177" fontId="20" fillId="0" borderId="15" xfId="1" applyNumberFormat="1" applyFont="1" applyFill="1" applyBorder="1" applyAlignment="1">
      <alignment vertical="center"/>
    </xf>
    <xf numFmtId="38" fontId="20" fillId="0" borderId="36" xfId="1" applyFont="1" applyBorder="1" applyAlignment="1">
      <alignment vertical="center"/>
    </xf>
    <xf numFmtId="38" fontId="20" fillId="0" borderId="34" xfId="0" applyNumberFormat="1" applyFont="1" applyBorder="1">
      <alignment vertical="center"/>
    </xf>
    <xf numFmtId="38" fontId="20" fillId="0" borderId="15" xfId="0" applyNumberFormat="1" applyFont="1" applyBorder="1">
      <alignment vertical="center"/>
    </xf>
    <xf numFmtId="176" fontId="20" fillId="13" borderId="32" xfId="0" applyNumberFormat="1" applyFont="1" applyFill="1" applyBorder="1" applyAlignment="1">
      <alignment horizontal="center" vertical="top" shrinkToFit="1"/>
    </xf>
    <xf numFmtId="0" fontId="20" fillId="13" borderId="32" xfId="0" applyFont="1" applyFill="1" applyBorder="1" applyAlignment="1">
      <alignment vertical="top" shrinkToFit="1"/>
    </xf>
    <xf numFmtId="176" fontId="20" fillId="13" borderId="24" xfId="0" applyNumberFormat="1" applyFont="1" applyFill="1" applyBorder="1" applyAlignment="1">
      <alignment horizontal="center" vertical="top" shrinkToFit="1"/>
    </xf>
    <xf numFmtId="0" fontId="20" fillId="13" borderId="24" xfId="0" applyFont="1" applyFill="1" applyBorder="1" applyAlignment="1">
      <alignment vertical="top" shrinkToFit="1"/>
    </xf>
    <xf numFmtId="0" fontId="20" fillId="0" borderId="36" xfId="6" applyFont="1" applyBorder="1">
      <alignment vertical="center"/>
    </xf>
    <xf numFmtId="0" fontId="20" fillId="0" borderId="15" xfId="6" applyFont="1" applyBorder="1">
      <alignment vertical="center"/>
    </xf>
    <xf numFmtId="0" fontId="25" fillId="0" borderId="15" xfId="0" applyFont="1" applyBorder="1">
      <alignment vertical="center"/>
    </xf>
    <xf numFmtId="0" fontId="20" fillId="10" borderId="31" xfId="1" applyNumberFormat="1" applyFont="1" applyFill="1" applyBorder="1" applyAlignment="1">
      <alignment horizontal="center" vertical="center"/>
    </xf>
    <xf numFmtId="0" fontId="20" fillId="10" borderId="30" xfId="1" applyNumberFormat="1" applyFont="1" applyFill="1" applyBorder="1" applyAlignment="1">
      <alignment horizontal="center" vertical="center"/>
    </xf>
    <xf numFmtId="176" fontId="20" fillId="10" borderId="32" xfId="1" applyNumberFormat="1" applyFont="1" applyFill="1" applyBorder="1" applyAlignment="1">
      <alignment horizontal="center" vertical="center"/>
    </xf>
    <xf numFmtId="0" fontId="26" fillId="0" borderId="15" xfId="0" applyFont="1" applyBorder="1" applyAlignment="1">
      <alignment horizontal="center" vertical="center"/>
    </xf>
    <xf numFmtId="0" fontId="20" fillId="0" borderId="15" xfId="0" applyFont="1" applyBorder="1" applyAlignment="1" applyProtection="1">
      <alignment horizontal="center" vertical="center"/>
      <protection locked="0"/>
    </xf>
    <xf numFmtId="0" fontId="20" fillId="0" borderId="35" xfId="0" applyFont="1" applyBorder="1">
      <alignment vertical="center"/>
    </xf>
    <xf numFmtId="0" fontId="20" fillId="0" borderId="34" xfId="0" applyFont="1" applyBorder="1" applyAlignment="1" applyProtection="1">
      <alignment horizontal="center" vertical="center"/>
      <protection locked="0"/>
    </xf>
    <xf numFmtId="0" fontId="20" fillId="0" borderId="28" xfId="0" applyFont="1" applyBorder="1" applyAlignment="1">
      <alignment horizontal="center" vertical="center"/>
    </xf>
    <xf numFmtId="0" fontId="20" fillId="0" borderId="15" xfId="0" quotePrefix="1" applyFont="1" applyBorder="1">
      <alignment vertical="center"/>
    </xf>
    <xf numFmtId="0" fontId="20" fillId="10" borderId="24" xfId="0" applyFont="1" applyFill="1" applyBorder="1" applyAlignment="1">
      <alignment horizontal="center" vertical="center"/>
    </xf>
    <xf numFmtId="0" fontId="20" fillId="10" borderId="74" xfId="0" applyFont="1" applyFill="1" applyBorder="1" applyAlignment="1">
      <alignment horizontal="center" vertical="center"/>
    </xf>
    <xf numFmtId="0" fontId="20" fillId="0" borderId="15" xfId="0" applyFont="1" applyBorder="1" applyAlignment="1">
      <alignment horizontal="center" vertical="center"/>
    </xf>
    <xf numFmtId="38" fontId="20" fillId="0" borderId="74" xfId="1" applyFont="1" applyBorder="1" applyAlignment="1">
      <alignment vertical="center"/>
    </xf>
    <xf numFmtId="185" fontId="20" fillId="0" borderId="24" xfId="0" applyNumberFormat="1" applyFont="1" applyBorder="1" applyAlignment="1">
      <alignment horizontal="right" vertical="center"/>
    </xf>
    <xf numFmtId="0" fontId="20" fillId="0" borderId="15" xfId="0" applyFont="1" applyBorder="1" applyAlignment="1">
      <alignment horizontal="right" vertical="center" shrinkToFit="1"/>
    </xf>
    <xf numFmtId="38" fontId="20" fillId="0" borderId="28" xfId="1" applyFont="1" applyBorder="1">
      <alignment vertical="center"/>
    </xf>
    <xf numFmtId="38" fontId="20" fillId="0" borderId="76" xfId="0" applyNumberFormat="1" applyFont="1" applyBorder="1">
      <alignment vertical="center"/>
    </xf>
    <xf numFmtId="38" fontId="20" fillId="0" borderId="30" xfId="0" applyNumberFormat="1" applyFont="1" applyBorder="1">
      <alignment vertical="center"/>
    </xf>
    <xf numFmtId="38" fontId="20" fillId="0" borderId="34" xfId="1" applyFont="1" applyBorder="1">
      <alignment vertical="center"/>
    </xf>
    <xf numFmtId="38" fontId="20" fillId="0" borderId="32" xfId="0" applyNumberFormat="1" applyFont="1" applyBorder="1">
      <alignment vertical="center"/>
    </xf>
    <xf numFmtId="0" fontId="20" fillId="0" borderId="28" xfId="0" applyFont="1" applyBorder="1">
      <alignment vertical="center"/>
    </xf>
    <xf numFmtId="177" fontId="20" fillId="0" borderId="15" xfId="1" applyNumberFormat="1" applyFont="1" applyBorder="1" applyAlignment="1">
      <alignment horizontal="center" vertical="center"/>
    </xf>
    <xf numFmtId="0" fontId="20" fillId="0" borderId="15" xfId="0" applyFont="1" applyBorder="1" applyAlignment="1">
      <alignment vertical="center" shrinkToFit="1"/>
    </xf>
    <xf numFmtId="181" fontId="20" fillId="0" borderId="15" xfId="0" applyNumberFormat="1" applyFont="1" applyBorder="1" applyAlignment="1">
      <alignment horizontal="center" vertical="center"/>
    </xf>
    <xf numFmtId="0" fontId="20" fillId="0" borderId="17" xfId="0" applyFont="1" applyBorder="1" applyAlignment="1">
      <alignment horizontal="right" vertical="center"/>
    </xf>
    <xf numFmtId="0" fontId="20" fillId="0" borderId="67" xfId="0" applyFont="1" applyBorder="1">
      <alignment vertical="center"/>
    </xf>
    <xf numFmtId="0" fontId="20" fillId="15" borderId="91" xfId="0" applyFont="1" applyFill="1" applyBorder="1" applyAlignment="1">
      <alignment horizontal="center" vertical="center"/>
    </xf>
    <xf numFmtId="38" fontId="20" fillId="0" borderId="91" xfId="0" applyNumberFormat="1" applyFont="1" applyBorder="1" applyAlignment="1">
      <alignment horizontal="right" vertical="center"/>
    </xf>
    <xf numFmtId="0" fontId="20" fillId="0" borderId="15" xfId="0" applyFont="1" applyBorder="1" applyAlignment="1"/>
    <xf numFmtId="0" fontId="20" fillId="0" borderId="17" xfId="0" applyFont="1" applyBorder="1" applyAlignment="1"/>
    <xf numFmtId="0" fontId="20" fillId="0" borderId="35" xfId="0" applyFont="1" applyBorder="1" applyAlignment="1"/>
    <xf numFmtId="0" fontId="26" fillId="20" borderId="24" xfId="0" applyFont="1" applyFill="1" applyBorder="1" applyAlignment="1">
      <alignment horizontal="center" vertical="center" shrinkToFit="1"/>
    </xf>
    <xf numFmtId="0" fontId="26" fillId="22" borderId="24" xfId="0" applyFont="1" applyFill="1" applyBorder="1" applyAlignment="1">
      <alignment horizontal="center" vertical="center" shrinkToFit="1"/>
    </xf>
    <xf numFmtId="0" fontId="26" fillId="16" borderId="24" xfId="0" applyFont="1" applyFill="1" applyBorder="1" applyAlignment="1">
      <alignment horizontal="center" vertical="center"/>
    </xf>
    <xf numFmtId="0" fontId="26" fillId="21" borderId="24" xfId="0" applyFont="1" applyFill="1" applyBorder="1" applyAlignment="1">
      <alignment horizontal="center" vertical="center"/>
    </xf>
    <xf numFmtId="0" fontId="26" fillId="23" borderId="70" xfId="0" applyFont="1" applyFill="1" applyBorder="1" applyAlignment="1">
      <alignment horizontal="center" vertical="center"/>
    </xf>
    <xf numFmtId="0" fontId="20" fillId="0" borderId="24" xfId="0" applyFont="1" applyBorder="1">
      <alignment vertical="center"/>
    </xf>
    <xf numFmtId="0" fontId="20" fillId="19" borderId="92" xfId="0" applyFont="1" applyFill="1" applyBorder="1">
      <alignment vertical="center"/>
    </xf>
    <xf numFmtId="38" fontId="20" fillId="19" borderId="92" xfId="1" applyFont="1" applyFill="1" applyBorder="1" applyAlignment="1" applyProtection="1">
      <alignment horizontal="right" vertical="center"/>
    </xf>
    <xf numFmtId="0" fontId="20" fillId="19" borderId="93" xfId="0" applyFont="1" applyFill="1" applyBorder="1">
      <alignment vertical="center"/>
    </xf>
    <xf numFmtId="38" fontId="20" fillId="19" borderId="93" xfId="1" applyFont="1" applyFill="1" applyBorder="1" applyAlignment="1" applyProtection="1">
      <alignment horizontal="right" vertical="center"/>
    </xf>
    <xf numFmtId="0" fontId="20" fillId="19" borderId="94" xfId="0" applyFont="1" applyFill="1" applyBorder="1">
      <alignment vertical="center"/>
    </xf>
    <xf numFmtId="38" fontId="20" fillId="19" borderId="94" xfId="1" applyFont="1" applyFill="1" applyBorder="1" applyAlignment="1" applyProtection="1">
      <alignment horizontal="right" vertical="center"/>
    </xf>
    <xf numFmtId="0" fontId="20" fillId="0" borderId="24" xfId="0" applyFont="1" applyBorder="1" applyAlignment="1">
      <alignment horizontal="left" vertical="center"/>
    </xf>
    <xf numFmtId="0" fontId="20" fillId="19" borderId="92" xfId="0" applyFont="1" applyFill="1" applyBorder="1" applyAlignment="1">
      <alignment horizontal="center" vertical="center"/>
    </xf>
    <xf numFmtId="0" fontId="20" fillId="19" borderId="93" xfId="0" applyFont="1" applyFill="1" applyBorder="1" applyAlignment="1">
      <alignment horizontal="center" vertical="center"/>
    </xf>
    <xf numFmtId="0" fontId="20" fillId="19" borderId="94" xfId="0" applyFont="1" applyFill="1" applyBorder="1" applyAlignment="1">
      <alignment horizontal="center" vertical="center"/>
    </xf>
    <xf numFmtId="0" fontId="20" fillId="19" borderId="104" xfId="0" applyFont="1" applyFill="1" applyBorder="1">
      <alignment vertical="center"/>
    </xf>
    <xf numFmtId="0" fontId="20" fillId="19" borderId="97" xfId="0" applyFont="1" applyFill="1" applyBorder="1">
      <alignment vertical="center"/>
    </xf>
    <xf numFmtId="0" fontId="20" fillId="19" borderId="95" xfId="0" applyFont="1" applyFill="1" applyBorder="1">
      <alignment vertical="center"/>
    </xf>
    <xf numFmtId="0" fontId="20" fillId="19" borderId="100" xfId="0" applyFont="1" applyFill="1" applyBorder="1">
      <alignment vertical="center"/>
    </xf>
    <xf numFmtId="0" fontId="20" fillId="19" borderId="98" xfId="0" applyFont="1" applyFill="1" applyBorder="1">
      <alignment vertical="center"/>
    </xf>
    <xf numFmtId="0" fontId="20" fillId="19" borderId="101" xfId="0" applyFont="1" applyFill="1" applyBorder="1">
      <alignment vertical="center"/>
    </xf>
    <xf numFmtId="0" fontId="20" fillId="19" borderId="103" xfId="0" applyFont="1" applyFill="1" applyBorder="1">
      <alignment vertical="center"/>
    </xf>
    <xf numFmtId="0" fontId="20" fillId="0" borderId="17" xfId="0" applyFont="1" applyBorder="1" applyAlignment="1">
      <alignment horizontal="center" vertical="center"/>
    </xf>
    <xf numFmtId="0" fontId="20" fillId="17" borderId="24" xfId="0" applyFont="1" applyFill="1" applyBorder="1" applyAlignment="1">
      <alignment horizontal="center" vertical="center"/>
    </xf>
    <xf numFmtId="0" fontId="20" fillId="0" borderId="24" xfId="0" applyFont="1" applyBorder="1" applyAlignment="1">
      <alignment vertical="center" wrapText="1"/>
    </xf>
    <xf numFmtId="0" fontId="20" fillId="24" borderId="74" xfId="0" applyFont="1" applyFill="1" applyBorder="1">
      <alignment vertical="center"/>
    </xf>
    <xf numFmtId="0" fontId="20" fillId="24" borderId="110" xfId="0" applyFont="1" applyFill="1" applyBorder="1">
      <alignment vertical="center"/>
    </xf>
    <xf numFmtId="0" fontId="20" fillId="24" borderId="93" xfId="0" applyFont="1" applyFill="1" applyBorder="1">
      <alignment vertical="center"/>
    </xf>
    <xf numFmtId="0" fontId="20" fillId="24" borderId="95" xfId="0" applyFont="1" applyFill="1" applyBorder="1">
      <alignment vertical="center"/>
    </xf>
    <xf numFmtId="0" fontId="20" fillId="24" borderId="108" xfId="0" applyFont="1" applyFill="1" applyBorder="1">
      <alignment vertical="center"/>
    </xf>
    <xf numFmtId="0" fontId="20" fillId="24" borderId="98" xfId="0" applyFont="1" applyFill="1" applyBorder="1">
      <alignment vertical="center"/>
    </xf>
    <xf numFmtId="0" fontId="20" fillId="0" borderId="70" xfId="0" applyFont="1" applyBorder="1" applyAlignment="1">
      <alignment vertical="center" wrapText="1"/>
    </xf>
    <xf numFmtId="0" fontId="20" fillId="24" borderId="101" xfId="0" applyFont="1" applyFill="1" applyBorder="1">
      <alignment vertical="center"/>
    </xf>
    <xf numFmtId="0" fontId="20" fillId="24" borderId="109" xfId="0" applyFont="1" applyFill="1" applyBorder="1">
      <alignment vertical="center"/>
    </xf>
    <xf numFmtId="0" fontId="20" fillId="0" borderId="15" xfId="0" applyFont="1" applyBorder="1" applyAlignment="1">
      <alignment horizontal="left" vertical="center"/>
    </xf>
    <xf numFmtId="0" fontId="20" fillId="0" borderId="16" xfId="0" applyFont="1" applyBorder="1">
      <alignment vertical="center"/>
    </xf>
    <xf numFmtId="0" fontId="20" fillId="0" borderId="18" xfId="0" applyFont="1" applyBorder="1" applyAlignment="1">
      <alignment horizontal="left" vertical="center"/>
    </xf>
    <xf numFmtId="0" fontId="20" fillId="0" borderId="77" xfId="0" applyFont="1" applyBorder="1" applyAlignment="1">
      <alignment horizontal="left" vertical="center"/>
    </xf>
    <xf numFmtId="0" fontId="20" fillId="0" borderId="0" xfId="0" applyFont="1">
      <alignment vertical="center"/>
    </xf>
    <xf numFmtId="182" fontId="13" fillId="32" borderId="30" xfId="0" applyNumberFormat="1" applyFont="1" applyFill="1" applyBorder="1" applyAlignment="1">
      <alignment horizontal="center" vertical="center"/>
    </xf>
    <xf numFmtId="176" fontId="30" fillId="6" borderId="198" xfId="0" applyNumberFormat="1" applyFont="1" applyFill="1" applyBorder="1" applyAlignment="1">
      <alignment horizontal="center" vertical="top" shrinkToFit="1"/>
    </xf>
    <xf numFmtId="0" fontId="30" fillId="6" borderId="198" xfId="0" applyFont="1" applyFill="1" applyBorder="1" applyAlignment="1">
      <alignment vertical="top" shrinkToFit="1"/>
    </xf>
    <xf numFmtId="38" fontId="13" fillId="28" borderId="30" xfId="1" applyFont="1" applyFill="1" applyBorder="1">
      <alignment vertical="center"/>
    </xf>
    <xf numFmtId="177" fontId="13" fillId="28" borderId="30" xfId="1" applyNumberFormat="1" applyFont="1" applyFill="1" applyBorder="1">
      <alignment vertical="center"/>
    </xf>
    <xf numFmtId="183" fontId="13" fillId="28" borderId="30" xfId="1" applyNumberFormat="1" applyFont="1" applyFill="1" applyBorder="1">
      <alignment vertical="center"/>
    </xf>
    <xf numFmtId="176" fontId="16" fillId="6" borderId="30" xfId="4" applyNumberFormat="1" applyFont="1" applyFill="1" applyBorder="1" applyAlignment="1">
      <alignment horizontal="center" vertical="center"/>
    </xf>
    <xf numFmtId="0" fontId="16" fillId="6" borderId="30" xfId="4" applyFont="1" applyFill="1" applyBorder="1" applyAlignment="1">
      <alignment vertical="center" shrinkToFit="1"/>
    </xf>
    <xf numFmtId="38" fontId="13" fillId="7" borderId="24" xfId="1" applyFont="1" applyFill="1" applyBorder="1">
      <alignment vertical="center"/>
    </xf>
    <xf numFmtId="38" fontId="13" fillId="7" borderId="76" xfId="1" applyFont="1" applyFill="1" applyBorder="1">
      <alignment vertical="center"/>
    </xf>
    <xf numFmtId="38" fontId="13" fillId="7" borderId="31" xfId="1" applyFont="1" applyFill="1" applyBorder="1">
      <alignment vertical="center"/>
    </xf>
    <xf numFmtId="38" fontId="13" fillId="7" borderId="30" xfId="1" applyFont="1" applyFill="1" applyBorder="1">
      <alignment vertical="center"/>
    </xf>
    <xf numFmtId="38" fontId="13" fillId="7" borderId="32" xfId="1" applyFont="1" applyFill="1" applyBorder="1">
      <alignment vertical="center"/>
    </xf>
    <xf numFmtId="176" fontId="18" fillId="4" borderId="30" xfId="4" applyNumberFormat="1" applyFont="1" applyFill="1" applyBorder="1" applyAlignment="1">
      <alignment horizontal="center" vertical="center"/>
    </xf>
    <xf numFmtId="0" fontId="18" fillId="4" borderId="30" xfId="4" applyFont="1" applyFill="1" applyBorder="1" applyAlignment="1">
      <alignment vertical="center" shrinkToFit="1"/>
    </xf>
    <xf numFmtId="38" fontId="20" fillId="28" borderId="30" xfId="1" applyFont="1" applyFill="1" applyBorder="1">
      <alignment vertical="center"/>
    </xf>
    <xf numFmtId="177" fontId="20" fillId="28" borderId="30" xfId="1" applyNumberFormat="1" applyFont="1" applyFill="1" applyBorder="1">
      <alignment vertical="center"/>
    </xf>
    <xf numFmtId="183" fontId="20" fillId="28" borderId="30" xfId="1" applyNumberFormat="1" applyFont="1" applyFill="1" applyBorder="1">
      <alignment vertical="center"/>
    </xf>
    <xf numFmtId="38" fontId="20" fillId="32" borderId="30" xfId="1" applyFont="1" applyFill="1" applyBorder="1">
      <alignment vertical="center"/>
    </xf>
    <xf numFmtId="38" fontId="20" fillId="32" borderId="80" xfId="1" applyFont="1" applyFill="1" applyBorder="1">
      <alignment vertical="center"/>
    </xf>
    <xf numFmtId="38" fontId="20" fillId="28" borderId="24" xfId="1" applyFont="1" applyFill="1" applyBorder="1">
      <alignment vertical="center"/>
    </xf>
    <xf numFmtId="38" fontId="20" fillId="28" borderId="76" xfId="1" applyFont="1" applyFill="1" applyBorder="1">
      <alignment vertical="center"/>
    </xf>
    <xf numFmtId="38" fontId="20" fillId="28" borderId="31" xfId="1" applyFont="1" applyFill="1" applyBorder="1">
      <alignment vertical="center"/>
    </xf>
    <xf numFmtId="38" fontId="20" fillId="28" borderId="32" xfId="1" applyFont="1" applyFill="1" applyBorder="1">
      <alignment vertical="center"/>
    </xf>
    <xf numFmtId="183" fontId="20" fillId="27" borderId="24" xfId="1" applyNumberFormat="1" applyFont="1" applyFill="1" applyBorder="1">
      <alignment vertical="center"/>
    </xf>
    <xf numFmtId="0" fontId="13" fillId="10" borderId="30" xfId="0" applyFont="1" applyFill="1" applyBorder="1" applyAlignment="1">
      <alignment horizontal="left" vertical="center" shrinkToFit="1"/>
    </xf>
    <xf numFmtId="0" fontId="16" fillId="10" borderId="30" xfId="3" applyFont="1" applyFill="1" applyBorder="1" applyAlignment="1">
      <alignment horizontal="left" vertical="center" shrinkToFit="1"/>
    </xf>
    <xf numFmtId="0" fontId="16" fillId="4" borderId="30" xfId="3" applyFont="1" applyFill="1" applyBorder="1" applyAlignment="1">
      <alignment horizontal="left" vertical="center" shrinkToFit="1"/>
    </xf>
    <xf numFmtId="0" fontId="18" fillId="4" borderId="30" xfId="3" applyFont="1" applyFill="1" applyBorder="1" applyAlignment="1">
      <alignment horizontal="left" vertical="center" shrinkToFit="1"/>
    </xf>
    <xf numFmtId="0" fontId="16" fillId="4" borderId="31" xfId="3" applyFont="1" applyFill="1" applyBorder="1" applyAlignment="1">
      <alignment vertical="center" shrinkToFit="1"/>
    </xf>
    <xf numFmtId="0" fontId="16" fillId="4" borderId="30" xfId="3" applyFont="1" applyFill="1" applyBorder="1" applyAlignment="1">
      <alignment vertical="center" shrinkToFit="1"/>
    </xf>
    <xf numFmtId="0" fontId="16" fillId="11" borderId="30" xfId="3" applyFont="1" applyFill="1" applyBorder="1" applyAlignment="1">
      <alignment vertical="center" shrinkToFit="1"/>
    </xf>
    <xf numFmtId="0" fontId="16" fillId="12" borderId="30" xfId="3" applyFont="1" applyFill="1" applyBorder="1" applyAlignment="1">
      <alignment vertical="center" shrinkToFit="1"/>
    </xf>
    <xf numFmtId="0" fontId="16" fillId="6" borderId="30" xfId="3" applyFont="1" applyFill="1" applyBorder="1" applyAlignment="1">
      <alignment vertical="center" shrinkToFit="1"/>
    </xf>
    <xf numFmtId="0" fontId="16" fillId="6" borderId="32" xfId="3" applyFont="1" applyFill="1" applyBorder="1" applyAlignment="1">
      <alignment vertical="center" shrinkToFit="1"/>
    </xf>
    <xf numFmtId="38" fontId="13" fillId="28" borderId="30" xfId="0" applyNumberFormat="1" applyFont="1" applyFill="1" applyBorder="1" applyAlignment="1">
      <alignment vertical="top"/>
    </xf>
    <xf numFmtId="38" fontId="13" fillId="28" borderId="30" xfId="1" applyFont="1" applyFill="1" applyBorder="1" applyAlignment="1">
      <alignment horizontal="right" vertical="center"/>
    </xf>
    <xf numFmtId="38" fontId="13" fillId="28" borderId="30" xfId="1" applyFont="1" applyFill="1" applyBorder="1" applyAlignment="1">
      <alignment vertical="top"/>
    </xf>
    <xf numFmtId="0" fontId="13" fillId="28" borderId="30" xfId="0" applyFont="1" applyFill="1" applyBorder="1" applyAlignment="1">
      <alignment horizontal="center" vertical="center"/>
    </xf>
    <xf numFmtId="0" fontId="13" fillId="28" borderId="30" xfId="0" applyFont="1" applyFill="1" applyBorder="1" applyAlignment="1">
      <alignment vertical="top"/>
    </xf>
    <xf numFmtId="38" fontId="13" fillId="28" borderId="24" xfId="1" applyFont="1" applyFill="1" applyBorder="1">
      <alignment vertical="center"/>
    </xf>
    <xf numFmtId="182" fontId="13" fillId="28" borderId="30" xfId="0" applyNumberFormat="1" applyFont="1" applyFill="1" applyBorder="1" applyAlignment="1">
      <alignment horizontal="center" vertical="center"/>
    </xf>
    <xf numFmtId="0" fontId="13" fillId="28" borderId="30" xfId="0" applyFont="1" applyFill="1" applyBorder="1">
      <alignment vertical="center"/>
    </xf>
    <xf numFmtId="38" fontId="13" fillId="31" borderId="30" xfId="1" applyFont="1" applyFill="1" applyBorder="1" applyAlignment="1">
      <alignment vertical="top"/>
    </xf>
    <xf numFmtId="38" fontId="13" fillId="31" borderId="80" xfId="1" applyFont="1" applyFill="1" applyBorder="1" applyAlignment="1">
      <alignment vertical="top"/>
    </xf>
    <xf numFmtId="38" fontId="13" fillId="31" borderId="33" xfId="1" applyFont="1" applyFill="1" applyBorder="1" applyAlignment="1">
      <alignment vertical="top"/>
    </xf>
    <xf numFmtId="38" fontId="13" fillId="31" borderId="30" xfId="1" applyFont="1" applyFill="1" applyBorder="1" applyAlignment="1">
      <alignment horizontal="right" vertical="center"/>
    </xf>
    <xf numFmtId="176" fontId="13" fillId="28" borderId="30" xfId="0" applyNumberFormat="1" applyFont="1" applyFill="1" applyBorder="1" applyAlignment="1">
      <alignment horizontal="center" vertical="center"/>
    </xf>
    <xf numFmtId="182" fontId="13" fillId="28" borderId="30" xfId="0" applyNumberFormat="1" applyFont="1" applyFill="1" applyBorder="1" applyAlignment="1">
      <alignment horizontal="left" vertical="center" shrinkToFit="1"/>
    </xf>
    <xf numFmtId="176" fontId="13" fillId="33" borderId="30" xfId="0" applyNumberFormat="1" applyFont="1" applyFill="1" applyBorder="1" applyAlignment="1">
      <alignment horizontal="center" vertical="center"/>
    </xf>
    <xf numFmtId="182" fontId="13" fillId="33" borderId="30" xfId="0" applyNumberFormat="1" applyFont="1" applyFill="1" applyBorder="1" applyAlignment="1">
      <alignment horizontal="left" vertical="center" shrinkToFit="1"/>
    </xf>
    <xf numFmtId="38" fontId="13" fillId="33" borderId="30" xfId="1" applyFont="1" applyFill="1" applyBorder="1" applyAlignment="1">
      <alignment horizontal="right" vertical="center"/>
    </xf>
    <xf numFmtId="38" fontId="13" fillId="33" borderId="30" xfId="1" applyFont="1" applyFill="1" applyBorder="1" applyAlignment="1">
      <alignment vertical="top"/>
    </xf>
    <xf numFmtId="38" fontId="13" fillId="3" borderId="30" xfId="0" applyNumberFormat="1" applyFont="1" applyFill="1" applyBorder="1" applyAlignment="1">
      <alignment vertical="top"/>
    </xf>
    <xf numFmtId="38" fontId="13" fillId="4" borderId="30" xfId="0" applyNumberFormat="1" applyFont="1" applyFill="1" applyBorder="1" applyAlignment="1">
      <alignment vertical="top"/>
    </xf>
    <xf numFmtId="38" fontId="13" fillId="34" borderId="30" xfId="0" applyNumberFormat="1" applyFont="1" applyFill="1" applyBorder="1" applyAlignment="1">
      <alignment vertical="top"/>
    </xf>
    <xf numFmtId="38" fontId="13" fillId="34" borderId="32" xfId="0" applyNumberFormat="1" applyFont="1" applyFill="1" applyBorder="1" applyAlignment="1">
      <alignment vertical="top"/>
    </xf>
    <xf numFmtId="38" fontId="13" fillId="34" borderId="32" xfId="1" applyFont="1" applyFill="1" applyBorder="1" applyAlignment="1">
      <alignment vertical="top"/>
    </xf>
    <xf numFmtId="38" fontId="13" fillId="34" borderId="32" xfId="1" applyFont="1" applyFill="1" applyBorder="1">
      <alignment vertical="center"/>
    </xf>
    <xf numFmtId="0" fontId="23" fillId="0" borderId="18" xfId="0" applyFont="1" applyBorder="1" applyAlignment="1">
      <alignment horizontal="center" vertical="center" wrapText="1"/>
    </xf>
    <xf numFmtId="0" fontId="23" fillId="10" borderId="24" xfId="0" applyFont="1" applyFill="1" applyBorder="1" applyAlignment="1">
      <alignment horizontal="center" vertical="center" wrapText="1"/>
    </xf>
    <xf numFmtId="0" fontId="23" fillId="10" borderId="74" xfId="0" applyFont="1" applyFill="1" applyBorder="1" applyAlignment="1">
      <alignment horizontal="center" vertical="center" wrapText="1"/>
    </xf>
    <xf numFmtId="0" fontId="23" fillId="0" borderId="15" xfId="0" applyFont="1" applyBorder="1" applyAlignment="1">
      <alignment horizontal="center" vertical="center" wrapText="1"/>
    </xf>
    <xf numFmtId="0" fontId="23" fillId="10" borderId="24" xfId="0" applyFont="1" applyFill="1" applyBorder="1" applyAlignment="1">
      <alignment horizontal="center" vertical="center"/>
    </xf>
    <xf numFmtId="38" fontId="23" fillId="0" borderId="28" xfId="1" applyFont="1" applyBorder="1">
      <alignment vertical="center"/>
    </xf>
    <xf numFmtId="0" fontId="23" fillId="10" borderId="24" xfId="0" applyFont="1" applyFill="1" applyBorder="1" applyAlignment="1">
      <alignment horizontal="center" vertical="center" shrinkToFit="1"/>
    </xf>
    <xf numFmtId="38" fontId="13" fillId="32" borderId="30" xfId="1" applyFont="1" applyFill="1" applyBorder="1">
      <alignment vertical="center"/>
    </xf>
    <xf numFmtId="38" fontId="13" fillId="32" borderId="80" xfId="1" applyFont="1" applyFill="1" applyBorder="1">
      <alignment vertical="center"/>
    </xf>
    <xf numFmtId="0" fontId="20" fillId="27" borderId="17" xfId="0" applyFont="1" applyFill="1" applyBorder="1">
      <alignment vertical="center"/>
    </xf>
    <xf numFmtId="0" fontId="20" fillId="27" borderId="15" xfId="0" applyFont="1" applyFill="1" applyBorder="1">
      <alignment vertical="center"/>
    </xf>
    <xf numFmtId="38" fontId="18" fillId="0" borderId="24" xfId="1" applyFont="1" applyBorder="1" applyAlignment="1" applyProtection="1">
      <alignment horizontal="right" vertical="center"/>
      <protection locked="0"/>
    </xf>
    <xf numFmtId="38" fontId="18" fillId="19" borderId="92" xfId="1" applyFont="1" applyFill="1" applyBorder="1" applyAlignment="1" applyProtection="1">
      <alignment horizontal="right" vertical="center"/>
    </xf>
    <xf numFmtId="38" fontId="18" fillId="19" borderId="93" xfId="1" applyFont="1" applyFill="1" applyBorder="1" applyAlignment="1" applyProtection="1">
      <alignment horizontal="right" vertical="center"/>
    </xf>
    <xf numFmtId="38" fontId="18" fillId="19" borderId="94" xfId="1" applyFont="1" applyFill="1" applyBorder="1" applyAlignment="1" applyProtection="1">
      <alignment horizontal="right" vertical="center"/>
    </xf>
    <xf numFmtId="38" fontId="18" fillId="19" borderId="29" xfId="1" applyFont="1" applyFill="1" applyBorder="1" applyAlignment="1" applyProtection="1">
      <alignment horizontal="right" vertical="center"/>
    </xf>
    <xf numFmtId="38" fontId="18" fillId="19" borderId="63" xfId="1" applyFont="1" applyFill="1" applyBorder="1" applyAlignment="1" applyProtection="1">
      <alignment horizontal="right" vertical="center"/>
    </xf>
    <xf numFmtId="38" fontId="18" fillId="19" borderId="33" xfId="1" applyFont="1" applyFill="1" applyBorder="1" applyAlignment="1" applyProtection="1">
      <alignment horizontal="right" vertical="center"/>
    </xf>
    <xf numFmtId="0" fontId="18" fillId="0" borderId="29" xfId="0" applyFont="1" applyBorder="1" applyAlignment="1" applyProtection="1">
      <alignment horizontal="right" vertical="center" shrinkToFit="1"/>
      <protection locked="0"/>
    </xf>
    <xf numFmtId="0" fontId="18" fillId="19" borderId="95" xfId="0" applyFont="1" applyFill="1" applyBorder="1" applyAlignment="1">
      <alignment horizontal="center" vertical="center"/>
    </xf>
    <xf numFmtId="0" fontId="18" fillId="19" borderId="96" xfId="0" applyFont="1" applyFill="1" applyBorder="1" applyAlignment="1">
      <alignment horizontal="center" vertical="center"/>
    </xf>
    <xf numFmtId="0" fontId="18" fillId="19" borderId="97" xfId="0" applyFont="1" applyFill="1" applyBorder="1" applyAlignment="1">
      <alignment horizontal="center" vertical="center"/>
    </xf>
    <xf numFmtId="0" fontId="18" fillId="19" borderId="98" xfId="0" applyFont="1" applyFill="1" applyBorder="1" applyAlignment="1">
      <alignment horizontal="center" vertical="center"/>
    </xf>
    <xf numFmtId="0" fontId="18" fillId="19" borderId="99" xfId="0" applyFont="1" applyFill="1" applyBorder="1" applyAlignment="1">
      <alignment horizontal="center" vertical="center"/>
    </xf>
    <xf numFmtId="0" fontId="18" fillId="19" borderId="100" xfId="0" applyFont="1" applyFill="1" applyBorder="1" applyAlignment="1">
      <alignment horizontal="center" vertical="center"/>
    </xf>
    <xf numFmtId="0" fontId="18" fillId="19" borderId="101" xfId="0" applyFont="1" applyFill="1" applyBorder="1" applyAlignment="1">
      <alignment horizontal="center" vertical="center"/>
    </xf>
    <xf numFmtId="0" fontId="18" fillId="19" borderId="102" xfId="0" applyFont="1" applyFill="1" applyBorder="1" applyAlignment="1">
      <alignment horizontal="center" vertical="center"/>
    </xf>
    <xf numFmtId="0" fontId="18" fillId="19" borderId="103" xfId="0" applyFont="1" applyFill="1" applyBorder="1" applyAlignment="1">
      <alignment horizontal="center" vertical="center"/>
    </xf>
    <xf numFmtId="38" fontId="18" fillId="19" borderId="104" xfId="1" applyFont="1" applyFill="1" applyBorder="1" applyAlignment="1" applyProtection="1">
      <alignment horizontal="right" vertical="center"/>
    </xf>
    <xf numFmtId="38" fontId="18" fillId="19" borderId="106" xfId="1" applyFont="1" applyFill="1" applyBorder="1" applyAlignment="1" applyProtection="1">
      <alignment horizontal="right" vertical="center"/>
    </xf>
    <xf numFmtId="38" fontId="18" fillId="19" borderId="105" xfId="1" applyFont="1" applyFill="1" applyBorder="1" applyAlignment="1" applyProtection="1">
      <alignment horizontal="right" vertical="center"/>
    </xf>
    <xf numFmtId="38" fontId="18" fillId="19" borderId="95" xfId="1" applyFont="1" applyFill="1" applyBorder="1" applyAlignment="1" applyProtection="1">
      <alignment horizontal="right" vertical="center"/>
    </xf>
    <xf numFmtId="38" fontId="18" fillId="19" borderId="107" xfId="1" applyFont="1" applyFill="1" applyBorder="1" applyAlignment="1" applyProtection="1">
      <alignment horizontal="right" vertical="center"/>
    </xf>
    <xf numFmtId="38" fontId="18" fillId="19" borderId="98" xfId="1" applyFont="1" applyFill="1" applyBorder="1" applyAlignment="1" applyProtection="1">
      <alignment horizontal="right" vertical="center"/>
    </xf>
    <xf numFmtId="38" fontId="18" fillId="19" borderId="100" xfId="1" applyFont="1" applyFill="1" applyBorder="1" applyAlignment="1" applyProtection="1">
      <alignment horizontal="right" vertical="center"/>
    </xf>
    <xf numFmtId="0" fontId="18" fillId="19" borderId="104" xfId="0" applyFont="1" applyFill="1" applyBorder="1" applyProtection="1">
      <alignment vertical="center"/>
      <protection locked="0"/>
    </xf>
    <xf numFmtId="38" fontId="18" fillId="19" borderId="102" xfId="1" applyFont="1" applyFill="1" applyBorder="1" applyAlignment="1" applyProtection="1">
      <alignment horizontal="right" vertical="center"/>
    </xf>
    <xf numFmtId="38" fontId="18" fillId="19" borderId="103" xfId="1" applyFont="1" applyFill="1" applyBorder="1" applyAlignment="1" applyProtection="1">
      <alignment horizontal="right" vertical="center"/>
    </xf>
    <xf numFmtId="38" fontId="18" fillId="19" borderId="96" xfId="1" applyFont="1" applyFill="1" applyBorder="1" applyAlignment="1" applyProtection="1">
      <alignment horizontal="right" vertical="center"/>
    </xf>
    <xf numFmtId="38" fontId="18" fillId="19" borderId="97" xfId="1" applyFont="1" applyFill="1" applyBorder="1" applyAlignment="1" applyProtection="1">
      <alignment horizontal="right" vertical="center"/>
    </xf>
    <xf numFmtId="38" fontId="18" fillId="19" borderId="99" xfId="1" applyFont="1" applyFill="1" applyBorder="1" applyAlignment="1" applyProtection="1">
      <alignment horizontal="right" vertical="center"/>
    </xf>
    <xf numFmtId="38" fontId="18" fillId="19" borderId="101" xfId="1" applyFont="1" applyFill="1" applyBorder="1" applyAlignment="1" applyProtection="1">
      <alignment horizontal="right" vertical="center"/>
    </xf>
    <xf numFmtId="0" fontId="20" fillId="27" borderId="0" xfId="0" applyFont="1" applyFill="1">
      <alignment vertical="center"/>
    </xf>
    <xf numFmtId="0" fontId="20" fillId="27" borderId="34" xfId="0" applyFont="1" applyFill="1" applyBorder="1">
      <alignment vertical="center"/>
    </xf>
    <xf numFmtId="0" fontId="20" fillId="0" borderId="200" xfId="0" applyFont="1" applyBorder="1">
      <alignment vertical="center"/>
    </xf>
    <xf numFmtId="38" fontId="20" fillId="25" borderId="76" xfId="1" applyFont="1" applyFill="1" applyBorder="1">
      <alignment vertical="center"/>
    </xf>
    <xf numFmtId="38" fontId="20" fillId="34" borderId="24" xfId="1" applyFont="1" applyFill="1" applyBorder="1">
      <alignment vertical="center"/>
    </xf>
    <xf numFmtId="0" fontId="20" fillId="7" borderId="201" xfId="0" applyFont="1" applyFill="1" applyBorder="1">
      <alignment vertical="center"/>
    </xf>
    <xf numFmtId="0" fontId="20" fillId="7" borderId="202" xfId="0" applyFont="1" applyFill="1" applyBorder="1">
      <alignment vertical="center"/>
    </xf>
    <xf numFmtId="0" fontId="20" fillId="7" borderId="203" xfId="0" applyFont="1" applyFill="1" applyBorder="1">
      <alignment vertical="center"/>
    </xf>
    <xf numFmtId="0" fontId="20" fillId="7" borderId="204" xfId="0" applyFont="1" applyFill="1" applyBorder="1">
      <alignment vertical="center"/>
    </xf>
    <xf numFmtId="186" fontId="13" fillId="0" borderId="15" xfId="0" applyNumberFormat="1" applyFont="1" applyBorder="1">
      <alignment vertical="center"/>
    </xf>
    <xf numFmtId="186" fontId="24" fillId="0" borderId="15" xfId="0" applyNumberFormat="1" applyFont="1" applyBorder="1">
      <alignment vertical="center"/>
    </xf>
    <xf numFmtId="186" fontId="13" fillId="0" borderId="17" xfId="0" applyNumberFormat="1" applyFont="1" applyBorder="1">
      <alignment vertical="center"/>
    </xf>
    <xf numFmtId="186" fontId="13" fillId="0" borderId="18" xfId="0" applyNumberFormat="1" applyFont="1" applyBorder="1">
      <alignment vertical="center"/>
    </xf>
    <xf numFmtId="186" fontId="13" fillId="0" borderId="34" xfId="0" applyNumberFormat="1" applyFont="1" applyBorder="1">
      <alignment vertical="center"/>
    </xf>
    <xf numFmtId="186" fontId="13" fillId="0" borderId="36" xfId="0" applyNumberFormat="1" applyFont="1" applyBorder="1">
      <alignment vertical="center"/>
    </xf>
    <xf numFmtId="186" fontId="13" fillId="13" borderId="125" xfId="0" applyNumberFormat="1" applyFont="1" applyFill="1" applyBorder="1">
      <alignment vertical="center"/>
    </xf>
    <xf numFmtId="186" fontId="13" fillId="13" borderId="126" xfId="0" applyNumberFormat="1" applyFont="1" applyFill="1" applyBorder="1">
      <alignment vertical="center"/>
    </xf>
    <xf numFmtId="186" fontId="13" fillId="13" borderId="127" xfId="0" applyNumberFormat="1" applyFont="1" applyFill="1" applyBorder="1">
      <alignment vertical="center"/>
    </xf>
    <xf numFmtId="186" fontId="13" fillId="13" borderId="128" xfId="0" applyNumberFormat="1" applyFont="1" applyFill="1" applyBorder="1">
      <alignment vertical="center"/>
    </xf>
    <xf numFmtId="186" fontId="13" fillId="13" borderId="0" xfId="0" applyNumberFormat="1" applyFont="1" applyFill="1">
      <alignment vertical="center"/>
    </xf>
    <xf numFmtId="186" fontId="13" fillId="13" borderId="129" xfId="0" applyNumberFormat="1" applyFont="1" applyFill="1" applyBorder="1">
      <alignment vertical="center"/>
    </xf>
    <xf numFmtId="186" fontId="13" fillId="13" borderId="130" xfId="0" applyNumberFormat="1" applyFont="1" applyFill="1" applyBorder="1">
      <alignment vertical="center"/>
    </xf>
    <xf numFmtId="186" fontId="13" fillId="13" borderId="131" xfId="0" applyNumberFormat="1" applyFont="1" applyFill="1" applyBorder="1">
      <alignment vertical="center"/>
    </xf>
    <xf numFmtId="186" fontId="13" fillId="13" borderId="132" xfId="0" applyNumberFormat="1" applyFont="1" applyFill="1" applyBorder="1">
      <alignment vertical="center"/>
    </xf>
    <xf numFmtId="186" fontId="13" fillId="0" borderId="35" xfId="0" applyNumberFormat="1" applyFont="1" applyBorder="1">
      <alignment vertical="center"/>
    </xf>
    <xf numFmtId="186" fontId="13" fillId="13" borderId="176" xfId="0" applyNumberFormat="1" applyFont="1" applyFill="1" applyBorder="1">
      <alignment vertical="center"/>
    </xf>
    <xf numFmtId="186" fontId="13" fillId="13" borderId="177" xfId="0" applyNumberFormat="1" applyFont="1" applyFill="1" applyBorder="1">
      <alignment vertical="center"/>
    </xf>
    <xf numFmtId="186" fontId="13" fillId="13" borderId="179" xfId="0" applyNumberFormat="1" applyFont="1" applyFill="1" applyBorder="1">
      <alignment vertical="center"/>
    </xf>
    <xf numFmtId="186" fontId="13" fillId="13" borderId="180" xfId="0" applyNumberFormat="1" applyFont="1" applyFill="1" applyBorder="1" applyAlignment="1">
      <alignment horizontal="right"/>
    </xf>
    <xf numFmtId="186" fontId="13" fillId="13" borderId="181" xfId="0" applyNumberFormat="1" applyFont="1" applyFill="1" applyBorder="1">
      <alignment vertical="center"/>
    </xf>
    <xf numFmtId="186" fontId="13" fillId="13" borderId="178" xfId="0" applyNumberFormat="1" applyFont="1" applyFill="1" applyBorder="1">
      <alignment vertical="center"/>
    </xf>
    <xf numFmtId="186" fontId="13" fillId="13" borderId="182" xfId="0" applyNumberFormat="1" applyFont="1" applyFill="1" applyBorder="1">
      <alignment vertical="center"/>
    </xf>
    <xf numFmtId="186" fontId="13" fillId="13" borderId="131" xfId="0" applyNumberFormat="1" applyFont="1" applyFill="1" applyBorder="1" applyAlignment="1">
      <alignment horizontal="right"/>
    </xf>
    <xf numFmtId="186" fontId="13" fillId="27" borderId="136" xfId="0" applyNumberFormat="1" applyFont="1" applyFill="1" applyBorder="1">
      <alignment vertical="center"/>
    </xf>
    <xf numFmtId="186" fontId="13" fillId="0" borderId="28" xfId="0" applyNumberFormat="1" applyFont="1" applyBorder="1">
      <alignment vertical="center"/>
    </xf>
    <xf numFmtId="186" fontId="13" fillId="3" borderId="133" xfId="0" applyNumberFormat="1" applyFont="1" applyFill="1" applyBorder="1">
      <alignment vertical="center"/>
    </xf>
    <xf numFmtId="186" fontId="13" fillId="3" borderId="0" xfId="0" applyNumberFormat="1" applyFont="1" applyFill="1">
      <alignment vertical="center"/>
    </xf>
    <xf numFmtId="186" fontId="13" fillId="3" borderId="134" xfId="0" applyNumberFormat="1" applyFont="1" applyFill="1" applyBorder="1">
      <alignment vertical="center"/>
    </xf>
    <xf numFmtId="186" fontId="13" fillId="3" borderId="135" xfId="0" applyNumberFormat="1" applyFont="1" applyFill="1" applyBorder="1">
      <alignment vertical="center"/>
    </xf>
    <xf numFmtId="186" fontId="13" fillId="3" borderId="137" xfId="0" applyNumberFormat="1" applyFont="1" applyFill="1" applyBorder="1">
      <alignment vertical="center"/>
    </xf>
    <xf numFmtId="186" fontId="13" fillId="0" borderId="0" xfId="0" applyNumberFormat="1" applyFont="1">
      <alignment vertical="center"/>
    </xf>
    <xf numFmtId="186" fontId="13" fillId="0" borderId="15" xfId="0" applyNumberFormat="1" applyFont="1" applyBorder="1" applyAlignment="1">
      <alignment horizontal="left" vertical="center"/>
    </xf>
    <xf numFmtId="186" fontId="13" fillId="9" borderId="125" xfId="0" applyNumberFormat="1" applyFont="1" applyFill="1" applyBorder="1">
      <alignment vertical="center"/>
    </xf>
    <xf numFmtId="186" fontId="13" fillId="9" borderId="126" xfId="0" applyNumberFormat="1" applyFont="1" applyFill="1" applyBorder="1">
      <alignment vertical="center"/>
    </xf>
    <xf numFmtId="186" fontId="13" fillId="9" borderId="127" xfId="0" applyNumberFormat="1" applyFont="1" applyFill="1" applyBorder="1">
      <alignment vertical="center"/>
    </xf>
    <xf numFmtId="186" fontId="13" fillId="9" borderId="128" xfId="0" applyNumberFormat="1" applyFont="1" applyFill="1" applyBorder="1">
      <alignment vertical="center"/>
    </xf>
    <xf numFmtId="186" fontId="13" fillId="9" borderId="0" xfId="0" applyNumberFormat="1" applyFont="1" applyFill="1">
      <alignment vertical="center"/>
    </xf>
    <xf numFmtId="186" fontId="13" fillId="9" borderId="129" xfId="0" applyNumberFormat="1" applyFont="1" applyFill="1" applyBorder="1">
      <alignment vertical="center"/>
    </xf>
    <xf numFmtId="186" fontId="13" fillId="9" borderId="130" xfId="0" applyNumberFormat="1" applyFont="1" applyFill="1" applyBorder="1">
      <alignment vertical="center"/>
    </xf>
    <xf numFmtId="186" fontId="13" fillId="9" borderId="131" xfId="0" applyNumberFormat="1" applyFont="1" applyFill="1" applyBorder="1">
      <alignment vertical="center"/>
    </xf>
    <xf numFmtId="186" fontId="13" fillId="9" borderId="132" xfId="0" applyNumberFormat="1" applyFont="1" applyFill="1" applyBorder="1">
      <alignment vertical="center"/>
    </xf>
    <xf numFmtId="186" fontId="13" fillId="6" borderId="138" xfId="0" applyNumberFormat="1" applyFont="1" applyFill="1" applyBorder="1">
      <alignment vertical="center"/>
    </xf>
    <xf numFmtId="186" fontId="13" fillId="6" borderId="139" xfId="0" applyNumberFormat="1" applyFont="1" applyFill="1" applyBorder="1">
      <alignment vertical="center"/>
    </xf>
    <xf numFmtId="186" fontId="13" fillId="6" borderId="140" xfId="0" applyNumberFormat="1" applyFont="1" applyFill="1" applyBorder="1">
      <alignment vertical="center"/>
    </xf>
    <xf numFmtId="186" fontId="13" fillId="6" borderId="141" xfId="0" applyNumberFormat="1" applyFont="1" applyFill="1" applyBorder="1">
      <alignment vertical="center"/>
    </xf>
    <xf numFmtId="186" fontId="13" fillId="6" borderId="0" xfId="0" applyNumberFormat="1" applyFont="1" applyFill="1">
      <alignment vertical="center"/>
    </xf>
    <xf numFmtId="186" fontId="13" fillId="6" borderId="142" xfId="0" applyNumberFormat="1" applyFont="1" applyFill="1" applyBorder="1">
      <alignment vertical="center"/>
    </xf>
    <xf numFmtId="186" fontId="13" fillId="6" borderId="143" xfId="0" applyNumberFormat="1" applyFont="1" applyFill="1" applyBorder="1">
      <alignment vertical="center"/>
    </xf>
    <xf numFmtId="186" fontId="13" fillId="6" borderId="144" xfId="0" applyNumberFormat="1" applyFont="1" applyFill="1" applyBorder="1">
      <alignment vertical="center"/>
    </xf>
    <xf numFmtId="186" fontId="13" fillId="6" borderId="145" xfId="0" applyNumberFormat="1" applyFont="1" applyFill="1" applyBorder="1">
      <alignment vertical="center"/>
    </xf>
    <xf numFmtId="186" fontId="13" fillId="25" borderId="146" xfId="0" applyNumberFormat="1" applyFont="1" applyFill="1" applyBorder="1">
      <alignment vertical="center"/>
    </xf>
    <xf numFmtId="186" fontId="13" fillId="25" borderId="147" xfId="0" applyNumberFormat="1" applyFont="1" applyFill="1" applyBorder="1">
      <alignment vertical="center"/>
    </xf>
    <xf numFmtId="186" fontId="13" fillId="25" borderId="148" xfId="0" applyNumberFormat="1" applyFont="1" applyFill="1" applyBorder="1">
      <alignment vertical="center"/>
    </xf>
    <xf numFmtId="186" fontId="13" fillId="25" borderId="149" xfId="0" applyNumberFormat="1" applyFont="1" applyFill="1" applyBorder="1">
      <alignment vertical="center"/>
    </xf>
    <xf numFmtId="186" fontId="13" fillId="25" borderId="0" xfId="0" applyNumberFormat="1" applyFont="1" applyFill="1">
      <alignment vertical="center"/>
    </xf>
    <xf numFmtId="186" fontId="13" fillId="25" borderId="150" xfId="0" applyNumberFormat="1" applyFont="1" applyFill="1" applyBorder="1">
      <alignment vertical="center"/>
    </xf>
    <xf numFmtId="178" fontId="13" fillId="9" borderId="0" xfId="1" applyNumberFormat="1" applyFont="1" applyFill="1" applyBorder="1">
      <alignment vertical="center"/>
    </xf>
    <xf numFmtId="186" fontId="33" fillId="0" borderId="15" xfId="0" applyNumberFormat="1" applyFont="1" applyBorder="1" applyAlignment="1">
      <alignment horizontal="left"/>
    </xf>
    <xf numFmtId="186" fontId="13" fillId="25" borderId="151" xfId="0" applyNumberFormat="1" applyFont="1" applyFill="1" applyBorder="1">
      <alignment vertical="center"/>
    </xf>
    <xf numFmtId="186" fontId="13" fillId="25" borderId="152" xfId="0" applyNumberFormat="1" applyFont="1" applyFill="1" applyBorder="1">
      <alignment vertical="center"/>
    </xf>
    <xf numFmtId="186" fontId="13" fillId="25" borderId="153" xfId="0" applyNumberFormat="1" applyFont="1" applyFill="1" applyBorder="1">
      <alignment vertical="center"/>
    </xf>
    <xf numFmtId="187" fontId="13" fillId="0" borderId="15" xfId="0" applyNumberFormat="1" applyFont="1" applyBorder="1">
      <alignment vertical="center"/>
    </xf>
    <xf numFmtId="178" fontId="13" fillId="9" borderId="0" xfId="0" applyNumberFormat="1" applyFont="1" applyFill="1">
      <alignment vertical="center"/>
    </xf>
    <xf numFmtId="186" fontId="13" fillId="10" borderId="154" xfId="0" applyNumberFormat="1" applyFont="1" applyFill="1" applyBorder="1">
      <alignment vertical="center"/>
    </xf>
    <xf numFmtId="186" fontId="13" fillId="10" borderId="155" xfId="0" applyNumberFormat="1" applyFont="1" applyFill="1" applyBorder="1">
      <alignment vertical="center"/>
    </xf>
    <xf numFmtId="186" fontId="13" fillId="10" borderId="156" xfId="0" applyNumberFormat="1" applyFont="1" applyFill="1" applyBorder="1">
      <alignment vertical="center"/>
    </xf>
    <xf numFmtId="186" fontId="13" fillId="17" borderId="157" xfId="0" applyNumberFormat="1" applyFont="1" applyFill="1" applyBorder="1">
      <alignment vertical="center"/>
    </xf>
    <xf numFmtId="186" fontId="13" fillId="17" borderId="158" xfId="0" applyNumberFormat="1" applyFont="1" applyFill="1" applyBorder="1">
      <alignment vertical="center"/>
    </xf>
    <xf numFmtId="186" fontId="13" fillId="17" borderId="159" xfId="0" applyNumberFormat="1" applyFont="1" applyFill="1" applyBorder="1">
      <alignment vertical="center"/>
    </xf>
    <xf numFmtId="186" fontId="13" fillId="26" borderId="160" xfId="0" applyNumberFormat="1" applyFont="1" applyFill="1" applyBorder="1">
      <alignment vertical="center"/>
    </xf>
    <xf numFmtId="186" fontId="13" fillId="26" borderId="161" xfId="0" applyNumberFormat="1" applyFont="1" applyFill="1" applyBorder="1">
      <alignment vertical="center"/>
    </xf>
    <xf numFmtId="186" fontId="13" fillId="26" borderId="162" xfId="0" applyNumberFormat="1" applyFont="1" applyFill="1" applyBorder="1">
      <alignment vertical="center"/>
    </xf>
    <xf numFmtId="186" fontId="13" fillId="10" borderId="163" xfId="0" applyNumberFormat="1" applyFont="1" applyFill="1" applyBorder="1">
      <alignment vertical="center"/>
    </xf>
    <xf numFmtId="186" fontId="13" fillId="10" borderId="0" xfId="0" applyNumberFormat="1" applyFont="1" applyFill="1">
      <alignment vertical="center"/>
    </xf>
    <xf numFmtId="186" fontId="13" fillId="10" borderId="164" xfId="0" applyNumberFormat="1" applyFont="1" applyFill="1" applyBorder="1">
      <alignment vertical="center"/>
    </xf>
    <xf numFmtId="186" fontId="13" fillId="17" borderId="165" xfId="0" applyNumberFormat="1" applyFont="1" applyFill="1" applyBorder="1">
      <alignment vertical="center"/>
    </xf>
    <xf numFmtId="186" fontId="13" fillId="17" borderId="0" xfId="0" applyNumberFormat="1" applyFont="1" applyFill="1">
      <alignment vertical="center"/>
    </xf>
    <xf numFmtId="40" fontId="13" fillId="17" borderId="0" xfId="1" applyNumberFormat="1" applyFont="1" applyFill="1" applyBorder="1">
      <alignment vertical="center"/>
    </xf>
    <xf numFmtId="186" fontId="13" fillId="17" borderId="166" xfId="0" applyNumberFormat="1" applyFont="1" applyFill="1" applyBorder="1">
      <alignment vertical="center"/>
    </xf>
    <xf numFmtId="186" fontId="13" fillId="26" borderId="167" xfId="0" applyNumberFormat="1" applyFont="1" applyFill="1" applyBorder="1">
      <alignment vertical="center"/>
    </xf>
    <xf numFmtId="186" fontId="13" fillId="26" borderId="0" xfId="0" applyNumberFormat="1" applyFont="1" applyFill="1">
      <alignment vertical="center"/>
    </xf>
    <xf numFmtId="186" fontId="13" fillId="26" borderId="168" xfId="0" applyNumberFormat="1" applyFont="1" applyFill="1" applyBorder="1">
      <alignment vertical="center"/>
    </xf>
    <xf numFmtId="186" fontId="13" fillId="10" borderId="169" xfId="0" applyNumberFormat="1" applyFont="1" applyFill="1" applyBorder="1">
      <alignment vertical="center"/>
    </xf>
    <xf numFmtId="188" fontId="13" fillId="10" borderId="170" xfId="0" applyNumberFormat="1" applyFont="1" applyFill="1" applyBorder="1">
      <alignment vertical="center"/>
    </xf>
    <xf numFmtId="186" fontId="13" fillId="10" borderId="171" xfId="0" applyNumberFormat="1" applyFont="1" applyFill="1" applyBorder="1">
      <alignment vertical="center"/>
    </xf>
    <xf numFmtId="186" fontId="13" fillId="17" borderId="172" xfId="0" applyNumberFormat="1" applyFont="1" applyFill="1" applyBorder="1">
      <alignment vertical="center"/>
    </xf>
    <xf numFmtId="186" fontId="13" fillId="17" borderId="111" xfId="0" applyNumberFormat="1" applyFont="1" applyFill="1" applyBorder="1">
      <alignment vertical="center"/>
    </xf>
    <xf numFmtId="40" fontId="13" fillId="17" borderId="111" xfId="1" applyNumberFormat="1" applyFont="1" applyFill="1" applyBorder="1">
      <alignment vertical="center"/>
    </xf>
    <xf numFmtId="186" fontId="13" fillId="17" borderId="112" xfId="0" applyNumberFormat="1" applyFont="1" applyFill="1" applyBorder="1">
      <alignment vertical="center"/>
    </xf>
    <xf numFmtId="186" fontId="13" fillId="26" borderId="173" xfId="0" applyNumberFormat="1" applyFont="1" applyFill="1" applyBorder="1">
      <alignment vertical="center"/>
    </xf>
    <xf numFmtId="186" fontId="13" fillId="26" borderId="175" xfId="0" applyNumberFormat="1" applyFont="1" applyFill="1" applyBorder="1">
      <alignment vertical="center"/>
    </xf>
    <xf numFmtId="186" fontId="13" fillId="27" borderId="15" xfId="0" applyNumberFormat="1" applyFont="1" applyFill="1" applyBorder="1">
      <alignment vertical="center"/>
    </xf>
    <xf numFmtId="186" fontId="13" fillId="27" borderId="36" xfId="0" applyNumberFormat="1" applyFont="1" applyFill="1" applyBorder="1" applyAlignment="1">
      <alignment horizontal="right" vertical="center"/>
    </xf>
    <xf numFmtId="186" fontId="13" fillId="27" borderId="17" xfId="0" applyNumberFormat="1" applyFont="1" applyFill="1" applyBorder="1">
      <alignment vertical="center"/>
    </xf>
    <xf numFmtId="186" fontId="13" fillId="27" borderId="123" xfId="0" applyNumberFormat="1" applyFont="1" applyFill="1" applyBorder="1">
      <alignment vertical="center"/>
    </xf>
    <xf numFmtId="186" fontId="13" fillId="27" borderId="124" xfId="0" applyNumberFormat="1" applyFont="1" applyFill="1" applyBorder="1">
      <alignment vertical="center"/>
    </xf>
    <xf numFmtId="0" fontId="20" fillId="7" borderId="15" xfId="0" applyFont="1" applyFill="1" applyBorder="1">
      <alignment vertical="center"/>
    </xf>
    <xf numFmtId="0" fontId="31" fillId="0" borderId="18" xfId="0" applyFont="1" applyBorder="1" applyAlignment="1" applyProtection="1">
      <alignment horizontal="center" vertical="center"/>
      <protection locked="0"/>
    </xf>
    <xf numFmtId="0" fontId="31" fillId="0" borderId="28" xfId="0" applyFont="1" applyBorder="1" applyAlignment="1" applyProtection="1">
      <alignment horizontal="center" vertical="center"/>
      <protection locked="0"/>
    </xf>
    <xf numFmtId="0" fontId="31" fillId="0" borderId="34" xfId="0" applyFont="1" applyBorder="1" applyAlignment="1" applyProtection="1">
      <alignment horizontal="center" vertical="center"/>
      <protection locked="0"/>
    </xf>
    <xf numFmtId="0" fontId="20" fillId="0" borderId="18" xfId="0" applyFont="1" applyBorder="1" applyAlignment="1">
      <alignment horizontal="center" vertical="center"/>
    </xf>
    <xf numFmtId="0" fontId="20" fillId="0" borderId="34" xfId="0" applyFont="1" applyBorder="1" applyAlignment="1">
      <alignment horizontal="center" vertical="center"/>
    </xf>
    <xf numFmtId="0" fontId="28" fillId="0" borderId="18" xfId="5" applyFont="1" applyBorder="1" applyAlignment="1" applyProtection="1">
      <alignment horizontal="center" vertical="center"/>
      <protection locked="0"/>
    </xf>
    <xf numFmtId="0" fontId="28" fillId="0" borderId="28" xfId="5" applyFont="1" applyBorder="1" applyAlignment="1" applyProtection="1">
      <alignment horizontal="center" vertical="center"/>
      <protection locked="0"/>
    </xf>
    <xf numFmtId="0" fontId="28" fillId="0" borderId="34" xfId="5" applyFont="1" applyBorder="1" applyAlignment="1" applyProtection="1">
      <alignment horizontal="center" vertical="center"/>
      <protection locked="0"/>
    </xf>
    <xf numFmtId="0" fontId="29" fillId="0" borderId="18" xfId="5" applyFont="1" applyBorder="1" applyAlignment="1" applyProtection="1">
      <alignment horizontal="center" vertical="center"/>
      <protection locked="0"/>
    </xf>
    <xf numFmtId="0" fontId="29" fillId="0" borderId="28" xfId="5" applyFont="1" applyBorder="1" applyAlignment="1" applyProtection="1">
      <alignment horizontal="center" vertical="center"/>
      <protection locked="0"/>
    </xf>
    <xf numFmtId="0" fontId="29" fillId="0" borderId="34" xfId="5" applyFont="1" applyBorder="1" applyAlignment="1" applyProtection="1">
      <alignment horizontal="center" vertical="center"/>
      <protection locked="0"/>
    </xf>
    <xf numFmtId="0" fontId="27" fillId="7" borderId="184" xfId="0" applyFont="1" applyFill="1" applyBorder="1" applyAlignment="1">
      <alignment horizontal="center" vertical="center"/>
    </xf>
    <xf numFmtId="0" fontId="27" fillId="7" borderId="185" xfId="0" applyFont="1" applyFill="1" applyBorder="1" applyAlignment="1">
      <alignment horizontal="center" vertical="center"/>
    </xf>
    <xf numFmtId="0" fontId="15" fillId="6" borderId="186" xfId="0" applyFont="1" applyFill="1" applyBorder="1" applyAlignment="1">
      <alignment horizontal="center" vertical="center"/>
    </xf>
    <xf numFmtId="0" fontId="15" fillId="6" borderId="187" xfId="0" applyFont="1" applyFill="1" applyBorder="1" applyAlignment="1">
      <alignment horizontal="center" vertical="center"/>
    </xf>
    <xf numFmtId="0" fontId="20" fillId="0" borderId="29" xfId="0" applyFont="1" applyBorder="1" applyAlignment="1">
      <alignment horizontal="center" vertical="center" textRotation="255" shrinkToFit="1"/>
    </xf>
    <xf numFmtId="0" fontId="20" fillId="0" borderId="63" xfId="0" applyFont="1" applyBorder="1" applyAlignment="1">
      <alignment horizontal="center" vertical="center" textRotation="255" shrinkToFit="1"/>
    </xf>
    <xf numFmtId="0" fontId="20" fillId="0" borderId="33" xfId="0" applyFont="1" applyBorder="1" applyAlignment="1">
      <alignment horizontal="center" vertical="center" textRotation="255" shrinkToFit="1"/>
    </xf>
    <xf numFmtId="0" fontId="20" fillId="0" borderId="74" xfId="0" applyFont="1" applyBorder="1" applyAlignment="1">
      <alignment horizontal="left" vertical="center"/>
    </xf>
    <xf numFmtId="0" fontId="20" fillId="0" borderId="70" xfId="0" applyFont="1" applyBorder="1" applyAlignment="1">
      <alignment horizontal="left" vertical="center"/>
    </xf>
    <xf numFmtId="38" fontId="18" fillId="0" borderId="29" xfId="1" applyFont="1" applyBorder="1" applyAlignment="1" applyProtection="1">
      <alignment horizontal="right" vertical="center" wrapText="1" shrinkToFit="1"/>
      <protection locked="0"/>
    </xf>
    <xf numFmtId="38" fontId="18" fillId="0" borderId="63" xfId="1" applyFont="1" applyBorder="1" applyAlignment="1" applyProtection="1">
      <alignment horizontal="right" vertical="center" wrapText="1" shrinkToFit="1"/>
      <protection locked="0"/>
    </xf>
    <xf numFmtId="38" fontId="18" fillId="0" borderId="33" xfId="1" applyFont="1" applyBorder="1" applyAlignment="1" applyProtection="1">
      <alignment horizontal="right" vertical="center" wrapText="1" shrinkToFit="1"/>
      <protection locked="0"/>
    </xf>
    <xf numFmtId="38" fontId="18" fillId="0" borderId="24" xfId="1" applyFont="1" applyBorder="1" applyAlignment="1" applyProtection="1">
      <alignment horizontal="right" vertical="center"/>
      <protection locked="0"/>
    </xf>
    <xf numFmtId="0" fontId="20" fillId="0" borderId="24" xfId="0" applyFont="1" applyBorder="1" applyAlignment="1">
      <alignment horizontal="left" vertical="center"/>
    </xf>
    <xf numFmtId="0" fontId="20" fillId="0" borderId="24" xfId="0" applyFont="1" applyBorder="1" applyAlignment="1">
      <alignment horizontal="center" vertical="center" textRotation="255" wrapText="1" shrinkToFit="1"/>
    </xf>
    <xf numFmtId="38" fontId="18" fillId="0" borderId="29" xfId="1" applyFont="1" applyBorder="1" applyAlignment="1" applyProtection="1">
      <alignment horizontal="right" vertical="center" shrinkToFit="1"/>
      <protection locked="0"/>
    </xf>
    <xf numFmtId="38" fontId="18" fillId="0" borderId="63" xfId="1" applyFont="1" applyBorder="1" applyAlignment="1" applyProtection="1">
      <alignment horizontal="right" vertical="center" shrinkToFit="1"/>
      <protection locked="0"/>
    </xf>
    <xf numFmtId="38" fontId="18" fillId="0" borderId="33" xfId="1" applyFont="1" applyBorder="1" applyAlignment="1" applyProtection="1">
      <alignment horizontal="right" vertical="center" shrinkToFit="1"/>
      <protection locked="0"/>
    </xf>
    <xf numFmtId="38" fontId="18" fillId="0" borderId="29" xfId="1" applyFont="1" applyBorder="1" applyAlignment="1" applyProtection="1">
      <alignment horizontal="right" vertical="center" wrapText="1"/>
      <protection locked="0"/>
    </xf>
    <xf numFmtId="38" fontId="18" fillId="0" borderId="33" xfId="1" applyFont="1" applyBorder="1" applyAlignment="1" applyProtection="1">
      <alignment horizontal="right" vertical="center" wrapText="1"/>
      <protection locked="0"/>
    </xf>
    <xf numFmtId="0" fontId="20" fillId="0" borderId="24" xfId="0" applyFont="1" applyBorder="1" applyAlignment="1">
      <alignment horizontal="left" vertical="center" wrapText="1"/>
    </xf>
    <xf numFmtId="38" fontId="18" fillId="0" borderId="63" xfId="1" applyFont="1" applyBorder="1" applyAlignment="1" applyProtection="1">
      <alignment horizontal="right" vertical="center" wrapText="1"/>
      <protection locked="0"/>
    </xf>
    <xf numFmtId="0" fontId="20" fillId="0" borderId="71" xfId="0" applyFont="1" applyBorder="1" applyAlignment="1">
      <alignment horizontal="center" vertical="center" textRotation="255"/>
    </xf>
    <xf numFmtId="0" fontId="20" fillId="0" borderId="72" xfId="0" applyFont="1" applyBorder="1" applyAlignment="1">
      <alignment horizontal="center" vertical="center" textRotation="255"/>
    </xf>
    <xf numFmtId="0" fontId="20" fillId="0" borderId="73" xfId="0" applyFont="1" applyBorder="1" applyAlignment="1">
      <alignment horizontal="center" vertical="center" textRotation="255"/>
    </xf>
    <xf numFmtId="0" fontId="20" fillId="0" borderId="24" xfId="0" applyFont="1" applyBorder="1" applyAlignment="1">
      <alignment horizontal="center" vertical="center" textRotation="255"/>
    </xf>
    <xf numFmtId="38" fontId="18" fillId="0" borderId="71" xfId="1" applyFont="1" applyBorder="1" applyAlignment="1" applyProtection="1">
      <alignment horizontal="right" vertical="center"/>
      <protection locked="0"/>
    </xf>
    <xf numFmtId="38" fontId="18" fillId="0" borderId="72" xfId="1" applyFont="1" applyBorder="1" applyAlignment="1" applyProtection="1">
      <alignment horizontal="right" vertical="center"/>
      <protection locked="0"/>
    </xf>
    <xf numFmtId="38" fontId="18" fillId="0" borderId="73" xfId="1" applyFont="1" applyBorder="1" applyAlignment="1" applyProtection="1">
      <alignment horizontal="right" vertical="center"/>
      <protection locked="0"/>
    </xf>
    <xf numFmtId="0" fontId="20" fillId="0" borderId="29" xfId="0" applyFont="1" applyBorder="1" applyAlignment="1">
      <alignment horizontal="center" vertical="center" textRotation="255" wrapText="1" shrinkToFit="1"/>
    </xf>
    <xf numFmtId="0" fontId="18" fillId="0" borderId="29" xfId="0" applyFont="1" applyBorder="1" applyAlignment="1" applyProtection="1">
      <alignment horizontal="right" vertical="center" shrinkToFit="1"/>
      <protection locked="0"/>
    </xf>
    <xf numFmtId="0" fontId="18" fillId="0" borderId="63" xfId="0" applyFont="1" applyBorder="1" applyAlignment="1" applyProtection="1">
      <alignment horizontal="right" vertical="center" shrinkToFit="1"/>
      <protection locked="0"/>
    </xf>
    <xf numFmtId="0" fontId="18" fillId="0" borderId="33" xfId="0" applyFont="1" applyBorder="1" applyAlignment="1" applyProtection="1">
      <alignment horizontal="right" vertical="center" shrinkToFit="1"/>
      <protection locked="0"/>
    </xf>
    <xf numFmtId="0" fontId="20" fillId="0" borderId="74" xfId="0" applyFont="1" applyBorder="1" applyAlignment="1">
      <alignment horizontal="left" vertical="center" shrinkToFit="1"/>
    </xf>
    <xf numFmtId="0" fontId="20" fillId="0" borderId="75" xfId="0" applyFont="1" applyBorder="1" applyAlignment="1">
      <alignment horizontal="left" vertical="center" shrinkToFit="1"/>
    </xf>
    <xf numFmtId="0" fontId="20" fillId="0" borderId="70" xfId="0" applyFont="1" applyBorder="1" applyAlignment="1">
      <alignment horizontal="left" vertical="center" shrinkToFit="1"/>
    </xf>
    <xf numFmtId="0" fontId="20" fillId="7" borderId="205" xfId="0" applyFont="1" applyFill="1" applyBorder="1" applyAlignment="1">
      <alignment vertical="center" wrapText="1"/>
    </xf>
    <xf numFmtId="0" fontId="20" fillId="7" borderId="199" xfId="0" applyFont="1" applyFill="1" applyBorder="1" applyAlignment="1">
      <alignment vertical="center" wrapText="1"/>
    </xf>
    <xf numFmtId="0" fontId="20" fillId="7" borderId="206" xfId="0" applyFont="1" applyFill="1" applyBorder="1" applyAlignment="1">
      <alignment vertical="center" wrapText="1"/>
    </xf>
    <xf numFmtId="0" fontId="20" fillId="7" borderId="207" xfId="0" applyFont="1" applyFill="1" applyBorder="1" applyAlignment="1">
      <alignment vertical="center" wrapText="1"/>
    </xf>
    <xf numFmtId="0" fontId="20" fillId="7" borderId="208" xfId="0" applyFont="1" applyFill="1" applyBorder="1" applyAlignment="1">
      <alignment vertical="center" wrapText="1"/>
    </xf>
    <xf numFmtId="0" fontId="20" fillId="7" borderId="209" xfId="0" applyFont="1" applyFill="1" applyBorder="1" applyAlignment="1">
      <alignment vertical="center" wrapText="1"/>
    </xf>
    <xf numFmtId="0" fontId="20" fillId="7" borderId="71" xfId="0" applyFont="1" applyFill="1" applyBorder="1" applyAlignment="1" applyProtection="1">
      <alignment horizontal="center" vertical="center" wrapText="1"/>
      <protection locked="0"/>
    </xf>
    <xf numFmtId="0" fontId="20" fillId="7" borderId="83" xfId="0" applyFont="1" applyFill="1" applyBorder="1" applyAlignment="1" applyProtection="1">
      <alignment horizontal="center" vertical="center" wrapText="1"/>
      <protection locked="0"/>
    </xf>
    <xf numFmtId="0" fontId="20" fillId="7" borderId="194" xfId="0" applyFont="1" applyFill="1" applyBorder="1" applyAlignment="1" applyProtection="1">
      <alignment horizontal="center" vertical="center" wrapText="1"/>
      <protection locked="0"/>
    </xf>
    <xf numFmtId="0" fontId="20" fillId="7" borderId="195" xfId="0" applyFont="1" applyFill="1" applyBorder="1" applyAlignment="1" applyProtection="1">
      <alignment horizontal="center" vertical="center" wrapText="1"/>
      <protection locked="0"/>
    </xf>
    <xf numFmtId="0" fontId="20" fillId="7" borderId="68" xfId="0" applyFont="1" applyFill="1" applyBorder="1" applyAlignment="1" applyProtection="1">
      <alignment horizontal="center" vertical="center" wrapText="1"/>
      <protection locked="0"/>
    </xf>
    <xf numFmtId="0" fontId="20" fillId="7" borderId="69" xfId="0" applyFont="1" applyFill="1" applyBorder="1" applyAlignment="1" applyProtection="1">
      <alignment horizontal="center" vertical="center" wrapText="1"/>
      <protection locked="0"/>
    </xf>
    <xf numFmtId="0" fontId="20" fillId="0" borderId="24" xfId="0" applyFont="1" applyBorder="1" applyAlignment="1">
      <alignment horizontal="center" vertical="center" textRotation="255" shrinkToFit="1"/>
    </xf>
    <xf numFmtId="38" fontId="18" fillId="0" borderId="29" xfId="1" applyFont="1" applyBorder="1" applyAlignment="1" applyProtection="1">
      <alignment horizontal="right" vertical="center"/>
      <protection locked="0"/>
    </xf>
    <xf numFmtId="38" fontId="18" fillId="0" borderId="63" xfId="1" applyFont="1" applyBorder="1" applyAlignment="1" applyProtection="1">
      <alignment horizontal="right" vertical="center"/>
      <protection locked="0"/>
    </xf>
    <xf numFmtId="38" fontId="18" fillId="0" borderId="33" xfId="1" applyFont="1" applyBorder="1" applyAlignment="1" applyProtection="1">
      <alignment horizontal="right" vertical="center"/>
      <protection locked="0"/>
    </xf>
    <xf numFmtId="0" fontId="20" fillId="0" borderId="29" xfId="0" applyFont="1" applyBorder="1" applyAlignment="1">
      <alignment horizontal="left" vertical="center"/>
    </xf>
    <xf numFmtId="0" fontId="20" fillId="0" borderId="33" xfId="0" applyFont="1" applyBorder="1" applyAlignment="1">
      <alignment horizontal="left" vertical="center"/>
    </xf>
    <xf numFmtId="0" fontId="23" fillId="0" borderId="29" xfId="0" applyFont="1" applyBorder="1" applyAlignment="1">
      <alignment horizontal="center" vertical="center" textRotation="255" wrapText="1" shrinkToFit="1"/>
    </xf>
    <xf numFmtId="0" fontId="23" fillId="0" borderId="63" xfId="0" applyFont="1" applyBorder="1" applyAlignment="1">
      <alignment horizontal="center" vertical="center" textRotation="255" wrapText="1" shrinkToFit="1"/>
    </xf>
    <xf numFmtId="0" fontId="23" fillId="0" borderId="33" xfId="0" applyFont="1" applyBorder="1" applyAlignment="1">
      <alignment horizontal="center" vertical="center" textRotation="255" wrapText="1" shrinkToFit="1"/>
    </xf>
    <xf numFmtId="0" fontId="20" fillId="0" borderId="115" xfId="0" applyFont="1" applyBorder="1" applyAlignment="1">
      <alignment horizontal="center" vertical="center"/>
    </xf>
    <xf numFmtId="0" fontId="20" fillId="0" borderId="116" xfId="0" applyFont="1" applyBorder="1" applyAlignment="1">
      <alignment horizontal="center" vertical="center"/>
    </xf>
    <xf numFmtId="0" fontId="20" fillId="0" borderId="117" xfId="0" applyFont="1" applyBorder="1" applyAlignment="1">
      <alignment horizontal="center" vertical="center"/>
    </xf>
    <xf numFmtId="0" fontId="23" fillId="10" borderId="74" xfId="0" applyFont="1" applyFill="1" applyBorder="1" applyAlignment="1">
      <alignment horizontal="center" vertical="center"/>
    </xf>
    <xf numFmtId="0" fontId="23" fillId="10" borderId="70" xfId="0" applyFont="1" applyFill="1" applyBorder="1" applyAlignment="1">
      <alignment horizontal="center" vertical="center"/>
    </xf>
    <xf numFmtId="0" fontId="21" fillId="25" borderId="118" xfId="0" applyFont="1" applyFill="1" applyBorder="1" applyAlignment="1">
      <alignment horizontal="left" vertical="center" shrinkToFit="1"/>
    </xf>
    <xf numFmtId="0" fontId="21" fillId="25" borderId="119" xfId="0" applyFont="1" applyFill="1" applyBorder="1" applyAlignment="1">
      <alignment horizontal="left" vertical="center" shrinkToFit="1"/>
    </xf>
    <xf numFmtId="0" fontId="20" fillId="10" borderId="118" xfId="0" applyFont="1" applyFill="1" applyBorder="1" applyAlignment="1">
      <alignment horizontal="left" vertical="center" shrinkToFit="1"/>
    </xf>
    <xf numFmtId="0" fontId="20" fillId="10" borderId="119" xfId="0" applyFont="1" applyFill="1" applyBorder="1" applyAlignment="1">
      <alignment horizontal="left" vertical="center" shrinkToFit="1"/>
    </xf>
    <xf numFmtId="0" fontId="20" fillId="10" borderId="74" xfId="0" applyFont="1" applyFill="1" applyBorder="1" applyAlignment="1">
      <alignment horizontal="center" vertical="center"/>
    </xf>
    <xf numFmtId="0" fontId="20" fillId="10" borderId="70" xfId="0" applyFont="1" applyFill="1" applyBorder="1" applyAlignment="1">
      <alignment horizontal="center" vertical="center"/>
    </xf>
    <xf numFmtId="38" fontId="20" fillId="0" borderId="74" xfId="1" applyFont="1" applyBorder="1" applyAlignment="1">
      <alignment horizontal="right" vertical="center"/>
    </xf>
    <xf numFmtId="38" fontId="20" fillId="0" borderId="75" xfId="1" applyFont="1" applyBorder="1" applyAlignment="1">
      <alignment horizontal="right" vertical="center"/>
    </xf>
    <xf numFmtId="38" fontId="20" fillId="0" borderId="70" xfId="1" applyFont="1" applyBorder="1" applyAlignment="1">
      <alignment horizontal="right" vertical="center"/>
    </xf>
    <xf numFmtId="184" fontId="20" fillId="0" borderId="78" xfId="0" applyNumberFormat="1" applyFont="1" applyBorder="1" applyAlignment="1">
      <alignment horizontal="right" shrinkToFit="1"/>
    </xf>
    <xf numFmtId="184" fontId="20" fillId="0" borderId="34" xfId="0" applyNumberFormat="1" applyFont="1" applyBorder="1" applyAlignment="1">
      <alignment horizontal="right" shrinkToFit="1"/>
    </xf>
    <xf numFmtId="0" fontId="20" fillId="10" borderId="71" xfId="0" applyFont="1" applyFill="1" applyBorder="1" applyAlignment="1">
      <alignment horizontal="center" vertical="center" wrapText="1"/>
    </xf>
    <xf numFmtId="0" fontId="20" fillId="10" borderId="81" xfId="0" applyFont="1" applyFill="1" applyBorder="1" applyAlignment="1">
      <alignment horizontal="center" vertical="center" wrapText="1"/>
    </xf>
    <xf numFmtId="0" fontId="20" fillId="10" borderId="73" xfId="0" applyFont="1" applyFill="1" applyBorder="1" applyAlignment="1">
      <alignment horizontal="center" vertical="center" wrapText="1"/>
    </xf>
    <xf numFmtId="0" fontId="20" fillId="10" borderId="82" xfId="0" applyFont="1" applyFill="1" applyBorder="1" applyAlignment="1">
      <alignment horizontal="center" vertical="center" wrapText="1"/>
    </xf>
    <xf numFmtId="0" fontId="23" fillId="10" borderId="74" xfId="0" applyFont="1" applyFill="1" applyBorder="1" applyAlignment="1">
      <alignment horizontal="center" vertical="center" wrapText="1"/>
    </xf>
    <xf numFmtId="0" fontId="23" fillId="10" borderId="75" xfId="0" applyFont="1" applyFill="1" applyBorder="1" applyAlignment="1">
      <alignment horizontal="center" vertical="center" wrapText="1"/>
    </xf>
    <xf numFmtId="0" fontId="23" fillId="10" borderId="70" xfId="0" applyFont="1" applyFill="1" applyBorder="1" applyAlignment="1">
      <alignment horizontal="center" vertical="center" wrapText="1"/>
    </xf>
    <xf numFmtId="0" fontId="20" fillId="10" borderId="75" xfId="0" applyFont="1" applyFill="1" applyBorder="1" applyAlignment="1">
      <alignment horizontal="center" vertical="center"/>
    </xf>
    <xf numFmtId="0" fontId="20" fillId="0" borderId="28" xfId="0" applyFont="1" applyBorder="1" applyAlignment="1">
      <alignment horizontal="center" vertical="center"/>
    </xf>
    <xf numFmtId="0" fontId="24" fillId="0" borderId="188" xfId="0" applyFont="1" applyBorder="1" applyAlignment="1">
      <alignment horizontal="center" vertical="center"/>
    </xf>
    <xf numFmtId="0" fontId="24" fillId="0" borderId="189" xfId="0" applyFont="1" applyBorder="1" applyAlignment="1">
      <alignment horizontal="center" vertical="center"/>
    </xf>
    <xf numFmtId="0" fontId="24" fillId="0" borderId="190" xfId="0" applyFont="1" applyBorder="1" applyAlignment="1">
      <alignment horizontal="center" vertical="center"/>
    </xf>
    <xf numFmtId="0" fontId="24" fillId="0" borderId="191" xfId="0" applyFont="1" applyBorder="1" applyAlignment="1">
      <alignment horizontal="center" vertical="center"/>
    </xf>
    <xf numFmtId="0" fontId="24" fillId="0" borderId="111" xfId="0" applyFont="1" applyBorder="1" applyAlignment="1">
      <alignment horizontal="center" vertical="center"/>
    </xf>
    <xf numFmtId="0" fontId="24" fillId="0" borderId="112" xfId="0" applyFont="1" applyBorder="1" applyAlignment="1">
      <alignment horizontal="center" vertical="center"/>
    </xf>
    <xf numFmtId="0" fontId="20" fillId="0" borderId="67" xfId="0" applyFont="1" applyBorder="1" applyAlignment="1">
      <alignment horizontal="right"/>
    </xf>
    <xf numFmtId="0" fontId="20" fillId="0" borderId="16" xfId="0" applyFont="1" applyBorder="1" applyAlignment="1">
      <alignment horizontal="right"/>
    </xf>
    <xf numFmtId="0" fontId="20" fillId="0" borderId="113" xfId="0" applyFont="1" applyBorder="1" applyAlignment="1">
      <alignment horizontal="right"/>
    </xf>
    <xf numFmtId="0" fontId="20" fillId="0" borderId="114" xfId="0" applyFont="1" applyBorder="1" applyAlignment="1">
      <alignment horizontal="right"/>
    </xf>
    <xf numFmtId="0" fontId="21" fillId="0" borderId="118" xfId="0" applyFont="1" applyBorder="1" applyAlignment="1">
      <alignment horizontal="left" vertical="center" indent="1" shrinkToFit="1"/>
    </xf>
    <xf numFmtId="0" fontId="21" fillId="0" borderId="119" xfId="0" applyFont="1" applyBorder="1" applyAlignment="1">
      <alignment horizontal="left" vertical="center" indent="1" shrinkToFit="1"/>
    </xf>
    <xf numFmtId="0" fontId="20" fillId="10" borderId="120" xfId="0" applyFont="1" applyFill="1" applyBorder="1" applyAlignment="1">
      <alignment horizontal="left" vertical="center" shrinkToFit="1"/>
    </xf>
    <xf numFmtId="0" fontId="20" fillId="10" borderId="121" xfId="0" applyFont="1" applyFill="1" applyBorder="1" applyAlignment="1">
      <alignment horizontal="left" vertical="center" shrinkToFit="1"/>
    </xf>
    <xf numFmtId="38" fontId="20" fillId="0" borderId="18" xfId="1" applyFont="1" applyBorder="1" applyAlignment="1">
      <alignment horizontal="center"/>
    </xf>
    <xf numFmtId="38" fontId="20" fillId="0" borderId="28" xfId="1" applyFont="1" applyBorder="1" applyAlignment="1">
      <alignment horizontal="center"/>
    </xf>
    <xf numFmtId="38" fontId="20" fillId="10" borderId="74" xfId="1" applyFont="1" applyFill="1" applyBorder="1" applyAlignment="1">
      <alignment horizontal="center" vertical="center"/>
    </xf>
    <xf numFmtId="38" fontId="20" fillId="10" borderId="75" xfId="1" applyFont="1" applyFill="1" applyBorder="1" applyAlignment="1">
      <alignment horizontal="center" vertical="center"/>
    </xf>
    <xf numFmtId="38" fontId="20" fillId="10" borderId="70" xfId="1" applyFont="1" applyFill="1" applyBorder="1" applyAlignment="1">
      <alignment horizontal="center" vertical="center"/>
    </xf>
    <xf numFmtId="0" fontId="20" fillId="34" borderId="24" xfId="0" applyFont="1" applyFill="1" applyBorder="1" applyAlignment="1">
      <alignment horizontal="center" vertical="center"/>
    </xf>
    <xf numFmtId="0" fontId="24" fillId="28" borderId="188" xfId="0" applyFont="1" applyFill="1" applyBorder="1" applyAlignment="1">
      <alignment horizontal="center" vertical="center"/>
    </xf>
    <xf numFmtId="0" fontId="24" fillId="28" borderId="189" xfId="0" applyFont="1" applyFill="1" applyBorder="1" applyAlignment="1">
      <alignment horizontal="center" vertical="center"/>
    </xf>
    <xf numFmtId="0" fontId="24" fillId="28" borderId="192" xfId="0" applyFont="1" applyFill="1" applyBorder="1" applyAlignment="1">
      <alignment horizontal="center" vertical="center"/>
    </xf>
    <xf numFmtId="0" fontId="24" fillId="28" borderId="193" xfId="0" applyFont="1" applyFill="1" applyBorder="1" applyAlignment="1">
      <alignment horizontal="center" vertical="center"/>
    </xf>
    <xf numFmtId="0" fontId="24" fillId="28" borderId="68" xfId="0" applyFont="1" applyFill="1" applyBorder="1" applyAlignment="1">
      <alignment horizontal="center" vertical="center"/>
    </xf>
    <xf numFmtId="0" fontId="24" fillId="28" borderId="122" xfId="0" applyFont="1" applyFill="1" applyBorder="1" applyAlignment="1">
      <alignment horizontal="center" vertical="center"/>
    </xf>
    <xf numFmtId="186" fontId="32" fillId="0" borderId="18" xfId="0" applyNumberFormat="1" applyFont="1" applyBorder="1" applyAlignment="1">
      <alignment horizontal="center" vertical="center"/>
    </xf>
    <xf numFmtId="186" fontId="32" fillId="0" borderId="28" xfId="0" applyNumberFormat="1" applyFont="1" applyBorder="1" applyAlignment="1">
      <alignment horizontal="center" vertical="center"/>
    </xf>
    <xf numFmtId="186" fontId="32" fillId="0" borderId="77" xfId="0" applyNumberFormat="1" applyFont="1" applyBorder="1" applyAlignment="1">
      <alignment horizontal="center" vertical="center"/>
    </xf>
    <xf numFmtId="38" fontId="13" fillId="0" borderId="18" xfId="1" applyFont="1" applyFill="1" applyBorder="1" applyAlignment="1">
      <alignment horizontal="right" vertical="center"/>
    </xf>
    <xf numFmtId="38" fontId="13" fillId="0" borderId="28" xfId="1" applyFont="1" applyFill="1" applyBorder="1" applyAlignment="1">
      <alignment horizontal="right" vertical="center"/>
    </xf>
    <xf numFmtId="38" fontId="13" fillId="0" borderId="34" xfId="1" applyFont="1" applyFill="1" applyBorder="1" applyAlignment="1">
      <alignment horizontal="right" vertical="center"/>
    </xf>
    <xf numFmtId="186" fontId="13" fillId="13" borderId="131" xfId="0" applyNumberFormat="1" applyFont="1" applyFill="1" applyBorder="1" applyAlignment="1">
      <alignment horizontal="right" vertical="center"/>
    </xf>
    <xf numFmtId="186" fontId="13" fillId="3" borderId="136" xfId="0" applyNumberFormat="1" applyFont="1" applyFill="1" applyBorder="1" applyAlignment="1">
      <alignment horizontal="right" vertical="center"/>
    </xf>
    <xf numFmtId="186" fontId="13" fillId="3" borderId="135" xfId="0" applyNumberFormat="1" applyFont="1" applyFill="1" applyBorder="1" applyAlignment="1">
      <alignment horizontal="right" vertical="center"/>
    </xf>
    <xf numFmtId="186" fontId="13" fillId="9" borderId="131" xfId="0" applyNumberFormat="1" applyFont="1" applyFill="1" applyBorder="1" applyAlignment="1">
      <alignment horizontal="right" vertical="center"/>
    </xf>
    <xf numFmtId="186" fontId="13" fillId="27" borderId="67" xfId="0" applyNumberFormat="1" applyFont="1" applyFill="1" applyBorder="1" applyAlignment="1">
      <alignment horizontal="center" vertical="center"/>
    </xf>
    <xf numFmtId="186" fontId="13" fillId="27" borderId="16" xfId="0" applyNumberFormat="1" applyFont="1" applyFill="1" applyBorder="1" applyAlignment="1">
      <alignment horizontal="center" vertical="center"/>
    </xf>
    <xf numFmtId="186" fontId="13" fillId="6" borderId="144" xfId="0" applyNumberFormat="1" applyFont="1" applyFill="1" applyBorder="1" applyAlignment="1">
      <alignment horizontal="right" vertical="center"/>
    </xf>
    <xf numFmtId="186" fontId="13" fillId="25" borderId="152" xfId="0" applyNumberFormat="1" applyFont="1" applyFill="1" applyBorder="1" applyAlignment="1">
      <alignment horizontal="right" vertical="center"/>
    </xf>
    <xf numFmtId="186" fontId="13" fillId="13" borderId="0" xfId="0" applyNumberFormat="1" applyFont="1" applyFill="1" applyAlignment="1">
      <alignment horizontal="right"/>
    </xf>
    <xf numFmtId="186" fontId="13" fillId="26" borderId="174" xfId="0" applyNumberFormat="1" applyFont="1" applyFill="1" applyBorder="1" applyAlignment="1">
      <alignment horizontal="right" vertical="center"/>
    </xf>
    <xf numFmtId="0" fontId="13" fillId="13" borderId="24" xfId="0" applyFont="1" applyFill="1" applyBorder="1" applyAlignment="1">
      <alignment horizontal="center" vertical="center" wrapText="1"/>
    </xf>
    <xf numFmtId="0" fontId="13" fillId="13" borderId="24" xfId="0" applyFont="1" applyFill="1" applyBorder="1" applyAlignment="1">
      <alignment horizontal="center" vertical="center"/>
    </xf>
    <xf numFmtId="0" fontId="13" fillId="13" borderId="24" xfId="0" applyFont="1" applyFill="1" applyBorder="1" applyAlignment="1">
      <alignment horizontal="center" vertical="center" shrinkToFit="1"/>
    </xf>
    <xf numFmtId="0" fontId="13" fillId="13" borderId="29" xfId="0" applyFont="1" applyFill="1" applyBorder="1" applyAlignment="1">
      <alignment horizontal="center" vertical="center"/>
    </xf>
    <xf numFmtId="0" fontId="13" fillId="13" borderId="24" xfId="0" applyFont="1" applyFill="1" applyBorder="1" applyAlignment="1">
      <alignment horizontal="center" vertical="center" wrapText="1" shrinkToFit="1"/>
    </xf>
    <xf numFmtId="0" fontId="16" fillId="13" borderId="29" xfId="3" applyFont="1" applyFill="1" applyBorder="1" applyAlignment="1">
      <alignment horizontal="center" vertical="center" wrapText="1"/>
    </xf>
    <xf numFmtId="0" fontId="16" fillId="13" borderId="63" xfId="3" applyFont="1" applyFill="1" applyBorder="1" applyAlignment="1">
      <alignment horizontal="center" vertical="center" wrapText="1"/>
    </xf>
    <xf numFmtId="0" fontId="13" fillId="13" borderId="29" xfId="0" applyFont="1" applyFill="1" applyBorder="1" applyAlignment="1">
      <alignment horizontal="center" vertical="center" wrapText="1"/>
    </xf>
    <xf numFmtId="0" fontId="13" fillId="13" borderId="63" xfId="0" applyFont="1" applyFill="1" applyBorder="1" applyAlignment="1">
      <alignment horizontal="center" vertical="center" wrapText="1"/>
    </xf>
    <xf numFmtId="0" fontId="16" fillId="13" borderId="24" xfId="3" applyFont="1" applyFill="1" applyBorder="1" applyAlignment="1">
      <alignment horizontal="center" vertical="center" wrapText="1"/>
    </xf>
    <xf numFmtId="0" fontId="16" fillId="13" borderId="24" xfId="3" applyFont="1" applyFill="1" applyBorder="1" applyAlignment="1">
      <alignment horizontal="center" vertical="center"/>
    </xf>
    <xf numFmtId="0" fontId="16" fillId="13" borderId="29" xfId="3" applyFont="1" applyFill="1" applyBorder="1" applyAlignment="1">
      <alignment horizontal="center" vertical="center"/>
    </xf>
    <xf numFmtId="0" fontId="20" fillId="13" borderId="24" xfId="0" applyFont="1" applyFill="1" applyBorder="1" applyAlignment="1">
      <alignment horizontal="center" vertical="center" wrapText="1"/>
    </xf>
    <xf numFmtId="0" fontId="20" fillId="13" borderId="24" xfId="0" applyFont="1" applyFill="1" applyBorder="1" applyAlignment="1">
      <alignment horizontal="center" vertical="center"/>
    </xf>
    <xf numFmtId="0" fontId="20" fillId="13" borderId="24" xfId="0" applyFont="1" applyFill="1" applyBorder="1" applyAlignment="1">
      <alignment horizontal="center" vertical="center" shrinkToFit="1"/>
    </xf>
    <xf numFmtId="0" fontId="20" fillId="13" borderId="29" xfId="0" applyFont="1" applyFill="1" applyBorder="1" applyAlignment="1">
      <alignment horizontal="center" vertical="center"/>
    </xf>
    <xf numFmtId="0" fontId="20" fillId="13" borderId="24" xfId="0" applyFont="1" applyFill="1" applyBorder="1" applyAlignment="1">
      <alignment horizontal="center" vertical="center" wrapText="1" shrinkToFit="1"/>
    </xf>
    <xf numFmtId="0" fontId="18" fillId="13" borderId="29" xfId="3" applyFont="1" applyFill="1" applyBorder="1" applyAlignment="1">
      <alignment horizontal="center" vertical="center" wrapText="1"/>
    </xf>
    <xf numFmtId="0" fontId="18" fillId="13" borderId="63" xfId="3" applyFont="1" applyFill="1" applyBorder="1" applyAlignment="1">
      <alignment horizontal="center" vertical="center" wrapText="1"/>
    </xf>
    <xf numFmtId="0" fontId="20" fillId="13" borderId="29" xfId="0" applyFont="1" applyFill="1" applyBorder="1" applyAlignment="1">
      <alignment horizontal="center" vertical="center" wrapText="1"/>
    </xf>
    <xf numFmtId="0" fontId="20" fillId="13" borderId="63" xfId="0" applyFont="1" applyFill="1" applyBorder="1" applyAlignment="1">
      <alignment horizontal="center" vertical="center" wrapText="1"/>
    </xf>
    <xf numFmtId="0" fontId="18" fillId="13" borderId="24" xfId="3" applyFont="1" applyFill="1" applyBorder="1" applyAlignment="1">
      <alignment horizontal="center" vertical="center" wrapText="1"/>
    </xf>
    <xf numFmtId="0" fontId="18" fillId="13" borderId="24" xfId="3" applyFont="1" applyFill="1" applyBorder="1" applyAlignment="1">
      <alignment horizontal="center" vertical="center"/>
    </xf>
    <xf numFmtId="0" fontId="18" fillId="13" borderId="29" xfId="3" applyFont="1" applyFill="1" applyBorder="1" applyAlignment="1">
      <alignment horizontal="center" vertical="center"/>
    </xf>
    <xf numFmtId="49" fontId="13" fillId="25" borderId="24" xfId="0" applyNumberFormat="1" applyFont="1" applyFill="1" applyBorder="1" applyAlignment="1">
      <alignment horizontal="center" vertical="center" shrinkToFit="1"/>
    </xf>
    <xf numFmtId="49" fontId="13" fillId="3" borderId="24" xfId="0" applyNumberFormat="1" applyFont="1" applyFill="1" applyBorder="1" applyAlignment="1">
      <alignment horizontal="center" vertical="center" shrinkToFit="1"/>
    </xf>
    <xf numFmtId="0" fontId="13" fillId="25" borderId="24" xfId="0" applyFont="1" applyFill="1" applyBorder="1" applyAlignment="1">
      <alignment horizontal="center" vertical="center"/>
    </xf>
    <xf numFmtId="0" fontId="13" fillId="25" borderId="29" xfId="0" applyFont="1" applyFill="1" applyBorder="1" applyAlignment="1">
      <alignment horizontal="center" vertical="center"/>
    </xf>
    <xf numFmtId="49" fontId="17" fillId="30" borderId="24" xfId="0" applyNumberFormat="1" applyFont="1" applyFill="1" applyBorder="1" applyAlignment="1">
      <alignment horizontal="center" vertical="center" shrinkToFit="1"/>
    </xf>
    <xf numFmtId="49" fontId="17" fillId="30" borderId="29" xfId="0" applyNumberFormat="1" applyFont="1" applyFill="1" applyBorder="1" applyAlignment="1">
      <alignment horizontal="center" vertical="center" shrinkToFit="1"/>
    </xf>
    <xf numFmtId="0" fontId="17" fillId="30" borderId="24" xfId="0" applyFont="1" applyFill="1" applyBorder="1" applyAlignment="1">
      <alignment horizontal="center" vertical="center" shrinkToFit="1"/>
    </xf>
    <xf numFmtId="0" fontId="17" fillId="30" borderId="29" xfId="0" applyFont="1" applyFill="1" applyBorder="1" applyAlignment="1">
      <alignment horizontal="center" vertical="center" shrinkToFit="1"/>
    </xf>
    <xf numFmtId="0" fontId="13" fillId="3" borderId="24" xfId="0" applyFont="1" applyFill="1" applyBorder="1" applyAlignment="1">
      <alignment horizontal="center" vertical="center"/>
    </xf>
    <xf numFmtId="0" fontId="13" fillId="3" borderId="29" xfId="0" applyFont="1" applyFill="1" applyBorder="1" applyAlignment="1">
      <alignment horizontal="center" vertical="center"/>
    </xf>
    <xf numFmtId="49" fontId="17" fillId="29" borderId="24" xfId="0" applyNumberFormat="1" applyFont="1" applyFill="1" applyBorder="1" applyAlignment="1">
      <alignment horizontal="center" vertical="center" shrinkToFit="1"/>
    </xf>
    <xf numFmtId="49" fontId="17" fillId="29" borderId="29" xfId="0" applyNumberFormat="1" applyFont="1" applyFill="1" applyBorder="1" applyAlignment="1">
      <alignment horizontal="center" vertical="center" shrinkToFit="1"/>
    </xf>
    <xf numFmtId="0" fontId="17" fillId="20" borderId="84" xfId="0" applyFont="1" applyFill="1" applyBorder="1" applyAlignment="1">
      <alignment horizontal="center" vertical="center"/>
    </xf>
    <xf numFmtId="0" fontId="17" fillId="20" borderId="85" xfId="0" applyFont="1" applyFill="1" applyBorder="1" applyAlignment="1">
      <alignment horizontal="center" vertical="center"/>
    </xf>
    <xf numFmtId="0" fontId="17" fillId="20" borderId="86" xfId="0" applyFont="1" applyFill="1" applyBorder="1" applyAlignment="1">
      <alignment horizontal="center" vertical="center"/>
    </xf>
    <xf numFmtId="182" fontId="17" fillId="29" borderId="24" xfId="0" applyNumberFormat="1" applyFont="1" applyFill="1" applyBorder="1" applyAlignment="1">
      <alignment horizontal="center" vertical="center" wrapText="1"/>
    </xf>
    <xf numFmtId="182" fontId="17" fillId="29" borderId="29" xfId="0" applyNumberFormat="1" applyFont="1" applyFill="1" applyBorder="1" applyAlignment="1">
      <alignment horizontal="center" vertical="center" wrapText="1"/>
    </xf>
    <xf numFmtId="49" fontId="19" fillId="25" borderId="71" xfId="0" applyNumberFormat="1" applyFont="1" applyFill="1" applyBorder="1" applyAlignment="1">
      <alignment horizontal="center" vertical="center" shrinkToFit="1"/>
    </xf>
    <xf numFmtId="49" fontId="13" fillId="25" borderId="81" xfId="0" applyNumberFormat="1" applyFont="1" applyFill="1" applyBorder="1" applyAlignment="1">
      <alignment horizontal="center" vertical="center" shrinkToFit="1"/>
    </xf>
    <xf numFmtId="49" fontId="13" fillId="25" borderId="72" xfId="0" applyNumberFormat="1" applyFont="1" applyFill="1" applyBorder="1" applyAlignment="1">
      <alignment horizontal="center" vertical="center" shrinkToFit="1"/>
    </xf>
    <xf numFmtId="49" fontId="13" fillId="25" borderId="82" xfId="0" applyNumberFormat="1" applyFont="1" applyFill="1" applyBorder="1" applyAlignment="1">
      <alignment horizontal="center" vertical="center" shrinkToFit="1"/>
    </xf>
    <xf numFmtId="49" fontId="17" fillId="2" borderId="1" xfId="0" applyNumberFormat="1" applyFont="1" applyFill="1" applyBorder="1" applyAlignment="1">
      <alignment horizontal="center" vertical="center" wrapText="1" shrinkToFit="1"/>
    </xf>
    <xf numFmtId="49" fontId="17" fillId="2" borderId="1" xfId="0" applyNumberFormat="1" applyFont="1" applyFill="1" applyBorder="1" applyAlignment="1">
      <alignment horizontal="center" vertical="center" shrinkToFit="1"/>
    </xf>
    <xf numFmtId="49" fontId="17" fillId="2" borderId="2" xfId="0" applyNumberFormat="1" applyFont="1" applyFill="1" applyBorder="1" applyAlignment="1">
      <alignment horizontal="center" vertical="center" shrinkToFit="1"/>
    </xf>
    <xf numFmtId="0" fontId="23" fillId="4" borderId="1" xfId="0" applyFont="1" applyFill="1" applyBorder="1" applyAlignment="1">
      <alignment horizontal="center" vertical="center" wrapText="1"/>
    </xf>
    <xf numFmtId="0" fontId="23" fillId="4" borderId="2" xfId="0" applyFont="1" applyFill="1" applyBorder="1" applyAlignment="1">
      <alignment horizontal="center" vertical="center"/>
    </xf>
    <xf numFmtId="0" fontId="23" fillId="4" borderId="3" xfId="0" applyFont="1" applyFill="1" applyBorder="1" applyAlignment="1">
      <alignment horizontal="center" vertical="center"/>
    </xf>
    <xf numFmtId="0" fontId="23" fillId="4" borderId="1" xfId="0" applyFont="1" applyFill="1" applyBorder="1" applyAlignment="1">
      <alignment horizontal="center" vertical="center" wrapText="1" shrinkToFit="1"/>
    </xf>
    <xf numFmtId="0" fontId="23" fillId="4" borderId="2" xfId="0" applyFont="1" applyFill="1" applyBorder="1" applyAlignment="1">
      <alignment horizontal="center" vertical="center" wrapText="1" shrinkToFit="1"/>
    </xf>
    <xf numFmtId="0" fontId="23" fillId="4" borderId="3" xfId="0" applyFont="1" applyFill="1" applyBorder="1" applyAlignment="1">
      <alignment horizontal="center" vertical="center" wrapText="1" shrinkToFit="1"/>
    </xf>
    <xf numFmtId="176" fontId="23" fillId="4" borderId="1" xfId="0" applyNumberFormat="1" applyFont="1" applyFill="1" applyBorder="1" applyAlignment="1">
      <alignment horizontal="center" vertical="center" shrinkToFit="1"/>
    </xf>
    <xf numFmtId="176" fontId="23" fillId="4" borderId="2" xfId="0" applyNumberFormat="1" applyFont="1" applyFill="1" applyBorder="1" applyAlignment="1">
      <alignment horizontal="center" vertical="center" shrinkToFit="1"/>
    </xf>
    <xf numFmtId="176" fontId="23" fillId="4" borderId="3" xfId="0" applyNumberFormat="1" applyFont="1" applyFill="1" applyBorder="1" applyAlignment="1">
      <alignment horizontal="center" vertical="center" shrinkToFit="1"/>
    </xf>
    <xf numFmtId="0" fontId="23" fillId="3" borderId="8" xfId="0" applyFont="1" applyFill="1" applyBorder="1" applyAlignment="1">
      <alignment horizontal="center" vertical="center" wrapText="1" shrinkToFit="1"/>
    </xf>
    <xf numFmtId="0" fontId="23" fillId="3" borderId="9" xfId="0" applyFont="1" applyFill="1" applyBorder="1" applyAlignment="1">
      <alignment horizontal="center" vertical="center" wrapText="1" shrinkToFit="1"/>
    </xf>
    <xf numFmtId="49" fontId="17" fillId="5" borderId="10" xfId="0" applyNumberFormat="1" applyFont="1" applyFill="1" applyBorder="1" applyAlignment="1">
      <alignment horizontal="center" vertical="center" wrapText="1" shrinkToFit="1"/>
    </xf>
    <xf numFmtId="49" fontId="17" fillId="5" borderId="10" xfId="0" applyNumberFormat="1" applyFont="1" applyFill="1" applyBorder="1" applyAlignment="1">
      <alignment horizontal="center" vertical="center" shrinkToFit="1"/>
    </xf>
    <xf numFmtId="49" fontId="17" fillId="5" borderId="12" xfId="0" applyNumberFormat="1" applyFont="1" applyFill="1" applyBorder="1" applyAlignment="1">
      <alignment horizontal="center" vertical="center" shrinkToFit="1"/>
    </xf>
    <xf numFmtId="0" fontId="13" fillId="6" borderId="11"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11" xfId="0" applyFont="1" applyFill="1" applyBorder="1" applyAlignment="1">
      <alignment horizontal="center" vertical="center" wrapText="1" shrinkToFit="1"/>
    </xf>
    <xf numFmtId="176" fontId="13" fillId="6" borderId="11" xfId="0" applyNumberFormat="1" applyFont="1" applyFill="1" applyBorder="1" applyAlignment="1">
      <alignment horizontal="center" vertical="center" shrinkToFit="1"/>
    </xf>
    <xf numFmtId="0" fontId="23" fillId="7" borderId="196" xfId="0" applyFont="1" applyFill="1" applyBorder="1" applyAlignment="1">
      <alignment horizontal="center" vertical="center" wrapText="1" shrinkToFit="1"/>
    </xf>
    <xf numFmtId="0" fontId="23" fillId="7" borderId="197" xfId="0" applyFont="1" applyFill="1" applyBorder="1" applyAlignment="1">
      <alignment horizontal="center" vertical="center" wrapText="1" shrinkToFit="1"/>
    </xf>
    <xf numFmtId="0" fontId="13" fillId="7" borderId="196" xfId="0" applyFont="1" applyFill="1" applyBorder="1" applyAlignment="1">
      <alignment horizontal="center" vertical="center" wrapText="1" shrinkToFit="1"/>
    </xf>
    <xf numFmtId="0" fontId="13" fillId="7" borderId="197" xfId="0" applyFont="1" applyFill="1" applyBorder="1" applyAlignment="1">
      <alignment horizontal="center" vertical="center" wrapText="1" shrinkToFit="1"/>
    </xf>
    <xf numFmtId="0" fontId="13" fillId="0" borderId="37" xfId="0" applyFont="1" applyBorder="1" applyAlignment="1">
      <alignment horizontal="center" vertical="center" textRotation="255" wrapText="1"/>
    </xf>
    <xf numFmtId="0" fontId="13" fillId="0" borderId="38" xfId="0" applyFont="1" applyBorder="1" applyAlignment="1">
      <alignment horizontal="center" vertical="center" textRotation="255" wrapText="1"/>
    </xf>
    <xf numFmtId="0" fontId="13" fillId="0" borderId="39" xfId="0" applyFont="1" applyBorder="1" applyAlignment="1">
      <alignment horizontal="center" vertical="center" textRotation="255" wrapText="1"/>
    </xf>
    <xf numFmtId="49" fontId="17" fillId="14" borderId="45" xfId="0" applyNumberFormat="1" applyFont="1" applyFill="1" applyBorder="1" applyAlignment="1">
      <alignment horizontal="center" vertical="center" shrinkToFit="1"/>
    </xf>
    <xf numFmtId="49" fontId="17" fillId="14" borderId="46" xfId="0" applyNumberFormat="1" applyFont="1" applyFill="1" applyBorder="1" applyAlignment="1">
      <alignment horizontal="center" vertical="center" shrinkToFit="1"/>
    </xf>
    <xf numFmtId="49" fontId="17" fillId="14" borderId="50" xfId="0" applyNumberFormat="1" applyFont="1" applyFill="1" applyBorder="1" applyAlignment="1">
      <alignment horizontal="center" vertical="center" shrinkToFit="1"/>
    </xf>
    <xf numFmtId="49" fontId="17" fillId="14" borderId="51" xfId="0" applyNumberFormat="1" applyFont="1" applyFill="1" applyBorder="1" applyAlignment="1">
      <alignment horizontal="center" vertical="center" shrinkToFit="1"/>
    </xf>
    <xf numFmtId="49" fontId="17" fillId="14" borderId="53" xfId="0" applyNumberFormat="1" applyFont="1" applyFill="1" applyBorder="1" applyAlignment="1">
      <alignment horizontal="center" vertical="center" shrinkToFit="1"/>
    </xf>
    <xf numFmtId="49" fontId="17" fillId="14" borderId="54" xfId="0" applyNumberFormat="1" applyFont="1" applyFill="1" applyBorder="1" applyAlignment="1">
      <alignment horizontal="center" vertical="center" shrinkToFit="1"/>
    </xf>
    <xf numFmtId="177" fontId="13" fillId="8" borderId="183" xfId="2" applyNumberFormat="1" applyFont="1" applyFill="1" applyBorder="1" applyAlignment="1">
      <alignment horizontal="center" vertical="center"/>
    </xf>
  </cellXfs>
  <cellStyles count="7">
    <cellStyle name="ハイパーリンク" xfId="5" builtinId="8"/>
    <cellStyle name="桁区切り" xfId="1" builtinId="6"/>
    <cellStyle name="桁区切り 3" xfId="2" xr:uid="{00000000-0005-0000-0000-000002000000}"/>
    <cellStyle name="標準" xfId="0" builtinId="0"/>
    <cellStyle name="標準 2 2" xfId="3" xr:uid="{00000000-0005-0000-0000-000004000000}"/>
    <cellStyle name="標準 3" xfId="4" xr:uid="{00000000-0005-0000-0000-000005000000}"/>
    <cellStyle name="標準 4" xfId="6" xr:uid="{00000000-0005-0000-0000-000006000000}"/>
  </cellStyles>
  <dxfs count="21">
    <dxf>
      <fill>
        <patternFill>
          <bgColor theme="5" tint="0.79998168889431442"/>
        </patternFill>
      </fill>
    </dxf>
    <dxf>
      <fill>
        <patternFill>
          <bgColor theme="5" tint="-0.24994659260841701"/>
        </patternFill>
      </fill>
    </dxf>
    <dxf>
      <fill>
        <patternFill>
          <bgColor theme="6" tint="0.59996337778862885"/>
        </patternFill>
      </fill>
    </dxf>
    <dxf>
      <fill>
        <patternFill>
          <bgColor theme="5"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rgb="FFFFCCFF"/>
        </patternFill>
      </fill>
    </dxf>
    <dxf>
      <fill>
        <patternFill>
          <bgColor rgb="FFFFCCFF"/>
        </patternFill>
      </fill>
    </dxf>
    <dxf>
      <fill>
        <patternFill>
          <bgColor rgb="FFFFCCFF"/>
        </patternFill>
      </fill>
    </dxf>
    <dxf>
      <fill>
        <patternFill>
          <bgColor theme="2" tint="-9.9948118533890809E-2"/>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FFFFCC"/>
      <color rgb="FF663300"/>
      <color rgb="FFFF99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報告書!$J$18</c:f>
              <c:strCache>
                <c:ptCount val="1"/>
                <c:pt idx="0">
                  <c:v>第１次間接効果</c:v>
                </c:pt>
              </c:strCache>
            </c:strRef>
          </c:tx>
          <c:spPr>
            <a:solidFill>
              <a:schemeClr val="accent6">
                <a:lumMod val="60000"/>
                <a:lumOff val="40000"/>
              </a:schemeClr>
            </a:solidFill>
            <a:ln>
              <a:solidFill>
                <a:schemeClr val="tx1"/>
              </a:solidFill>
            </a:ln>
            <a:effectLst/>
          </c:spPr>
          <c:invertIfNegative val="0"/>
          <c:cat>
            <c:strRef>
              <c:f>報告書!$G$19:$H$38</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報告書!$J$19:$J$38</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32AB-411F-AB05-3252ADD0FE99}"/>
            </c:ext>
          </c:extLst>
        </c:ser>
        <c:ser>
          <c:idx val="1"/>
          <c:order val="1"/>
          <c:tx>
            <c:strRef>
              <c:f>報告書!$K$18</c:f>
              <c:strCache>
                <c:ptCount val="1"/>
                <c:pt idx="0">
                  <c:v>第２次間接効果</c:v>
                </c:pt>
              </c:strCache>
            </c:strRef>
          </c:tx>
          <c:spPr>
            <a:solidFill>
              <a:schemeClr val="accent6">
                <a:lumMod val="75000"/>
              </a:schemeClr>
            </a:solidFill>
            <a:ln>
              <a:solidFill>
                <a:schemeClr val="tx1"/>
              </a:solidFill>
            </a:ln>
            <a:effectLst/>
          </c:spPr>
          <c:invertIfNegative val="0"/>
          <c:cat>
            <c:strRef>
              <c:f>報告書!$G$19:$H$38</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報告書!$K$19:$K$38</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32AB-411F-AB05-3252ADD0FE99}"/>
            </c:ext>
          </c:extLst>
        </c:ser>
        <c:dLbls>
          <c:showLegendKey val="0"/>
          <c:showVal val="0"/>
          <c:showCatName val="0"/>
          <c:showSerName val="0"/>
          <c:showPercent val="0"/>
          <c:showBubbleSize val="0"/>
        </c:dLbls>
        <c:gapWidth val="70"/>
        <c:overlap val="100"/>
        <c:axId val="574305232"/>
        <c:axId val="574305648"/>
      </c:barChart>
      <c:catAx>
        <c:axId val="574305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ln w="6350">
                  <a:noFill/>
                </a:ln>
                <a:solidFill>
                  <a:schemeClr val="tx1"/>
                </a:solidFill>
                <a:latin typeface="BIZ UDPゴシック" panose="020B0400000000000000" pitchFamily="50" charset="-128"/>
                <a:ea typeface="BIZ UDPゴシック" panose="020B0400000000000000" pitchFamily="50" charset="-128"/>
                <a:cs typeface="+mn-cs"/>
              </a:defRPr>
            </a:pPr>
            <a:endParaRPr lang="ja-JP"/>
          </a:p>
        </c:txPr>
        <c:crossAx val="574305648"/>
        <c:crosses val="autoZero"/>
        <c:auto val="1"/>
        <c:lblAlgn val="ctr"/>
        <c:lblOffset val="100"/>
        <c:noMultiLvlLbl val="0"/>
      </c:catAx>
      <c:valAx>
        <c:axId val="574305648"/>
        <c:scaling>
          <c:orientation val="minMax"/>
        </c:scaling>
        <c:delete val="0"/>
        <c:axPos val="l"/>
        <c:majorGridlines>
          <c:spPr>
            <a:ln w="9525" cap="flat" cmpd="sng" algn="ctr">
              <a:solidFill>
                <a:schemeClr val="bg2">
                  <a:lumMod val="50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ja-JP"/>
          </a:p>
        </c:txPr>
        <c:crossAx val="574305232"/>
        <c:crosses val="autoZero"/>
        <c:crossBetween val="between"/>
      </c:valAx>
      <c:spPr>
        <a:solidFill>
          <a:schemeClr val="bg1">
            <a:lumMod val="95000"/>
          </a:schemeClr>
        </a:solid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ln>
                <a:noFill/>
              </a:ln>
              <a:solidFill>
                <a:schemeClr val="tx1"/>
              </a:solidFill>
              <a:latin typeface="+mn-lt"/>
              <a:ea typeface="+mn-ea"/>
              <a:cs typeface="+mn-cs"/>
            </a:defRPr>
          </a:pPr>
          <a:endParaRPr lang="ja-JP"/>
        </a:p>
      </c:txPr>
    </c:legend>
    <c:plotVisOnly val="1"/>
    <c:dispBlanksAs val="gap"/>
    <c:showDLblsOverMax val="0"/>
  </c:chart>
  <c:spPr>
    <a:no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22524;&#29577;&#20418;&#25968;!D6"/><Relationship Id="rId3" Type="http://schemas.openxmlformats.org/officeDocument/2006/relationships/hyperlink" Target="#&#22577;&#21578;&#26360;!A2"/><Relationship Id="rId7" Type="http://schemas.openxmlformats.org/officeDocument/2006/relationships/hyperlink" Target="#DATA!D6"/><Relationship Id="rId2" Type="http://schemas.openxmlformats.org/officeDocument/2006/relationships/hyperlink" Target="#&#23450;&#32681;!A5"/><Relationship Id="rId1" Type="http://schemas.openxmlformats.org/officeDocument/2006/relationships/hyperlink" Target="#&#20837;&#21147;!A2"/><Relationship Id="rId6" Type="http://schemas.openxmlformats.org/officeDocument/2006/relationships/hyperlink" Target="#&#20840;&#22269;&#27874;&#21450;!D6"/><Relationship Id="rId5" Type="http://schemas.openxmlformats.org/officeDocument/2006/relationships/hyperlink" Target="#&#22524;&#29577;&#27874;&#21450;!D6"/><Relationship Id="rId10" Type="http://schemas.openxmlformats.org/officeDocument/2006/relationships/hyperlink" Target="#&#24314;&#35373;&#20418;&#25968;!A6"/><Relationship Id="rId4" Type="http://schemas.openxmlformats.org/officeDocument/2006/relationships/hyperlink" Target="#flow!A2"/><Relationship Id="rId9" Type="http://schemas.openxmlformats.org/officeDocument/2006/relationships/hyperlink" Target="#&#20840;&#22269;&#20418;&#25968;!D6"/></Relationships>
</file>

<file path=xl/drawings/_rels/drawing10.xml.rels><?xml version="1.0" encoding="UTF-8" standalone="yes"?>
<Relationships xmlns="http://schemas.openxmlformats.org/package/2006/relationships"><Relationship Id="rId8" Type="http://schemas.openxmlformats.org/officeDocument/2006/relationships/hyperlink" Target="#&#20840;&#22269;&#27874;&#21450;!D6"/><Relationship Id="rId3" Type="http://schemas.openxmlformats.org/officeDocument/2006/relationships/hyperlink" Target="#&#20837;&#21147;!A2"/><Relationship Id="rId7" Type="http://schemas.openxmlformats.org/officeDocument/2006/relationships/hyperlink" Target="#&#22524;&#29577;&#27874;&#21450;!D6"/><Relationship Id="rId2" Type="http://schemas.openxmlformats.org/officeDocument/2006/relationships/hyperlink" Target="#&#25805;&#20316;&#35500;&#26126;!A2"/><Relationship Id="rId1" Type="http://schemas.openxmlformats.org/officeDocument/2006/relationships/hyperlink" Target="#&#24314;&#35373;&#20418;&#25968;!A6"/><Relationship Id="rId6" Type="http://schemas.openxmlformats.org/officeDocument/2006/relationships/hyperlink" Target="#flow!A2"/><Relationship Id="rId5" Type="http://schemas.openxmlformats.org/officeDocument/2006/relationships/hyperlink" Target="#&#22577;&#21578;&#26360;!A2"/><Relationship Id="rId10" Type="http://schemas.openxmlformats.org/officeDocument/2006/relationships/hyperlink" Target="#&#22524;&#29577;&#20418;&#25968;!D6"/><Relationship Id="rId4" Type="http://schemas.openxmlformats.org/officeDocument/2006/relationships/hyperlink" Target="#&#23450;&#32681;!A5"/><Relationship Id="rId9" Type="http://schemas.openxmlformats.org/officeDocument/2006/relationships/hyperlink" Target="#DATA!D6"/></Relationships>
</file>

<file path=xl/drawings/_rels/drawing11.xml.rels><?xml version="1.0" encoding="UTF-8" standalone="yes"?>
<Relationships xmlns="http://schemas.openxmlformats.org/package/2006/relationships"><Relationship Id="rId8" Type="http://schemas.openxmlformats.org/officeDocument/2006/relationships/hyperlink" Target="#DATA!D6"/><Relationship Id="rId3" Type="http://schemas.openxmlformats.org/officeDocument/2006/relationships/hyperlink" Target="#&#23450;&#32681;!A5"/><Relationship Id="rId7" Type="http://schemas.openxmlformats.org/officeDocument/2006/relationships/hyperlink" Target="#&#20840;&#22269;&#27874;&#21450;!D6"/><Relationship Id="rId2" Type="http://schemas.openxmlformats.org/officeDocument/2006/relationships/hyperlink" Target="#&#20837;&#21147;!A2"/><Relationship Id="rId1" Type="http://schemas.openxmlformats.org/officeDocument/2006/relationships/hyperlink" Target="#&#25805;&#20316;&#35500;&#26126;!A2"/><Relationship Id="rId6" Type="http://schemas.openxmlformats.org/officeDocument/2006/relationships/hyperlink" Target="#&#22524;&#29577;&#27874;&#21450;!D6"/><Relationship Id="rId5" Type="http://schemas.openxmlformats.org/officeDocument/2006/relationships/hyperlink" Target="#flow!A2"/><Relationship Id="rId10" Type="http://schemas.openxmlformats.org/officeDocument/2006/relationships/hyperlink" Target="#&#20840;&#22269;&#20418;&#25968;!D6"/><Relationship Id="rId4" Type="http://schemas.openxmlformats.org/officeDocument/2006/relationships/hyperlink" Target="#&#22577;&#21578;&#26360;!A2"/><Relationship Id="rId9" Type="http://schemas.openxmlformats.org/officeDocument/2006/relationships/hyperlink" Target="#&#22524;&#29577;&#20418;&#25968;!D6"/></Relationships>
</file>

<file path=xl/drawings/_rels/drawing2.xml.rels><?xml version="1.0" encoding="UTF-8" standalone="yes"?>
<Relationships xmlns="http://schemas.openxmlformats.org/package/2006/relationships"><Relationship Id="rId8" Type="http://schemas.openxmlformats.org/officeDocument/2006/relationships/hyperlink" Target="#DATA!D6"/><Relationship Id="rId3" Type="http://schemas.openxmlformats.org/officeDocument/2006/relationships/hyperlink" Target="#&#23450;&#32681;!A5"/><Relationship Id="rId7" Type="http://schemas.openxmlformats.org/officeDocument/2006/relationships/hyperlink" Target="#&#20840;&#22269;&#27874;&#21450;!D6"/><Relationship Id="rId2" Type="http://schemas.openxmlformats.org/officeDocument/2006/relationships/hyperlink" Target="#&#25805;&#20316;&#35500;&#26126;!A2"/><Relationship Id="rId1" Type="http://schemas.openxmlformats.org/officeDocument/2006/relationships/hyperlink" Target="#&#23450;&#32681;!A2"/><Relationship Id="rId6" Type="http://schemas.openxmlformats.org/officeDocument/2006/relationships/hyperlink" Target="#&#22524;&#29577;&#27874;&#21450;!D6"/><Relationship Id="rId11" Type="http://schemas.openxmlformats.org/officeDocument/2006/relationships/hyperlink" Target="#&#24314;&#35373;&#20418;&#25968;!A6"/><Relationship Id="rId5" Type="http://schemas.openxmlformats.org/officeDocument/2006/relationships/hyperlink" Target="#flow!A2"/><Relationship Id="rId10" Type="http://schemas.openxmlformats.org/officeDocument/2006/relationships/hyperlink" Target="#&#20840;&#22269;&#20418;&#25968;!D6"/><Relationship Id="rId4" Type="http://schemas.openxmlformats.org/officeDocument/2006/relationships/hyperlink" Target="#&#22577;&#21578;&#26360;!A2"/><Relationship Id="rId9" Type="http://schemas.openxmlformats.org/officeDocument/2006/relationships/hyperlink" Target="#&#22524;&#29577;&#20418;&#25968;!D6"/></Relationships>
</file>

<file path=xl/drawings/_rels/drawing3.xml.rels><?xml version="1.0" encoding="UTF-8" standalone="yes"?>
<Relationships xmlns="http://schemas.openxmlformats.org/package/2006/relationships"><Relationship Id="rId8" Type="http://schemas.openxmlformats.org/officeDocument/2006/relationships/hyperlink" Target="#&#22524;&#29577;&#20418;&#25968;!D6"/><Relationship Id="rId3" Type="http://schemas.openxmlformats.org/officeDocument/2006/relationships/hyperlink" Target="#&#20837;&#21147;!A2"/><Relationship Id="rId7" Type="http://schemas.openxmlformats.org/officeDocument/2006/relationships/hyperlink" Target="#DATA!D6"/><Relationship Id="rId2" Type="http://schemas.openxmlformats.org/officeDocument/2006/relationships/hyperlink" Target="#&#25805;&#20316;&#35500;&#26126;!A2"/><Relationship Id="rId1" Type="http://schemas.openxmlformats.org/officeDocument/2006/relationships/hyperlink" Target="#&#22577;&#21578;&#26360;!A2"/><Relationship Id="rId6" Type="http://schemas.openxmlformats.org/officeDocument/2006/relationships/hyperlink" Target="#&#20840;&#22269;&#27874;&#21450;!D6"/><Relationship Id="rId5" Type="http://schemas.openxmlformats.org/officeDocument/2006/relationships/hyperlink" Target="#&#22524;&#29577;&#27874;&#21450;!D6"/><Relationship Id="rId10" Type="http://schemas.openxmlformats.org/officeDocument/2006/relationships/hyperlink" Target="#&#24314;&#35373;&#20418;&#25968;!A6"/><Relationship Id="rId4" Type="http://schemas.openxmlformats.org/officeDocument/2006/relationships/hyperlink" Target="#flow!A2"/><Relationship Id="rId9" Type="http://schemas.openxmlformats.org/officeDocument/2006/relationships/hyperlink" Target="#&#20840;&#22269;&#20418;&#25968;!D6"/></Relationships>
</file>

<file path=xl/drawings/_rels/drawing4.xml.rels><?xml version="1.0" encoding="UTF-8" standalone="yes"?>
<Relationships xmlns="http://schemas.openxmlformats.org/package/2006/relationships"><Relationship Id="rId8" Type="http://schemas.openxmlformats.org/officeDocument/2006/relationships/hyperlink" Target="#DATA!D6"/><Relationship Id="rId3" Type="http://schemas.openxmlformats.org/officeDocument/2006/relationships/hyperlink" Target="#&#25805;&#20316;&#35500;&#26126;!A2"/><Relationship Id="rId7" Type="http://schemas.openxmlformats.org/officeDocument/2006/relationships/hyperlink" Target="#&#20840;&#22269;&#27874;&#21450;!D6"/><Relationship Id="rId12" Type="http://schemas.openxmlformats.org/officeDocument/2006/relationships/hyperlink" Target="#&#25805;&#20316;&#35500;&#26126;!D71"/><Relationship Id="rId2" Type="http://schemas.openxmlformats.org/officeDocument/2006/relationships/hyperlink" Target="#flow!A2"/><Relationship Id="rId1" Type="http://schemas.openxmlformats.org/officeDocument/2006/relationships/chart" Target="../charts/chart1.xml"/><Relationship Id="rId6" Type="http://schemas.openxmlformats.org/officeDocument/2006/relationships/hyperlink" Target="#&#22524;&#29577;&#27874;&#21450;!D6"/><Relationship Id="rId11" Type="http://schemas.openxmlformats.org/officeDocument/2006/relationships/hyperlink" Target="#&#24314;&#35373;&#20418;&#25968;!A6"/><Relationship Id="rId5" Type="http://schemas.openxmlformats.org/officeDocument/2006/relationships/hyperlink" Target="#&#23450;&#32681;!A5"/><Relationship Id="rId10" Type="http://schemas.openxmlformats.org/officeDocument/2006/relationships/hyperlink" Target="#&#20840;&#22269;&#20418;&#25968;!D6"/><Relationship Id="rId4" Type="http://schemas.openxmlformats.org/officeDocument/2006/relationships/hyperlink" Target="#&#20837;&#21147;!A2"/><Relationship Id="rId9" Type="http://schemas.openxmlformats.org/officeDocument/2006/relationships/hyperlink" Target="#&#22524;&#29577;&#20418;&#25968;!D6"/></Relationships>
</file>

<file path=xl/drawings/_rels/drawing5.xml.rels><?xml version="1.0" encoding="UTF-8" standalone="yes"?>
<Relationships xmlns="http://schemas.openxmlformats.org/package/2006/relationships"><Relationship Id="rId8" Type="http://schemas.openxmlformats.org/officeDocument/2006/relationships/hyperlink" Target="#&#22524;&#29577;&#20418;&#25968;!D6"/><Relationship Id="rId3" Type="http://schemas.openxmlformats.org/officeDocument/2006/relationships/hyperlink" Target="#&#20837;&#21147;!A2"/><Relationship Id="rId7" Type="http://schemas.openxmlformats.org/officeDocument/2006/relationships/hyperlink" Target="#DATA!D6"/><Relationship Id="rId2" Type="http://schemas.openxmlformats.org/officeDocument/2006/relationships/hyperlink" Target="#&#25805;&#20316;&#35500;&#26126;!A2"/><Relationship Id="rId1" Type="http://schemas.openxmlformats.org/officeDocument/2006/relationships/hyperlink" Target="#&#22524;&#29577;&#27874;&#21450;!D6"/><Relationship Id="rId6" Type="http://schemas.openxmlformats.org/officeDocument/2006/relationships/hyperlink" Target="#&#20840;&#22269;&#27874;&#21450;!D6"/><Relationship Id="rId5" Type="http://schemas.openxmlformats.org/officeDocument/2006/relationships/hyperlink" Target="#&#22577;&#21578;&#26360;!A5"/><Relationship Id="rId10" Type="http://schemas.openxmlformats.org/officeDocument/2006/relationships/hyperlink" Target="#&#24314;&#35373;&#20418;&#25968;!A6"/><Relationship Id="rId4" Type="http://schemas.openxmlformats.org/officeDocument/2006/relationships/hyperlink" Target="#&#23450;&#32681;!A5"/><Relationship Id="rId9" Type="http://schemas.openxmlformats.org/officeDocument/2006/relationships/hyperlink" Target="#&#20840;&#22269;&#20418;&#25968;!D6"/></Relationships>
</file>

<file path=xl/drawings/_rels/drawing6.xml.rels><?xml version="1.0" encoding="UTF-8" standalone="yes"?>
<Relationships xmlns="http://schemas.openxmlformats.org/package/2006/relationships"><Relationship Id="rId8" Type="http://schemas.openxmlformats.org/officeDocument/2006/relationships/hyperlink" Target="#&#22524;&#29577;&#20418;&#25968;!D6"/><Relationship Id="rId3" Type="http://schemas.openxmlformats.org/officeDocument/2006/relationships/hyperlink" Target="#&#20837;&#21147;!A2"/><Relationship Id="rId7" Type="http://schemas.openxmlformats.org/officeDocument/2006/relationships/hyperlink" Target="#DATA!D6"/><Relationship Id="rId2" Type="http://schemas.openxmlformats.org/officeDocument/2006/relationships/hyperlink" Target="#&#25805;&#20316;&#35500;&#26126;!A2"/><Relationship Id="rId1" Type="http://schemas.openxmlformats.org/officeDocument/2006/relationships/hyperlink" Target="#&#20840;&#22269;&#27874;&#21450;!D6"/><Relationship Id="rId6" Type="http://schemas.openxmlformats.org/officeDocument/2006/relationships/hyperlink" Target="#flow!A2"/><Relationship Id="rId5" Type="http://schemas.openxmlformats.org/officeDocument/2006/relationships/hyperlink" Target="#&#22577;&#21578;&#26360;!A2"/><Relationship Id="rId10" Type="http://schemas.openxmlformats.org/officeDocument/2006/relationships/hyperlink" Target="#&#24314;&#35373;&#20418;&#25968;!A6"/><Relationship Id="rId4" Type="http://schemas.openxmlformats.org/officeDocument/2006/relationships/hyperlink" Target="#&#23450;&#32681;!A5"/><Relationship Id="rId9" Type="http://schemas.openxmlformats.org/officeDocument/2006/relationships/hyperlink" Target="#&#20840;&#22269;&#20418;&#25968;!D6"/></Relationships>
</file>

<file path=xl/drawings/_rels/drawing7.xml.rels><?xml version="1.0" encoding="UTF-8" standalone="yes"?>
<Relationships xmlns="http://schemas.openxmlformats.org/package/2006/relationships"><Relationship Id="rId8" Type="http://schemas.openxmlformats.org/officeDocument/2006/relationships/hyperlink" Target="#&#22524;&#29577;&#20418;&#25968;!D6"/><Relationship Id="rId3" Type="http://schemas.openxmlformats.org/officeDocument/2006/relationships/hyperlink" Target="#&#20837;&#21147;!A2"/><Relationship Id="rId7" Type="http://schemas.openxmlformats.org/officeDocument/2006/relationships/hyperlink" Target="#&#22524;&#29577;&#27874;&#21450;!D6"/><Relationship Id="rId2" Type="http://schemas.openxmlformats.org/officeDocument/2006/relationships/hyperlink" Target="#&#25805;&#20316;&#35500;&#26126;!A2"/><Relationship Id="rId1" Type="http://schemas.openxmlformats.org/officeDocument/2006/relationships/hyperlink" Target="#DATA!D6"/><Relationship Id="rId6" Type="http://schemas.openxmlformats.org/officeDocument/2006/relationships/hyperlink" Target="#flow!A2"/><Relationship Id="rId5" Type="http://schemas.openxmlformats.org/officeDocument/2006/relationships/hyperlink" Target="#&#22577;&#21578;&#26360;!A5"/><Relationship Id="rId10" Type="http://schemas.openxmlformats.org/officeDocument/2006/relationships/hyperlink" Target="#&#24314;&#35373;&#20418;&#25968;!A6"/><Relationship Id="rId4" Type="http://schemas.openxmlformats.org/officeDocument/2006/relationships/hyperlink" Target="#&#23450;&#32681;!A5"/><Relationship Id="rId9" Type="http://schemas.openxmlformats.org/officeDocument/2006/relationships/hyperlink" Target="#&#20840;&#22269;&#20418;&#25968;!D6"/></Relationships>
</file>

<file path=xl/drawings/_rels/drawing8.xml.rels><?xml version="1.0" encoding="UTF-8" standalone="yes"?>
<Relationships xmlns="http://schemas.openxmlformats.org/package/2006/relationships"><Relationship Id="rId8" Type="http://schemas.openxmlformats.org/officeDocument/2006/relationships/hyperlink" Target="#&#20840;&#22269;&#27874;&#21450;!D6"/><Relationship Id="rId3" Type="http://schemas.openxmlformats.org/officeDocument/2006/relationships/hyperlink" Target="#&#20837;&#21147;!A2"/><Relationship Id="rId7" Type="http://schemas.openxmlformats.org/officeDocument/2006/relationships/hyperlink" Target="#&#22524;&#29577;&#27874;&#21450;!D6"/><Relationship Id="rId2" Type="http://schemas.openxmlformats.org/officeDocument/2006/relationships/hyperlink" Target="#&#25805;&#20316;&#35500;&#26126;!A2"/><Relationship Id="rId1" Type="http://schemas.openxmlformats.org/officeDocument/2006/relationships/hyperlink" Target="#&#22524;&#29577;&#20418;&#25968;!D6"/><Relationship Id="rId6" Type="http://schemas.openxmlformats.org/officeDocument/2006/relationships/hyperlink" Target="#flow!A2"/><Relationship Id="rId5" Type="http://schemas.openxmlformats.org/officeDocument/2006/relationships/hyperlink" Target="#&#22577;&#21578;&#26360;!A5"/><Relationship Id="rId10" Type="http://schemas.openxmlformats.org/officeDocument/2006/relationships/hyperlink" Target="#&#24314;&#35373;&#20418;&#25968;!A6"/><Relationship Id="rId4" Type="http://schemas.openxmlformats.org/officeDocument/2006/relationships/hyperlink" Target="#&#23450;&#32681;!A5"/><Relationship Id="rId9" Type="http://schemas.openxmlformats.org/officeDocument/2006/relationships/hyperlink" Target="#&#20840;&#22269;&#20418;&#25968;!D6"/></Relationships>
</file>

<file path=xl/drawings/_rels/drawing9.xml.rels><?xml version="1.0" encoding="UTF-8" standalone="yes"?>
<Relationships xmlns="http://schemas.openxmlformats.org/package/2006/relationships"><Relationship Id="rId8" Type="http://schemas.openxmlformats.org/officeDocument/2006/relationships/hyperlink" Target="#&#20840;&#22269;&#27874;&#21450;!D6"/><Relationship Id="rId3" Type="http://schemas.openxmlformats.org/officeDocument/2006/relationships/hyperlink" Target="#&#20837;&#21147;!A2"/><Relationship Id="rId7" Type="http://schemas.openxmlformats.org/officeDocument/2006/relationships/hyperlink" Target="#&#22524;&#29577;&#27874;&#21450;!D6"/><Relationship Id="rId2" Type="http://schemas.openxmlformats.org/officeDocument/2006/relationships/hyperlink" Target="#&#25805;&#20316;&#35500;&#26126;!A2"/><Relationship Id="rId1" Type="http://schemas.openxmlformats.org/officeDocument/2006/relationships/hyperlink" Target="#&#20840;&#22269;&#20418;&#25968;!D6"/><Relationship Id="rId6" Type="http://schemas.openxmlformats.org/officeDocument/2006/relationships/hyperlink" Target="#flow!A2"/><Relationship Id="rId5" Type="http://schemas.openxmlformats.org/officeDocument/2006/relationships/hyperlink" Target="#&#22577;&#21578;&#26360;!A2"/><Relationship Id="rId10" Type="http://schemas.openxmlformats.org/officeDocument/2006/relationships/hyperlink" Target="#&#24314;&#35373;&#20418;&#25968;!A6"/><Relationship Id="rId4" Type="http://schemas.openxmlformats.org/officeDocument/2006/relationships/hyperlink" Target="#&#23450;&#32681;!A5"/><Relationship Id="rId9" Type="http://schemas.openxmlformats.org/officeDocument/2006/relationships/hyperlink" Target="#DATA!D6"/></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742950</xdr:colOff>
      <xdr:row>0</xdr:row>
      <xdr:rowOff>361950</xdr:rowOff>
    </xdr:to>
    <xdr:sp macro="" textlink="">
      <xdr:nvSpPr>
        <xdr:cNvPr id="8" name="ホームベース 7">
          <a:hlinkClick xmlns:r="http://schemas.openxmlformats.org/officeDocument/2006/relationships" r:id="rId1"/>
          <a:extLst>
            <a:ext uri="{FF2B5EF4-FFF2-40B4-BE49-F238E27FC236}">
              <a16:creationId xmlns:a16="http://schemas.microsoft.com/office/drawing/2014/main" id="{00000000-0008-0000-0000-000008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142875</xdr:colOff>
      <xdr:row>0</xdr:row>
      <xdr:rowOff>0</xdr:rowOff>
    </xdr:from>
    <xdr:to>
      <xdr:col>6</xdr:col>
      <xdr:colOff>102871</xdr:colOff>
      <xdr:row>0</xdr:row>
      <xdr:rowOff>363810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485900" y="0"/>
          <a:ext cx="807721" cy="363810"/>
        </a:xfrm>
        <a:prstGeom prst="rect">
          <a:avLst/>
        </a:prstGeom>
        <a:solidFill>
          <a:srgbClr val="002060"/>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操作説明</a:t>
          </a:r>
        </a:p>
      </xdr:txBody>
    </xdr:sp>
    <xdr:clientData/>
  </xdr:twoCellAnchor>
  <xdr:twoCellAnchor>
    <xdr:from>
      <xdr:col>6</xdr:col>
      <xdr:colOff>102870</xdr:colOff>
      <xdr:row>0</xdr:row>
      <xdr:rowOff>0</xdr:rowOff>
    </xdr:from>
    <xdr:to>
      <xdr:col>7</xdr:col>
      <xdr:colOff>104775</xdr:colOff>
      <xdr:row>0</xdr:row>
      <xdr:rowOff>360000</xdr:rowOff>
    </xdr:to>
    <xdr:sp macro="" textlink="">
      <xdr:nvSpPr>
        <xdr:cNvPr id="28" name="正方形/長方形 27">
          <a:hlinkClick xmlns:r="http://schemas.openxmlformats.org/officeDocument/2006/relationships" r:id="rId1"/>
          <a:extLst>
            <a:ext uri="{FF2B5EF4-FFF2-40B4-BE49-F238E27FC236}">
              <a16:creationId xmlns:a16="http://schemas.microsoft.com/office/drawing/2014/main" id="{00000000-0008-0000-0000-00001C000000}"/>
            </a:ext>
          </a:extLst>
        </xdr:cNvPr>
        <xdr:cNvSpPr/>
      </xdr:nvSpPr>
      <xdr:spPr>
        <a:xfrm>
          <a:off x="2293620" y="0"/>
          <a:ext cx="62103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7</xdr:col>
      <xdr:colOff>102871</xdr:colOff>
      <xdr:row>0</xdr:row>
      <xdr:rowOff>0</xdr:rowOff>
    </xdr:from>
    <xdr:to>
      <xdr:col>8</xdr:col>
      <xdr:colOff>142875</xdr:colOff>
      <xdr:row>0</xdr:row>
      <xdr:rowOff>360000</xdr:rowOff>
    </xdr:to>
    <xdr:sp macro="" textlink="">
      <xdr:nvSpPr>
        <xdr:cNvPr id="30" name="正方形/長方形 29">
          <a:hlinkClick xmlns:r="http://schemas.openxmlformats.org/officeDocument/2006/relationships" r:id="rId2"/>
          <a:extLst>
            <a:ext uri="{FF2B5EF4-FFF2-40B4-BE49-F238E27FC236}">
              <a16:creationId xmlns:a16="http://schemas.microsoft.com/office/drawing/2014/main" id="{00000000-0008-0000-0000-00001E000000}"/>
            </a:ext>
          </a:extLst>
        </xdr:cNvPr>
        <xdr:cNvSpPr/>
      </xdr:nvSpPr>
      <xdr:spPr>
        <a:xfrm>
          <a:off x="2912746" y="0"/>
          <a:ext cx="65912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137160</xdr:colOff>
      <xdr:row>0</xdr:row>
      <xdr:rowOff>0</xdr:rowOff>
    </xdr:from>
    <xdr:to>
      <xdr:col>9</xdr:col>
      <xdr:colOff>247650</xdr:colOff>
      <xdr:row>0</xdr:row>
      <xdr:rowOff>360000</xdr:rowOff>
    </xdr:to>
    <xdr:sp macro="" textlink="">
      <xdr:nvSpPr>
        <xdr:cNvPr id="31" name="正方形/長方形 30">
          <a:hlinkClick xmlns:r="http://schemas.openxmlformats.org/officeDocument/2006/relationships" r:id="rId3"/>
          <a:extLst>
            <a:ext uri="{FF2B5EF4-FFF2-40B4-BE49-F238E27FC236}">
              <a16:creationId xmlns:a16="http://schemas.microsoft.com/office/drawing/2014/main" id="{00000000-0008-0000-0000-00001F000000}"/>
            </a:ext>
          </a:extLst>
        </xdr:cNvPr>
        <xdr:cNvSpPr/>
      </xdr:nvSpPr>
      <xdr:spPr>
        <a:xfrm>
          <a:off x="3566160" y="0"/>
          <a:ext cx="72771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9</xdr:col>
      <xdr:colOff>236220</xdr:colOff>
      <xdr:row>0</xdr:row>
      <xdr:rowOff>0</xdr:rowOff>
    </xdr:from>
    <xdr:to>
      <xdr:col>10</xdr:col>
      <xdr:colOff>228600</xdr:colOff>
      <xdr:row>0</xdr:row>
      <xdr:rowOff>360000</xdr:rowOff>
    </xdr:to>
    <xdr:sp macro="" textlink="">
      <xdr:nvSpPr>
        <xdr:cNvPr id="32" name="正方形/長方形 31">
          <a:hlinkClick xmlns:r="http://schemas.openxmlformats.org/officeDocument/2006/relationships" r:id="rId4"/>
          <a:extLst>
            <a:ext uri="{FF2B5EF4-FFF2-40B4-BE49-F238E27FC236}">
              <a16:creationId xmlns:a16="http://schemas.microsoft.com/office/drawing/2014/main" id="{00000000-0008-0000-0000-000020000000}"/>
            </a:ext>
          </a:extLst>
        </xdr:cNvPr>
        <xdr:cNvSpPr/>
      </xdr:nvSpPr>
      <xdr:spPr>
        <a:xfrm>
          <a:off x="4282440" y="0"/>
          <a:ext cx="6096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10</xdr:col>
      <xdr:colOff>228601</xdr:colOff>
      <xdr:row>0</xdr:row>
      <xdr:rowOff>0</xdr:rowOff>
    </xdr:from>
    <xdr:to>
      <xdr:col>11</xdr:col>
      <xdr:colOff>447676</xdr:colOff>
      <xdr:row>0</xdr:row>
      <xdr:rowOff>360000</xdr:rowOff>
    </xdr:to>
    <xdr:sp macro="" textlink="">
      <xdr:nvSpPr>
        <xdr:cNvPr id="34" name="正方形/長方形 33">
          <a:hlinkClick xmlns:r="http://schemas.openxmlformats.org/officeDocument/2006/relationships" r:id="rId5"/>
          <a:extLst>
            <a:ext uri="{FF2B5EF4-FFF2-40B4-BE49-F238E27FC236}">
              <a16:creationId xmlns:a16="http://schemas.microsoft.com/office/drawing/2014/main" id="{00000000-0008-0000-0000-000022000000}"/>
            </a:ext>
          </a:extLst>
        </xdr:cNvPr>
        <xdr:cNvSpPr/>
      </xdr:nvSpPr>
      <xdr:spPr>
        <a:xfrm>
          <a:off x="4895851" y="0"/>
          <a:ext cx="8382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11</xdr:col>
      <xdr:colOff>445770</xdr:colOff>
      <xdr:row>0</xdr:row>
      <xdr:rowOff>0</xdr:rowOff>
    </xdr:from>
    <xdr:to>
      <xdr:col>13</xdr:col>
      <xdr:colOff>66675</xdr:colOff>
      <xdr:row>0</xdr:row>
      <xdr:rowOff>360000</xdr:rowOff>
    </xdr:to>
    <xdr:sp macro="" textlink="">
      <xdr:nvSpPr>
        <xdr:cNvPr id="36" name="正方形/長方形 35">
          <a:hlinkClick xmlns:r="http://schemas.openxmlformats.org/officeDocument/2006/relationships" r:id="rId6"/>
          <a:extLst>
            <a:ext uri="{FF2B5EF4-FFF2-40B4-BE49-F238E27FC236}">
              <a16:creationId xmlns:a16="http://schemas.microsoft.com/office/drawing/2014/main" id="{00000000-0008-0000-0000-000024000000}"/>
            </a:ext>
          </a:extLst>
        </xdr:cNvPr>
        <xdr:cNvSpPr/>
      </xdr:nvSpPr>
      <xdr:spPr>
        <a:xfrm>
          <a:off x="5732145" y="0"/>
          <a:ext cx="85915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13</xdr:col>
      <xdr:colOff>53340</xdr:colOff>
      <xdr:row>0</xdr:row>
      <xdr:rowOff>0</xdr:rowOff>
    </xdr:from>
    <xdr:to>
      <xdr:col>14</xdr:col>
      <xdr:colOff>152400</xdr:colOff>
      <xdr:row>0</xdr:row>
      <xdr:rowOff>360000</xdr:rowOff>
    </xdr:to>
    <xdr:sp macro="" textlink="">
      <xdr:nvSpPr>
        <xdr:cNvPr id="37" name="正方形/長方形 36">
          <a:hlinkClick xmlns:r="http://schemas.openxmlformats.org/officeDocument/2006/relationships" r:id="rId7"/>
          <a:extLst>
            <a:ext uri="{FF2B5EF4-FFF2-40B4-BE49-F238E27FC236}">
              <a16:creationId xmlns:a16="http://schemas.microsoft.com/office/drawing/2014/main" id="{00000000-0008-0000-0000-000025000000}"/>
            </a:ext>
          </a:extLst>
        </xdr:cNvPr>
        <xdr:cNvSpPr/>
      </xdr:nvSpPr>
      <xdr:spPr>
        <a:xfrm>
          <a:off x="6577965" y="0"/>
          <a:ext cx="71818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14</xdr:col>
      <xdr:colOff>152400</xdr:colOff>
      <xdr:row>0</xdr:row>
      <xdr:rowOff>0</xdr:rowOff>
    </xdr:from>
    <xdr:to>
      <xdr:col>15</xdr:col>
      <xdr:colOff>320040</xdr:colOff>
      <xdr:row>0</xdr:row>
      <xdr:rowOff>363810</xdr:rowOff>
    </xdr:to>
    <xdr:sp macro="" textlink="">
      <xdr:nvSpPr>
        <xdr:cNvPr id="38" name="正方形/長方形 37">
          <a:hlinkClick xmlns:r="http://schemas.openxmlformats.org/officeDocument/2006/relationships" r:id="rId8"/>
          <a:extLst>
            <a:ext uri="{FF2B5EF4-FFF2-40B4-BE49-F238E27FC236}">
              <a16:creationId xmlns:a16="http://schemas.microsoft.com/office/drawing/2014/main" id="{00000000-0008-0000-0000-000026000000}"/>
            </a:ext>
          </a:extLst>
        </xdr:cNvPr>
        <xdr:cNvSpPr/>
      </xdr:nvSpPr>
      <xdr:spPr>
        <a:xfrm>
          <a:off x="7296150" y="0"/>
          <a:ext cx="786765"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15</xdr:col>
      <xdr:colOff>320041</xdr:colOff>
      <xdr:row>0</xdr:row>
      <xdr:rowOff>7620</xdr:rowOff>
    </xdr:from>
    <xdr:to>
      <xdr:col>16</xdr:col>
      <xdr:colOff>504826</xdr:colOff>
      <xdr:row>0</xdr:row>
      <xdr:rowOff>367620</xdr:rowOff>
    </xdr:to>
    <xdr:sp macro="" textlink="">
      <xdr:nvSpPr>
        <xdr:cNvPr id="39" name="正方形/長方形 38">
          <a:hlinkClick xmlns:r="http://schemas.openxmlformats.org/officeDocument/2006/relationships" r:id="rId9"/>
          <a:extLst>
            <a:ext uri="{FF2B5EF4-FFF2-40B4-BE49-F238E27FC236}">
              <a16:creationId xmlns:a16="http://schemas.microsoft.com/office/drawing/2014/main" id="{00000000-0008-0000-0000-000027000000}"/>
            </a:ext>
          </a:extLst>
        </xdr:cNvPr>
        <xdr:cNvSpPr/>
      </xdr:nvSpPr>
      <xdr:spPr>
        <a:xfrm>
          <a:off x="8069581" y="7620"/>
          <a:ext cx="80200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16</xdr:col>
      <xdr:colOff>504825</xdr:colOff>
      <xdr:row>0</xdr:row>
      <xdr:rowOff>0</xdr:rowOff>
    </xdr:from>
    <xdr:to>
      <xdr:col>18</xdr:col>
      <xdr:colOff>115725</xdr:colOff>
      <xdr:row>0</xdr:row>
      <xdr:rowOff>363810</xdr:rowOff>
    </xdr:to>
    <xdr:sp macro="" textlink="">
      <xdr:nvSpPr>
        <xdr:cNvPr id="40" name="正方形/長方形 39">
          <a:hlinkClick xmlns:r="http://schemas.openxmlformats.org/officeDocument/2006/relationships" r:id="rId10"/>
          <a:extLst>
            <a:ext uri="{FF2B5EF4-FFF2-40B4-BE49-F238E27FC236}">
              <a16:creationId xmlns:a16="http://schemas.microsoft.com/office/drawing/2014/main" id="{00000000-0008-0000-0000-000028000000}"/>
            </a:ext>
          </a:extLst>
        </xdr:cNvPr>
        <xdr:cNvSpPr/>
      </xdr:nvSpPr>
      <xdr:spPr>
        <a:xfrm>
          <a:off x="8886825" y="0"/>
          <a:ext cx="849150"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4" name="ホームベース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全国各種係数</a:t>
          </a:r>
        </a:p>
      </xdr:txBody>
    </xdr:sp>
    <xdr:clientData/>
  </xdr:twoCellAnchor>
  <xdr:twoCellAnchor>
    <xdr:from>
      <xdr:col>2</xdr:col>
      <xdr:colOff>822961</xdr:colOff>
      <xdr:row>0</xdr:row>
      <xdr:rowOff>0</xdr:rowOff>
    </xdr:from>
    <xdr:to>
      <xdr:col>2</xdr:col>
      <xdr:colOff>1653541</xdr:colOff>
      <xdr:row>0</xdr:row>
      <xdr:rowOff>360000</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0900-000005000000}"/>
            </a:ext>
          </a:extLst>
        </xdr:cNvPr>
        <xdr:cNvSpPr/>
      </xdr:nvSpPr>
      <xdr:spPr>
        <a:xfrm>
          <a:off x="1554481" y="0"/>
          <a:ext cx="8305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1653541</xdr:colOff>
      <xdr:row>0</xdr:row>
      <xdr:rowOff>0</xdr:rowOff>
    </xdr:from>
    <xdr:to>
      <xdr:col>3</xdr:col>
      <xdr:colOff>502921</xdr:colOff>
      <xdr:row>0</xdr:row>
      <xdr:rowOff>360000</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0900-000006000000}"/>
            </a:ext>
          </a:extLst>
        </xdr:cNvPr>
        <xdr:cNvSpPr/>
      </xdr:nvSpPr>
      <xdr:spPr>
        <a:xfrm>
          <a:off x="2385061" y="0"/>
          <a:ext cx="7239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502921</xdr:colOff>
      <xdr:row>0</xdr:row>
      <xdr:rowOff>0</xdr:rowOff>
    </xdr:from>
    <xdr:to>
      <xdr:col>4</xdr:col>
      <xdr:colOff>312420</xdr:colOff>
      <xdr:row>0</xdr:row>
      <xdr:rowOff>360000</xdr:rowOff>
    </xdr:to>
    <xdr:sp macro="" textlink="">
      <xdr:nvSpPr>
        <xdr:cNvPr id="7" name="正方形/長方形 6">
          <a:hlinkClick xmlns:r="http://schemas.openxmlformats.org/officeDocument/2006/relationships" r:id="rId4"/>
          <a:extLst>
            <a:ext uri="{FF2B5EF4-FFF2-40B4-BE49-F238E27FC236}">
              <a16:creationId xmlns:a16="http://schemas.microsoft.com/office/drawing/2014/main" id="{00000000-0008-0000-0900-000007000000}"/>
            </a:ext>
          </a:extLst>
        </xdr:cNvPr>
        <xdr:cNvSpPr/>
      </xdr:nvSpPr>
      <xdr:spPr>
        <a:xfrm>
          <a:off x="3108961" y="0"/>
          <a:ext cx="67817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304801</xdr:colOff>
      <xdr:row>0</xdr:row>
      <xdr:rowOff>0</xdr:rowOff>
    </xdr:from>
    <xdr:to>
      <xdr:col>5</xdr:col>
      <xdr:colOff>213360</xdr:colOff>
      <xdr:row>0</xdr:row>
      <xdr:rowOff>360000</xdr:rowOff>
    </xdr:to>
    <xdr:sp macro="" textlink="">
      <xdr:nvSpPr>
        <xdr:cNvPr id="8" name="正方形/長方形 7">
          <a:hlinkClick xmlns:r="http://schemas.openxmlformats.org/officeDocument/2006/relationships" r:id="rId5"/>
          <a:extLst>
            <a:ext uri="{FF2B5EF4-FFF2-40B4-BE49-F238E27FC236}">
              <a16:creationId xmlns:a16="http://schemas.microsoft.com/office/drawing/2014/main" id="{00000000-0008-0000-0900-000008000000}"/>
            </a:ext>
          </a:extLst>
        </xdr:cNvPr>
        <xdr:cNvSpPr/>
      </xdr:nvSpPr>
      <xdr:spPr>
        <a:xfrm>
          <a:off x="3779521" y="0"/>
          <a:ext cx="77723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213361</xdr:colOff>
      <xdr:row>0</xdr:row>
      <xdr:rowOff>0</xdr:rowOff>
    </xdr:from>
    <xdr:to>
      <xdr:col>5</xdr:col>
      <xdr:colOff>853440</xdr:colOff>
      <xdr:row>0</xdr:row>
      <xdr:rowOff>360000</xdr:rowOff>
    </xdr:to>
    <xdr:sp macro="" textlink="">
      <xdr:nvSpPr>
        <xdr:cNvPr id="9" name="正方形/長方形 8">
          <a:hlinkClick xmlns:r="http://schemas.openxmlformats.org/officeDocument/2006/relationships" r:id="rId6"/>
          <a:extLst>
            <a:ext uri="{FF2B5EF4-FFF2-40B4-BE49-F238E27FC236}">
              <a16:creationId xmlns:a16="http://schemas.microsoft.com/office/drawing/2014/main" id="{00000000-0008-0000-0900-000009000000}"/>
            </a:ext>
          </a:extLst>
        </xdr:cNvPr>
        <xdr:cNvSpPr/>
      </xdr:nvSpPr>
      <xdr:spPr>
        <a:xfrm>
          <a:off x="4556761" y="0"/>
          <a:ext cx="64007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5</xdr:col>
      <xdr:colOff>861061</xdr:colOff>
      <xdr:row>0</xdr:row>
      <xdr:rowOff>0</xdr:rowOff>
    </xdr:from>
    <xdr:to>
      <xdr:col>6</xdr:col>
      <xdr:colOff>807720</xdr:colOff>
      <xdr:row>0</xdr:row>
      <xdr:rowOff>360000</xdr:rowOff>
    </xdr:to>
    <xdr:sp macro="" textlink="">
      <xdr:nvSpPr>
        <xdr:cNvPr id="10" name="正方形/長方形 9">
          <a:hlinkClick xmlns:r="http://schemas.openxmlformats.org/officeDocument/2006/relationships" r:id="rId7"/>
          <a:extLst>
            <a:ext uri="{FF2B5EF4-FFF2-40B4-BE49-F238E27FC236}">
              <a16:creationId xmlns:a16="http://schemas.microsoft.com/office/drawing/2014/main" id="{00000000-0008-0000-0900-00000A000000}"/>
            </a:ext>
          </a:extLst>
        </xdr:cNvPr>
        <xdr:cNvSpPr/>
      </xdr:nvSpPr>
      <xdr:spPr>
        <a:xfrm>
          <a:off x="5204461" y="0"/>
          <a:ext cx="81533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6</xdr:col>
      <xdr:colOff>815341</xdr:colOff>
      <xdr:row>0</xdr:row>
      <xdr:rowOff>0</xdr:rowOff>
    </xdr:from>
    <xdr:to>
      <xdr:col>7</xdr:col>
      <xdr:colOff>746761</xdr:colOff>
      <xdr:row>0</xdr:row>
      <xdr:rowOff>360000</xdr:rowOff>
    </xdr:to>
    <xdr:sp macro="" textlink="">
      <xdr:nvSpPr>
        <xdr:cNvPr id="11" name="正方形/長方形 10">
          <a:hlinkClick xmlns:r="http://schemas.openxmlformats.org/officeDocument/2006/relationships" r:id="rId8"/>
          <a:extLst>
            <a:ext uri="{FF2B5EF4-FFF2-40B4-BE49-F238E27FC236}">
              <a16:creationId xmlns:a16="http://schemas.microsoft.com/office/drawing/2014/main" id="{00000000-0008-0000-0900-00000B000000}"/>
            </a:ext>
          </a:extLst>
        </xdr:cNvPr>
        <xdr:cNvSpPr/>
      </xdr:nvSpPr>
      <xdr:spPr>
        <a:xfrm>
          <a:off x="6027421" y="0"/>
          <a:ext cx="8001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7</xdr:col>
      <xdr:colOff>746761</xdr:colOff>
      <xdr:row>0</xdr:row>
      <xdr:rowOff>0</xdr:rowOff>
    </xdr:from>
    <xdr:to>
      <xdr:col>8</xdr:col>
      <xdr:colOff>548641</xdr:colOff>
      <xdr:row>0</xdr:row>
      <xdr:rowOff>360000</xdr:rowOff>
    </xdr:to>
    <xdr:sp macro="" textlink="">
      <xdr:nvSpPr>
        <xdr:cNvPr id="12" name="正方形/長方形 11">
          <a:hlinkClick xmlns:r="http://schemas.openxmlformats.org/officeDocument/2006/relationships" r:id="rId9"/>
          <a:extLst>
            <a:ext uri="{FF2B5EF4-FFF2-40B4-BE49-F238E27FC236}">
              <a16:creationId xmlns:a16="http://schemas.microsoft.com/office/drawing/2014/main" id="{00000000-0008-0000-0900-00000C000000}"/>
            </a:ext>
          </a:extLst>
        </xdr:cNvPr>
        <xdr:cNvSpPr/>
      </xdr:nvSpPr>
      <xdr:spPr>
        <a:xfrm>
          <a:off x="6827521" y="0"/>
          <a:ext cx="6705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8</xdr:col>
      <xdr:colOff>548640</xdr:colOff>
      <xdr:row>0</xdr:row>
      <xdr:rowOff>0</xdr:rowOff>
    </xdr:from>
    <xdr:to>
      <xdr:col>9</xdr:col>
      <xdr:colOff>515775</xdr:colOff>
      <xdr:row>0</xdr:row>
      <xdr:rowOff>360000</xdr:rowOff>
    </xdr:to>
    <xdr:sp macro="" textlink="">
      <xdr:nvSpPr>
        <xdr:cNvPr id="13" name="正方形/長方形 12">
          <a:hlinkClick xmlns:r="http://schemas.openxmlformats.org/officeDocument/2006/relationships" r:id="rId10"/>
          <a:extLst>
            <a:ext uri="{FF2B5EF4-FFF2-40B4-BE49-F238E27FC236}">
              <a16:creationId xmlns:a16="http://schemas.microsoft.com/office/drawing/2014/main" id="{00000000-0008-0000-0900-00000D000000}"/>
            </a:ext>
          </a:extLst>
        </xdr:cNvPr>
        <xdr:cNvSpPr/>
      </xdr:nvSpPr>
      <xdr:spPr>
        <a:xfrm>
          <a:off x="7498080" y="0"/>
          <a:ext cx="83581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9</xdr:col>
      <xdr:colOff>514350</xdr:colOff>
      <xdr:row>0</xdr:row>
      <xdr:rowOff>0</xdr:rowOff>
    </xdr:from>
    <xdr:to>
      <xdr:col>10</xdr:col>
      <xdr:colOff>502920</xdr:colOff>
      <xdr:row>0</xdr:row>
      <xdr:rowOff>360000</xdr:rowOff>
    </xdr:to>
    <xdr:sp macro="" textlink="">
      <xdr:nvSpPr>
        <xdr:cNvPr id="14" name="正方形/長方形 13">
          <a:extLst>
            <a:ext uri="{FF2B5EF4-FFF2-40B4-BE49-F238E27FC236}">
              <a16:creationId xmlns:a16="http://schemas.microsoft.com/office/drawing/2014/main" id="{00000000-0008-0000-0900-00000E000000}"/>
            </a:ext>
          </a:extLst>
        </xdr:cNvPr>
        <xdr:cNvSpPr/>
      </xdr:nvSpPr>
      <xdr:spPr>
        <a:xfrm>
          <a:off x="8332470" y="0"/>
          <a:ext cx="857250" cy="360000"/>
        </a:xfrm>
        <a:prstGeom prst="rect">
          <a:avLst/>
        </a:prstGeom>
        <a:solidFill>
          <a:schemeClr val="tx1"/>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全国係数</a:t>
          </a:r>
        </a:p>
      </xdr:txBody>
    </xdr:sp>
    <xdr:clientData/>
  </xdr:twoCellAnchor>
  <xdr:twoCellAnchor>
    <xdr:from>
      <xdr:col>10</xdr:col>
      <xdr:colOff>502920</xdr:colOff>
      <xdr:row>0</xdr:row>
      <xdr:rowOff>0</xdr:rowOff>
    </xdr:from>
    <xdr:to>
      <xdr:col>11</xdr:col>
      <xdr:colOff>480060</xdr:colOff>
      <xdr:row>0</xdr:row>
      <xdr:rowOff>360000</xdr:rowOff>
    </xdr:to>
    <xdr:sp macro="" textlink="">
      <xdr:nvSpPr>
        <xdr:cNvPr id="15" name="正方形/長方形 14">
          <a:hlinkClick xmlns:r="http://schemas.openxmlformats.org/officeDocument/2006/relationships" r:id="rId1"/>
          <a:extLst>
            <a:ext uri="{FF2B5EF4-FFF2-40B4-BE49-F238E27FC236}">
              <a16:creationId xmlns:a16="http://schemas.microsoft.com/office/drawing/2014/main" id="{00000000-0008-0000-0900-00000F000000}"/>
            </a:ext>
          </a:extLst>
        </xdr:cNvPr>
        <xdr:cNvSpPr/>
      </xdr:nvSpPr>
      <xdr:spPr>
        <a:xfrm>
          <a:off x="9189720" y="0"/>
          <a:ext cx="8458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21167</xdr:colOff>
      <xdr:row>19</xdr:row>
      <xdr:rowOff>127000</xdr:rowOff>
    </xdr:from>
    <xdr:to>
      <xdr:col>7</xdr:col>
      <xdr:colOff>349250</xdr:colOff>
      <xdr:row>20</xdr:row>
      <xdr:rowOff>190501</xdr:rowOff>
    </xdr:to>
    <xdr:sp macro="" textlink="">
      <xdr:nvSpPr>
        <xdr:cNvPr id="2" name="右矢印 1">
          <a:extLst>
            <a:ext uri="{FF2B5EF4-FFF2-40B4-BE49-F238E27FC236}">
              <a16:creationId xmlns:a16="http://schemas.microsoft.com/office/drawing/2014/main" id="{00000000-0008-0000-0A00-000002000000}"/>
            </a:ext>
          </a:extLst>
        </xdr:cNvPr>
        <xdr:cNvSpPr/>
      </xdr:nvSpPr>
      <xdr:spPr>
        <a:xfrm>
          <a:off x="5478992" y="3460750"/>
          <a:ext cx="328083" cy="215901"/>
        </a:xfrm>
        <a:prstGeom prst="rightArrow">
          <a:avLst/>
        </a:prstGeom>
        <a:solidFill>
          <a:srgbClr val="FFCC66"/>
        </a:solidFill>
        <a:ln w="19050" cmpd="sng">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b="0" cap="none" spc="0">
            <a:ln w="317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xdr:col>
      <xdr:colOff>0</xdr:colOff>
      <xdr:row>0</xdr:row>
      <xdr:rowOff>0</xdr:rowOff>
    </xdr:from>
    <xdr:to>
      <xdr:col>2</xdr:col>
      <xdr:colOff>609600</xdr:colOff>
      <xdr:row>0</xdr:row>
      <xdr:rowOff>361950</xdr:rowOff>
    </xdr:to>
    <xdr:sp macro="" textlink="">
      <xdr:nvSpPr>
        <xdr:cNvPr id="4" name="ホームベース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建設部門係数</a:t>
          </a:r>
        </a:p>
      </xdr:txBody>
    </xdr:sp>
    <xdr:clientData/>
  </xdr:twoCellAnchor>
  <xdr:twoCellAnchor>
    <xdr:from>
      <xdr:col>2</xdr:col>
      <xdr:colOff>811531</xdr:colOff>
      <xdr:row>0</xdr:row>
      <xdr:rowOff>0</xdr:rowOff>
    </xdr:from>
    <xdr:to>
      <xdr:col>2</xdr:col>
      <xdr:colOff>1581150</xdr:colOff>
      <xdr:row>0</xdr:row>
      <xdr:rowOff>360000</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00000000-0008-0000-0A00-000005000000}"/>
            </a:ext>
          </a:extLst>
        </xdr:cNvPr>
        <xdr:cNvSpPr/>
      </xdr:nvSpPr>
      <xdr:spPr>
        <a:xfrm>
          <a:off x="1544956" y="0"/>
          <a:ext cx="7696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1573530</xdr:colOff>
      <xdr:row>0</xdr:row>
      <xdr:rowOff>0</xdr:rowOff>
    </xdr:from>
    <xdr:to>
      <xdr:col>3</xdr:col>
      <xdr:colOff>333375</xdr:colOff>
      <xdr:row>0</xdr:row>
      <xdr:rowOff>360000</xdr:rowOff>
    </xdr:to>
    <xdr:sp macro="" textlink="">
      <xdr:nvSpPr>
        <xdr:cNvPr id="6" name="正方形/長方形 5">
          <a:hlinkClick xmlns:r="http://schemas.openxmlformats.org/officeDocument/2006/relationships" r:id="rId2"/>
          <a:extLst>
            <a:ext uri="{FF2B5EF4-FFF2-40B4-BE49-F238E27FC236}">
              <a16:creationId xmlns:a16="http://schemas.microsoft.com/office/drawing/2014/main" id="{00000000-0008-0000-0A00-000006000000}"/>
            </a:ext>
          </a:extLst>
        </xdr:cNvPr>
        <xdr:cNvSpPr/>
      </xdr:nvSpPr>
      <xdr:spPr>
        <a:xfrm>
          <a:off x="2306955" y="0"/>
          <a:ext cx="68389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331470</xdr:colOff>
      <xdr:row>0</xdr:row>
      <xdr:rowOff>0</xdr:rowOff>
    </xdr:from>
    <xdr:to>
      <xdr:col>5</xdr:col>
      <xdr:colOff>333375</xdr:colOff>
      <xdr:row>0</xdr:row>
      <xdr:rowOff>360000</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00000000-0008-0000-0A00-000007000000}"/>
            </a:ext>
          </a:extLst>
        </xdr:cNvPr>
        <xdr:cNvSpPr/>
      </xdr:nvSpPr>
      <xdr:spPr>
        <a:xfrm>
          <a:off x="2988945" y="0"/>
          <a:ext cx="80200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331470</xdr:colOff>
      <xdr:row>0</xdr:row>
      <xdr:rowOff>0</xdr:rowOff>
    </xdr:from>
    <xdr:to>
      <xdr:col>6</xdr:col>
      <xdr:colOff>323850</xdr:colOff>
      <xdr:row>0</xdr:row>
      <xdr:rowOff>360000</xdr:rowOff>
    </xdr:to>
    <xdr:sp macro="" textlink="">
      <xdr:nvSpPr>
        <xdr:cNvPr id="8" name="正方形/長方形 7">
          <a:hlinkClick xmlns:r="http://schemas.openxmlformats.org/officeDocument/2006/relationships" r:id="rId4"/>
          <a:extLst>
            <a:ext uri="{FF2B5EF4-FFF2-40B4-BE49-F238E27FC236}">
              <a16:creationId xmlns:a16="http://schemas.microsoft.com/office/drawing/2014/main" id="{00000000-0008-0000-0A00-000008000000}"/>
            </a:ext>
          </a:extLst>
        </xdr:cNvPr>
        <xdr:cNvSpPr/>
      </xdr:nvSpPr>
      <xdr:spPr>
        <a:xfrm>
          <a:off x="3789045" y="0"/>
          <a:ext cx="70675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6</xdr:col>
      <xdr:colOff>320041</xdr:colOff>
      <xdr:row>0</xdr:row>
      <xdr:rowOff>0</xdr:rowOff>
    </xdr:from>
    <xdr:to>
      <xdr:col>7</xdr:col>
      <xdr:colOff>161926</xdr:colOff>
      <xdr:row>0</xdr:row>
      <xdr:rowOff>360000</xdr:rowOff>
    </xdr:to>
    <xdr:sp macro="" textlink="">
      <xdr:nvSpPr>
        <xdr:cNvPr id="9" name="正方形/長方形 8">
          <a:hlinkClick xmlns:r="http://schemas.openxmlformats.org/officeDocument/2006/relationships" r:id="rId5"/>
          <a:extLst>
            <a:ext uri="{FF2B5EF4-FFF2-40B4-BE49-F238E27FC236}">
              <a16:creationId xmlns:a16="http://schemas.microsoft.com/office/drawing/2014/main" id="{00000000-0008-0000-0A00-000009000000}"/>
            </a:ext>
          </a:extLst>
        </xdr:cNvPr>
        <xdr:cNvSpPr/>
      </xdr:nvSpPr>
      <xdr:spPr>
        <a:xfrm>
          <a:off x="4491991" y="0"/>
          <a:ext cx="65151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7</xdr:col>
      <xdr:colOff>152400</xdr:colOff>
      <xdr:row>0</xdr:row>
      <xdr:rowOff>0</xdr:rowOff>
    </xdr:from>
    <xdr:to>
      <xdr:col>9</xdr:col>
      <xdr:colOff>510540</xdr:colOff>
      <xdr:row>0</xdr:row>
      <xdr:rowOff>363810</xdr:rowOff>
    </xdr:to>
    <xdr:sp macro="" textlink="">
      <xdr:nvSpPr>
        <xdr:cNvPr id="10" name="正方形/長方形 9">
          <a:hlinkClick xmlns:r="http://schemas.openxmlformats.org/officeDocument/2006/relationships" r:id="rId6"/>
          <a:extLst>
            <a:ext uri="{FF2B5EF4-FFF2-40B4-BE49-F238E27FC236}">
              <a16:creationId xmlns:a16="http://schemas.microsoft.com/office/drawing/2014/main" id="{00000000-0008-0000-0A00-00000A000000}"/>
            </a:ext>
          </a:extLst>
        </xdr:cNvPr>
        <xdr:cNvSpPr/>
      </xdr:nvSpPr>
      <xdr:spPr>
        <a:xfrm>
          <a:off x="5133975" y="0"/>
          <a:ext cx="805815"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9</xdr:col>
      <xdr:colOff>506730</xdr:colOff>
      <xdr:row>0</xdr:row>
      <xdr:rowOff>0</xdr:rowOff>
    </xdr:from>
    <xdr:to>
      <xdr:col>11</xdr:col>
      <xdr:colOff>523875</xdr:colOff>
      <xdr:row>0</xdr:row>
      <xdr:rowOff>360000</xdr:rowOff>
    </xdr:to>
    <xdr:sp macro="" textlink="">
      <xdr:nvSpPr>
        <xdr:cNvPr id="11" name="正方形/長方形 10">
          <a:hlinkClick xmlns:r="http://schemas.openxmlformats.org/officeDocument/2006/relationships" r:id="rId7"/>
          <a:extLst>
            <a:ext uri="{FF2B5EF4-FFF2-40B4-BE49-F238E27FC236}">
              <a16:creationId xmlns:a16="http://schemas.microsoft.com/office/drawing/2014/main" id="{00000000-0008-0000-0A00-00000B000000}"/>
            </a:ext>
          </a:extLst>
        </xdr:cNvPr>
        <xdr:cNvSpPr/>
      </xdr:nvSpPr>
      <xdr:spPr>
        <a:xfrm>
          <a:off x="5935980" y="0"/>
          <a:ext cx="75057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11</xdr:col>
      <xdr:colOff>521970</xdr:colOff>
      <xdr:row>0</xdr:row>
      <xdr:rowOff>0</xdr:rowOff>
    </xdr:from>
    <xdr:to>
      <xdr:col>12</xdr:col>
      <xdr:colOff>361950</xdr:colOff>
      <xdr:row>0</xdr:row>
      <xdr:rowOff>360000</xdr:rowOff>
    </xdr:to>
    <xdr:sp macro="" textlink="">
      <xdr:nvSpPr>
        <xdr:cNvPr id="12" name="正方形/長方形 11">
          <a:hlinkClick xmlns:r="http://schemas.openxmlformats.org/officeDocument/2006/relationships" r:id="rId8"/>
          <a:extLst>
            <a:ext uri="{FF2B5EF4-FFF2-40B4-BE49-F238E27FC236}">
              <a16:creationId xmlns:a16="http://schemas.microsoft.com/office/drawing/2014/main" id="{00000000-0008-0000-0A00-00000C000000}"/>
            </a:ext>
          </a:extLst>
        </xdr:cNvPr>
        <xdr:cNvSpPr/>
      </xdr:nvSpPr>
      <xdr:spPr>
        <a:xfrm>
          <a:off x="6684645" y="0"/>
          <a:ext cx="70675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12</xdr:col>
      <xdr:colOff>354330</xdr:colOff>
      <xdr:row>0</xdr:row>
      <xdr:rowOff>0</xdr:rowOff>
    </xdr:from>
    <xdr:to>
      <xdr:col>13</xdr:col>
      <xdr:colOff>304800</xdr:colOff>
      <xdr:row>0</xdr:row>
      <xdr:rowOff>360000</xdr:rowOff>
    </xdr:to>
    <xdr:sp macro="" textlink="">
      <xdr:nvSpPr>
        <xdr:cNvPr id="13" name="正方形/長方形 12">
          <a:hlinkClick xmlns:r="http://schemas.openxmlformats.org/officeDocument/2006/relationships" r:id="rId9"/>
          <a:extLst>
            <a:ext uri="{FF2B5EF4-FFF2-40B4-BE49-F238E27FC236}">
              <a16:creationId xmlns:a16="http://schemas.microsoft.com/office/drawing/2014/main" id="{00000000-0008-0000-0A00-00000D000000}"/>
            </a:ext>
          </a:extLst>
        </xdr:cNvPr>
        <xdr:cNvSpPr/>
      </xdr:nvSpPr>
      <xdr:spPr>
        <a:xfrm>
          <a:off x="7383780" y="0"/>
          <a:ext cx="81724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13</xdr:col>
      <xdr:colOff>295275</xdr:colOff>
      <xdr:row>0</xdr:row>
      <xdr:rowOff>0</xdr:rowOff>
    </xdr:from>
    <xdr:to>
      <xdr:col>14</xdr:col>
      <xdr:colOff>245265</xdr:colOff>
      <xdr:row>0</xdr:row>
      <xdr:rowOff>363810</xdr:rowOff>
    </xdr:to>
    <xdr:sp macro="" textlink="">
      <xdr:nvSpPr>
        <xdr:cNvPr id="14" name="正方形/長方形 13">
          <a:hlinkClick xmlns:r="http://schemas.openxmlformats.org/officeDocument/2006/relationships" r:id="rId10"/>
          <a:extLst>
            <a:ext uri="{FF2B5EF4-FFF2-40B4-BE49-F238E27FC236}">
              <a16:creationId xmlns:a16="http://schemas.microsoft.com/office/drawing/2014/main" id="{00000000-0008-0000-0A00-00000E000000}"/>
            </a:ext>
          </a:extLst>
        </xdr:cNvPr>
        <xdr:cNvSpPr/>
      </xdr:nvSpPr>
      <xdr:spPr>
        <a:xfrm>
          <a:off x="8191500" y="0"/>
          <a:ext cx="816765"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14</xdr:col>
      <xdr:colOff>243840</xdr:colOff>
      <xdr:row>0</xdr:row>
      <xdr:rowOff>0</xdr:rowOff>
    </xdr:from>
    <xdr:to>
      <xdr:col>16</xdr:col>
      <xdr:colOff>76200</xdr:colOff>
      <xdr:row>0</xdr:row>
      <xdr:rowOff>363810</xdr:rowOff>
    </xdr:to>
    <xdr:sp macro="" textlink="">
      <xdr:nvSpPr>
        <xdr:cNvPr id="15" name="正方形/長方形 14">
          <a:extLst>
            <a:ext uri="{FF2B5EF4-FFF2-40B4-BE49-F238E27FC236}">
              <a16:creationId xmlns:a16="http://schemas.microsoft.com/office/drawing/2014/main" id="{00000000-0008-0000-0A00-00000F000000}"/>
            </a:ext>
          </a:extLst>
        </xdr:cNvPr>
        <xdr:cNvSpPr/>
      </xdr:nvSpPr>
      <xdr:spPr>
        <a:xfrm>
          <a:off x="9006840" y="0"/>
          <a:ext cx="842010" cy="363810"/>
        </a:xfrm>
        <a:prstGeom prst="rect">
          <a:avLst/>
        </a:prstGeom>
        <a:solidFill>
          <a:schemeClr val="accent2">
            <a:lumMod val="5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建設係数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438150</xdr:colOff>
      <xdr:row>0</xdr:row>
      <xdr:rowOff>361950</xdr:rowOff>
    </xdr:to>
    <xdr:sp macro="" textlink="">
      <xdr:nvSpPr>
        <xdr:cNvPr id="23" name="ホームベース 22">
          <a:hlinkClick xmlns:r="http://schemas.openxmlformats.org/officeDocument/2006/relationships" r:id="rId1"/>
          <a:extLst>
            <a:ext uri="{FF2B5EF4-FFF2-40B4-BE49-F238E27FC236}">
              <a16:creationId xmlns:a16="http://schemas.microsoft.com/office/drawing/2014/main" id="{00000000-0008-0000-0100-000017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投資額の入力</a:t>
          </a:r>
        </a:p>
      </xdr:txBody>
    </xdr:sp>
    <xdr:clientData/>
  </xdr:twoCellAnchor>
  <xdr:twoCellAnchor>
    <xdr:from>
      <xdr:col>3</xdr:col>
      <xdr:colOff>582932</xdr:colOff>
      <xdr:row>0</xdr:row>
      <xdr:rowOff>0</xdr:rowOff>
    </xdr:from>
    <xdr:to>
      <xdr:col>4</xdr:col>
      <xdr:colOff>238126</xdr:colOff>
      <xdr:row>0</xdr:row>
      <xdr:rowOff>360000</xdr:rowOff>
    </xdr:to>
    <xdr:sp macro="" textlink="">
      <xdr:nvSpPr>
        <xdr:cNvPr id="24" name="正方形/長方形 23">
          <a:hlinkClick xmlns:r="http://schemas.openxmlformats.org/officeDocument/2006/relationships" r:id="rId2"/>
          <a:extLst>
            <a:ext uri="{FF2B5EF4-FFF2-40B4-BE49-F238E27FC236}">
              <a16:creationId xmlns:a16="http://schemas.microsoft.com/office/drawing/2014/main" id="{00000000-0008-0000-0100-000018000000}"/>
            </a:ext>
          </a:extLst>
        </xdr:cNvPr>
        <xdr:cNvSpPr/>
      </xdr:nvSpPr>
      <xdr:spPr>
        <a:xfrm>
          <a:off x="1478282" y="0"/>
          <a:ext cx="836294"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240031</xdr:colOff>
      <xdr:row>0</xdr:row>
      <xdr:rowOff>0</xdr:rowOff>
    </xdr:from>
    <xdr:to>
      <xdr:col>5</xdr:col>
      <xdr:colOff>19050</xdr:colOff>
      <xdr:row>0</xdr:row>
      <xdr:rowOff>360000</xdr:rowOff>
    </xdr:to>
    <xdr:sp macro="" textlink="">
      <xdr:nvSpPr>
        <xdr:cNvPr id="25" name="正方形/長方形 24">
          <a:extLst>
            <a:ext uri="{FF2B5EF4-FFF2-40B4-BE49-F238E27FC236}">
              <a16:creationId xmlns:a16="http://schemas.microsoft.com/office/drawing/2014/main" id="{00000000-0008-0000-0100-000019000000}"/>
            </a:ext>
          </a:extLst>
        </xdr:cNvPr>
        <xdr:cNvSpPr/>
      </xdr:nvSpPr>
      <xdr:spPr>
        <a:xfrm>
          <a:off x="2316481" y="0"/>
          <a:ext cx="674369" cy="360000"/>
        </a:xfrm>
        <a:prstGeom prst="rect">
          <a:avLst/>
        </a:prstGeom>
        <a:solidFill>
          <a:schemeClr val="bg1"/>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入　力</a:t>
          </a:r>
        </a:p>
      </xdr:txBody>
    </xdr:sp>
    <xdr:clientData/>
  </xdr:twoCellAnchor>
  <xdr:twoCellAnchor>
    <xdr:from>
      <xdr:col>5</xdr:col>
      <xdr:colOff>15240</xdr:colOff>
      <xdr:row>0</xdr:row>
      <xdr:rowOff>0</xdr:rowOff>
    </xdr:from>
    <xdr:to>
      <xdr:col>5</xdr:col>
      <xdr:colOff>809625</xdr:colOff>
      <xdr:row>0</xdr:row>
      <xdr:rowOff>360000</xdr:rowOff>
    </xdr:to>
    <xdr:sp macro="" textlink="">
      <xdr:nvSpPr>
        <xdr:cNvPr id="26" name="正方形/長方形 25">
          <a:hlinkClick xmlns:r="http://schemas.openxmlformats.org/officeDocument/2006/relationships" r:id="rId3"/>
          <a:extLst>
            <a:ext uri="{FF2B5EF4-FFF2-40B4-BE49-F238E27FC236}">
              <a16:creationId xmlns:a16="http://schemas.microsoft.com/office/drawing/2014/main" id="{00000000-0008-0000-0100-00001A000000}"/>
            </a:ext>
          </a:extLst>
        </xdr:cNvPr>
        <xdr:cNvSpPr/>
      </xdr:nvSpPr>
      <xdr:spPr>
        <a:xfrm>
          <a:off x="2987040" y="0"/>
          <a:ext cx="79438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815340</xdr:colOff>
      <xdr:row>0</xdr:row>
      <xdr:rowOff>0</xdr:rowOff>
    </xdr:from>
    <xdr:to>
      <xdr:col>7</xdr:col>
      <xdr:colOff>619125</xdr:colOff>
      <xdr:row>0</xdr:row>
      <xdr:rowOff>360000</xdr:rowOff>
    </xdr:to>
    <xdr:sp macro="" textlink="">
      <xdr:nvSpPr>
        <xdr:cNvPr id="27" name="正方形/長方形 26">
          <a:hlinkClick xmlns:r="http://schemas.openxmlformats.org/officeDocument/2006/relationships" r:id="rId4"/>
          <a:extLst>
            <a:ext uri="{FF2B5EF4-FFF2-40B4-BE49-F238E27FC236}">
              <a16:creationId xmlns:a16="http://schemas.microsoft.com/office/drawing/2014/main" id="{00000000-0008-0000-0100-00001B000000}"/>
            </a:ext>
          </a:extLst>
        </xdr:cNvPr>
        <xdr:cNvSpPr/>
      </xdr:nvSpPr>
      <xdr:spPr>
        <a:xfrm>
          <a:off x="3787140" y="0"/>
          <a:ext cx="81343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7</xdr:col>
      <xdr:colOff>621030</xdr:colOff>
      <xdr:row>0</xdr:row>
      <xdr:rowOff>0</xdr:rowOff>
    </xdr:from>
    <xdr:to>
      <xdr:col>8</xdr:col>
      <xdr:colOff>590550</xdr:colOff>
      <xdr:row>0</xdr:row>
      <xdr:rowOff>360000</xdr:rowOff>
    </xdr:to>
    <xdr:sp macro="" textlink="">
      <xdr:nvSpPr>
        <xdr:cNvPr id="28" name="正方形/長方形 27">
          <a:hlinkClick xmlns:r="http://schemas.openxmlformats.org/officeDocument/2006/relationships" r:id="rId5"/>
          <a:extLst>
            <a:ext uri="{FF2B5EF4-FFF2-40B4-BE49-F238E27FC236}">
              <a16:creationId xmlns:a16="http://schemas.microsoft.com/office/drawing/2014/main" id="{00000000-0008-0000-0100-00001C000000}"/>
            </a:ext>
          </a:extLst>
        </xdr:cNvPr>
        <xdr:cNvSpPr/>
      </xdr:nvSpPr>
      <xdr:spPr>
        <a:xfrm>
          <a:off x="4602480" y="0"/>
          <a:ext cx="70294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8</xdr:col>
      <xdr:colOff>588645</xdr:colOff>
      <xdr:row>0</xdr:row>
      <xdr:rowOff>0</xdr:rowOff>
    </xdr:from>
    <xdr:to>
      <xdr:col>10</xdr:col>
      <xdr:colOff>9045</xdr:colOff>
      <xdr:row>0</xdr:row>
      <xdr:rowOff>363810</xdr:rowOff>
    </xdr:to>
    <xdr:sp macro="" textlink="">
      <xdr:nvSpPr>
        <xdr:cNvPr id="29" name="正方形/長方形 28">
          <a:hlinkClick xmlns:r="http://schemas.openxmlformats.org/officeDocument/2006/relationships" r:id="rId6"/>
          <a:extLst>
            <a:ext uri="{FF2B5EF4-FFF2-40B4-BE49-F238E27FC236}">
              <a16:creationId xmlns:a16="http://schemas.microsoft.com/office/drawing/2014/main" id="{00000000-0008-0000-0100-00001D000000}"/>
            </a:ext>
          </a:extLst>
        </xdr:cNvPr>
        <xdr:cNvSpPr/>
      </xdr:nvSpPr>
      <xdr:spPr>
        <a:xfrm>
          <a:off x="5290185" y="0"/>
          <a:ext cx="883440"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10</xdr:col>
      <xdr:colOff>1</xdr:colOff>
      <xdr:row>0</xdr:row>
      <xdr:rowOff>0</xdr:rowOff>
    </xdr:from>
    <xdr:to>
      <xdr:col>11</xdr:col>
      <xdr:colOff>142876</xdr:colOff>
      <xdr:row>0</xdr:row>
      <xdr:rowOff>360000</xdr:rowOff>
    </xdr:to>
    <xdr:sp macro="" textlink="">
      <xdr:nvSpPr>
        <xdr:cNvPr id="30" name="正方形/長方形 29">
          <a:hlinkClick xmlns:r="http://schemas.openxmlformats.org/officeDocument/2006/relationships" r:id="rId7"/>
          <a:extLst>
            <a:ext uri="{FF2B5EF4-FFF2-40B4-BE49-F238E27FC236}">
              <a16:creationId xmlns:a16="http://schemas.microsoft.com/office/drawing/2014/main" id="{00000000-0008-0000-0100-00001E000000}"/>
            </a:ext>
          </a:extLst>
        </xdr:cNvPr>
        <xdr:cNvSpPr/>
      </xdr:nvSpPr>
      <xdr:spPr>
        <a:xfrm>
          <a:off x="6181726" y="0"/>
          <a:ext cx="8763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11</xdr:col>
      <xdr:colOff>142875</xdr:colOff>
      <xdr:row>0</xdr:row>
      <xdr:rowOff>0</xdr:rowOff>
    </xdr:from>
    <xdr:to>
      <xdr:col>13</xdr:col>
      <xdr:colOff>26671</xdr:colOff>
      <xdr:row>0</xdr:row>
      <xdr:rowOff>360000</xdr:rowOff>
    </xdr:to>
    <xdr:sp macro="" textlink="">
      <xdr:nvSpPr>
        <xdr:cNvPr id="31" name="正方形/長方形 30">
          <a:hlinkClick xmlns:r="http://schemas.openxmlformats.org/officeDocument/2006/relationships" r:id="rId8"/>
          <a:extLst>
            <a:ext uri="{FF2B5EF4-FFF2-40B4-BE49-F238E27FC236}">
              <a16:creationId xmlns:a16="http://schemas.microsoft.com/office/drawing/2014/main" id="{00000000-0008-0000-0100-00001F000000}"/>
            </a:ext>
          </a:extLst>
        </xdr:cNvPr>
        <xdr:cNvSpPr/>
      </xdr:nvSpPr>
      <xdr:spPr>
        <a:xfrm>
          <a:off x="7058025" y="0"/>
          <a:ext cx="731521"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13</xdr:col>
      <xdr:colOff>28575</xdr:colOff>
      <xdr:row>0</xdr:row>
      <xdr:rowOff>0</xdr:rowOff>
    </xdr:from>
    <xdr:to>
      <xdr:col>14</xdr:col>
      <xdr:colOff>179069</xdr:colOff>
      <xdr:row>0</xdr:row>
      <xdr:rowOff>360000</xdr:rowOff>
    </xdr:to>
    <xdr:sp macro="" textlink="">
      <xdr:nvSpPr>
        <xdr:cNvPr id="32" name="正方形/長方形 31">
          <a:hlinkClick xmlns:r="http://schemas.openxmlformats.org/officeDocument/2006/relationships" r:id="rId9"/>
          <a:extLst>
            <a:ext uri="{FF2B5EF4-FFF2-40B4-BE49-F238E27FC236}">
              <a16:creationId xmlns:a16="http://schemas.microsoft.com/office/drawing/2014/main" id="{00000000-0008-0000-0100-000020000000}"/>
            </a:ext>
          </a:extLst>
        </xdr:cNvPr>
        <xdr:cNvSpPr/>
      </xdr:nvSpPr>
      <xdr:spPr>
        <a:xfrm>
          <a:off x="7791450" y="0"/>
          <a:ext cx="7696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14</xdr:col>
      <xdr:colOff>154306</xdr:colOff>
      <xdr:row>0</xdr:row>
      <xdr:rowOff>0</xdr:rowOff>
    </xdr:from>
    <xdr:to>
      <xdr:col>15</xdr:col>
      <xdr:colOff>354331</xdr:colOff>
      <xdr:row>0</xdr:row>
      <xdr:rowOff>363810</xdr:rowOff>
    </xdr:to>
    <xdr:sp macro="" textlink="">
      <xdr:nvSpPr>
        <xdr:cNvPr id="33" name="正方形/長方形 32">
          <a:hlinkClick xmlns:r="http://schemas.openxmlformats.org/officeDocument/2006/relationships" r:id="rId10"/>
          <a:extLst>
            <a:ext uri="{FF2B5EF4-FFF2-40B4-BE49-F238E27FC236}">
              <a16:creationId xmlns:a16="http://schemas.microsoft.com/office/drawing/2014/main" id="{00000000-0008-0000-0100-000021000000}"/>
            </a:ext>
          </a:extLst>
        </xdr:cNvPr>
        <xdr:cNvSpPr/>
      </xdr:nvSpPr>
      <xdr:spPr>
        <a:xfrm>
          <a:off x="8513446" y="0"/>
          <a:ext cx="817245"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15</xdr:col>
      <xdr:colOff>352425</xdr:colOff>
      <xdr:row>0</xdr:row>
      <xdr:rowOff>0</xdr:rowOff>
    </xdr:from>
    <xdr:to>
      <xdr:col>16</xdr:col>
      <xdr:colOff>495299</xdr:colOff>
      <xdr:row>0</xdr:row>
      <xdr:rowOff>363810</xdr:rowOff>
    </xdr:to>
    <xdr:sp macro="" textlink="">
      <xdr:nvSpPr>
        <xdr:cNvPr id="34" name="正方形/長方形 33">
          <a:hlinkClick xmlns:r="http://schemas.openxmlformats.org/officeDocument/2006/relationships" r:id="rId11"/>
          <a:extLst>
            <a:ext uri="{FF2B5EF4-FFF2-40B4-BE49-F238E27FC236}">
              <a16:creationId xmlns:a16="http://schemas.microsoft.com/office/drawing/2014/main" id="{00000000-0008-0000-0100-000022000000}"/>
            </a:ext>
          </a:extLst>
        </xdr:cNvPr>
        <xdr:cNvSpPr/>
      </xdr:nvSpPr>
      <xdr:spPr>
        <a:xfrm>
          <a:off x="9353550" y="0"/>
          <a:ext cx="761999"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438150</xdr:colOff>
      <xdr:row>0</xdr:row>
      <xdr:rowOff>361950</xdr:rowOff>
    </xdr:to>
    <xdr:sp macro="" textlink="">
      <xdr:nvSpPr>
        <xdr:cNvPr id="13" name="ホームベース 12">
          <a:hlinkClick xmlns:r="http://schemas.openxmlformats.org/officeDocument/2006/relationships" r:id="rId1"/>
          <a:extLst>
            <a:ext uri="{FF2B5EF4-FFF2-40B4-BE49-F238E27FC236}">
              <a16:creationId xmlns:a16="http://schemas.microsoft.com/office/drawing/2014/main" id="{00000000-0008-0000-0200-00000D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建設工事定義</a:t>
          </a:r>
        </a:p>
      </xdr:txBody>
    </xdr:sp>
    <xdr:clientData/>
  </xdr:twoCellAnchor>
  <xdr:twoCellAnchor>
    <xdr:from>
      <xdr:col>3</xdr:col>
      <xdr:colOff>647701</xdr:colOff>
      <xdr:row>0</xdr:row>
      <xdr:rowOff>0</xdr:rowOff>
    </xdr:from>
    <xdr:to>
      <xdr:col>4</xdr:col>
      <xdr:colOff>304801</xdr:colOff>
      <xdr:row>0</xdr:row>
      <xdr:rowOff>360000</xdr:rowOff>
    </xdr:to>
    <xdr:sp macro="" textlink="">
      <xdr:nvSpPr>
        <xdr:cNvPr id="14" name="正方形/長方形 13">
          <a:hlinkClick xmlns:r="http://schemas.openxmlformats.org/officeDocument/2006/relationships" r:id="rId2"/>
          <a:extLst>
            <a:ext uri="{FF2B5EF4-FFF2-40B4-BE49-F238E27FC236}">
              <a16:creationId xmlns:a16="http://schemas.microsoft.com/office/drawing/2014/main" id="{00000000-0008-0000-0200-00000E000000}"/>
            </a:ext>
          </a:extLst>
        </xdr:cNvPr>
        <xdr:cNvSpPr/>
      </xdr:nvSpPr>
      <xdr:spPr>
        <a:xfrm>
          <a:off x="1543051" y="0"/>
          <a:ext cx="8382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304800</xdr:colOff>
      <xdr:row>0</xdr:row>
      <xdr:rowOff>0</xdr:rowOff>
    </xdr:from>
    <xdr:to>
      <xdr:col>5</xdr:col>
      <xdr:colOff>142875</xdr:colOff>
      <xdr:row>0</xdr:row>
      <xdr:rowOff>360000</xdr:rowOff>
    </xdr:to>
    <xdr:sp macro="" textlink="">
      <xdr:nvSpPr>
        <xdr:cNvPr id="15" name="正方形/長方形 14">
          <a:hlinkClick xmlns:r="http://schemas.openxmlformats.org/officeDocument/2006/relationships" r:id="rId3"/>
          <a:extLst>
            <a:ext uri="{FF2B5EF4-FFF2-40B4-BE49-F238E27FC236}">
              <a16:creationId xmlns:a16="http://schemas.microsoft.com/office/drawing/2014/main" id="{00000000-0008-0000-0200-00000F000000}"/>
            </a:ext>
          </a:extLst>
        </xdr:cNvPr>
        <xdr:cNvSpPr/>
      </xdr:nvSpPr>
      <xdr:spPr>
        <a:xfrm>
          <a:off x="2381250" y="0"/>
          <a:ext cx="73342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5</xdr:col>
      <xdr:colOff>140972</xdr:colOff>
      <xdr:row>0</xdr:row>
      <xdr:rowOff>0</xdr:rowOff>
    </xdr:from>
    <xdr:to>
      <xdr:col>5</xdr:col>
      <xdr:colOff>809626</xdr:colOff>
      <xdr:row>0</xdr:row>
      <xdr:rowOff>360000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3112772" y="0"/>
          <a:ext cx="668654" cy="360000"/>
        </a:xfrm>
        <a:prstGeom prst="rect">
          <a:avLst/>
        </a:prstGeom>
        <a:solidFill>
          <a:schemeClr val="bg1"/>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定　義</a:t>
          </a:r>
        </a:p>
      </xdr:txBody>
    </xdr:sp>
    <xdr:clientData/>
  </xdr:twoCellAnchor>
  <xdr:twoCellAnchor>
    <xdr:from>
      <xdr:col>5</xdr:col>
      <xdr:colOff>811531</xdr:colOff>
      <xdr:row>0</xdr:row>
      <xdr:rowOff>0</xdr:rowOff>
    </xdr:from>
    <xdr:to>
      <xdr:col>6</xdr:col>
      <xdr:colOff>723900</xdr:colOff>
      <xdr:row>0</xdr:row>
      <xdr:rowOff>360000</xdr:rowOff>
    </xdr:to>
    <xdr:sp macro="" textlink="">
      <xdr:nvSpPr>
        <xdr:cNvPr id="17" name="正方形/長方形 16">
          <a:hlinkClick xmlns:r="http://schemas.openxmlformats.org/officeDocument/2006/relationships" r:id="rId1"/>
          <a:extLst>
            <a:ext uri="{FF2B5EF4-FFF2-40B4-BE49-F238E27FC236}">
              <a16:creationId xmlns:a16="http://schemas.microsoft.com/office/drawing/2014/main" id="{00000000-0008-0000-0200-000011000000}"/>
            </a:ext>
          </a:extLst>
        </xdr:cNvPr>
        <xdr:cNvSpPr/>
      </xdr:nvSpPr>
      <xdr:spPr>
        <a:xfrm>
          <a:off x="3783331" y="0"/>
          <a:ext cx="8077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6</xdr:col>
      <xdr:colOff>723900</xdr:colOff>
      <xdr:row>0</xdr:row>
      <xdr:rowOff>0</xdr:rowOff>
    </xdr:from>
    <xdr:to>
      <xdr:col>6</xdr:col>
      <xdr:colOff>1466850</xdr:colOff>
      <xdr:row>0</xdr:row>
      <xdr:rowOff>360000</xdr:rowOff>
    </xdr:to>
    <xdr:sp macro="" textlink="">
      <xdr:nvSpPr>
        <xdr:cNvPr id="18" name="正方形/長方形 17">
          <a:hlinkClick xmlns:r="http://schemas.openxmlformats.org/officeDocument/2006/relationships" r:id="rId4"/>
          <a:extLst>
            <a:ext uri="{FF2B5EF4-FFF2-40B4-BE49-F238E27FC236}">
              <a16:creationId xmlns:a16="http://schemas.microsoft.com/office/drawing/2014/main" id="{00000000-0008-0000-0200-000012000000}"/>
            </a:ext>
          </a:extLst>
        </xdr:cNvPr>
        <xdr:cNvSpPr/>
      </xdr:nvSpPr>
      <xdr:spPr>
        <a:xfrm>
          <a:off x="4591050" y="0"/>
          <a:ext cx="74295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1459231</xdr:colOff>
      <xdr:row>0</xdr:row>
      <xdr:rowOff>0</xdr:rowOff>
    </xdr:from>
    <xdr:to>
      <xdr:col>6</xdr:col>
      <xdr:colOff>2305050</xdr:colOff>
      <xdr:row>0</xdr:row>
      <xdr:rowOff>360000</xdr:rowOff>
    </xdr:to>
    <xdr:sp macro="" textlink="">
      <xdr:nvSpPr>
        <xdr:cNvPr id="19" name="正方形/長方形 18">
          <a:hlinkClick xmlns:r="http://schemas.openxmlformats.org/officeDocument/2006/relationships" r:id="rId5"/>
          <a:extLst>
            <a:ext uri="{FF2B5EF4-FFF2-40B4-BE49-F238E27FC236}">
              <a16:creationId xmlns:a16="http://schemas.microsoft.com/office/drawing/2014/main" id="{00000000-0008-0000-0200-000013000000}"/>
            </a:ext>
          </a:extLst>
        </xdr:cNvPr>
        <xdr:cNvSpPr/>
      </xdr:nvSpPr>
      <xdr:spPr>
        <a:xfrm>
          <a:off x="5326381" y="0"/>
          <a:ext cx="8458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6</xdr:col>
      <xdr:colOff>2301240</xdr:colOff>
      <xdr:row>0</xdr:row>
      <xdr:rowOff>0</xdr:rowOff>
    </xdr:from>
    <xdr:to>
      <xdr:col>6</xdr:col>
      <xdr:colOff>3152775</xdr:colOff>
      <xdr:row>0</xdr:row>
      <xdr:rowOff>360000</xdr:rowOff>
    </xdr:to>
    <xdr:sp macro="" textlink="">
      <xdr:nvSpPr>
        <xdr:cNvPr id="20" name="正方形/長方形 19">
          <a:hlinkClick xmlns:r="http://schemas.openxmlformats.org/officeDocument/2006/relationships" r:id="rId6"/>
          <a:extLst>
            <a:ext uri="{FF2B5EF4-FFF2-40B4-BE49-F238E27FC236}">
              <a16:creationId xmlns:a16="http://schemas.microsoft.com/office/drawing/2014/main" id="{00000000-0008-0000-0200-000014000000}"/>
            </a:ext>
          </a:extLst>
        </xdr:cNvPr>
        <xdr:cNvSpPr/>
      </xdr:nvSpPr>
      <xdr:spPr>
        <a:xfrm>
          <a:off x="6168390" y="0"/>
          <a:ext cx="85153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6</xdr:col>
      <xdr:colOff>3150871</xdr:colOff>
      <xdr:row>0</xdr:row>
      <xdr:rowOff>0</xdr:rowOff>
    </xdr:from>
    <xdr:to>
      <xdr:col>6</xdr:col>
      <xdr:colOff>3886200</xdr:colOff>
      <xdr:row>0</xdr:row>
      <xdr:rowOff>360000</xdr:rowOff>
    </xdr:to>
    <xdr:sp macro="" textlink="">
      <xdr:nvSpPr>
        <xdr:cNvPr id="21" name="正方形/長方形 20">
          <a:hlinkClick xmlns:r="http://schemas.openxmlformats.org/officeDocument/2006/relationships" r:id="rId7"/>
          <a:extLst>
            <a:ext uri="{FF2B5EF4-FFF2-40B4-BE49-F238E27FC236}">
              <a16:creationId xmlns:a16="http://schemas.microsoft.com/office/drawing/2014/main" id="{00000000-0008-0000-0200-000015000000}"/>
            </a:ext>
          </a:extLst>
        </xdr:cNvPr>
        <xdr:cNvSpPr/>
      </xdr:nvSpPr>
      <xdr:spPr>
        <a:xfrm>
          <a:off x="7018021" y="0"/>
          <a:ext cx="73532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6</xdr:col>
      <xdr:colOff>3874771</xdr:colOff>
      <xdr:row>0</xdr:row>
      <xdr:rowOff>0</xdr:rowOff>
    </xdr:from>
    <xdr:to>
      <xdr:col>6</xdr:col>
      <xdr:colOff>4705350</xdr:colOff>
      <xdr:row>0</xdr:row>
      <xdr:rowOff>360000</xdr:rowOff>
    </xdr:to>
    <xdr:sp macro="" textlink="">
      <xdr:nvSpPr>
        <xdr:cNvPr id="22" name="正方形/長方形 21">
          <a:hlinkClick xmlns:r="http://schemas.openxmlformats.org/officeDocument/2006/relationships" r:id="rId8"/>
          <a:extLst>
            <a:ext uri="{FF2B5EF4-FFF2-40B4-BE49-F238E27FC236}">
              <a16:creationId xmlns:a16="http://schemas.microsoft.com/office/drawing/2014/main" id="{00000000-0008-0000-0200-000016000000}"/>
            </a:ext>
          </a:extLst>
        </xdr:cNvPr>
        <xdr:cNvSpPr/>
      </xdr:nvSpPr>
      <xdr:spPr>
        <a:xfrm>
          <a:off x="7741921" y="0"/>
          <a:ext cx="83057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6</xdr:col>
      <xdr:colOff>4701540</xdr:colOff>
      <xdr:row>0</xdr:row>
      <xdr:rowOff>0</xdr:rowOff>
    </xdr:from>
    <xdr:to>
      <xdr:col>7</xdr:col>
      <xdr:colOff>180975</xdr:colOff>
      <xdr:row>0</xdr:row>
      <xdr:rowOff>360000</xdr:rowOff>
    </xdr:to>
    <xdr:sp macro="" textlink="">
      <xdr:nvSpPr>
        <xdr:cNvPr id="23" name="正方形/長方形 22">
          <a:hlinkClick xmlns:r="http://schemas.openxmlformats.org/officeDocument/2006/relationships" r:id="rId9"/>
          <a:extLst>
            <a:ext uri="{FF2B5EF4-FFF2-40B4-BE49-F238E27FC236}">
              <a16:creationId xmlns:a16="http://schemas.microsoft.com/office/drawing/2014/main" id="{00000000-0008-0000-0200-000017000000}"/>
            </a:ext>
          </a:extLst>
        </xdr:cNvPr>
        <xdr:cNvSpPr/>
      </xdr:nvSpPr>
      <xdr:spPr>
        <a:xfrm>
          <a:off x="8568690" y="0"/>
          <a:ext cx="8229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7</xdr:col>
      <xdr:colOff>171450</xdr:colOff>
      <xdr:row>0</xdr:row>
      <xdr:rowOff>0</xdr:rowOff>
    </xdr:from>
    <xdr:to>
      <xdr:col>8</xdr:col>
      <xdr:colOff>331469</xdr:colOff>
      <xdr:row>0</xdr:row>
      <xdr:rowOff>363810</xdr:rowOff>
    </xdr:to>
    <xdr:sp macro="" textlink="">
      <xdr:nvSpPr>
        <xdr:cNvPr id="24" name="正方形/長方形 23">
          <a:hlinkClick xmlns:r="http://schemas.openxmlformats.org/officeDocument/2006/relationships" r:id="rId10"/>
          <a:extLst>
            <a:ext uri="{FF2B5EF4-FFF2-40B4-BE49-F238E27FC236}">
              <a16:creationId xmlns:a16="http://schemas.microsoft.com/office/drawing/2014/main" id="{00000000-0008-0000-0200-000018000000}"/>
            </a:ext>
          </a:extLst>
        </xdr:cNvPr>
        <xdr:cNvSpPr/>
      </xdr:nvSpPr>
      <xdr:spPr>
        <a:xfrm>
          <a:off x="9382125" y="0"/>
          <a:ext cx="779144" cy="36381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174625</xdr:colOff>
      <xdr:row>42</xdr:row>
      <xdr:rowOff>66675</xdr:rowOff>
    </xdr:from>
    <xdr:to>
      <xdr:col>12</xdr:col>
      <xdr:colOff>15874</xdr:colOff>
      <xdr:row>65</xdr:row>
      <xdr:rowOff>25400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10</xdr:col>
      <xdr:colOff>723900</xdr:colOff>
      <xdr:row>64</xdr:row>
      <xdr:rowOff>76200</xdr:rowOff>
    </xdr:from>
    <xdr:ext cx="1082348" cy="306879"/>
    <xdr:sp macro="" textlink="">
      <xdr:nvSpPr>
        <xdr:cNvPr id="18" name="テキスト ボックス 17">
          <a:extLst>
            <a:ext uri="{FF2B5EF4-FFF2-40B4-BE49-F238E27FC236}">
              <a16:creationId xmlns:a16="http://schemas.microsoft.com/office/drawing/2014/main" id="{00000000-0008-0000-0300-000012000000}"/>
            </a:ext>
          </a:extLst>
        </xdr:cNvPr>
        <xdr:cNvSpPr txBox="1"/>
      </xdr:nvSpPr>
      <xdr:spPr>
        <a:xfrm>
          <a:off x="7258050" y="12144375"/>
          <a:ext cx="1082348" cy="3068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b="1"/>
            <a:t>直接効果は除く</a:t>
          </a:r>
        </a:p>
      </xdr:txBody>
    </xdr:sp>
    <xdr:clientData/>
  </xdr:oneCellAnchor>
  <xdr:twoCellAnchor>
    <xdr:from>
      <xdr:col>1</xdr:col>
      <xdr:colOff>0</xdr:colOff>
      <xdr:row>0</xdr:row>
      <xdr:rowOff>0</xdr:rowOff>
    </xdr:from>
    <xdr:to>
      <xdr:col>3</xdr:col>
      <xdr:colOff>57150</xdr:colOff>
      <xdr:row>0</xdr:row>
      <xdr:rowOff>361950</xdr:rowOff>
    </xdr:to>
    <xdr:sp macro="" textlink="">
      <xdr:nvSpPr>
        <xdr:cNvPr id="19" name="ホームベース 18">
          <a:hlinkClick xmlns:r="http://schemas.openxmlformats.org/officeDocument/2006/relationships" r:id="rId2"/>
          <a:extLst>
            <a:ext uri="{FF2B5EF4-FFF2-40B4-BE49-F238E27FC236}">
              <a16:creationId xmlns:a16="http://schemas.microsoft.com/office/drawing/2014/main" id="{00000000-0008-0000-0300-000013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報告書の作成</a:t>
          </a:r>
        </a:p>
      </xdr:txBody>
    </xdr:sp>
    <xdr:clientData/>
  </xdr:twoCellAnchor>
  <xdr:twoCellAnchor>
    <xdr:from>
      <xdr:col>3</xdr:col>
      <xdr:colOff>243841</xdr:colOff>
      <xdr:row>0</xdr:row>
      <xdr:rowOff>0</xdr:rowOff>
    </xdr:from>
    <xdr:to>
      <xdr:col>4</xdr:col>
      <xdr:colOff>114301</xdr:colOff>
      <xdr:row>0</xdr:row>
      <xdr:rowOff>360000</xdr:rowOff>
    </xdr:to>
    <xdr:sp macro="" textlink="">
      <xdr:nvSpPr>
        <xdr:cNvPr id="31" name="正方形/長方形 30">
          <a:hlinkClick xmlns:r="http://schemas.openxmlformats.org/officeDocument/2006/relationships" r:id="rId3"/>
          <a:extLst>
            <a:ext uri="{FF2B5EF4-FFF2-40B4-BE49-F238E27FC236}">
              <a16:creationId xmlns:a16="http://schemas.microsoft.com/office/drawing/2014/main" id="{00000000-0008-0000-0300-00001F000000}"/>
            </a:ext>
          </a:extLst>
        </xdr:cNvPr>
        <xdr:cNvSpPr/>
      </xdr:nvSpPr>
      <xdr:spPr>
        <a:xfrm>
          <a:off x="1478281" y="0"/>
          <a:ext cx="7848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106680</xdr:colOff>
      <xdr:row>0</xdr:row>
      <xdr:rowOff>0</xdr:rowOff>
    </xdr:from>
    <xdr:to>
      <xdr:col>6</xdr:col>
      <xdr:colOff>266700</xdr:colOff>
      <xdr:row>0</xdr:row>
      <xdr:rowOff>360000</xdr:rowOff>
    </xdr:to>
    <xdr:sp macro="" textlink="">
      <xdr:nvSpPr>
        <xdr:cNvPr id="32" name="正方形/長方形 31">
          <a:hlinkClick xmlns:r="http://schemas.openxmlformats.org/officeDocument/2006/relationships" r:id="rId4"/>
          <a:extLst>
            <a:ext uri="{FF2B5EF4-FFF2-40B4-BE49-F238E27FC236}">
              <a16:creationId xmlns:a16="http://schemas.microsoft.com/office/drawing/2014/main" id="{00000000-0008-0000-0300-000020000000}"/>
            </a:ext>
          </a:extLst>
        </xdr:cNvPr>
        <xdr:cNvSpPr/>
      </xdr:nvSpPr>
      <xdr:spPr>
        <a:xfrm>
          <a:off x="2255520" y="0"/>
          <a:ext cx="6934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6</xdr:col>
      <xdr:colOff>259080</xdr:colOff>
      <xdr:row>0</xdr:row>
      <xdr:rowOff>0</xdr:rowOff>
    </xdr:from>
    <xdr:to>
      <xdr:col>7</xdr:col>
      <xdr:colOff>609600</xdr:colOff>
      <xdr:row>0</xdr:row>
      <xdr:rowOff>360000</xdr:rowOff>
    </xdr:to>
    <xdr:sp macro="" textlink="">
      <xdr:nvSpPr>
        <xdr:cNvPr id="33" name="正方形/長方形 32">
          <a:hlinkClick xmlns:r="http://schemas.openxmlformats.org/officeDocument/2006/relationships" r:id="rId5"/>
          <a:extLst>
            <a:ext uri="{FF2B5EF4-FFF2-40B4-BE49-F238E27FC236}">
              <a16:creationId xmlns:a16="http://schemas.microsoft.com/office/drawing/2014/main" id="{00000000-0008-0000-0300-000021000000}"/>
            </a:ext>
          </a:extLst>
        </xdr:cNvPr>
        <xdr:cNvSpPr/>
      </xdr:nvSpPr>
      <xdr:spPr>
        <a:xfrm>
          <a:off x="2941320" y="0"/>
          <a:ext cx="8077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7</xdr:col>
      <xdr:colOff>601981</xdr:colOff>
      <xdr:row>0</xdr:row>
      <xdr:rowOff>0</xdr:rowOff>
    </xdr:from>
    <xdr:to>
      <xdr:col>8</xdr:col>
      <xdr:colOff>441960</xdr:colOff>
      <xdr:row>0</xdr:row>
      <xdr:rowOff>360000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3741421" y="0"/>
          <a:ext cx="754379" cy="360000"/>
        </a:xfrm>
        <a:prstGeom prst="rect">
          <a:avLst/>
        </a:prstGeom>
        <a:solidFill>
          <a:schemeClr val="bg1"/>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報 告 書</a:t>
          </a:r>
        </a:p>
      </xdr:txBody>
    </xdr:sp>
    <xdr:clientData/>
  </xdr:twoCellAnchor>
  <xdr:twoCellAnchor>
    <xdr:from>
      <xdr:col>8</xdr:col>
      <xdr:colOff>441961</xdr:colOff>
      <xdr:row>0</xdr:row>
      <xdr:rowOff>0</xdr:rowOff>
    </xdr:from>
    <xdr:to>
      <xdr:col>9</xdr:col>
      <xdr:colOff>251460</xdr:colOff>
      <xdr:row>0</xdr:row>
      <xdr:rowOff>360000</xdr:rowOff>
    </xdr:to>
    <xdr:sp macro="" textlink="">
      <xdr:nvSpPr>
        <xdr:cNvPr id="35" name="正方形/長方形 34">
          <a:hlinkClick xmlns:r="http://schemas.openxmlformats.org/officeDocument/2006/relationships" r:id="rId2"/>
          <a:extLst>
            <a:ext uri="{FF2B5EF4-FFF2-40B4-BE49-F238E27FC236}">
              <a16:creationId xmlns:a16="http://schemas.microsoft.com/office/drawing/2014/main" id="{00000000-0008-0000-0300-000023000000}"/>
            </a:ext>
          </a:extLst>
        </xdr:cNvPr>
        <xdr:cNvSpPr/>
      </xdr:nvSpPr>
      <xdr:spPr>
        <a:xfrm>
          <a:off x="4495801" y="0"/>
          <a:ext cx="72389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9</xdr:col>
      <xdr:colOff>251461</xdr:colOff>
      <xdr:row>0</xdr:row>
      <xdr:rowOff>0</xdr:rowOff>
    </xdr:from>
    <xdr:to>
      <xdr:col>10</xdr:col>
      <xdr:colOff>277651</xdr:colOff>
      <xdr:row>0</xdr:row>
      <xdr:rowOff>360000</xdr:rowOff>
    </xdr:to>
    <xdr:sp macro="" textlink="">
      <xdr:nvSpPr>
        <xdr:cNvPr id="36" name="正方形/長方形 35">
          <a:hlinkClick xmlns:r="http://schemas.openxmlformats.org/officeDocument/2006/relationships" r:id="rId6"/>
          <a:extLst>
            <a:ext uri="{FF2B5EF4-FFF2-40B4-BE49-F238E27FC236}">
              <a16:creationId xmlns:a16="http://schemas.microsoft.com/office/drawing/2014/main" id="{00000000-0008-0000-0300-000024000000}"/>
            </a:ext>
          </a:extLst>
        </xdr:cNvPr>
        <xdr:cNvSpPr/>
      </xdr:nvSpPr>
      <xdr:spPr>
        <a:xfrm>
          <a:off x="5219701" y="0"/>
          <a:ext cx="94059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10</xdr:col>
      <xdr:colOff>276225</xdr:colOff>
      <xdr:row>0</xdr:row>
      <xdr:rowOff>0</xdr:rowOff>
    </xdr:from>
    <xdr:to>
      <xdr:col>11</xdr:col>
      <xdr:colOff>320040</xdr:colOff>
      <xdr:row>0</xdr:row>
      <xdr:rowOff>360000</xdr:rowOff>
    </xdr:to>
    <xdr:sp macro="" textlink="">
      <xdr:nvSpPr>
        <xdr:cNvPr id="37" name="正方形/長方形 36">
          <a:hlinkClick xmlns:r="http://schemas.openxmlformats.org/officeDocument/2006/relationships" r:id="rId7"/>
          <a:extLst>
            <a:ext uri="{FF2B5EF4-FFF2-40B4-BE49-F238E27FC236}">
              <a16:creationId xmlns:a16="http://schemas.microsoft.com/office/drawing/2014/main" id="{00000000-0008-0000-0300-000025000000}"/>
            </a:ext>
          </a:extLst>
        </xdr:cNvPr>
        <xdr:cNvSpPr/>
      </xdr:nvSpPr>
      <xdr:spPr>
        <a:xfrm>
          <a:off x="6158865" y="0"/>
          <a:ext cx="95821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11</xdr:col>
      <xdr:colOff>312420</xdr:colOff>
      <xdr:row>0</xdr:row>
      <xdr:rowOff>0</xdr:rowOff>
    </xdr:from>
    <xdr:to>
      <xdr:col>12</xdr:col>
      <xdr:colOff>99059</xdr:colOff>
      <xdr:row>0</xdr:row>
      <xdr:rowOff>360000</xdr:rowOff>
    </xdr:to>
    <xdr:sp macro="" textlink="">
      <xdr:nvSpPr>
        <xdr:cNvPr id="38" name="正方形/長方形 37">
          <a:hlinkClick xmlns:r="http://schemas.openxmlformats.org/officeDocument/2006/relationships" r:id="rId8"/>
          <a:extLst>
            <a:ext uri="{FF2B5EF4-FFF2-40B4-BE49-F238E27FC236}">
              <a16:creationId xmlns:a16="http://schemas.microsoft.com/office/drawing/2014/main" id="{00000000-0008-0000-0300-000026000000}"/>
            </a:ext>
          </a:extLst>
        </xdr:cNvPr>
        <xdr:cNvSpPr/>
      </xdr:nvSpPr>
      <xdr:spPr>
        <a:xfrm>
          <a:off x="7109460" y="0"/>
          <a:ext cx="70103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12</xdr:col>
      <xdr:colOff>106680</xdr:colOff>
      <xdr:row>0</xdr:row>
      <xdr:rowOff>0</xdr:rowOff>
    </xdr:from>
    <xdr:to>
      <xdr:col>14</xdr:col>
      <xdr:colOff>144780</xdr:colOff>
      <xdr:row>0</xdr:row>
      <xdr:rowOff>360000</xdr:rowOff>
    </xdr:to>
    <xdr:sp macro="" textlink="">
      <xdr:nvSpPr>
        <xdr:cNvPr id="39" name="正方形/長方形 38">
          <a:hlinkClick xmlns:r="http://schemas.openxmlformats.org/officeDocument/2006/relationships" r:id="rId9"/>
          <a:extLst>
            <a:ext uri="{FF2B5EF4-FFF2-40B4-BE49-F238E27FC236}">
              <a16:creationId xmlns:a16="http://schemas.microsoft.com/office/drawing/2014/main" id="{00000000-0008-0000-0300-000027000000}"/>
            </a:ext>
          </a:extLst>
        </xdr:cNvPr>
        <xdr:cNvSpPr/>
      </xdr:nvSpPr>
      <xdr:spPr>
        <a:xfrm>
          <a:off x="7818120" y="0"/>
          <a:ext cx="7772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14</xdr:col>
      <xdr:colOff>137160</xdr:colOff>
      <xdr:row>0</xdr:row>
      <xdr:rowOff>0</xdr:rowOff>
    </xdr:from>
    <xdr:to>
      <xdr:col>15</xdr:col>
      <xdr:colOff>350520</xdr:colOff>
      <xdr:row>0</xdr:row>
      <xdr:rowOff>360000</xdr:rowOff>
    </xdr:to>
    <xdr:sp macro="" textlink="">
      <xdr:nvSpPr>
        <xdr:cNvPr id="40" name="正方形/長方形 39">
          <a:hlinkClick xmlns:r="http://schemas.openxmlformats.org/officeDocument/2006/relationships" r:id="rId10"/>
          <a:extLst>
            <a:ext uri="{FF2B5EF4-FFF2-40B4-BE49-F238E27FC236}">
              <a16:creationId xmlns:a16="http://schemas.microsoft.com/office/drawing/2014/main" id="{00000000-0008-0000-0300-000028000000}"/>
            </a:ext>
          </a:extLst>
        </xdr:cNvPr>
        <xdr:cNvSpPr/>
      </xdr:nvSpPr>
      <xdr:spPr>
        <a:xfrm>
          <a:off x="8587740" y="0"/>
          <a:ext cx="8305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15</xdr:col>
      <xdr:colOff>350520</xdr:colOff>
      <xdr:row>0</xdr:row>
      <xdr:rowOff>0</xdr:rowOff>
    </xdr:from>
    <xdr:to>
      <xdr:col>16</xdr:col>
      <xdr:colOff>571499</xdr:colOff>
      <xdr:row>0</xdr:row>
      <xdr:rowOff>360000</xdr:rowOff>
    </xdr:to>
    <xdr:sp macro="" textlink="">
      <xdr:nvSpPr>
        <xdr:cNvPr id="41" name="正方形/長方形 40">
          <a:hlinkClick xmlns:r="http://schemas.openxmlformats.org/officeDocument/2006/relationships" r:id="rId11"/>
          <a:extLst>
            <a:ext uri="{FF2B5EF4-FFF2-40B4-BE49-F238E27FC236}">
              <a16:creationId xmlns:a16="http://schemas.microsoft.com/office/drawing/2014/main" id="{00000000-0008-0000-0300-000029000000}"/>
            </a:ext>
          </a:extLst>
        </xdr:cNvPr>
        <xdr:cNvSpPr/>
      </xdr:nvSpPr>
      <xdr:spPr>
        <a:xfrm>
          <a:off x="9418320" y="0"/>
          <a:ext cx="83819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twoCellAnchor>
    <xdr:from>
      <xdr:col>14</xdr:col>
      <xdr:colOff>590550</xdr:colOff>
      <xdr:row>6</xdr:row>
      <xdr:rowOff>38100</xdr:rowOff>
    </xdr:from>
    <xdr:to>
      <xdr:col>16</xdr:col>
      <xdr:colOff>197358</xdr:colOff>
      <xdr:row>8</xdr:row>
      <xdr:rowOff>122682</xdr:rowOff>
    </xdr:to>
    <xdr:sp macro="" textlink="">
      <xdr:nvSpPr>
        <xdr:cNvPr id="3" name="ホームベース 2">
          <a:hlinkClick xmlns:r="http://schemas.openxmlformats.org/officeDocument/2006/relationships" r:id="rId12"/>
          <a:extLst>
            <a:ext uri="{FF2B5EF4-FFF2-40B4-BE49-F238E27FC236}">
              <a16:creationId xmlns:a16="http://schemas.microsoft.com/office/drawing/2014/main" id="{00000000-0008-0000-0300-000003000000}"/>
            </a:ext>
          </a:extLst>
        </xdr:cNvPr>
        <xdr:cNvSpPr/>
      </xdr:nvSpPr>
      <xdr:spPr>
        <a:xfrm>
          <a:off x="9982200" y="1485900"/>
          <a:ext cx="978408" cy="484632"/>
        </a:xfrm>
        <a:prstGeom prst="homePlate">
          <a:avLst/>
        </a:prstGeom>
        <a:solidFill>
          <a:schemeClr val="accent4">
            <a:lumMod val="40000"/>
            <a:lumOff val="60000"/>
          </a:schemeClr>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000" b="1">
              <a:solidFill>
                <a:srgbClr val="FF0000"/>
              </a:solidFill>
            </a:rPr>
            <a:t>留意事項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180975</xdr:colOff>
      <xdr:row>19</xdr:row>
      <xdr:rowOff>9525</xdr:rowOff>
    </xdr:from>
    <xdr:to>
      <xdr:col>9</xdr:col>
      <xdr:colOff>190500</xdr:colOff>
      <xdr:row>19</xdr:row>
      <xdr:rowOff>9525</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a:xfrm>
          <a:off x="2247900" y="3952875"/>
          <a:ext cx="2743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19</xdr:row>
      <xdr:rowOff>793</xdr:rowOff>
    </xdr:from>
    <xdr:to>
      <xdr:col>9</xdr:col>
      <xdr:colOff>181770</xdr:colOff>
      <xdr:row>20</xdr:row>
      <xdr:rowOff>7243</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a:xfrm flipH="1">
          <a:off x="4981575" y="3944143"/>
          <a:ext cx="795"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24</xdr:row>
      <xdr:rowOff>9525</xdr:rowOff>
    </xdr:from>
    <xdr:to>
      <xdr:col>5</xdr:col>
      <xdr:colOff>9526</xdr:colOff>
      <xdr:row>26</xdr:row>
      <xdr:rowOff>12900</xdr:rowOff>
    </xdr:to>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a:xfrm flipH="1">
          <a:off x="2962275" y="50006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1587</xdr:colOff>
      <xdr:row>29</xdr:row>
      <xdr:rowOff>1</xdr:rowOff>
    </xdr:from>
    <xdr:to>
      <xdr:col>5</xdr:col>
      <xdr:colOff>1587</xdr:colOff>
      <xdr:row>31</xdr:row>
      <xdr:rowOff>3376</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a:xfrm rot="5400000">
          <a:off x="2738337" y="6273901"/>
          <a:ext cx="432000" cy="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35</xdr:row>
      <xdr:rowOff>794</xdr:rowOff>
    </xdr:from>
    <xdr:to>
      <xdr:col>13</xdr:col>
      <xdr:colOff>429420</xdr:colOff>
      <xdr:row>36</xdr:row>
      <xdr:rowOff>9525</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a:xfrm flipH="1">
          <a:off x="6619875" y="6363494"/>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17</xdr:row>
      <xdr:rowOff>9525</xdr:rowOff>
    </xdr:from>
    <xdr:to>
      <xdr:col>5</xdr:col>
      <xdr:colOff>0</xdr:colOff>
      <xdr:row>18</xdr:row>
      <xdr:rowOff>195975</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a:xfrm>
          <a:off x="2952750" y="3524250"/>
          <a:ext cx="0" cy="396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35</xdr:row>
      <xdr:rowOff>0</xdr:rowOff>
    </xdr:from>
    <xdr:to>
      <xdr:col>13</xdr:col>
      <xdr:colOff>428625</xdr:colOff>
      <xdr:row>35</xdr:row>
      <xdr:rowOff>0</xdr:rowOff>
    </xdr:to>
    <xdr:cxnSp macro="">
      <xdr:nvCxnSpPr>
        <xdr:cNvPr id="8" name="直線コネクタ 7">
          <a:extLst>
            <a:ext uri="{FF2B5EF4-FFF2-40B4-BE49-F238E27FC236}">
              <a16:creationId xmlns:a16="http://schemas.microsoft.com/office/drawing/2014/main" id="{00000000-0008-0000-0400-000008000000}"/>
            </a:ext>
          </a:extLst>
        </xdr:cNvPr>
        <xdr:cNvCxnSpPr/>
      </xdr:nvCxnSpPr>
      <xdr:spPr>
        <a:xfrm>
          <a:off x="4905375" y="6362700"/>
          <a:ext cx="1714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180975</xdr:colOff>
      <xdr:row>19</xdr:row>
      <xdr:rowOff>793</xdr:rowOff>
    </xdr:from>
    <xdr:to>
      <xdr:col>4</xdr:col>
      <xdr:colOff>181770</xdr:colOff>
      <xdr:row>20</xdr:row>
      <xdr:rowOff>7243</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a:xfrm flipH="1">
          <a:off x="2247900" y="3944143"/>
          <a:ext cx="795"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34</xdr:row>
      <xdr:rowOff>0</xdr:rowOff>
    </xdr:from>
    <xdr:to>
      <xdr:col>5</xdr:col>
      <xdr:colOff>1</xdr:colOff>
      <xdr:row>36</xdr:row>
      <xdr:rowOff>3375</xdr:rowOff>
    </xdr:to>
    <xdr:cxnSp macro="">
      <xdr:nvCxnSpPr>
        <xdr:cNvPr id="10" name="直線矢印コネクタ 9">
          <a:extLst>
            <a:ext uri="{FF2B5EF4-FFF2-40B4-BE49-F238E27FC236}">
              <a16:creationId xmlns:a16="http://schemas.microsoft.com/office/drawing/2014/main" id="{00000000-0008-0000-0400-00000A000000}"/>
            </a:ext>
          </a:extLst>
        </xdr:cNvPr>
        <xdr:cNvCxnSpPr/>
      </xdr:nvCxnSpPr>
      <xdr:spPr>
        <a:xfrm>
          <a:off x="2952750" y="7124700"/>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39</xdr:row>
      <xdr:rowOff>1</xdr:rowOff>
    </xdr:from>
    <xdr:to>
      <xdr:col>5</xdr:col>
      <xdr:colOff>1587</xdr:colOff>
      <xdr:row>41</xdr:row>
      <xdr:rowOff>3376</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a:xfrm rot="5400000">
          <a:off x="2737543" y="84543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44</xdr:row>
      <xdr:rowOff>1</xdr:rowOff>
    </xdr:from>
    <xdr:to>
      <xdr:col>5</xdr:col>
      <xdr:colOff>1587</xdr:colOff>
      <xdr:row>46</xdr:row>
      <xdr:rowOff>3376</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a:xfrm rot="5400000">
          <a:off x="2737543" y="95211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49</xdr:row>
      <xdr:rowOff>1</xdr:rowOff>
    </xdr:from>
    <xdr:to>
      <xdr:col>5</xdr:col>
      <xdr:colOff>1587</xdr:colOff>
      <xdr:row>51</xdr:row>
      <xdr:rowOff>3376</xdr:rowOff>
    </xdr:to>
    <xdr:cxnSp macro="">
      <xdr:nvCxnSpPr>
        <xdr:cNvPr id="13" name="直線矢印コネクタ 12">
          <a:extLst>
            <a:ext uri="{FF2B5EF4-FFF2-40B4-BE49-F238E27FC236}">
              <a16:creationId xmlns:a16="http://schemas.microsoft.com/office/drawing/2014/main" id="{00000000-0008-0000-0400-00000D000000}"/>
            </a:ext>
          </a:extLst>
        </xdr:cNvPr>
        <xdr:cNvCxnSpPr/>
      </xdr:nvCxnSpPr>
      <xdr:spPr>
        <a:xfrm rot="5400000">
          <a:off x="2737543" y="105879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34</xdr:row>
      <xdr:rowOff>0</xdr:rowOff>
    </xdr:from>
    <xdr:to>
      <xdr:col>9</xdr:col>
      <xdr:colOff>4</xdr:colOff>
      <xdr:row>35</xdr:row>
      <xdr:rowOff>9525</xdr:rowOff>
    </xdr:to>
    <xdr:cxnSp macro="">
      <xdr:nvCxnSpPr>
        <xdr:cNvPr id="14" name="直線矢印コネクタ 13">
          <a:extLst>
            <a:ext uri="{FF2B5EF4-FFF2-40B4-BE49-F238E27FC236}">
              <a16:creationId xmlns:a16="http://schemas.microsoft.com/office/drawing/2014/main" id="{00000000-0008-0000-0400-00000E000000}"/>
            </a:ext>
          </a:extLst>
        </xdr:cNvPr>
        <xdr:cNvCxnSpPr/>
      </xdr:nvCxnSpPr>
      <xdr:spPr>
        <a:xfrm flipH="1">
          <a:off x="4895850" y="6191250"/>
          <a:ext cx="4" cy="18097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54</xdr:row>
      <xdr:rowOff>1</xdr:rowOff>
    </xdr:from>
    <xdr:to>
      <xdr:col>5</xdr:col>
      <xdr:colOff>1587</xdr:colOff>
      <xdr:row>56</xdr:row>
      <xdr:rowOff>3376</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a:xfrm rot="5400000">
          <a:off x="2737543" y="116547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60</xdr:row>
      <xdr:rowOff>794</xdr:rowOff>
    </xdr:from>
    <xdr:to>
      <xdr:col>13</xdr:col>
      <xdr:colOff>429420</xdr:colOff>
      <xdr:row>61</xdr:row>
      <xdr:rowOff>9525</xdr:rowOff>
    </xdr:to>
    <xdr:cxnSp macro="">
      <xdr:nvCxnSpPr>
        <xdr:cNvPr id="16" name="直線矢印コネクタ 15">
          <a:extLst>
            <a:ext uri="{FF2B5EF4-FFF2-40B4-BE49-F238E27FC236}">
              <a16:creationId xmlns:a16="http://schemas.microsoft.com/office/drawing/2014/main" id="{00000000-0008-0000-0400-000010000000}"/>
            </a:ext>
          </a:extLst>
        </xdr:cNvPr>
        <xdr:cNvCxnSpPr/>
      </xdr:nvCxnSpPr>
      <xdr:spPr>
        <a:xfrm flipH="1">
          <a:off x="6619875" y="11002169"/>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60</xdr:row>
      <xdr:rowOff>9525</xdr:rowOff>
    </xdr:from>
    <xdr:to>
      <xdr:col>13</xdr:col>
      <xdr:colOff>428625</xdr:colOff>
      <xdr:row>60</xdr:row>
      <xdr:rowOff>9525</xdr:rowOff>
    </xdr:to>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4905375" y="11010900"/>
          <a:ext cx="1714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59</xdr:row>
      <xdr:rowOff>0</xdr:rowOff>
    </xdr:from>
    <xdr:to>
      <xdr:col>9</xdr:col>
      <xdr:colOff>0</xdr:colOff>
      <xdr:row>60</xdr:row>
      <xdr:rowOff>19050</xdr:rowOff>
    </xdr:to>
    <xdr:cxnSp macro="">
      <xdr:nvCxnSpPr>
        <xdr:cNvPr id="18" name="直線矢印コネクタ 17">
          <a:extLst>
            <a:ext uri="{FF2B5EF4-FFF2-40B4-BE49-F238E27FC236}">
              <a16:creationId xmlns:a16="http://schemas.microsoft.com/office/drawing/2014/main" id="{00000000-0008-0000-0400-000012000000}"/>
            </a:ext>
          </a:extLst>
        </xdr:cNvPr>
        <xdr:cNvCxnSpPr/>
      </xdr:nvCxnSpPr>
      <xdr:spPr>
        <a:xfrm>
          <a:off x="4895850" y="10829925"/>
          <a:ext cx="0"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409575</xdr:colOff>
      <xdr:row>10</xdr:row>
      <xdr:rowOff>133350</xdr:rowOff>
    </xdr:from>
    <xdr:to>
      <xdr:col>18</xdr:col>
      <xdr:colOff>428625</xdr:colOff>
      <xdr:row>66</xdr:row>
      <xdr:rowOff>9525</xdr:rowOff>
    </xdr:to>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a:xfrm>
          <a:off x="8782050" y="2009775"/>
          <a:ext cx="19050" cy="10096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228600</xdr:colOff>
      <xdr:row>16</xdr:row>
      <xdr:rowOff>28575</xdr:rowOff>
    </xdr:from>
    <xdr:to>
      <xdr:col>13</xdr:col>
      <xdr:colOff>438150</xdr:colOff>
      <xdr:row>16</xdr:row>
      <xdr:rowOff>28575</xdr:rowOff>
    </xdr:to>
    <xdr:cxnSp macro="">
      <xdr:nvCxnSpPr>
        <xdr:cNvPr id="20" name="直線コネクタ 19">
          <a:extLst>
            <a:ext uri="{FF2B5EF4-FFF2-40B4-BE49-F238E27FC236}">
              <a16:creationId xmlns:a16="http://schemas.microsoft.com/office/drawing/2014/main" id="{00000000-0008-0000-0400-000014000000}"/>
            </a:ext>
          </a:extLst>
        </xdr:cNvPr>
        <xdr:cNvCxnSpPr/>
      </xdr:nvCxnSpPr>
      <xdr:spPr>
        <a:xfrm>
          <a:off x="5705475" y="2952750"/>
          <a:ext cx="923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37</xdr:row>
      <xdr:rowOff>201083</xdr:rowOff>
    </xdr:from>
    <xdr:to>
      <xdr:col>17</xdr:col>
      <xdr:colOff>84667</xdr:colOff>
      <xdr:row>37</xdr:row>
      <xdr:rowOff>201084</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7896225" y="6954308"/>
          <a:ext cx="32279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64</xdr:row>
      <xdr:rowOff>9525</xdr:rowOff>
    </xdr:from>
    <xdr:to>
      <xdr:col>13</xdr:col>
      <xdr:colOff>447679</xdr:colOff>
      <xdr:row>65</xdr:row>
      <xdr:rowOff>9525</xdr:rowOff>
    </xdr:to>
    <xdr:cxnSp macro="">
      <xdr:nvCxnSpPr>
        <xdr:cNvPr id="22" name="直線矢印コネクタ 21">
          <a:extLst>
            <a:ext uri="{FF2B5EF4-FFF2-40B4-BE49-F238E27FC236}">
              <a16:creationId xmlns:a16="http://schemas.microsoft.com/office/drawing/2014/main" id="{00000000-0008-0000-0400-000016000000}"/>
            </a:ext>
          </a:extLst>
        </xdr:cNvPr>
        <xdr:cNvCxnSpPr/>
      </xdr:nvCxnSpPr>
      <xdr:spPr>
        <a:xfrm flipH="1">
          <a:off x="6638925" y="11753850"/>
          <a:ext cx="4" cy="1714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65</xdr:row>
      <xdr:rowOff>9525</xdr:rowOff>
    </xdr:from>
    <xdr:to>
      <xdr:col>18</xdr:col>
      <xdr:colOff>438150</xdr:colOff>
      <xdr:row>65</xdr:row>
      <xdr:rowOff>9525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6638925" y="11925300"/>
          <a:ext cx="21717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449263</xdr:colOff>
      <xdr:row>69</xdr:row>
      <xdr:rowOff>0</xdr:rowOff>
    </xdr:from>
    <xdr:to>
      <xdr:col>18</xdr:col>
      <xdr:colOff>457200</xdr:colOff>
      <xdr:row>70</xdr:row>
      <xdr:rowOff>209550</xdr:rowOff>
    </xdr:to>
    <xdr:cxnSp macro="">
      <xdr:nvCxnSpPr>
        <xdr:cNvPr id="24" name="直線矢印コネクタ 23">
          <a:extLst>
            <a:ext uri="{FF2B5EF4-FFF2-40B4-BE49-F238E27FC236}">
              <a16:creationId xmlns:a16="http://schemas.microsoft.com/office/drawing/2014/main" id="{00000000-0008-0000-0400-000018000000}"/>
            </a:ext>
          </a:extLst>
        </xdr:cNvPr>
        <xdr:cNvCxnSpPr/>
      </xdr:nvCxnSpPr>
      <xdr:spPr>
        <a:xfrm>
          <a:off x="8821738" y="12658725"/>
          <a:ext cx="7937" cy="381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67</xdr:row>
      <xdr:rowOff>104775</xdr:rowOff>
    </xdr:from>
    <xdr:to>
      <xdr:col>16</xdr:col>
      <xdr:colOff>228600</xdr:colOff>
      <xdr:row>67</xdr:row>
      <xdr:rowOff>104775</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a:off x="6638925" y="12411075"/>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438150</xdr:colOff>
      <xdr:row>67</xdr:row>
      <xdr:rowOff>95250</xdr:rowOff>
    </xdr:from>
    <xdr:to>
      <xdr:col>13</xdr:col>
      <xdr:colOff>447675</xdr:colOff>
      <xdr:row>71</xdr:row>
      <xdr:rowOff>0</xdr:rowOff>
    </xdr:to>
    <xdr:cxnSp macro="">
      <xdr:nvCxnSpPr>
        <xdr:cNvPr id="26" name="直線矢印コネクタ 25">
          <a:extLst>
            <a:ext uri="{FF2B5EF4-FFF2-40B4-BE49-F238E27FC236}">
              <a16:creationId xmlns:a16="http://schemas.microsoft.com/office/drawing/2014/main" id="{00000000-0008-0000-0400-00001A000000}"/>
            </a:ext>
          </a:extLst>
        </xdr:cNvPr>
        <xdr:cNvCxnSpPr/>
      </xdr:nvCxnSpPr>
      <xdr:spPr>
        <a:xfrm>
          <a:off x="6629400" y="12401550"/>
          <a:ext cx="9525" cy="6477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xdr:row>
      <xdr:rowOff>180975</xdr:rowOff>
    </xdr:from>
    <xdr:to>
      <xdr:col>11</xdr:col>
      <xdr:colOff>216000</xdr:colOff>
      <xdr:row>7</xdr:row>
      <xdr:rowOff>180975</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5619750" y="1905000"/>
          <a:ext cx="216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209550</xdr:colOff>
      <xdr:row>7</xdr:row>
      <xdr:rowOff>88900</xdr:rowOff>
    </xdr:from>
    <xdr:to>
      <xdr:col>12</xdr:col>
      <xdr:colOff>171450</xdr:colOff>
      <xdr:row>7</xdr:row>
      <xdr:rowOff>88900</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a:off x="5924550" y="1403350"/>
          <a:ext cx="200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215900</xdr:colOff>
      <xdr:row>9</xdr:row>
      <xdr:rowOff>63500</xdr:rowOff>
    </xdr:from>
    <xdr:to>
      <xdr:col>12</xdr:col>
      <xdr:colOff>177800</xdr:colOff>
      <xdr:row>9</xdr:row>
      <xdr:rowOff>63500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5930900" y="1758950"/>
          <a:ext cx="200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222250</xdr:colOff>
      <xdr:row>6</xdr:row>
      <xdr:rowOff>88900</xdr:rowOff>
    </xdr:from>
    <xdr:to>
      <xdr:col>11</xdr:col>
      <xdr:colOff>222250</xdr:colOff>
      <xdr:row>9</xdr:row>
      <xdr:rowOff>57400</xdr:rowOff>
    </xdr:to>
    <xdr:cxnSp macro="">
      <xdr:nvCxnSpPr>
        <xdr:cNvPr id="30" name="直線コネクタ 29">
          <a:extLst>
            <a:ext uri="{FF2B5EF4-FFF2-40B4-BE49-F238E27FC236}">
              <a16:creationId xmlns:a16="http://schemas.microsoft.com/office/drawing/2014/main" id="{00000000-0008-0000-0400-00001E000000}"/>
            </a:ext>
          </a:extLst>
        </xdr:cNvPr>
        <xdr:cNvCxnSpPr/>
      </xdr:nvCxnSpPr>
      <xdr:spPr>
        <a:xfrm>
          <a:off x="5937250" y="1222375"/>
          <a:ext cx="0" cy="54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10</xdr:row>
      <xdr:rowOff>0</xdr:rowOff>
    </xdr:from>
    <xdr:to>
      <xdr:col>5</xdr:col>
      <xdr:colOff>797</xdr:colOff>
      <xdr:row>11</xdr:row>
      <xdr:rowOff>209550</xdr:rowOff>
    </xdr:to>
    <xdr:cxnSp macro="">
      <xdr:nvCxnSpPr>
        <xdr:cNvPr id="31" name="直線矢印コネクタ 30">
          <a:extLst>
            <a:ext uri="{FF2B5EF4-FFF2-40B4-BE49-F238E27FC236}">
              <a16:creationId xmlns:a16="http://schemas.microsoft.com/office/drawing/2014/main" id="{00000000-0008-0000-0400-00001F000000}"/>
            </a:ext>
          </a:extLst>
        </xdr:cNvPr>
        <xdr:cNvCxnSpPr/>
      </xdr:nvCxnSpPr>
      <xdr:spPr>
        <a:xfrm flipH="1">
          <a:off x="2952750" y="1876425"/>
          <a:ext cx="797"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16</xdr:row>
      <xdr:rowOff>38100</xdr:rowOff>
    </xdr:from>
    <xdr:to>
      <xdr:col>13</xdr:col>
      <xdr:colOff>428626</xdr:colOff>
      <xdr:row>26</xdr:row>
      <xdr:rowOff>9525</xdr:rowOff>
    </xdr:to>
    <xdr:cxnSp macro="">
      <xdr:nvCxnSpPr>
        <xdr:cNvPr id="32" name="直線矢印コネクタ 31">
          <a:extLst>
            <a:ext uri="{FF2B5EF4-FFF2-40B4-BE49-F238E27FC236}">
              <a16:creationId xmlns:a16="http://schemas.microsoft.com/office/drawing/2014/main" id="{00000000-0008-0000-0400-000020000000}"/>
            </a:ext>
          </a:extLst>
        </xdr:cNvPr>
        <xdr:cNvCxnSpPr/>
      </xdr:nvCxnSpPr>
      <xdr:spPr>
        <a:xfrm>
          <a:off x="6619875" y="2962275"/>
          <a:ext cx="1" cy="17621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xdr:row>
      <xdr:rowOff>114300</xdr:rowOff>
    </xdr:from>
    <xdr:to>
      <xdr:col>17</xdr:col>
      <xdr:colOff>148167</xdr:colOff>
      <xdr:row>27</xdr:row>
      <xdr:rowOff>116416</xdr:rowOff>
    </xdr:to>
    <xdr:cxnSp macro="">
      <xdr:nvCxnSpPr>
        <xdr:cNvPr id="33" name="直線コネクタ 32">
          <a:extLst>
            <a:ext uri="{FF2B5EF4-FFF2-40B4-BE49-F238E27FC236}">
              <a16:creationId xmlns:a16="http://schemas.microsoft.com/office/drawing/2014/main" id="{00000000-0008-0000-0400-000021000000}"/>
            </a:ext>
          </a:extLst>
        </xdr:cNvPr>
        <xdr:cNvCxnSpPr/>
      </xdr:nvCxnSpPr>
      <xdr:spPr>
        <a:xfrm>
          <a:off x="7896225" y="5038725"/>
          <a:ext cx="38629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137583</xdr:colOff>
      <xdr:row>27</xdr:row>
      <xdr:rowOff>127000</xdr:rowOff>
    </xdr:from>
    <xdr:to>
      <xdr:col>17</xdr:col>
      <xdr:colOff>137583</xdr:colOff>
      <xdr:row>39</xdr:row>
      <xdr:rowOff>116417</xdr:rowOff>
    </xdr:to>
    <xdr:cxnSp macro="">
      <xdr:nvCxnSpPr>
        <xdr:cNvPr id="34" name="直線矢印コネクタ 33">
          <a:extLst>
            <a:ext uri="{FF2B5EF4-FFF2-40B4-BE49-F238E27FC236}">
              <a16:creationId xmlns:a16="http://schemas.microsoft.com/office/drawing/2014/main" id="{00000000-0008-0000-0400-000022000000}"/>
            </a:ext>
          </a:extLst>
        </xdr:cNvPr>
        <xdr:cNvCxnSpPr/>
      </xdr:nvCxnSpPr>
      <xdr:spPr>
        <a:xfrm>
          <a:off x="8271933" y="5051425"/>
          <a:ext cx="0" cy="223731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39</xdr:row>
      <xdr:rowOff>104775</xdr:rowOff>
    </xdr:from>
    <xdr:to>
      <xdr:col>17</xdr:col>
      <xdr:colOff>137583</xdr:colOff>
      <xdr:row>39</xdr:row>
      <xdr:rowOff>105834</xdr:rowOff>
    </xdr:to>
    <xdr:cxnSp macro="">
      <xdr:nvCxnSpPr>
        <xdr:cNvPr id="35" name="直線コネクタ 34">
          <a:extLst>
            <a:ext uri="{FF2B5EF4-FFF2-40B4-BE49-F238E27FC236}">
              <a16:creationId xmlns:a16="http://schemas.microsoft.com/office/drawing/2014/main" id="{00000000-0008-0000-0400-000023000000}"/>
            </a:ext>
          </a:extLst>
        </xdr:cNvPr>
        <xdr:cNvCxnSpPr/>
      </xdr:nvCxnSpPr>
      <xdr:spPr>
        <a:xfrm>
          <a:off x="2962275" y="7277100"/>
          <a:ext cx="5309658" cy="1059"/>
        </a:xfrm>
        <a:prstGeom prst="line">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10</xdr:row>
      <xdr:rowOff>142875</xdr:rowOff>
    </xdr:from>
    <xdr:to>
      <xdr:col>18</xdr:col>
      <xdr:colOff>409575</xdr:colOff>
      <xdr:row>10</xdr:row>
      <xdr:rowOff>142875</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2962275" y="2019300"/>
          <a:ext cx="5819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37</xdr:row>
      <xdr:rowOff>211666</xdr:rowOff>
    </xdr:from>
    <xdr:to>
      <xdr:col>18</xdr:col>
      <xdr:colOff>423333</xdr:colOff>
      <xdr:row>37</xdr:row>
      <xdr:rowOff>211666</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8324850" y="6964891"/>
          <a:ext cx="470958"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219075</xdr:colOff>
      <xdr:row>6</xdr:row>
      <xdr:rowOff>85725</xdr:rowOff>
    </xdr:from>
    <xdr:to>
      <xdr:col>12</xdr:col>
      <xdr:colOff>180975</xdr:colOff>
      <xdr:row>6</xdr:row>
      <xdr:rowOff>85725</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5934075" y="1219200"/>
          <a:ext cx="200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19050</xdr:colOff>
      <xdr:row>0</xdr:row>
      <xdr:rowOff>361950</xdr:rowOff>
    </xdr:to>
    <xdr:sp macro="" textlink="">
      <xdr:nvSpPr>
        <xdr:cNvPr id="51" name="ホームベース 50">
          <a:hlinkClick xmlns:r="http://schemas.openxmlformats.org/officeDocument/2006/relationships" r:id="rId1"/>
          <a:extLst>
            <a:ext uri="{FF2B5EF4-FFF2-40B4-BE49-F238E27FC236}">
              <a16:creationId xmlns:a16="http://schemas.microsoft.com/office/drawing/2014/main" id="{00000000-0008-0000-0400-000033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フローチャート</a:t>
          </a:r>
        </a:p>
      </xdr:txBody>
    </xdr:sp>
    <xdr:clientData/>
  </xdr:twoCellAnchor>
  <xdr:twoCellAnchor>
    <xdr:from>
      <xdr:col>2</xdr:col>
      <xdr:colOff>266701</xdr:colOff>
      <xdr:row>0</xdr:row>
      <xdr:rowOff>0</xdr:rowOff>
    </xdr:from>
    <xdr:to>
      <xdr:col>4</xdr:col>
      <xdr:colOff>518161</xdr:colOff>
      <xdr:row>0</xdr:row>
      <xdr:rowOff>360000</xdr:rowOff>
    </xdr:to>
    <xdr:sp macro="" textlink="">
      <xdr:nvSpPr>
        <xdr:cNvPr id="52" name="正方形/長方形 51">
          <a:hlinkClick xmlns:r="http://schemas.openxmlformats.org/officeDocument/2006/relationships" r:id="rId2"/>
          <a:extLst>
            <a:ext uri="{FF2B5EF4-FFF2-40B4-BE49-F238E27FC236}">
              <a16:creationId xmlns:a16="http://schemas.microsoft.com/office/drawing/2014/main" id="{00000000-0008-0000-0400-000034000000}"/>
            </a:ext>
          </a:extLst>
        </xdr:cNvPr>
        <xdr:cNvSpPr/>
      </xdr:nvSpPr>
      <xdr:spPr>
        <a:xfrm>
          <a:off x="1531621" y="0"/>
          <a:ext cx="8534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510540</xdr:colOff>
      <xdr:row>0</xdr:row>
      <xdr:rowOff>0</xdr:rowOff>
    </xdr:from>
    <xdr:to>
      <xdr:col>5</xdr:col>
      <xdr:colOff>419100</xdr:colOff>
      <xdr:row>0</xdr:row>
      <xdr:rowOff>360000</xdr:rowOff>
    </xdr:to>
    <xdr:sp macro="" textlink="">
      <xdr:nvSpPr>
        <xdr:cNvPr id="53" name="正方形/長方形 52">
          <a:hlinkClick xmlns:r="http://schemas.openxmlformats.org/officeDocument/2006/relationships" r:id="rId3"/>
          <a:extLst>
            <a:ext uri="{FF2B5EF4-FFF2-40B4-BE49-F238E27FC236}">
              <a16:creationId xmlns:a16="http://schemas.microsoft.com/office/drawing/2014/main" id="{00000000-0008-0000-0400-000035000000}"/>
            </a:ext>
          </a:extLst>
        </xdr:cNvPr>
        <xdr:cNvSpPr/>
      </xdr:nvSpPr>
      <xdr:spPr>
        <a:xfrm>
          <a:off x="2377440" y="0"/>
          <a:ext cx="7086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5</xdr:col>
      <xdr:colOff>419100</xdr:colOff>
      <xdr:row>0</xdr:row>
      <xdr:rowOff>0</xdr:rowOff>
    </xdr:from>
    <xdr:to>
      <xdr:col>8</xdr:col>
      <xdr:colOff>289560</xdr:colOff>
      <xdr:row>0</xdr:row>
      <xdr:rowOff>360000</xdr:rowOff>
    </xdr:to>
    <xdr:sp macro="" textlink="">
      <xdr:nvSpPr>
        <xdr:cNvPr id="54" name="正方形/長方形 53">
          <a:hlinkClick xmlns:r="http://schemas.openxmlformats.org/officeDocument/2006/relationships" r:id="rId4"/>
          <a:extLst>
            <a:ext uri="{FF2B5EF4-FFF2-40B4-BE49-F238E27FC236}">
              <a16:creationId xmlns:a16="http://schemas.microsoft.com/office/drawing/2014/main" id="{00000000-0008-0000-0400-000036000000}"/>
            </a:ext>
          </a:extLst>
        </xdr:cNvPr>
        <xdr:cNvSpPr/>
      </xdr:nvSpPr>
      <xdr:spPr>
        <a:xfrm>
          <a:off x="3086100" y="0"/>
          <a:ext cx="7391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281941</xdr:colOff>
      <xdr:row>0</xdr:row>
      <xdr:rowOff>0</xdr:rowOff>
    </xdr:from>
    <xdr:to>
      <xdr:col>9</xdr:col>
      <xdr:colOff>175260</xdr:colOff>
      <xdr:row>0</xdr:row>
      <xdr:rowOff>360000</xdr:rowOff>
    </xdr:to>
    <xdr:sp macro="" textlink="">
      <xdr:nvSpPr>
        <xdr:cNvPr id="55" name="正方形/長方形 54">
          <a:hlinkClick xmlns:r="http://schemas.openxmlformats.org/officeDocument/2006/relationships" r:id="rId5"/>
          <a:extLst>
            <a:ext uri="{FF2B5EF4-FFF2-40B4-BE49-F238E27FC236}">
              <a16:creationId xmlns:a16="http://schemas.microsoft.com/office/drawing/2014/main" id="{00000000-0008-0000-0400-000037000000}"/>
            </a:ext>
          </a:extLst>
        </xdr:cNvPr>
        <xdr:cNvSpPr/>
      </xdr:nvSpPr>
      <xdr:spPr>
        <a:xfrm>
          <a:off x="3817621" y="0"/>
          <a:ext cx="6934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9</xdr:col>
      <xdr:colOff>175261</xdr:colOff>
      <xdr:row>0</xdr:row>
      <xdr:rowOff>0</xdr:rowOff>
    </xdr:from>
    <xdr:to>
      <xdr:col>11</xdr:col>
      <xdr:colOff>114300</xdr:colOff>
      <xdr:row>0</xdr:row>
      <xdr:rowOff>360000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4511041" y="0"/>
          <a:ext cx="678179" cy="360000"/>
        </a:xfrm>
        <a:prstGeom prst="rect">
          <a:avLst/>
        </a:prstGeom>
        <a:solidFill>
          <a:schemeClr val="bg1"/>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t>flow</a:t>
          </a:r>
          <a:endParaRPr kumimoji="1" lang="ja-JP" altLang="en-US" sz="1100" b="1"/>
        </a:p>
      </xdr:txBody>
    </xdr:sp>
    <xdr:clientData/>
  </xdr:twoCellAnchor>
  <xdr:twoCellAnchor>
    <xdr:from>
      <xdr:col>11</xdr:col>
      <xdr:colOff>106681</xdr:colOff>
      <xdr:row>0</xdr:row>
      <xdr:rowOff>0</xdr:rowOff>
    </xdr:from>
    <xdr:to>
      <xdr:col>13</xdr:col>
      <xdr:colOff>472440</xdr:colOff>
      <xdr:row>0</xdr:row>
      <xdr:rowOff>360000</xdr:rowOff>
    </xdr:to>
    <xdr:sp macro="" textlink="">
      <xdr:nvSpPr>
        <xdr:cNvPr id="57" name="正方形/長方形 56">
          <a:hlinkClick xmlns:r="http://schemas.openxmlformats.org/officeDocument/2006/relationships" r:id="rId1"/>
          <a:extLst>
            <a:ext uri="{FF2B5EF4-FFF2-40B4-BE49-F238E27FC236}">
              <a16:creationId xmlns:a16="http://schemas.microsoft.com/office/drawing/2014/main" id="{00000000-0008-0000-0400-000039000000}"/>
            </a:ext>
          </a:extLst>
        </xdr:cNvPr>
        <xdr:cNvSpPr/>
      </xdr:nvSpPr>
      <xdr:spPr>
        <a:xfrm>
          <a:off x="5181601" y="0"/>
          <a:ext cx="79247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13</xdr:col>
      <xdr:colOff>480060</xdr:colOff>
      <xdr:row>0</xdr:row>
      <xdr:rowOff>0</xdr:rowOff>
    </xdr:from>
    <xdr:to>
      <xdr:col>15</xdr:col>
      <xdr:colOff>39525</xdr:colOff>
      <xdr:row>0</xdr:row>
      <xdr:rowOff>360000</xdr:rowOff>
    </xdr:to>
    <xdr:sp macro="" textlink="">
      <xdr:nvSpPr>
        <xdr:cNvPr id="58" name="正方形/長方形 57">
          <a:hlinkClick xmlns:r="http://schemas.openxmlformats.org/officeDocument/2006/relationships" r:id="rId6"/>
          <a:extLst>
            <a:ext uri="{FF2B5EF4-FFF2-40B4-BE49-F238E27FC236}">
              <a16:creationId xmlns:a16="http://schemas.microsoft.com/office/drawing/2014/main" id="{00000000-0008-0000-0400-00003A000000}"/>
            </a:ext>
          </a:extLst>
        </xdr:cNvPr>
        <xdr:cNvSpPr/>
      </xdr:nvSpPr>
      <xdr:spPr>
        <a:xfrm>
          <a:off x="5981700" y="0"/>
          <a:ext cx="88534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15</xdr:col>
      <xdr:colOff>38100</xdr:colOff>
      <xdr:row>0</xdr:row>
      <xdr:rowOff>0</xdr:rowOff>
    </xdr:from>
    <xdr:to>
      <xdr:col>18</xdr:col>
      <xdr:colOff>210975</xdr:colOff>
      <xdr:row>0</xdr:row>
      <xdr:rowOff>360000</xdr:rowOff>
    </xdr:to>
    <xdr:sp macro="" textlink="">
      <xdr:nvSpPr>
        <xdr:cNvPr id="59" name="正方形/長方形 58">
          <a:hlinkClick xmlns:r="http://schemas.openxmlformats.org/officeDocument/2006/relationships" r:id="rId7"/>
          <a:extLst>
            <a:ext uri="{FF2B5EF4-FFF2-40B4-BE49-F238E27FC236}">
              <a16:creationId xmlns:a16="http://schemas.microsoft.com/office/drawing/2014/main" id="{00000000-0008-0000-0400-00003B000000}"/>
            </a:ext>
          </a:extLst>
        </xdr:cNvPr>
        <xdr:cNvSpPr/>
      </xdr:nvSpPr>
      <xdr:spPr>
        <a:xfrm>
          <a:off x="7600950" y="0"/>
          <a:ext cx="7920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18</xdr:col>
      <xdr:colOff>209550</xdr:colOff>
      <xdr:row>0</xdr:row>
      <xdr:rowOff>0</xdr:rowOff>
    </xdr:from>
    <xdr:to>
      <xdr:col>19</xdr:col>
      <xdr:colOff>281940</xdr:colOff>
      <xdr:row>0</xdr:row>
      <xdr:rowOff>360000</xdr:rowOff>
    </xdr:to>
    <xdr:sp macro="" textlink="">
      <xdr:nvSpPr>
        <xdr:cNvPr id="60" name="正方形/長方形 59">
          <a:hlinkClick xmlns:r="http://schemas.openxmlformats.org/officeDocument/2006/relationships" r:id="rId8"/>
          <a:extLst>
            <a:ext uri="{FF2B5EF4-FFF2-40B4-BE49-F238E27FC236}">
              <a16:creationId xmlns:a16="http://schemas.microsoft.com/office/drawing/2014/main" id="{00000000-0008-0000-0400-00003C000000}"/>
            </a:ext>
          </a:extLst>
        </xdr:cNvPr>
        <xdr:cNvSpPr/>
      </xdr:nvSpPr>
      <xdr:spPr>
        <a:xfrm>
          <a:off x="7593330" y="0"/>
          <a:ext cx="87249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19</xdr:col>
      <xdr:colOff>274320</xdr:colOff>
      <xdr:row>0</xdr:row>
      <xdr:rowOff>0</xdr:rowOff>
    </xdr:from>
    <xdr:to>
      <xdr:col>22</xdr:col>
      <xdr:colOff>365760</xdr:colOff>
      <xdr:row>0</xdr:row>
      <xdr:rowOff>360000</xdr:rowOff>
    </xdr:to>
    <xdr:sp macro="" textlink="">
      <xdr:nvSpPr>
        <xdr:cNvPr id="61" name="正方形/長方形 60">
          <a:hlinkClick xmlns:r="http://schemas.openxmlformats.org/officeDocument/2006/relationships" r:id="rId9"/>
          <a:extLst>
            <a:ext uri="{FF2B5EF4-FFF2-40B4-BE49-F238E27FC236}">
              <a16:creationId xmlns:a16="http://schemas.microsoft.com/office/drawing/2014/main" id="{00000000-0008-0000-0400-00003D000000}"/>
            </a:ext>
          </a:extLst>
        </xdr:cNvPr>
        <xdr:cNvSpPr/>
      </xdr:nvSpPr>
      <xdr:spPr>
        <a:xfrm>
          <a:off x="8458200" y="0"/>
          <a:ext cx="8610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22</xdr:col>
      <xdr:colOff>358140</xdr:colOff>
      <xdr:row>0</xdr:row>
      <xdr:rowOff>0</xdr:rowOff>
    </xdr:from>
    <xdr:to>
      <xdr:col>23</xdr:col>
      <xdr:colOff>563880</xdr:colOff>
      <xdr:row>0</xdr:row>
      <xdr:rowOff>360000</xdr:rowOff>
    </xdr:to>
    <xdr:sp macro="" textlink="">
      <xdr:nvSpPr>
        <xdr:cNvPr id="62" name="正方形/長方形 61">
          <a:hlinkClick xmlns:r="http://schemas.openxmlformats.org/officeDocument/2006/relationships" r:id="rId10"/>
          <a:extLst>
            <a:ext uri="{FF2B5EF4-FFF2-40B4-BE49-F238E27FC236}">
              <a16:creationId xmlns:a16="http://schemas.microsoft.com/office/drawing/2014/main" id="{00000000-0008-0000-0400-00003E000000}"/>
            </a:ext>
          </a:extLst>
        </xdr:cNvPr>
        <xdr:cNvSpPr/>
      </xdr:nvSpPr>
      <xdr:spPr>
        <a:xfrm>
          <a:off x="9311640" y="0"/>
          <a:ext cx="8229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twoCellAnchor>
    <xdr:from>
      <xdr:col>11</xdr:col>
      <xdr:colOff>219075</xdr:colOff>
      <xdr:row>8</xdr:row>
      <xdr:rowOff>95250</xdr:rowOff>
    </xdr:from>
    <xdr:to>
      <xdr:col>12</xdr:col>
      <xdr:colOff>180975</xdr:colOff>
      <xdr:row>8</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5838825" y="2009775"/>
          <a:ext cx="200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953559</xdr:colOff>
      <xdr:row>113</xdr:row>
      <xdr:rowOff>97366</xdr:rowOff>
    </xdr:from>
    <xdr:to>
      <xdr:col>8</xdr:col>
      <xdr:colOff>953558</xdr:colOff>
      <xdr:row>113</xdr:row>
      <xdr:rowOff>97367</xdr:rowOff>
    </xdr:to>
    <xdr:cxnSp macro="">
      <xdr:nvCxnSpPr>
        <xdr:cNvPr id="2" name="直線矢印コネクタ 1">
          <a:extLst>
            <a:ext uri="{FF2B5EF4-FFF2-40B4-BE49-F238E27FC236}">
              <a16:creationId xmlns:a16="http://schemas.microsoft.com/office/drawing/2014/main" id="{00000000-0008-0000-0500-000002000000}"/>
            </a:ext>
          </a:extLst>
        </xdr:cNvPr>
        <xdr:cNvCxnSpPr/>
      </xdr:nvCxnSpPr>
      <xdr:spPr>
        <a:xfrm flipV="1">
          <a:off x="7487709" y="20023666"/>
          <a:ext cx="96202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942975</xdr:colOff>
      <xdr:row>113</xdr:row>
      <xdr:rowOff>85724</xdr:rowOff>
    </xdr:from>
    <xdr:to>
      <xdr:col>5</xdr:col>
      <xdr:colOff>942976</xdr:colOff>
      <xdr:row>113</xdr:row>
      <xdr:rowOff>85724</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4591050" y="20012024"/>
          <a:ext cx="9620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113</xdr:row>
      <xdr:rowOff>85725</xdr:rowOff>
    </xdr:from>
    <xdr:to>
      <xdr:col>5</xdr:col>
      <xdr:colOff>942975</xdr:colOff>
      <xdr:row>114</xdr:row>
      <xdr:rowOff>85725</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5553075" y="200120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113</xdr:row>
      <xdr:rowOff>85725</xdr:rowOff>
    </xdr:from>
    <xdr:to>
      <xdr:col>13</xdr:col>
      <xdr:colOff>9525</xdr:colOff>
      <xdr:row>113</xdr:row>
      <xdr:rowOff>85725</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a:off x="9429750" y="20012025"/>
          <a:ext cx="28860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445558</xdr:colOff>
      <xdr:row>111</xdr:row>
      <xdr:rowOff>1059</xdr:rowOff>
    </xdr:from>
    <xdr:to>
      <xdr:col>3</xdr:col>
      <xdr:colOff>445558</xdr:colOff>
      <xdr:row>123</xdr:row>
      <xdr:rowOff>13659</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131608" y="19584459"/>
          <a:ext cx="0" cy="207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444500</xdr:colOff>
      <xdr:row>123</xdr:row>
      <xdr:rowOff>10583</xdr:rowOff>
    </xdr:from>
    <xdr:to>
      <xdr:col>4</xdr:col>
      <xdr:colOff>497417</xdr:colOff>
      <xdr:row>123</xdr:row>
      <xdr:rowOff>10583</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3130550" y="21527558"/>
          <a:ext cx="10149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497417</xdr:colOff>
      <xdr:row>122</xdr:row>
      <xdr:rowOff>10583</xdr:rowOff>
    </xdr:from>
    <xdr:to>
      <xdr:col>4</xdr:col>
      <xdr:colOff>497417</xdr:colOff>
      <xdr:row>123</xdr:row>
      <xdr:rowOff>21166</xdr:rowOff>
    </xdr:to>
    <xdr:cxnSp macro="">
      <xdr:nvCxnSpPr>
        <xdr:cNvPr id="18" name="直線矢印コネクタ 17">
          <a:extLst>
            <a:ext uri="{FF2B5EF4-FFF2-40B4-BE49-F238E27FC236}">
              <a16:creationId xmlns:a16="http://schemas.microsoft.com/office/drawing/2014/main" id="{00000000-0008-0000-0500-000012000000}"/>
            </a:ext>
          </a:extLst>
        </xdr:cNvPr>
        <xdr:cNvCxnSpPr/>
      </xdr:nvCxnSpPr>
      <xdr:spPr>
        <a:xfrm flipV="1">
          <a:off x="4145492" y="21356108"/>
          <a:ext cx="0" cy="1820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953559</xdr:colOff>
      <xdr:row>114</xdr:row>
      <xdr:rowOff>97367</xdr:rowOff>
    </xdr:from>
    <xdr:to>
      <xdr:col>8</xdr:col>
      <xdr:colOff>478367</xdr:colOff>
      <xdr:row>114</xdr:row>
      <xdr:rowOff>97368</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flipV="1">
          <a:off x="4601634" y="20195117"/>
          <a:ext cx="337290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478366</xdr:colOff>
      <xdr:row>113</xdr:row>
      <xdr:rowOff>97366</xdr:rowOff>
    </xdr:from>
    <xdr:to>
      <xdr:col>8</xdr:col>
      <xdr:colOff>478366</xdr:colOff>
      <xdr:row>114</xdr:row>
      <xdr:rowOff>97366</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7974541" y="2002366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465666</xdr:colOff>
      <xdr:row>116</xdr:row>
      <xdr:rowOff>0</xdr:rowOff>
    </xdr:from>
    <xdr:to>
      <xdr:col>15</xdr:col>
      <xdr:colOff>465668</xdr:colOff>
      <xdr:row>116</xdr:row>
      <xdr:rowOff>169333</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a:off x="14696016" y="20440650"/>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465667</xdr:colOff>
      <xdr:row>116</xdr:row>
      <xdr:rowOff>169333</xdr:rowOff>
    </xdr:from>
    <xdr:to>
      <xdr:col>17</xdr:col>
      <xdr:colOff>508001</xdr:colOff>
      <xdr:row>116</xdr:row>
      <xdr:rowOff>169333</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14696017" y="20609983"/>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497417</xdr:colOff>
      <xdr:row>112</xdr:row>
      <xdr:rowOff>0</xdr:rowOff>
    </xdr:from>
    <xdr:to>
      <xdr:col>17</xdr:col>
      <xdr:colOff>508000</xdr:colOff>
      <xdr:row>116</xdr:row>
      <xdr:rowOff>158750</xdr:rowOff>
    </xdr:to>
    <xdr:cxnSp macro="">
      <xdr:nvCxnSpPr>
        <xdr:cNvPr id="23" name="直線矢印コネクタ 22">
          <a:extLst>
            <a:ext uri="{FF2B5EF4-FFF2-40B4-BE49-F238E27FC236}">
              <a16:creationId xmlns:a16="http://schemas.microsoft.com/office/drawing/2014/main" id="{00000000-0008-0000-0500-000017000000}"/>
            </a:ext>
          </a:extLst>
        </xdr:cNvPr>
        <xdr:cNvCxnSpPr/>
      </xdr:nvCxnSpPr>
      <xdr:spPr>
        <a:xfrm flipH="1" flipV="1">
          <a:off x="16651817" y="19754850"/>
          <a:ext cx="10583" cy="84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25" name="ホームベース 24">
          <a:hlinkClick xmlns:r="http://schemas.openxmlformats.org/officeDocument/2006/relationships" r:id="rId1"/>
          <a:extLst>
            <a:ext uri="{FF2B5EF4-FFF2-40B4-BE49-F238E27FC236}">
              <a16:creationId xmlns:a16="http://schemas.microsoft.com/office/drawing/2014/main" id="{00000000-0008-0000-0500-000019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埼玉県波及効果</a:t>
          </a:r>
        </a:p>
      </xdr:txBody>
    </xdr:sp>
    <xdr:clientData/>
  </xdr:twoCellAnchor>
  <xdr:twoCellAnchor>
    <xdr:from>
      <xdr:col>2</xdr:col>
      <xdr:colOff>769621</xdr:colOff>
      <xdr:row>0</xdr:row>
      <xdr:rowOff>0</xdr:rowOff>
    </xdr:from>
    <xdr:to>
      <xdr:col>2</xdr:col>
      <xdr:colOff>1577340</xdr:colOff>
      <xdr:row>0</xdr:row>
      <xdr:rowOff>360000</xdr:rowOff>
    </xdr:to>
    <xdr:sp macro="" textlink="">
      <xdr:nvSpPr>
        <xdr:cNvPr id="37" name="正方形/長方形 36">
          <a:hlinkClick xmlns:r="http://schemas.openxmlformats.org/officeDocument/2006/relationships" r:id="rId2"/>
          <a:extLst>
            <a:ext uri="{FF2B5EF4-FFF2-40B4-BE49-F238E27FC236}">
              <a16:creationId xmlns:a16="http://schemas.microsoft.com/office/drawing/2014/main" id="{00000000-0008-0000-0500-000025000000}"/>
            </a:ext>
          </a:extLst>
        </xdr:cNvPr>
        <xdr:cNvSpPr/>
      </xdr:nvSpPr>
      <xdr:spPr>
        <a:xfrm>
          <a:off x="1501141" y="0"/>
          <a:ext cx="8077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1577341</xdr:colOff>
      <xdr:row>0</xdr:row>
      <xdr:rowOff>0</xdr:rowOff>
    </xdr:from>
    <xdr:to>
      <xdr:col>3</xdr:col>
      <xdr:colOff>548641</xdr:colOff>
      <xdr:row>0</xdr:row>
      <xdr:rowOff>360000</xdr:rowOff>
    </xdr:to>
    <xdr:sp macro="" textlink="">
      <xdr:nvSpPr>
        <xdr:cNvPr id="38" name="正方形/長方形 37">
          <a:hlinkClick xmlns:r="http://schemas.openxmlformats.org/officeDocument/2006/relationships" r:id="rId3"/>
          <a:extLst>
            <a:ext uri="{FF2B5EF4-FFF2-40B4-BE49-F238E27FC236}">
              <a16:creationId xmlns:a16="http://schemas.microsoft.com/office/drawing/2014/main" id="{00000000-0008-0000-0500-000026000000}"/>
            </a:ext>
          </a:extLst>
        </xdr:cNvPr>
        <xdr:cNvSpPr/>
      </xdr:nvSpPr>
      <xdr:spPr>
        <a:xfrm>
          <a:off x="2308861" y="0"/>
          <a:ext cx="6629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541020</xdr:colOff>
      <xdr:row>0</xdr:row>
      <xdr:rowOff>0</xdr:rowOff>
    </xdr:from>
    <xdr:to>
      <xdr:col>4</xdr:col>
      <xdr:colOff>411480</xdr:colOff>
      <xdr:row>0</xdr:row>
      <xdr:rowOff>360000</xdr:rowOff>
    </xdr:to>
    <xdr:sp macro="" textlink="">
      <xdr:nvSpPr>
        <xdr:cNvPr id="39" name="正方形/長方形 38">
          <a:hlinkClick xmlns:r="http://schemas.openxmlformats.org/officeDocument/2006/relationships" r:id="rId4"/>
          <a:extLst>
            <a:ext uri="{FF2B5EF4-FFF2-40B4-BE49-F238E27FC236}">
              <a16:creationId xmlns:a16="http://schemas.microsoft.com/office/drawing/2014/main" id="{00000000-0008-0000-0500-000027000000}"/>
            </a:ext>
          </a:extLst>
        </xdr:cNvPr>
        <xdr:cNvSpPr/>
      </xdr:nvSpPr>
      <xdr:spPr>
        <a:xfrm>
          <a:off x="2964180" y="0"/>
          <a:ext cx="7391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411481</xdr:colOff>
      <xdr:row>0</xdr:row>
      <xdr:rowOff>0</xdr:rowOff>
    </xdr:from>
    <xdr:to>
      <xdr:col>5</xdr:col>
      <xdr:colOff>304800</xdr:colOff>
      <xdr:row>0</xdr:row>
      <xdr:rowOff>360000</xdr:rowOff>
    </xdr:to>
    <xdr:sp macro="" textlink="">
      <xdr:nvSpPr>
        <xdr:cNvPr id="40" name="正方形/長方形 39">
          <a:hlinkClick xmlns:r="http://schemas.openxmlformats.org/officeDocument/2006/relationships" r:id="rId5"/>
          <a:extLst>
            <a:ext uri="{FF2B5EF4-FFF2-40B4-BE49-F238E27FC236}">
              <a16:creationId xmlns:a16="http://schemas.microsoft.com/office/drawing/2014/main" id="{00000000-0008-0000-0500-000028000000}"/>
            </a:ext>
          </a:extLst>
        </xdr:cNvPr>
        <xdr:cNvSpPr/>
      </xdr:nvSpPr>
      <xdr:spPr>
        <a:xfrm>
          <a:off x="3703321" y="0"/>
          <a:ext cx="76199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297181</xdr:colOff>
      <xdr:row>0</xdr:row>
      <xdr:rowOff>0</xdr:rowOff>
    </xdr:from>
    <xdr:to>
      <xdr:col>6</xdr:col>
      <xdr:colOff>160021</xdr:colOff>
      <xdr:row>0</xdr:row>
      <xdr:rowOff>360000</xdr:rowOff>
    </xdr:to>
    <xdr:sp macro="" textlink="">
      <xdr:nvSpPr>
        <xdr:cNvPr id="41" name="正方形/長方形 40">
          <a:hlinkClick xmlns:r="http://schemas.openxmlformats.org/officeDocument/2006/relationships" r:id="rId6"/>
          <a:extLst>
            <a:ext uri="{FF2B5EF4-FFF2-40B4-BE49-F238E27FC236}">
              <a16:creationId xmlns:a16="http://schemas.microsoft.com/office/drawing/2014/main" id="{00000000-0008-0000-0500-000029000000}"/>
            </a:ext>
          </a:extLst>
        </xdr:cNvPr>
        <xdr:cNvSpPr/>
      </xdr:nvSpPr>
      <xdr:spPr>
        <a:xfrm>
          <a:off x="4457701" y="0"/>
          <a:ext cx="7315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175261</xdr:colOff>
      <xdr:row>0</xdr:row>
      <xdr:rowOff>0</xdr:rowOff>
    </xdr:from>
    <xdr:to>
      <xdr:col>7</xdr:col>
      <xdr:colOff>114300</xdr:colOff>
      <xdr:row>0</xdr:row>
      <xdr:rowOff>360000</xdr:rowOff>
    </xdr:to>
    <xdr:sp macro="" textlink="">
      <xdr:nvSpPr>
        <xdr:cNvPr id="42" name="正方形/長方形 41">
          <a:extLst>
            <a:ext uri="{FF2B5EF4-FFF2-40B4-BE49-F238E27FC236}">
              <a16:creationId xmlns:a16="http://schemas.microsoft.com/office/drawing/2014/main" id="{00000000-0008-0000-0500-00002A000000}"/>
            </a:ext>
          </a:extLst>
        </xdr:cNvPr>
        <xdr:cNvSpPr/>
      </xdr:nvSpPr>
      <xdr:spPr>
        <a:xfrm>
          <a:off x="5204461" y="0"/>
          <a:ext cx="807719" cy="360000"/>
        </a:xfrm>
        <a:prstGeom prst="rect">
          <a:avLst/>
        </a:prstGeom>
        <a:solidFill>
          <a:srgbClr val="663300"/>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埼玉波及</a:t>
          </a:r>
        </a:p>
      </xdr:txBody>
    </xdr:sp>
    <xdr:clientData/>
  </xdr:twoCellAnchor>
  <xdr:twoCellAnchor>
    <xdr:from>
      <xdr:col>7</xdr:col>
      <xdr:colOff>114301</xdr:colOff>
      <xdr:row>0</xdr:row>
      <xdr:rowOff>0</xdr:rowOff>
    </xdr:from>
    <xdr:to>
      <xdr:col>8</xdr:col>
      <xdr:colOff>106201</xdr:colOff>
      <xdr:row>0</xdr:row>
      <xdr:rowOff>360000</xdr:rowOff>
    </xdr:to>
    <xdr:sp macro="" textlink="">
      <xdr:nvSpPr>
        <xdr:cNvPr id="43" name="正方形/長方形 42">
          <a:hlinkClick xmlns:r="http://schemas.openxmlformats.org/officeDocument/2006/relationships" r:id="rId1"/>
          <a:extLst>
            <a:ext uri="{FF2B5EF4-FFF2-40B4-BE49-F238E27FC236}">
              <a16:creationId xmlns:a16="http://schemas.microsoft.com/office/drawing/2014/main" id="{00000000-0008-0000-0500-00002B000000}"/>
            </a:ext>
          </a:extLst>
        </xdr:cNvPr>
        <xdr:cNvSpPr/>
      </xdr:nvSpPr>
      <xdr:spPr>
        <a:xfrm>
          <a:off x="6012181" y="0"/>
          <a:ext cx="8605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8</xdr:col>
      <xdr:colOff>104775</xdr:colOff>
      <xdr:row>0</xdr:row>
      <xdr:rowOff>0</xdr:rowOff>
    </xdr:from>
    <xdr:to>
      <xdr:col>8</xdr:col>
      <xdr:colOff>896775</xdr:colOff>
      <xdr:row>0</xdr:row>
      <xdr:rowOff>360000</xdr:rowOff>
    </xdr:to>
    <xdr:sp macro="" textlink="">
      <xdr:nvSpPr>
        <xdr:cNvPr id="44" name="正方形/長方形 43">
          <a:hlinkClick xmlns:r="http://schemas.openxmlformats.org/officeDocument/2006/relationships" r:id="rId7"/>
          <a:extLst>
            <a:ext uri="{FF2B5EF4-FFF2-40B4-BE49-F238E27FC236}">
              <a16:creationId xmlns:a16="http://schemas.microsoft.com/office/drawing/2014/main" id="{00000000-0008-0000-0500-00002C000000}"/>
            </a:ext>
          </a:extLst>
        </xdr:cNvPr>
        <xdr:cNvSpPr/>
      </xdr:nvSpPr>
      <xdr:spPr>
        <a:xfrm>
          <a:off x="7600950" y="0"/>
          <a:ext cx="7920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8</xdr:col>
      <xdr:colOff>864870</xdr:colOff>
      <xdr:row>0</xdr:row>
      <xdr:rowOff>0</xdr:rowOff>
    </xdr:from>
    <xdr:to>
      <xdr:col>9</xdr:col>
      <xdr:colOff>861060</xdr:colOff>
      <xdr:row>0</xdr:row>
      <xdr:rowOff>360000</xdr:rowOff>
    </xdr:to>
    <xdr:sp macro="" textlink="">
      <xdr:nvSpPr>
        <xdr:cNvPr id="45" name="正方形/長方形 44">
          <a:hlinkClick xmlns:r="http://schemas.openxmlformats.org/officeDocument/2006/relationships" r:id="rId8"/>
          <a:extLst>
            <a:ext uri="{FF2B5EF4-FFF2-40B4-BE49-F238E27FC236}">
              <a16:creationId xmlns:a16="http://schemas.microsoft.com/office/drawing/2014/main" id="{00000000-0008-0000-0500-00002D000000}"/>
            </a:ext>
          </a:extLst>
        </xdr:cNvPr>
        <xdr:cNvSpPr/>
      </xdr:nvSpPr>
      <xdr:spPr>
        <a:xfrm>
          <a:off x="7631430" y="0"/>
          <a:ext cx="86487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9</xdr:col>
      <xdr:colOff>845820</xdr:colOff>
      <xdr:row>0</xdr:row>
      <xdr:rowOff>0</xdr:rowOff>
    </xdr:from>
    <xdr:to>
      <xdr:col>10</xdr:col>
      <xdr:colOff>769620</xdr:colOff>
      <xdr:row>0</xdr:row>
      <xdr:rowOff>360000</xdr:rowOff>
    </xdr:to>
    <xdr:sp macro="" textlink="">
      <xdr:nvSpPr>
        <xdr:cNvPr id="46" name="正方形/長方形 45">
          <a:hlinkClick xmlns:r="http://schemas.openxmlformats.org/officeDocument/2006/relationships" r:id="rId9"/>
          <a:extLst>
            <a:ext uri="{FF2B5EF4-FFF2-40B4-BE49-F238E27FC236}">
              <a16:creationId xmlns:a16="http://schemas.microsoft.com/office/drawing/2014/main" id="{00000000-0008-0000-0500-00002E000000}"/>
            </a:ext>
          </a:extLst>
        </xdr:cNvPr>
        <xdr:cNvSpPr/>
      </xdr:nvSpPr>
      <xdr:spPr>
        <a:xfrm>
          <a:off x="8481060" y="0"/>
          <a:ext cx="7924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10</xdr:col>
      <xdr:colOff>769620</xdr:colOff>
      <xdr:row>0</xdr:row>
      <xdr:rowOff>0</xdr:rowOff>
    </xdr:from>
    <xdr:to>
      <xdr:col>11</xdr:col>
      <xdr:colOff>708660</xdr:colOff>
      <xdr:row>0</xdr:row>
      <xdr:rowOff>360000</xdr:rowOff>
    </xdr:to>
    <xdr:sp macro="" textlink="">
      <xdr:nvSpPr>
        <xdr:cNvPr id="47" name="正方形/長方形 46">
          <a:hlinkClick xmlns:r="http://schemas.openxmlformats.org/officeDocument/2006/relationships" r:id="rId10"/>
          <a:extLst>
            <a:ext uri="{FF2B5EF4-FFF2-40B4-BE49-F238E27FC236}">
              <a16:creationId xmlns:a16="http://schemas.microsoft.com/office/drawing/2014/main" id="{00000000-0008-0000-0500-00002F000000}"/>
            </a:ext>
          </a:extLst>
        </xdr:cNvPr>
        <xdr:cNvSpPr/>
      </xdr:nvSpPr>
      <xdr:spPr>
        <a:xfrm>
          <a:off x="9273540" y="0"/>
          <a:ext cx="8077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953559</xdr:colOff>
      <xdr:row>113</xdr:row>
      <xdr:rowOff>97366</xdr:rowOff>
    </xdr:from>
    <xdr:to>
      <xdr:col>8</xdr:col>
      <xdr:colOff>953558</xdr:colOff>
      <xdr:row>113</xdr:row>
      <xdr:rowOff>97367</xdr:rowOff>
    </xdr:to>
    <xdr:cxnSp macro="">
      <xdr:nvCxnSpPr>
        <xdr:cNvPr id="2" name="直線矢印コネクタ 1">
          <a:extLst>
            <a:ext uri="{FF2B5EF4-FFF2-40B4-BE49-F238E27FC236}">
              <a16:creationId xmlns:a16="http://schemas.microsoft.com/office/drawing/2014/main" id="{00000000-0008-0000-0600-000002000000}"/>
            </a:ext>
          </a:extLst>
        </xdr:cNvPr>
        <xdr:cNvCxnSpPr/>
      </xdr:nvCxnSpPr>
      <xdr:spPr>
        <a:xfrm flipV="1">
          <a:off x="7487709" y="20023666"/>
          <a:ext cx="96202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942975</xdr:colOff>
      <xdr:row>113</xdr:row>
      <xdr:rowOff>85724</xdr:rowOff>
    </xdr:from>
    <xdr:to>
      <xdr:col>5</xdr:col>
      <xdr:colOff>942976</xdr:colOff>
      <xdr:row>113</xdr:row>
      <xdr:rowOff>85724</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a:off x="4591050" y="20012024"/>
          <a:ext cx="9620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113</xdr:row>
      <xdr:rowOff>85725</xdr:rowOff>
    </xdr:from>
    <xdr:to>
      <xdr:col>5</xdr:col>
      <xdr:colOff>942975</xdr:colOff>
      <xdr:row>114</xdr:row>
      <xdr:rowOff>85725</xdr:rowOff>
    </xdr:to>
    <xdr:cxnSp macro="">
      <xdr:nvCxnSpPr>
        <xdr:cNvPr id="4" name="直線コネクタ 3">
          <a:extLst>
            <a:ext uri="{FF2B5EF4-FFF2-40B4-BE49-F238E27FC236}">
              <a16:creationId xmlns:a16="http://schemas.microsoft.com/office/drawing/2014/main" id="{00000000-0008-0000-0600-000004000000}"/>
            </a:ext>
          </a:extLst>
        </xdr:cNvPr>
        <xdr:cNvCxnSpPr/>
      </xdr:nvCxnSpPr>
      <xdr:spPr>
        <a:xfrm>
          <a:off x="5553075" y="200120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113</xdr:row>
      <xdr:rowOff>85725</xdr:rowOff>
    </xdr:from>
    <xdr:to>
      <xdr:col>13</xdr:col>
      <xdr:colOff>9525</xdr:colOff>
      <xdr:row>113</xdr:row>
      <xdr:rowOff>85725</xdr:rowOff>
    </xdr:to>
    <xdr:cxnSp macro="">
      <xdr:nvCxnSpPr>
        <xdr:cNvPr id="5" name="直線矢印コネクタ 4">
          <a:extLst>
            <a:ext uri="{FF2B5EF4-FFF2-40B4-BE49-F238E27FC236}">
              <a16:creationId xmlns:a16="http://schemas.microsoft.com/office/drawing/2014/main" id="{00000000-0008-0000-0600-000005000000}"/>
            </a:ext>
          </a:extLst>
        </xdr:cNvPr>
        <xdr:cNvCxnSpPr/>
      </xdr:nvCxnSpPr>
      <xdr:spPr>
        <a:xfrm>
          <a:off x="9429750" y="20012025"/>
          <a:ext cx="28860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445558</xdr:colOff>
      <xdr:row>111</xdr:row>
      <xdr:rowOff>1059</xdr:rowOff>
    </xdr:from>
    <xdr:to>
      <xdr:col>3</xdr:col>
      <xdr:colOff>445558</xdr:colOff>
      <xdr:row>123</xdr:row>
      <xdr:rowOff>13659</xdr:rowOff>
    </xdr:to>
    <xdr:cxnSp macro="">
      <xdr:nvCxnSpPr>
        <xdr:cNvPr id="16" name="直線コネクタ 15">
          <a:extLst>
            <a:ext uri="{FF2B5EF4-FFF2-40B4-BE49-F238E27FC236}">
              <a16:creationId xmlns:a16="http://schemas.microsoft.com/office/drawing/2014/main" id="{00000000-0008-0000-0600-000010000000}"/>
            </a:ext>
          </a:extLst>
        </xdr:cNvPr>
        <xdr:cNvCxnSpPr/>
      </xdr:nvCxnSpPr>
      <xdr:spPr>
        <a:xfrm>
          <a:off x="3131608" y="19584459"/>
          <a:ext cx="0" cy="207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444500</xdr:colOff>
      <xdr:row>123</xdr:row>
      <xdr:rowOff>10583</xdr:rowOff>
    </xdr:from>
    <xdr:to>
      <xdr:col>4</xdr:col>
      <xdr:colOff>497417</xdr:colOff>
      <xdr:row>123</xdr:row>
      <xdr:rowOff>10583</xdr:rowOff>
    </xdr:to>
    <xdr:cxnSp macro="">
      <xdr:nvCxnSpPr>
        <xdr:cNvPr id="17" name="直線コネクタ 16">
          <a:extLst>
            <a:ext uri="{FF2B5EF4-FFF2-40B4-BE49-F238E27FC236}">
              <a16:creationId xmlns:a16="http://schemas.microsoft.com/office/drawing/2014/main" id="{00000000-0008-0000-0600-000011000000}"/>
            </a:ext>
          </a:extLst>
        </xdr:cNvPr>
        <xdr:cNvCxnSpPr/>
      </xdr:nvCxnSpPr>
      <xdr:spPr>
        <a:xfrm>
          <a:off x="3130550" y="21651383"/>
          <a:ext cx="10149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497417</xdr:colOff>
      <xdr:row>122</xdr:row>
      <xdr:rowOff>10583</xdr:rowOff>
    </xdr:from>
    <xdr:to>
      <xdr:col>4</xdr:col>
      <xdr:colOff>497417</xdr:colOff>
      <xdr:row>123</xdr:row>
      <xdr:rowOff>21166</xdr:rowOff>
    </xdr:to>
    <xdr:cxnSp macro="">
      <xdr:nvCxnSpPr>
        <xdr:cNvPr id="18" name="直線矢印コネクタ 17">
          <a:extLst>
            <a:ext uri="{FF2B5EF4-FFF2-40B4-BE49-F238E27FC236}">
              <a16:creationId xmlns:a16="http://schemas.microsoft.com/office/drawing/2014/main" id="{00000000-0008-0000-0600-000012000000}"/>
            </a:ext>
          </a:extLst>
        </xdr:cNvPr>
        <xdr:cNvCxnSpPr/>
      </xdr:nvCxnSpPr>
      <xdr:spPr>
        <a:xfrm flipV="1">
          <a:off x="4145492" y="21479933"/>
          <a:ext cx="0" cy="1820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953559</xdr:colOff>
      <xdr:row>114</xdr:row>
      <xdr:rowOff>97367</xdr:rowOff>
    </xdr:from>
    <xdr:to>
      <xdr:col>8</xdr:col>
      <xdr:colOff>478367</xdr:colOff>
      <xdr:row>114</xdr:row>
      <xdr:rowOff>97368</xdr:rowOff>
    </xdr:to>
    <xdr:cxnSp macro="">
      <xdr:nvCxnSpPr>
        <xdr:cNvPr id="19" name="直線コネクタ 18">
          <a:extLst>
            <a:ext uri="{FF2B5EF4-FFF2-40B4-BE49-F238E27FC236}">
              <a16:creationId xmlns:a16="http://schemas.microsoft.com/office/drawing/2014/main" id="{00000000-0008-0000-0600-000013000000}"/>
            </a:ext>
          </a:extLst>
        </xdr:cNvPr>
        <xdr:cNvCxnSpPr/>
      </xdr:nvCxnSpPr>
      <xdr:spPr>
        <a:xfrm flipV="1">
          <a:off x="4601634" y="20195117"/>
          <a:ext cx="337290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478366</xdr:colOff>
      <xdr:row>113</xdr:row>
      <xdr:rowOff>97366</xdr:rowOff>
    </xdr:from>
    <xdr:to>
      <xdr:col>8</xdr:col>
      <xdr:colOff>478366</xdr:colOff>
      <xdr:row>114</xdr:row>
      <xdr:rowOff>97366</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7974541" y="2002366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465666</xdr:colOff>
      <xdr:row>116</xdr:row>
      <xdr:rowOff>0</xdr:rowOff>
    </xdr:from>
    <xdr:to>
      <xdr:col>15</xdr:col>
      <xdr:colOff>465668</xdr:colOff>
      <xdr:row>116</xdr:row>
      <xdr:rowOff>169333</xdr:rowOff>
    </xdr:to>
    <xdr:cxnSp macro="">
      <xdr:nvCxnSpPr>
        <xdr:cNvPr id="21" name="直線コネクタ 20">
          <a:extLst>
            <a:ext uri="{FF2B5EF4-FFF2-40B4-BE49-F238E27FC236}">
              <a16:creationId xmlns:a16="http://schemas.microsoft.com/office/drawing/2014/main" id="{00000000-0008-0000-0600-000015000000}"/>
            </a:ext>
          </a:extLst>
        </xdr:cNvPr>
        <xdr:cNvCxnSpPr/>
      </xdr:nvCxnSpPr>
      <xdr:spPr>
        <a:xfrm>
          <a:off x="14696016" y="20440650"/>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465667</xdr:colOff>
      <xdr:row>116</xdr:row>
      <xdr:rowOff>169333</xdr:rowOff>
    </xdr:from>
    <xdr:to>
      <xdr:col>17</xdr:col>
      <xdr:colOff>508001</xdr:colOff>
      <xdr:row>116</xdr:row>
      <xdr:rowOff>169333</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a:off x="14696017" y="20609983"/>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497417</xdr:colOff>
      <xdr:row>112</xdr:row>
      <xdr:rowOff>0</xdr:rowOff>
    </xdr:from>
    <xdr:to>
      <xdr:col>17</xdr:col>
      <xdr:colOff>508000</xdr:colOff>
      <xdr:row>116</xdr:row>
      <xdr:rowOff>158750</xdr:rowOff>
    </xdr:to>
    <xdr:cxnSp macro="">
      <xdr:nvCxnSpPr>
        <xdr:cNvPr id="23" name="直線矢印コネクタ 22">
          <a:extLst>
            <a:ext uri="{FF2B5EF4-FFF2-40B4-BE49-F238E27FC236}">
              <a16:creationId xmlns:a16="http://schemas.microsoft.com/office/drawing/2014/main" id="{00000000-0008-0000-0600-000017000000}"/>
            </a:ext>
          </a:extLst>
        </xdr:cNvPr>
        <xdr:cNvCxnSpPr/>
      </xdr:nvCxnSpPr>
      <xdr:spPr>
        <a:xfrm flipH="1" flipV="1">
          <a:off x="16651817" y="19754850"/>
          <a:ext cx="10583" cy="84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25" name="ホームベース 24">
          <a:hlinkClick xmlns:r="http://schemas.openxmlformats.org/officeDocument/2006/relationships" r:id="rId1"/>
          <a:extLst>
            <a:ext uri="{FF2B5EF4-FFF2-40B4-BE49-F238E27FC236}">
              <a16:creationId xmlns:a16="http://schemas.microsoft.com/office/drawing/2014/main" id="{00000000-0008-0000-0600-000019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全国波及効果</a:t>
          </a:r>
        </a:p>
      </xdr:txBody>
    </xdr:sp>
    <xdr:clientData/>
  </xdr:twoCellAnchor>
  <xdr:twoCellAnchor>
    <xdr:from>
      <xdr:col>2</xdr:col>
      <xdr:colOff>883921</xdr:colOff>
      <xdr:row>0</xdr:row>
      <xdr:rowOff>0</xdr:rowOff>
    </xdr:from>
    <xdr:to>
      <xdr:col>3</xdr:col>
      <xdr:colOff>0</xdr:colOff>
      <xdr:row>0</xdr:row>
      <xdr:rowOff>360000</xdr:rowOff>
    </xdr:to>
    <xdr:sp macro="" textlink="">
      <xdr:nvSpPr>
        <xdr:cNvPr id="26" name="正方形/長方形 25">
          <a:hlinkClick xmlns:r="http://schemas.openxmlformats.org/officeDocument/2006/relationships" r:id="rId2"/>
          <a:extLst>
            <a:ext uri="{FF2B5EF4-FFF2-40B4-BE49-F238E27FC236}">
              <a16:creationId xmlns:a16="http://schemas.microsoft.com/office/drawing/2014/main" id="{00000000-0008-0000-0600-00001A000000}"/>
            </a:ext>
          </a:extLst>
        </xdr:cNvPr>
        <xdr:cNvSpPr/>
      </xdr:nvSpPr>
      <xdr:spPr>
        <a:xfrm>
          <a:off x="1615441" y="0"/>
          <a:ext cx="8077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1</xdr:colOff>
      <xdr:row>0</xdr:row>
      <xdr:rowOff>0</xdr:rowOff>
    </xdr:from>
    <xdr:to>
      <xdr:col>3</xdr:col>
      <xdr:colOff>647700</xdr:colOff>
      <xdr:row>0</xdr:row>
      <xdr:rowOff>360000</xdr:rowOff>
    </xdr:to>
    <xdr:sp macro="" textlink="">
      <xdr:nvSpPr>
        <xdr:cNvPr id="27" name="正方形/長方形 26">
          <a:hlinkClick xmlns:r="http://schemas.openxmlformats.org/officeDocument/2006/relationships" r:id="rId3"/>
          <a:extLst>
            <a:ext uri="{FF2B5EF4-FFF2-40B4-BE49-F238E27FC236}">
              <a16:creationId xmlns:a16="http://schemas.microsoft.com/office/drawing/2014/main" id="{00000000-0008-0000-0600-00001B000000}"/>
            </a:ext>
          </a:extLst>
        </xdr:cNvPr>
        <xdr:cNvSpPr/>
      </xdr:nvSpPr>
      <xdr:spPr>
        <a:xfrm>
          <a:off x="2423161" y="0"/>
          <a:ext cx="64769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655320</xdr:colOff>
      <xdr:row>0</xdr:row>
      <xdr:rowOff>0</xdr:rowOff>
    </xdr:from>
    <xdr:to>
      <xdr:col>4</xdr:col>
      <xdr:colOff>563880</xdr:colOff>
      <xdr:row>0</xdr:row>
      <xdr:rowOff>360000</xdr:rowOff>
    </xdr:to>
    <xdr:sp macro="" textlink="">
      <xdr:nvSpPr>
        <xdr:cNvPr id="28" name="正方形/長方形 27">
          <a:hlinkClick xmlns:r="http://schemas.openxmlformats.org/officeDocument/2006/relationships" r:id="rId4"/>
          <a:extLst>
            <a:ext uri="{FF2B5EF4-FFF2-40B4-BE49-F238E27FC236}">
              <a16:creationId xmlns:a16="http://schemas.microsoft.com/office/drawing/2014/main" id="{00000000-0008-0000-0600-00001C000000}"/>
            </a:ext>
          </a:extLst>
        </xdr:cNvPr>
        <xdr:cNvSpPr/>
      </xdr:nvSpPr>
      <xdr:spPr>
        <a:xfrm>
          <a:off x="3078480" y="0"/>
          <a:ext cx="7772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556261</xdr:colOff>
      <xdr:row>0</xdr:row>
      <xdr:rowOff>0</xdr:rowOff>
    </xdr:from>
    <xdr:to>
      <xdr:col>5</xdr:col>
      <xdr:colOff>464820</xdr:colOff>
      <xdr:row>0</xdr:row>
      <xdr:rowOff>360000</xdr:rowOff>
    </xdr:to>
    <xdr:sp macro="" textlink="">
      <xdr:nvSpPr>
        <xdr:cNvPr id="29" name="正方形/長方形 28">
          <a:hlinkClick xmlns:r="http://schemas.openxmlformats.org/officeDocument/2006/relationships" r:id="rId5"/>
          <a:extLst>
            <a:ext uri="{FF2B5EF4-FFF2-40B4-BE49-F238E27FC236}">
              <a16:creationId xmlns:a16="http://schemas.microsoft.com/office/drawing/2014/main" id="{00000000-0008-0000-0600-00001D000000}"/>
            </a:ext>
          </a:extLst>
        </xdr:cNvPr>
        <xdr:cNvSpPr/>
      </xdr:nvSpPr>
      <xdr:spPr>
        <a:xfrm>
          <a:off x="3848101" y="0"/>
          <a:ext cx="77723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457201</xdr:colOff>
      <xdr:row>0</xdr:row>
      <xdr:rowOff>0</xdr:rowOff>
    </xdr:from>
    <xdr:to>
      <xdr:col>6</xdr:col>
      <xdr:colOff>198120</xdr:colOff>
      <xdr:row>0</xdr:row>
      <xdr:rowOff>360000</xdr:rowOff>
    </xdr:to>
    <xdr:sp macro="" textlink="">
      <xdr:nvSpPr>
        <xdr:cNvPr id="30" name="正方形/長方形 29">
          <a:hlinkClick xmlns:r="http://schemas.openxmlformats.org/officeDocument/2006/relationships" r:id="rId6"/>
          <a:extLst>
            <a:ext uri="{FF2B5EF4-FFF2-40B4-BE49-F238E27FC236}">
              <a16:creationId xmlns:a16="http://schemas.microsoft.com/office/drawing/2014/main" id="{00000000-0008-0000-0600-00001E000000}"/>
            </a:ext>
          </a:extLst>
        </xdr:cNvPr>
        <xdr:cNvSpPr/>
      </xdr:nvSpPr>
      <xdr:spPr>
        <a:xfrm>
          <a:off x="4617721" y="0"/>
          <a:ext cx="60959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190501</xdr:colOff>
      <xdr:row>0</xdr:row>
      <xdr:rowOff>0</xdr:rowOff>
    </xdr:from>
    <xdr:to>
      <xdr:col>7</xdr:col>
      <xdr:colOff>114300</xdr:colOff>
      <xdr:row>0</xdr:row>
      <xdr:rowOff>360000</xdr:rowOff>
    </xdr:to>
    <xdr:sp macro="" textlink="">
      <xdr:nvSpPr>
        <xdr:cNvPr id="31" name="正方形/長方形 30">
          <a:hlinkClick xmlns:r="http://schemas.openxmlformats.org/officeDocument/2006/relationships" r:id="rId7"/>
          <a:extLst>
            <a:ext uri="{FF2B5EF4-FFF2-40B4-BE49-F238E27FC236}">
              <a16:creationId xmlns:a16="http://schemas.microsoft.com/office/drawing/2014/main" id="{00000000-0008-0000-0600-00001F000000}"/>
            </a:ext>
          </a:extLst>
        </xdr:cNvPr>
        <xdr:cNvSpPr/>
      </xdr:nvSpPr>
      <xdr:spPr>
        <a:xfrm>
          <a:off x="5219701" y="0"/>
          <a:ext cx="79247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7</xdr:col>
      <xdr:colOff>106681</xdr:colOff>
      <xdr:row>0</xdr:row>
      <xdr:rowOff>0</xdr:rowOff>
    </xdr:from>
    <xdr:to>
      <xdr:col>7</xdr:col>
      <xdr:colOff>861060</xdr:colOff>
      <xdr:row>0</xdr:row>
      <xdr:rowOff>360000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004561" y="0"/>
          <a:ext cx="754379" cy="360000"/>
        </a:xfrm>
        <a:prstGeom prst="rect">
          <a:avLst/>
        </a:prstGeom>
        <a:solidFill>
          <a:srgbClr val="663300"/>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全国波及</a:t>
          </a:r>
        </a:p>
      </xdr:txBody>
    </xdr:sp>
    <xdr:clientData/>
  </xdr:twoCellAnchor>
  <xdr:twoCellAnchor>
    <xdr:from>
      <xdr:col>8</xdr:col>
      <xdr:colOff>1</xdr:colOff>
      <xdr:row>0</xdr:row>
      <xdr:rowOff>0</xdr:rowOff>
    </xdr:from>
    <xdr:to>
      <xdr:col>8</xdr:col>
      <xdr:colOff>769621</xdr:colOff>
      <xdr:row>0</xdr:row>
      <xdr:rowOff>360000</xdr:rowOff>
    </xdr:to>
    <xdr:sp macro="" textlink="">
      <xdr:nvSpPr>
        <xdr:cNvPr id="33" name="正方形/長方形 32">
          <a:hlinkClick xmlns:r="http://schemas.openxmlformats.org/officeDocument/2006/relationships" r:id="rId1"/>
          <a:extLst>
            <a:ext uri="{FF2B5EF4-FFF2-40B4-BE49-F238E27FC236}">
              <a16:creationId xmlns:a16="http://schemas.microsoft.com/office/drawing/2014/main" id="{00000000-0008-0000-0600-000021000000}"/>
            </a:ext>
          </a:extLst>
        </xdr:cNvPr>
        <xdr:cNvSpPr/>
      </xdr:nvSpPr>
      <xdr:spPr>
        <a:xfrm>
          <a:off x="6766561" y="0"/>
          <a:ext cx="7696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8</xdr:col>
      <xdr:colOff>762000</xdr:colOff>
      <xdr:row>0</xdr:row>
      <xdr:rowOff>0</xdr:rowOff>
    </xdr:from>
    <xdr:to>
      <xdr:col>9</xdr:col>
      <xdr:colOff>792480</xdr:colOff>
      <xdr:row>0</xdr:row>
      <xdr:rowOff>360000</xdr:rowOff>
    </xdr:to>
    <xdr:sp macro="" textlink="">
      <xdr:nvSpPr>
        <xdr:cNvPr id="34" name="正方形/長方形 33">
          <a:hlinkClick xmlns:r="http://schemas.openxmlformats.org/officeDocument/2006/relationships" r:id="rId8"/>
          <a:extLst>
            <a:ext uri="{FF2B5EF4-FFF2-40B4-BE49-F238E27FC236}">
              <a16:creationId xmlns:a16="http://schemas.microsoft.com/office/drawing/2014/main" id="{00000000-0008-0000-0600-000022000000}"/>
            </a:ext>
          </a:extLst>
        </xdr:cNvPr>
        <xdr:cNvSpPr/>
      </xdr:nvSpPr>
      <xdr:spPr>
        <a:xfrm>
          <a:off x="7528560" y="0"/>
          <a:ext cx="8991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9</xdr:col>
      <xdr:colOff>784860</xdr:colOff>
      <xdr:row>0</xdr:row>
      <xdr:rowOff>0</xdr:rowOff>
    </xdr:from>
    <xdr:to>
      <xdr:col>10</xdr:col>
      <xdr:colOff>762000</xdr:colOff>
      <xdr:row>0</xdr:row>
      <xdr:rowOff>360000</xdr:rowOff>
    </xdr:to>
    <xdr:sp macro="" textlink="">
      <xdr:nvSpPr>
        <xdr:cNvPr id="35" name="正方形/長方形 34">
          <a:hlinkClick xmlns:r="http://schemas.openxmlformats.org/officeDocument/2006/relationships" r:id="rId9"/>
          <a:extLst>
            <a:ext uri="{FF2B5EF4-FFF2-40B4-BE49-F238E27FC236}">
              <a16:creationId xmlns:a16="http://schemas.microsoft.com/office/drawing/2014/main" id="{00000000-0008-0000-0600-000023000000}"/>
            </a:ext>
          </a:extLst>
        </xdr:cNvPr>
        <xdr:cNvSpPr/>
      </xdr:nvSpPr>
      <xdr:spPr>
        <a:xfrm>
          <a:off x="8420100" y="0"/>
          <a:ext cx="8458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10</xdr:col>
      <xdr:colOff>754380</xdr:colOff>
      <xdr:row>0</xdr:row>
      <xdr:rowOff>0</xdr:rowOff>
    </xdr:from>
    <xdr:to>
      <xdr:col>11</xdr:col>
      <xdr:colOff>647700</xdr:colOff>
      <xdr:row>0</xdr:row>
      <xdr:rowOff>360000</xdr:rowOff>
    </xdr:to>
    <xdr:sp macro="" textlink="">
      <xdr:nvSpPr>
        <xdr:cNvPr id="36" name="正方形/長方形 35">
          <a:hlinkClick xmlns:r="http://schemas.openxmlformats.org/officeDocument/2006/relationships" r:id="rId10"/>
          <a:extLst>
            <a:ext uri="{FF2B5EF4-FFF2-40B4-BE49-F238E27FC236}">
              <a16:creationId xmlns:a16="http://schemas.microsoft.com/office/drawing/2014/main" id="{00000000-0008-0000-0600-000024000000}"/>
            </a:ext>
          </a:extLst>
        </xdr:cNvPr>
        <xdr:cNvSpPr/>
      </xdr:nvSpPr>
      <xdr:spPr>
        <a:xfrm>
          <a:off x="9258300" y="0"/>
          <a:ext cx="7620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15" name="ホームベース 14">
          <a:hlinkClick xmlns:r="http://schemas.openxmlformats.org/officeDocument/2006/relationships" r:id="rId1"/>
          <a:extLst>
            <a:ext uri="{FF2B5EF4-FFF2-40B4-BE49-F238E27FC236}">
              <a16:creationId xmlns:a16="http://schemas.microsoft.com/office/drawing/2014/main" id="{00000000-0008-0000-0700-00000F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r>
            <a:rPr kumimoji="1" lang="ja-JP" altLang="en-US" sz="1100"/>
            <a:t>整理</a:t>
          </a:r>
        </a:p>
      </xdr:txBody>
    </xdr:sp>
    <xdr:clientData/>
  </xdr:twoCellAnchor>
  <xdr:twoCellAnchor>
    <xdr:from>
      <xdr:col>2</xdr:col>
      <xdr:colOff>807721</xdr:colOff>
      <xdr:row>0</xdr:row>
      <xdr:rowOff>0</xdr:rowOff>
    </xdr:from>
    <xdr:to>
      <xdr:col>2</xdr:col>
      <xdr:colOff>1600201</xdr:colOff>
      <xdr:row>0</xdr:row>
      <xdr:rowOff>360000</xdr:rowOff>
    </xdr:to>
    <xdr:sp macro="" textlink="">
      <xdr:nvSpPr>
        <xdr:cNvPr id="16" name="正方形/長方形 15">
          <a:hlinkClick xmlns:r="http://schemas.openxmlformats.org/officeDocument/2006/relationships" r:id="rId2"/>
          <a:extLst>
            <a:ext uri="{FF2B5EF4-FFF2-40B4-BE49-F238E27FC236}">
              <a16:creationId xmlns:a16="http://schemas.microsoft.com/office/drawing/2014/main" id="{00000000-0008-0000-0700-000010000000}"/>
            </a:ext>
          </a:extLst>
        </xdr:cNvPr>
        <xdr:cNvSpPr/>
      </xdr:nvSpPr>
      <xdr:spPr>
        <a:xfrm>
          <a:off x="1539241" y="0"/>
          <a:ext cx="7924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1607820</xdr:colOff>
      <xdr:row>0</xdr:row>
      <xdr:rowOff>0</xdr:rowOff>
    </xdr:from>
    <xdr:to>
      <xdr:col>3</xdr:col>
      <xdr:colOff>419100</xdr:colOff>
      <xdr:row>0</xdr:row>
      <xdr:rowOff>360000</xdr:rowOff>
    </xdr:to>
    <xdr:sp macro="" textlink="">
      <xdr:nvSpPr>
        <xdr:cNvPr id="17" name="正方形/長方形 16">
          <a:hlinkClick xmlns:r="http://schemas.openxmlformats.org/officeDocument/2006/relationships" r:id="rId3"/>
          <a:extLst>
            <a:ext uri="{FF2B5EF4-FFF2-40B4-BE49-F238E27FC236}">
              <a16:creationId xmlns:a16="http://schemas.microsoft.com/office/drawing/2014/main" id="{00000000-0008-0000-0700-000011000000}"/>
            </a:ext>
          </a:extLst>
        </xdr:cNvPr>
        <xdr:cNvSpPr/>
      </xdr:nvSpPr>
      <xdr:spPr>
        <a:xfrm>
          <a:off x="2339340" y="0"/>
          <a:ext cx="6934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411481</xdr:colOff>
      <xdr:row>0</xdr:row>
      <xdr:rowOff>0</xdr:rowOff>
    </xdr:from>
    <xdr:to>
      <xdr:col>4</xdr:col>
      <xdr:colOff>259081</xdr:colOff>
      <xdr:row>0</xdr:row>
      <xdr:rowOff>360000</xdr:rowOff>
    </xdr:to>
    <xdr:sp macro="" textlink="">
      <xdr:nvSpPr>
        <xdr:cNvPr id="18" name="正方形/長方形 17">
          <a:hlinkClick xmlns:r="http://schemas.openxmlformats.org/officeDocument/2006/relationships" r:id="rId4"/>
          <a:extLst>
            <a:ext uri="{FF2B5EF4-FFF2-40B4-BE49-F238E27FC236}">
              <a16:creationId xmlns:a16="http://schemas.microsoft.com/office/drawing/2014/main" id="{00000000-0008-0000-0700-000012000000}"/>
            </a:ext>
          </a:extLst>
        </xdr:cNvPr>
        <xdr:cNvSpPr/>
      </xdr:nvSpPr>
      <xdr:spPr>
        <a:xfrm>
          <a:off x="3025141" y="0"/>
          <a:ext cx="7162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259081</xdr:colOff>
      <xdr:row>0</xdr:row>
      <xdr:rowOff>0</xdr:rowOff>
    </xdr:from>
    <xdr:to>
      <xdr:col>5</xdr:col>
      <xdr:colOff>129541</xdr:colOff>
      <xdr:row>0</xdr:row>
      <xdr:rowOff>360000</xdr:rowOff>
    </xdr:to>
    <xdr:sp macro="" textlink="">
      <xdr:nvSpPr>
        <xdr:cNvPr id="19" name="正方形/長方形 18">
          <a:hlinkClick xmlns:r="http://schemas.openxmlformats.org/officeDocument/2006/relationships" r:id="rId5"/>
          <a:extLst>
            <a:ext uri="{FF2B5EF4-FFF2-40B4-BE49-F238E27FC236}">
              <a16:creationId xmlns:a16="http://schemas.microsoft.com/office/drawing/2014/main" id="{00000000-0008-0000-0700-000013000000}"/>
            </a:ext>
          </a:extLst>
        </xdr:cNvPr>
        <xdr:cNvSpPr/>
      </xdr:nvSpPr>
      <xdr:spPr>
        <a:xfrm>
          <a:off x="3741421" y="0"/>
          <a:ext cx="7391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121921</xdr:colOff>
      <xdr:row>0</xdr:row>
      <xdr:rowOff>0</xdr:rowOff>
    </xdr:from>
    <xdr:to>
      <xdr:col>5</xdr:col>
      <xdr:colOff>762001</xdr:colOff>
      <xdr:row>0</xdr:row>
      <xdr:rowOff>360000</xdr:rowOff>
    </xdr:to>
    <xdr:sp macro="" textlink="">
      <xdr:nvSpPr>
        <xdr:cNvPr id="20" name="正方形/長方形 19">
          <a:hlinkClick xmlns:r="http://schemas.openxmlformats.org/officeDocument/2006/relationships" r:id="rId6"/>
          <a:extLst>
            <a:ext uri="{FF2B5EF4-FFF2-40B4-BE49-F238E27FC236}">
              <a16:creationId xmlns:a16="http://schemas.microsoft.com/office/drawing/2014/main" id="{00000000-0008-0000-0700-000014000000}"/>
            </a:ext>
          </a:extLst>
        </xdr:cNvPr>
        <xdr:cNvSpPr/>
      </xdr:nvSpPr>
      <xdr:spPr>
        <a:xfrm>
          <a:off x="4472941" y="0"/>
          <a:ext cx="6400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5</xdr:col>
      <xdr:colOff>769621</xdr:colOff>
      <xdr:row>0</xdr:row>
      <xdr:rowOff>0</xdr:rowOff>
    </xdr:from>
    <xdr:to>
      <xdr:col>6</xdr:col>
      <xdr:colOff>701041</xdr:colOff>
      <xdr:row>0</xdr:row>
      <xdr:rowOff>360000</xdr:rowOff>
    </xdr:to>
    <xdr:sp macro="" textlink="">
      <xdr:nvSpPr>
        <xdr:cNvPr id="21" name="正方形/長方形 20">
          <a:hlinkClick xmlns:r="http://schemas.openxmlformats.org/officeDocument/2006/relationships" r:id="rId7"/>
          <a:extLst>
            <a:ext uri="{FF2B5EF4-FFF2-40B4-BE49-F238E27FC236}">
              <a16:creationId xmlns:a16="http://schemas.microsoft.com/office/drawing/2014/main" id="{00000000-0008-0000-0700-000015000000}"/>
            </a:ext>
          </a:extLst>
        </xdr:cNvPr>
        <xdr:cNvSpPr/>
      </xdr:nvSpPr>
      <xdr:spPr>
        <a:xfrm>
          <a:off x="5120641" y="0"/>
          <a:ext cx="8001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6</xdr:col>
      <xdr:colOff>693420</xdr:colOff>
      <xdr:row>0</xdr:row>
      <xdr:rowOff>0</xdr:rowOff>
    </xdr:from>
    <xdr:to>
      <xdr:col>7</xdr:col>
      <xdr:colOff>678180</xdr:colOff>
      <xdr:row>0</xdr:row>
      <xdr:rowOff>360000</xdr:rowOff>
    </xdr:to>
    <xdr:sp macro="" textlink="">
      <xdr:nvSpPr>
        <xdr:cNvPr id="22" name="正方形/長方形 21">
          <a:hlinkClick xmlns:r="http://schemas.openxmlformats.org/officeDocument/2006/relationships" r:id="rId8"/>
          <a:extLst>
            <a:ext uri="{FF2B5EF4-FFF2-40B4-BE49-F238E27FC236}">
              <a16:creationId xmlns:a16="http://schemas.microsoft.com/office/drawing/2014/main" id="{00000000-0008-0000-0700-000016000000}"/>
            </a:ext>
          </a:extLst>
        </xdr:cNvPr>
        <xdr:cNvSpPr/>
      </xdr:nvSpPr>
      <xdr:spPr>
        <a:xfrm>
          <a:off x="5913120" y="0"/>
          <a:ext cx="85344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7</xdr:col>
      <xdr:colOff>693421</xdr:colOff>
      <xdr:row>0</xdr:row>
      <xdr:rowOff>0</xdr:rowOff>
    </xdr:from>
    <xdr:to>
      <xdr:col>8</xdr:col>
      <xdr:colOff>541020</xdr:colOff>
      <xdr:row>0</xdr:row>
      <xdr:rowOff>360000</xdr:rowOff>
    </xdr:to>
    <xdr:sp macro="" textlink="">
      <xdr:nvSpPr>
        <xdr:cNvPr id="23" name="正方形/長方形 22">
          <a:extLst>
            <a:ext uri="{FF2B5EF4-FFF2-40B4-BE49-F238E27FC236}">
              <a16:creationId xmlns:a16="http://schemas.microsoft.com/office/drawing/2014/main" id="{00000000-0008-0000-0700-000017000000}"/>
            </a:ext>
          </a:extLst>
        </xdr:cNvPr>
        <xdr:cNvSpPr/>
      </xdr:nvSpPr>
      <xdr:spPr>
        <a:xfrm>
          <a:off x="6781801" y="0"/>
          <a:ext cx="716279" cy="360000"/>
        </a:xfrm>
        <a:prstGeom prst="rect">
          <a:avLst/>
        </a:prstGeom>
        <a:solidFill>
          <a:srgbClr val="663300"/>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solidFill>
                <a:schemeClr val="bg1"/>
              </a:solidFill>
            </a:rPr>
            <a:t>DATA</a:t>
          </a:r>
          <a:endParaRPr kumimoji="1" lang="ja-JP" altLang="en-US" sz="1100" b="1">
            <a:solidFill>
              <a:schemeClr val="bg1"/>
            </a:solidFill>
          </a:endParaRPr>
        </a:p>
      </xdr:txBody>
    </xdr:sp>
    <xdr:clientData/>
  </xdr:twoCellAnchor>
  <xdr:twoCellAnchor>
    <xdr:from>
      <xdr:col>8</xdr:col>
      <xdr:colOff>541021</xdr:colOff>
      <xdr:row>0</xdr:row>
      <xdr:rowOff>0</xdr:rowOff>
    </xdr:from>
    <xdr:to>
      <xdr:col>9</xdr:col>
      <xdr:colOff>506251</xdr:colOff>
      <xdr:row>0</xdr:row>
      <xdr:rowOff>360000</xdr:rowOff>
    </xdr:to>
    <xdr:sp macro="" textlink="">
      <xdr:nvSpPr>
        <xdr:cNvPr id="24" name="正方形/長方形 23">
          <a:hlinkClick xmlns:r="http://schemas.openxmlformats.org/officeDocument/2006/relationships" r:id="rId1"/>
          <a:extLst>
            <a:ext uri="{FF2B5EF4-FFF2-40B4-BE49-F238E27FC236}">
              <a16:creationId xmlns:a16="http://schemas.microsoft.com/office/drawing/2014/main" id="{00000000-0008-0000-0700-000018000000}"/>
            </a:ext>
          </a:extLst>
        </xdr:cNvPr>
        <xdr:cNvSpPr/>
      </xdr:nvSpPr>
      <xdr:spPr>
        <a:xfrm>
          <a:off x="7498081" y="0"/>
          <a:ext cx="83391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埼玉係数</a:t>
          </a:r>
        </a:p>
      </xdr:txBody>
    </xdr:sp>
    <xdr:clientData/>
  </xdr:twoCellAnchor>
  <xdr:twoCellAnchor>
    <xdr:from>
      <xdr:col>9</xdr:col>
      <xdr:colOff>504825</xdr:colOff>
      <xdr:row>0</xdr:row>
      <xdr:rowOff>0</xdr:rowOff>
    </xdr:from>
    <xdr:to>
      <xdr:col>10</xdr:col>
      <xdr:colOff>472440</xdr:colOff>
      <xdr:row>0</xdr:row>
      <xdr:rowOff>360000</xdr:rowOff>
    </xdr:to>
    <xdr:sp macro="" textlink="">
      <xdr:nvSpPr>
        <xdr:cNvPr id="25" name="正方形/長方形 24">
          <a:hlinkClick xmlns:r="http://schemas.openxmlformats.org/officeDocument/2006/relationships" r:id="rId9"/>
          <a:extLst>
            <a:ext uri="{FF2B5EF4-FFF2-40B4-BE49-F238E27FC236}">
              <a16:creationId xmlns:a16="http://schemas.microsoft.com/office/drawing/2014/main" id="{00000000-0008-0000-0700-000019000000}"/>
            </a:ext>
          </a:extLst>
        </xdr:cNvPr>
        <xdr:cNvSpPr/>
      </xdr:nvSpPr>
      <xdr:spPr>
        <a:xfrm>
          <a:off x="8330565" y="0"/>
          <a:ext cx="836295"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10</xdr:col>
      <xdr:colOff>480060</xdr:colOff>
      <xdr:row>0</xdr:row>
      <xdr:rowOff>0</xdr:rowOff>
    </xdr:from>
    <xdr:to>
      <xdr:col>11</xdr:col>
      <xdr:colOff>480060</xdr:colOff>
      <xdr:row>0</xdr:row>
      <xdr:rowOff>360000</xdr:rowOff>
    </xdr:to>
    <xdr:sp macro="" textlink="">
      <xdr:nvSpPr>
        <xdr:cNvPr id="26" name="正方形/長方形 25">
          <a:hlinkClick xmlns:r="http://schemas.openxmlformats.org/officeDocument/2006/relationships" r:id="rId10"/>
          <a:extLst>
            <a:ext uri="{FF2B5EF4-FFF2-40B4-BE49-F238E27FC236}">
              <a16:creationId xmlns:a16="http://schemas.microsoft.com/office/drawing/2014/main" id="{00000000-0008-0000-0700-00001A000000}"/>
            </a:ext>
          </a:extLst>
        </xdr:cNvPr>
        <xdr:cNvSpPr/>
      </xdr:nvSpPr>
      <xdr:spPr>
        <a:xfrm>
          <a:off x="9174480" y="0"/>
          <a:ext cx="8686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3" name="ホームベース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123825" y="0"/>
          <a:ext cx="1295400" cy="361950"/>
        </a:xfrm>
        <a:prstGeom prst="homePlate">
          <a:avLst/>
        </a:prstGeom>
        <a:solidFill>
          <a:schemeClr val="accent4">
            <a:lumMod val="20000"/>
            <a:lumOff val="80000"/>
          </a:schemeClr>
        </a:solidFill>
        <a:ln w="28575">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埼玉県各種係数</a:t>
          </a:r>
        </a:p>
      </xdr:txBody>
    </xdr:sp>
    <xdr:clientData/>
  </xdr:twoCellAnchor>
  <xdr:twoCellAnchor>
    <xdr:from>
      <xdr:col>2</xdr:col>
      <xdr:colOff>891540</xdr:colOff>
      <xdr:row>0</xdr:row>
      <xdr:rowOff>0</xdr:rowOff>
    </xdr:from>
    <xdr:to>
      <xdr:col>2</xdr:col>
      <xdr:colOff>1638301</xdr:colOff>
      <xdr:row>0</xdr:row>
      <xdr:rowOff>360000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0000000-0008-0000-0800-000004000000}"/>
            </a:ext>
          </a:extLst>
        </xdr:cNvPr>
        <xdr:cNvSpPr/>
      </xdr:nvSpPr>
      <xdr:spPr>
        <a:xfrm>
          <a:off x="1623060" y="0"/>
          <a:ext cx="746761"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1630681</xdr:colOff>
      <xdr:row>0</xdr:row>
      <xdr:rowOff>0</xdr:rowOff>
    </xdr:from>
    <xdr:to>
      <xdr:col>3</xdr:col>
      <xdr:colOff>411481</xdr:colOff>
      <xdr:row>0</xdr:row>
      <xdr:rowOff>360000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00000000-0008-0000-0800-000005000000}"/>
            </a:ext>
          </a:extLst>
        </xdr:cNvPr>
        <xdr:cNvSpPr/>
      </xdr:nvSpPr>
      <xdr:spPr>
        <a:xfrm>
          <a:off x="2362201" y="0"/>
          <a:ext cx="65532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411481</xdr:colOff>
      <xdr:row>0</xdr:row>
      <xdr:rowOff>0</xdr:rowOff>
    </xdr:from>
    <xdr:to>
      <xdr:col>4</xdr:col>
      <xdr:colOff>213360</xdr:colOff>
      <xdr:row>0</xdr:row>
      <xdr:rowOff>360000</xdr:rowOff>
    </xdr:to>
    <xdr:sp macro="" textlink="">
      <xdr:nvSpPr>
        <xdr:cNvPr id="6" name="正方形/長方形 5">
          <a:hlinkClick xmlns:r="http://schemas.openxmlformats.org/officeDocument/2006/relationships" r:id="rId4"/>
          <a:extLst>
            <a:ext uri="{FF2B5EF4-FFF2-40B4-BE49-F238E27FC236}">
              <a16:creationId xmlns:a16="http://schemas.microsoft.com/office/drawing/2014/main" id="{00000000-0008-0000-0800-000006000000}"/>
            </a:ext>
          </a:extLst>
        </xdr:cNvPr>
        <xdr:cNvSpPr/>
      </xdr:nvSpPr>
      <xdr:spPr>
        <a:xfrm>
          <a:off x="3017521" y="0"/>
          <a:ext cx="67055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198121</xdr:colOff>
      <xdr:row>0</xdr:row>
      <xdr:rowOff>0</xdr:rowOff>
    </xdr:from>
    <xdr:to>
      <xdr:col>5</xdr:col>
      <xdr:colOff>60960</xdr:colOff>
      <xdr:row>0</xdr:row>
      <xdr:rowOff>360000</xdr:rowOff>
    </xdr:to>
    <xdr:sp macro="" textlink="">
      <xdr:nvSpPr>
        <xdr:cNvPr id="7" name="正方形/長方形 6">
          <a:hlinkClick xmlns:r="http://schemas.openxmlformats.org/officeDocument/2006/relationships" r:id="rId5"/>
          <a:extLst>
            <a:ext uri="{FF2B5EF4-FFF2-40B4-BE49-F238E27FC236}">
              <a16:creationId xmlns:a16="http://schemas.microsoft.com/office/drawing/2014/main" id="{00000000-0008-0000-0800-000007000000}"/>
            </a:ext>
          </a:extLst>
        </xdr:cNvPr>
        <xdr:cNvSpPr/>
      </xdr:nvSpPr>
      <xdr:spPr>
        <a:xfrm>
          <a:off x="3672841" y="0"/>
          <a:ext cx="73151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53341</xdr:colOff>
      <xdr:row>0</xdr:row>
      <xdr:rowOff>0</xdr:rowOff>
    </xdr:from>
    <xdr:to>
      <xdr:col>5</xdr:col>
      <xdr:colOff>769621</xdr:colOff>
      <xdr:row>0</xdr:row>
      <xdr:rowOff>360000</xdr:rowOff>
    </xdr:to>
    <xdr:sp macro="" textlink="">
      <xdr:nvSpPr>
        <xdr:cNvPr id="8" name="正方形/長方形 7">
          <a:hlinkClick xmlns:r="http://schemas.openxmlformats.org/officeDocument/2006/relationships" r:id="rId6"/>
          <a:extLst>
            <a:ext uri="{FF2B5EF4-FFF2-40B4-BE49-F238E27FC236}">
              <a16:creationId xmlns:a16="http://schemas.microsoft.com/office/drawing/2014/main" id="{00000000-0008-0000-0800-000008000000}"/>
            </a:ext>
          </a:extLst>
        </xdr:cNvPr>
        <xdr:cNvSpPr/>
      </xdr:nvSpPr>
      <xdr:spPr>
        <a:xfrm>
          <a:off x="4396741" y="0"/>
          <a:ext cx="7162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5</xdr:col>
      <xdr:colOff>762001</xdr:colOff>
      <xdr:row>0</xdr:row>
      <xdr:rowOff>0</xdr:rowOff>
    </xdr:from>
    <xdr:to>
      <xdr:col>6</xdr:col>
      <xdr:colOff>754380</xdr:colOff>
      <xdr:row>0</xdr:row>
      <xdr:rowOff>360000</xdr:rowOff>
    </xdr:to>
    <xdr:sp macro="" textlink="">
      <xdr:nvSpPr>
        <xdr:cNvPr id="9" name="正方形/長方形 8">
          <a:hlinkClick xmlns:r="http://schemas.openxmlformats.org/officeDocument/2006/relationships" r:id="rId7"/>
          <a:extLst>
            <a:ext uri="{FF2B5EF4-FFF2-40B4-BE49-F238E27FC236}">
              <a16:creationId xmlns:a16="http://schemas.microsoft.com/office/drawing/2014/main" id="{00000000-0008-0000-0800-000009000000}"/>
            </a:ext>
          </a:extLst>
        </xdr:cNvPr>
        <xdr:cNvSpPr/>
      </xdr:nvSpPr>
      <xdr:spPr>
        <a:xfrm>
          <a:off x="5105401" y="0"/>
          <a:ext cx="86105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埼玉波及</a:t>
          </a:r>
        </a:p>
      </xdr:txBody>
    </xdr:sp>
    <xdr:clientData/>
  </xdr:twoCellAnchor>
  <xdr:twoCellAnchor>
    <xdr:from>
      <xdr:col>6</xdr:col>
      <xdr:colOff>754381</xdr:colOff>
      <xdr:row>0</xdr:row>
      <xdr:rowOff>0</xdr:rowOff>
    </xdr:from>
    <xdr:to>
      <xdr:col>7</xdr:col>
      <xdr:colOff>685801</xdr:colOff>
      <xdr:row>0</xdr:row>
      <xdr:rowOff>360000</xdr:rowOff>
    </xdr:to>
    <xdr:sp macro="" textlink="">
      <xdr:nvSpPr>
        <xdr:cNvPr id="10" name="正方形/長方形 9">
          <a:hlinkClick xmlns:r="http://schemas.openxmlformats.org/officeDocument/2006/relationships" r:id="rId8"/>
          <a:extLst>
            <a:ext uri="{FF2B5EF4-FFF2-40B4-BE49-F238E27FC236}">
              <a16:creationId xmlns:a16="http://schemas.microsoft.com/office/drawing/2014/main" id="{00000000-0008-0000-0800-00000A000000}"/>
            </a:ext>
          </a:extLst>
        </xdr:cNvPr>
        <xdr:cNvSpPr/>
      </xdr:nvSpPr>
      <xdr:spPr>
        <a:xfrm>
          <a:off x="5966461" y="0"/>
          <a:ext cx="80010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全国波及</a:t>
          </a:r>
        </a:p>
      </xdr:txBody>
    </xdr:sp>
    <xdr:clientData/>
  </xdr:twoCellAnchor>
  <xdr:twoCellAnchor>
    <xdr:from>
      <xdr:col>7</xdr:col>
      <xdr:colOff>693421</xdr:colOff>
      <xdr:row>0</xdr:row>
      <xdr:rowOff>0</xdr:rowOff>
    </xdr:from>
    <xdr:to>
      <xdr:col>8</xdr:col>
      <xdr:colOff>579121</xdr:colOff>
      <xdr:row>0</xdr:row>
      <xdr:rowOff>360000</xdr:rowOff>
    </xdr:to>
    <xdr:sp macro="" textlink="">
      <xdr:nvSpPr>
        <xdr:cNvPr id="11" name="正方形/長方形 10">
          <a:hlinkClick xmlns:r="http://schemas.openxmlformats.org/officeDocument/2006/relationships" r:id="rId9"/>
          <a:extLst>
            <a:ext uri="{FF2B5EF4-FFF2-40B4-BE49-F238E27FC236}">
              <a16:creationId xmlns:a16="http://schemas.microsoft.com/office/drawing/2014/main" id="{00000000-0008-0000-0800-00000B000000}"/>
            </a:ext>
          </a:extLst>
        </xdr:cNvPr>
        <xdr:cNvSpPr/>
      </xdr:nvSpPr>
      <xdr:spPr>
        <a:xfrm>
          <a:off x="6774181" y="0"/>
          <a:ext cx="75438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8</xdr:col>
      <xdr:colOff>579120</xdr:colOff>
      <xdr:row>0</xdr:row>
      <xdr:rowOff>0</xdr:rowOff>
    </xdr:from>
    <xdr:to>
      <xdr:col>9</xdr:col>
      <xdr:colOff>515775</xdr:colOff>
      <xdr:row>0</xdr:row>
      <xdr:rowOff>360000</xdr:rowOff>
    </xdr:to>
    <xdr:sp macro="" textlink="">
      <xdr:nvSpPr>
        <xdr:cNvPr id="12" name="正方形/長方形 11">
          <a:extLst>
            <a:ext uri="{FF2B5EF4-FFF2-40B4-BE49-F238E27FC236}">
              <a16:creationId xmlns:a16="http://schemas.microsoft.com/office/drawing/2014/main" id="{00000000-0008-0000-0800-00000C000000}"/>
            </a:ext>
          </a:extLst>
        </xdr:cNvPr>
        <xdr:cNvSpPr/>
      </xdr:nvSpPr>
      <xdr:spPr>
        <a:xfrm>
          <a:off x="7528560" y="0"/>
          <a:ext cx="805335" cy="360000"/>
        </a:xfrm>
        <a:prstGeom prst="rect">
          <a:avLst/>
        </a:prstGeom>
        <a:solidFill>
          <a:schemeClr val="tx1"/>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埼玉係数</a:t>
          </a:r>
        </a:p>
      </xdr:txBody>
    </xdr:sp>
    <xdr:clientData/>
  </xdr:twoCellAnchor>
  <xdr:twoCellAnchor>
    <xdr:from>
      <xdr:col>9</xdr:col>
      <xdr:colOff>514350</xdr:colOff>
      <xdr:row>0</xdr:row>
      <xdr:rowOff>0</xdr:rowOff>
    </xdr:from>
    <xdr:to>
      <xdr:col>10</xdr:col>
      <xdr:colOff>518159</xdr:colOff>
      <xdr:row>0</xdr:row>
      <xdr:rowOff>360000</xdr:rowOff>
    </xdr:to>
    <xdr:sp macro="" textlink="">
      <xdr:nvSpPr>
        <xdr:cNvPr id="13" name="正方形/長方形 12">
          <a:hlinkClick xmlns:r="http://schemas.openxmlformats.org/officeDocument/2006/relationships" r:id="rId1"/>
          <a:extLst>
            <a:ext uri="{FF2B5EF4-FFF2-40B4-BE49-F238E27FC236}">
              <a16:creationId xmlns:a16="http://schemas.microsoft.com/office/drawing/2014/main" id="{00000000-0008-0000-0800-00000D000000}"/>
            </a:ext>
          </a:extLst>
        </xdr:cNvPr>
        <xdr:cNvSpPr/>
      </xdr:nvSpPr>
      <xdr:spPr>
        <a:xfrm>
          <a:off x="8332470" y="0"/>
          <a:ext cx="872489"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全国係数</a:t>
          </a:r>
        </a:p>
      </xdr:txBody>
    </xdr:sp>
    <xdr:clientData/>
  </xdr:twoCellAnchor>
  <xdr:twoCellAnchor>
    <xdr:from>
      <xdr:col>10</xdr:col>
      <xdr:colOff>510540</xdr:colOff>
      <xdr:row>0</xdr:row>
      <xdr:rowOff>0</xdr:rowOff>
    </xdr:from>
    <xdr:to>
      <xdr:col>11</xdr:col>
      <xdr:colOff>502920</xdr:colOff>
      <xdr:row>0</xdr:row>
      <xdr:rowOff>360000</xdr:rowOff>
    </xdr:to>
    <xdr:sp macro="" textlink="">
      <xdr:nvSpPr>
        <xdr:cNvPr id="14" name="正方形/長方形 13">
          <a:hlinkClick xmlns:r="http://schemas.openxmlformats.org/officeDocument/2006/relationships" r:id="rId10"/>
          <a:extLst>
            <a:ext uri="{FF2B5EF4-FFF2-40B4-BE49-F238E27FC236}">
              <a16:creationId xmlns:a16="http://schemas.microsoft.com/office/drawing/2014/main" id="{00000000-0008-0000-0800-00000E000000}"/>
            </a:ext>
          </a:extLst>
        </xdr:cNvPr>
        <xdr:cNvSpPr/>
      </xdr:nvSpPr>
      <xdr:spPr>
        <a:xfrm>
          <a:off x="9197340" y="0"/>
          <a:ext cx="861060" cy="360000"/>
        </a:xfrm>
        <a:prstGeom prst="rect">
          <a:avLst/>
        </a:prstGeom>
        <a:solidFill>
          <a:schemeClr val="accent4">
            <a:lumMod val="20000"/>
            <a:lumOff val="80000"/>
          </a:schemeClr>
        </a:solidFill>
        <a:ln w="12700">
          <a:solidFill>
            <a:schemeClr val="accent4">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建設係数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pref.saitama.lg.jp/a0206/a152/" TargetMode="External"/><Relationship Id="rId1" Type="http://schemas.openxmlformats.org/officeDocument/2006/relationships/hyperlink" Target="mailto:a2300-15@pref.saitama.lg.jp"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T101"/>
  <sheetViews>
    <sheetView showRowColHeaders="0" tabSelected="1" zoomScale="80" zoomScaleNormal="80" workbookViewId="0"/>
  </sheetViews>
  <sheetFormatPr defaultColWidth="9" defaultRowHeight="16.5"/>
  <cols>
    <col min="1" max="1" width="1.6328125" style="337" customWidth="1"/>
    <col min="2" max="2" width="3.6328125" style="422" customWidth="1"/>
    <col min="3" max="3" width="3.6328125" style="337" customWidth="1"/>
    <col min="4" max="4" width="10.6328125" style="337" customWidth="1"/>
    <col min="5" max="5" width="4.6328125" style="337" customWidth="1"/>
    <col min="6" max="6" width="7.6328125" style="337" customWidth="1"/>
    <col min="7" max="16384" width="9" style="337"/>
  </cols>
  <sheetData>
    <row r="1" spans="1:20" ht="37.5" customHeight="1">
      <c r="A1" s="689"/>
      <c r="B1" s="477"/>
    </row>
    <row r="3" spans="1:20" ht="22.5">
      <c r="B3" s="690" t="s">
        <v>57</v>
      </c>
      <c r="C3" s="691"/>
      <c r="D3" s="691"/>
      <c r="E3" s="691"/>
      <c r="F3" s="691"/>
      <c r="G3" s="691"/>
      <c r="H3" s="691"/>
      <c r="I3" s="691"/>
      <c r="J3" s="691"/>
      <c r="K3" s="691"/>
      <c r="L3" s="691"/>
      <c r="M3" s="691"/>
      <c r="N3" s="691"/>
      <c r="O3" s="691"/>
      <c r="P3" s="691"/>
      <c r="Q3" s="691"/>
      <c r="R3" s="691"/>
      <c r="S3" s="691"/>
      <c r="T3" s="692"/>
    </row>
    <row r="5" spans="1:20">
      <c r="C5" s="337" t="s">
        <v>58</v>
      </c>
    </row>
    <row r="6" spans="1:20">
      <c r="D6" s="337" t="s">
        <v>59</v>
      </c>
      <c r="T6" s="357"/>
    </row>
    <row r="7" spans="1:20" ht="16.5" customHeight="1">
      <c r="B7" s="337"/>
      <c r="D7" s="337" t="s">
        <v>60</v>
      </c>
      <c r="T7" s="357"/>
    </row>
    <row r="8" spans="1:20" ht="16.5" customHeight="1">
      <c r="B8" s="337"/>
      <c r="D8" s="337" t="s">
        <v>410</v>
      </c>
      <c r="T8" s="357"/>
    </row>
    <row r="9" spans="1:20" ht="16.5" customHeight="1">
      <c r="D9" s="337" t="s">
        <v>290</v>
      </c>
    </row>
    <row r="10" spans="1:20">
      <c r="B10" s="337"/>
      <c r="D10" s="337" t="str">
        <f>建設係数!J6&amp;"年の物価調整を行っているため、"&amp;建設係数!J6&amp;"年価格の入力で利用可能です。"</f>
        <v>2025年の物価調整を行っているため、2025年価格の入力で利用可能です。</v>
      </c>
      <c r="T10" s="357"/>
    </row>
    <row r="11" spans="1:20">
      <c r="B11" s="337"/>
      <c r="D11" s="337" t="s">
        <v>833</v>
      </c>
      <c r="T11" s="357"/>
    </row>
    <row r="12" spans="1:20" ht="6" customHeight="1">
      <c r="B12" s="337"/>
      <c r="T12" s="357"/>
    </row>
    <row r="13" spans="1:20" ht="4.5" customHeight="1">
      <c r="B13" s="337"/>
      <c r="T13" s="357"/>
    </row>
    <row r="14" spans="1:20">
      <c r="B14" s="337"/>
      <c r="D14" s="337" t="s">
        <v>61</v>
      </c>
      <c r="T14" s="357"/>
    </row>
    <row r="15" spans="1:20">
      <c r="B15" s="337"/>
      <c r="T15" s="357"/>
    </row>
    <row r="16" spans="1:20">
      <c r="C16" s="337" t="s">
        <v>56</v>
      </c>
      <c r="T16" s="357"/>
    </row>
    <row r="17" spans="3:6">
      <c r="D17" s="337" t="s">
        <v>62</v>
      </c>
    </row>
    <row r="18" spans="3:6" ht="17" thickBot="1">
      <c r="D18" s="339"/>
    </row>
    <row r="19" spans="3:6">
      <c r="C19" s="341"/>
      <c r="D19" s="701" t="s">
        <v>395</v>
      </c>
      <c r="E19" s="357"/>
      <c r="F19" s="337" t="s">
        <v>63</v>
      </c>
    </row>
    <row r="20" spans="3:6" ht="17" thickBot="1">
      <c r="C20" s="341"/>
      <c r="D20" s="702"/>
      <c r="E20" s="357"/>
      <c r="F20" s="337" t="s">
        <v>291</v>
      </c>
    </row>
    <row r="21" spans="3:6">
      <c r="D21" s="388"/>
      <c r="F21" s="337" t="s">
        <v>292</v>
      </c>
    </row>
    <row r="22" spans="3:6" ht="6" customHeight="1"/>
    <row r="23" spans="3:6">
      <c r="F23" s="337" t="s">
        <v>64</v>
      </c>
    </row>
    <row r="24" spans="3:6">
      <c r="F24" s="337" t="s">
        <v>65</v>
      </c>
    </row>
    <row r="25" spans="3:6">
      <c r="F25" s="337" t="s">
        <v>66</v>
      </c>
    </row>
    <row r="26" spans="3:6">
      <c r="F26" s="337" t="s">
        <v>67</v>
      </c>
    </row>
    <row r="27" spans="3:6">
      <c r="F27" s="337" t="s">
        <v>406</v>
      </c>
    </row>
    <row r="28" spans="3:6" ht="6" customHeight="1"/>
    <row r="29" spans="3:6">
      <c r="F29" s="337" t="s">
        <v>68</v>
      </c>
    </row>
    <row r="30" spans="3:6">
      <c r="F30" s="337" t="s">
        <v>404</v>
      </c>
    </row>
    <row r="31" spans="3:6">
      <c r="F31" s="337" t="s">
        <v>70</v>
      </c>
    </row>
    <row r="32" spans="3:6">
      <c r="F32" s="337" t="s">
        <v>407</v>
      </c>
    </row>
    <row r="33" spans="4:6" ht="6" customHeight="1"/>
    <row r="34" spans="4:6">
      <c r="F34" s="337" t="s">
        <v>71</v>
      </c>
    </row>
    <row r="35" spans="4:6" ht="17" thickBot="1"/>
    <row r="36" spans="4:6">
      <c r="D36" s="701" t="s">
        <v>394</v>
      </c>
      <c r="F36" s="337" t="s">
        <v>72</v>
      </c>
    </row>
    <row r="37" spans="4:6" ht="17" thickBot="1">
      <c r="D37" s="702"/>
      <c r="F37" s="337" t="s">
        <v>73</v>
      </c>
    </row>
    <row r="38" spans="4:6">
      <c r="F38" s="337" t="s">
        <v>74</v>
      </c>
    </row>
    <row r="39" spans="4:6" ht="17" thickBot="1"/>
    <row r="40" spans="4:6">
      <c r="D40" s="701" t="s">
        <v>393</v>
      </c>
      <c r="F40" s="337" t="s">
        <v>75</v>
      </c>
    </row>
    <row r="41" spans="4:6" ht="17" thickBot="1">
      <c r="D41" s="702"/>
      <c r="F41" s="337" t="s">
        <v>76</v>
      </c>
    </row>
    <row r="42" spans="4:6">
      <c r="F42" s="337" t="s">
        <v>77</v>
      </c>
    </row>
    <row r="43" spans="4:6" ht="6" customHeight="1"/>
    <row r="44" spans="4:6">
      <c r="F44" s="337" t="s">
        <v>78</v>
      </c>
    </row>
    <row r="45" spans="4:6">
      <c r="F45" s="337" t="s">
        <v>829</v>
      </c>
    </row>
    <row r="46" spans="4:6">
      <c r="F46" s="337" t="s">
        <v>401</v>
      </c>
    </row>
    <row r="47" spans="4:6">
      <c r="F47" s="337" t="s">
        <v>885</v>
      </c>
    </row>
    <row r="48" spans="4:6">
      <c r="F48" s="337" t="s">
        <v>79</v>
      </c>
    </row>
    <row r="49" spans="4:6" ht="17" thickBot="1"/>
    <row r="50" spans="4:6">
      <c r="D50" s="701" t="s">
        <v>396</v>
      </c>
      <c r="F50" s="337" t="s">
        <v>80</v>
      </c>
    </row>
    <row r="51" spans="4:6" ht="17" thickBot="1">
      <c r="D51" s="702"/>
      <c r="F51" s="337" t="s">
        <v>81</v>
      </c>
    </row>
    <row r="52" spans="4:6" ht="17" thickBot="1"/>
    <row r="53" spans="4:6">
      <c r="D53" s="701" t="s">
        <v>389</v>
      </c>
      <c r="F53" s="337" t="s">
        <v>82</v>
      </c>
    </row>
    <row r="54" spans="4:6" ht="17" thickBot="1">
      <c r="D54" s="702"/>
      <c r="F54" s="337" t="s">
        <v>83</v>
      </c>
    </row>
    <row r="55" spans="4:6" ht="17" thickBot="1"/>
    <row r="56" spans="4:6">
      <c r="D56" s="701" t="s">
        <v>390</v>
      </c>
      <c r="F56" s="337" t="s">
        <v>84</v>
      </c>
    </row>
    <row r="57" spans="4:6" ht="17" thickBot="1">
      <c r="D57" s="702"/>
    </row>
    <row r="58" spans="4:6" ht="17" thickBot="1"/>
    <row r="59" spans="4:6">
      <c r="D59" s="701" t="s">
        <v>397</v>
      </c>
      <c r="F59" s="337" t="s">
        <v>85</v>
      </c>
    </row>
    <row r="60" spans="4:6" ht="17" thickBot="1">
      <c r="D60" s="702"/>
    </row>
    <row r="61" spans="4:6" ht="17" thickBot="1"/>
    <row r="62" spans="4:6">
      <c r="D62" s="701" t="s">
        <v>391</v>
      </c>
      <c r="F62" s="337" t="s">
        <v>86</v>
      </c>
    </row>
    <row r="63" spans="4:6" ht="17" thickBot="1">
      <c r="D63" s="702"/>
    </row>
    <row r="64" spans="4:6" ht="17" thickBot="1"/>
    <row r="65" spans="3:6">
      <c r="D65" s="701" t="s">
        <v>392</v>
      </c>
      <c r="F65" s="337" t="s">
        <v>87</v>
      </c>
    </row>
    <row r="66" spans="3:6" ht="17" thickBot="1">
      <c r="D66" s="702"/>
    </row>
    <row r="67" spans="3:6" ht="17" thickBot="1"/>
    <row r="68" spans="3:6">
      <c r="C68" s="341"/>
      <c r="D68" s="701" t="s">
        <v>398</v>
      </c>
      <c r="F68" s="337" t="s">
        <v>399</v>
      </c>
    </row>
    <row r="69" spans="3:6" ht="17" thickBot="1">
      <c r="C69" s="341"/>
      <c r="D69" s="702"/>
      <c r="F69" s="337" t="s">
        <v>400</v>
      </c>
    </row>
    <row r="70" spans="3:6" ht="17" thickBot="1">
      <c r="C70" s="341"/>
      <c r="D70" s="478"/>
    </row>
    <row r="71" spans="3:6">
      <c r="C71" s="341"/>
      <c r="D71" s="703" t="s">
        <v>88</v>
      </c>
      <c r="E71" s="357"/>
    </row>
    <row r="72" spans="3:6" ht="17" thickBot="1">
      <c r="C72" s="479"/>
      <c r="D72" s="704"/>
      <c r="E72" s="357"/>
    </row>
    <row r="73" spans="3:6">
      <c r="C73" s="479"/>
      <c r="D73" s="480"/>
    </row>
    <row r="74" spans="3:6">
      <c r="D74" s="337" t="str">
        <f>"・この経済波及効果分析ツールは、"&amp;建設係数!J6&amp;"年の物価調整を行っています。"</f>
        <v>・この経済波及効果分析ツールは、2025年の物価調整を行っています。</v>
      </c>
    </row>
    <row r="75" spans="3:6">
      <c r="D75" s="477" t="str">
        <f>"　与えられた投資額をデフレータで2020年価格に変換してから経済波及効果を計算し、計算結果を"&amp;建設係数!J6&amp;"年価格に戻しています。"</f>
        <v>　与えられた投資額をデフレータで2020年価格に変換してから経済波及効果を計算し、計算結果を2025年価格に戻しています。</v>
      </c>
    </row>
    <row r="76" spans="3:6">
      <c r="D76" s="337" t="s">
        <v>830</v>
      </c>
    </row>
    <row r="77" spans="3:6">
      <c r="D77" s="337" t="str">
        <f>"　したがって、2020年の投入構造や自給率が逆行列係数表に反映されており、その内容が"&amp;建設係数!J6&amp;"年にも続いていると仮定して計算しています。"</f>
        <v>　したがって、2020年の投入構造や自給率が逆行列係数表に反映されており、その内容が2025年にも続いていると仮定して計算しています。</v>
      </c>
    </row>
    <row r="78" spans="3:6">
      <c r="D78" s="337" t="s">
        <v>89</v>
      </c>
    </row>
    <row r="79" spans="3:6">
      <c r="D79" s="337" t="s">
        <v>90</v>
      </c>
    </row>
    <row r="80" spans="3:6">
      <c r="D80" s="337" t="s">
        <v>834</v>
      </c>
    </row>
    <row r="81" spans="3:13">
      <c r="D81" s="337" t="s">
        <v>91</v>
      </c>
    </row>
    <row r="82" spans="3:13">
      <c r="D82" s="337" t="s">
        <v>402</v>
      </c>
    </row>
    <row r="83" spans="3:13">
      <c r="D83" s="337" t="s">
        <v>408</v>
      </c>
    </row>
    <row r="84" spans="3:13">
      <c r="D84" s="337" t="s">
        <v>831</v>
      </c>
    </row>
    <row r="85" spans="3:13">
      <c r="D85" s="337" t="s">
        <v>403</v>
      </c>
    </row>
    <row r="86" spans="3:13" ht="6" customHeight="1"/>
    <row r="87" spans="3:13">
      <c r="C87" s="337" t="s">
        <v>92</v>
      </c>
    </row>
    <row r="88" spans="3:13">
      <c r="D88" s="337" t="s">
        <v>93</v>
      </c>
    </row>
    <row r="89" spans="3:13">
      <c r="D89" s="337" t="s">
        <v>94</v>
      </c>
    </row>
    <row r="90" spans="3:13" ht="6" customHeight="1"/>
    <row r="91" spans="3:13">
      <c r="C91" s="337" t="s">
        <v>95</v>
      </c>
    </row>
    <row r="92" spans="3:13">
      <c r="D92" s="337" t="s">
        <v>96</v>
      </c>
      <c r="M92" s="481"/>
    </row>
    <row r="93" spans="3:13">
      <c r="E93" s="337" t="s">
        <v>97</v>
      </c>
    </row>
    <row r="94" spans="3:13">
      <c r="E94" s="693" t="s">
        <v>98</v>
      </c>
      <c r="F94" s="694"/>
      <c r="G94" s="337" t="s">
        <v>99</v>
      </c>
    </row>
    <row r="95" spans="3:13">
      <c r="G95" s="695" t="s">
        <v>104</v>
      </c>
      <c r="H95" s="696"/>
      <c r="I95" s="697"/>
    </row>
    <row r="96" spans="3:13">
      <c r="G96" s="422" t="s">
        <v>100</v>
      </c>
      <c r="H96" s="419" t="s">
        <v>101</v>
      </c>
    </row>
    <row r="97" spans="2:15">
      <c r="G97" s="422"/>
      <c r="H97" s="419"/>
    </row>
    <row r="99" spans="2:15">
      <c r="B99" s="415"/>
      <c r="D99" s="337" t="s">
        <v>102</v>
      </c>
      <c r="L99" s="698" t="s">
        <v>103</v>
      </c>
      <c r="M99" s="699"/>
      <c r="N99" s="699"/>
      <c r="O99" s="700"/>
    </row>
    <row r="100" spans="2:15" ht="6" customHeight="1"/>
    <row r="101" spans="2:15">
      <c r="C101" s="337" t="s">
        <v>414</v>
      </c>
      <c r="D101" s="337" t="s">
        <v>415</v>
      </c>
    </row>
  </sheetData>
  <sheetProtection sheet="1" objects="1" scenarios="1"/>
  <mergeCells count="15">
    <mergeCell ref="B3:T3"/>
    <mergeCell ref="E94:F94"/>
    <mergeCell ref="G95:I95"/>
    <mergeCell ref="L99:O99"/>
    <mergeCell ref="D19:D20"/>
    <mergeCell ref="D36:D37"/>
    <mergeCell ref="D40:D41"/>
    <mergeCell ref="D53:D54"/>
    <mergeCell ref="D56:D57"/>
    <mergeCell ref="D59:D60"/>
    <mergeCell ref="D62:D63"/>
    <mergeCell ref="D65:D66"/>
    <mergeCell ref="D50:D51"/>
    <mergeCell ref="D68:D69"/>
    <mergeCell ref="D71:D72"/>
  </mergeCells>
  <phoneticPr fontId="3"/>
  <hyperlinks>
    <hyperlink ref="G95" r:id="rId1" xr:uid="{00000000-0004-0000-0000-000000000000}"/>
    <hyperlink ref="L99" r:id="rId2" xr:uid="{00000000-0004-0000-0000-000001000000}"/>
  </hyperlinks>
  <pageMargins left="0.7" right="0.7" top="0.75" bottom="0.75" header="0.3" footer="0.3"/>
  <pageSetup paperSize="9" scale="56"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sheetPr>
  <dimension ref="B1:DK42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RowHeight="18"/>
  <cols>
    <col min="1" max="1" width="1.6328125" style="53" customWidth="1"/>
    <col min="2" max="2" width="9" style="115"/>
    <col min="3" max="3" width="27.36328125" style="115" customWidth="1"/>
    <col min="4" max="115" width="12.6328125" style="53" customWidth="1"/>
    <col min="116" max="16384" width="8.7265625" style="53"/>
  </cols>
  <sheetData>
    <row r="1" spans="2:115" ht="37.5" customHeight="1">
      <c r="D1" s="116"/>
      <c r="G1" s="116"/>
      <c r="I1" s="116"/>
    </row>
    <row r="2" spans="2:115" ht="13.5" customHeight="1">
      <c r="B2" s="884" t="s">
        <v>710</v>
      </c>
      <c r="C2" s="885"/>
      <c r="D2" s="887" t="s">
        <v>703</v>
      </c>
      <c r="E2" s="889" t="s">
        <v>704</v>
      </c>
      <c r="F2" s="889" t="s">
        <v>705</v>
      </c>
      <c r="G2" s="887" t="s">
        <v>706</v>
      </c>
      <c r="H2" s="890" t="s">
        <v>707</v>
      </c>
      <c r="I2" s="889" t="s">
        <v>708</v>
      </c>
      <c r="J2" s="137" t="s">
        <v>709</v>
      </c>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9"/>
      <c r="BF2" s="139"/>
      <c r="BG2" s="139"/>
      <c r="BH2" s="139"/>
      <c r="BI2" s="139"/>
      <c r="BJ2" s="139"/>
      <c r="BK2" s="139"/>
      <c r="BL2" s="139"/>
      <c r="BM2" s="139"/>
      <c r="BN2" s="139"/>
      <c r="BO2" s="139"/>
      <c r="BP2" s="139"/>
      <c r="BQ2" s="139"/>
      <c r="BR2" s="139"/>
      <c r="BS2" s="140"/>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41"/>
    </row>
    <row r="3" spans="2:115">
      <c r="B3" s="886"/>
      <c r="C3" s="886"/>
      <c r="D3" s="888"/>
      <c r="E3" s="889"/>
      <c r="F3" s="889"/>
      <c r="G3" s="888"/>
      <c r="H3" s="890"/>
      <c r="I3" s="889"/>
      <c r="J3" s="142">
        <v>11</v>
      </c>
      <c r="K3" s="142">
        <v>12</v>
      </c>
      <c r="L3" s="142">
        <v>13</v>
      </c>
      <c r="M3" s="142">
        <v>15</v>
      </c>
      <c r="N3" s="142">
        <v>17</v>
      </c>
      <c r="O3" s="142">
        <v>61</v>
      </c>
      <c r="P3" s="142">
        <v>62</v>
      </c>
      <c r="Q3" s="142">
        <v>111</v>
      </c>
      <c r="R3" s="142">
        <v>112</v>
      </c>
      <c r="S3" s="142">
        <v>113</v>
      </c>
      <c r="T3" s="142">
        <v>114</v>
      </c>
      <c r="U3" s="142">
        <v>151</v>
      </c>
      <c r="V3" s="142">
        <v>152</v>
      </c>
      <c r="W3" s="142">
        <v>161</v>
      </c>
      <c r="X3" s="142">
        <v>162</v>
      </c>
      <c r="Y3" s="142">
        <v>163</v>
      </c>
      <c r="Z3" s="142">
        <v>164</v>
      </c>
      <c r="AA3" s="142">
        <v>191</v>
      </c>
      <c r="AB3" s="142">
        <v>201</v>
      </c>
      <c r="AC3" s="142">
        <v>202</v>
      </c>
      <c r="AD3" s="142">
        <v>203</v>
      </c>
      <c r="AE3" s="142">
        <v>204</v>
      </c>
      <c r="AF3" s="142">
        <v>205</v>
      </c>
      <c r="AG3" s="142">
        <v>206</v>
      </c>
      <c r="AH3" s="142">
        <v>207</v>
      </c>
      <c r="AI3" s="142">
        <v>208</v>
      </c>
      <c r="AJ3" s="142">
        <v>211</v>
      </c>
      <c r="AK3" s="142">
        <v>212</v>
      </c>
      <c r="AL3" s="142">
        <v>221</v>
      </c>
      <c r="AM3" s="142">
        <v>222</v>
      </c>
      <c r="AN3" s="142">
        <v>231</v>
      </c>
      <c r="AO3" s="142">
        <v>251</v>
      </c>
      <c r="AP3" s="142">
        <v>252</v>
      </c>
      <c r="AQ3" s="142">
        <v>253</v>
      </c>
      <c r="AR3" s="142">
        <v>259</v>
      </c>
      <c r="AS3" s="142">
        <v>261</v>
      </c>
      <c r="AT3" s="142">
        <v>262</v>
      </c>
      <c r="AU3" s="142">
        <v>263</v>
      </c>
      <c r="AV3" s="142">
        <v>269</v>
      </c>
      <c r="AW3" s="142">
        <v>271</v>
      </c>
      <c r="AX3" s="142">
        <v>272</v>
      </c>
      <c r="AY3" s="142">
        <v>281</v>
      </c>
      <c r="AZ3" s="142">
        <v>289</v>
      </c>
      <c r="BA3" s="142">
        <v>291</v>
      </c>
      <c r="BB3" s="142">
        <v>301</v>
      </c>
      <c r="BC3" s="142">
        <v>311</v>
      </c>
      <c r="BD3" s="142">
        <v>321</v>
      </c>
      <c r="BE3" s="143">
        <v>329</v>
      </c>
      <c r="BF3" s="143">
        <v>331</v>
      </c>
      <c r="BG3" s="143">
        <v>332</v>
      </c>
      <c r="BH3" s="143">
        <v>333</v>
      </c>
      <c r="BI3" s="143">
        <v>339</v>
      </c>
      <c r="BJ3" s="143">
        <v>341</v>
      </c>
      <c r="BK3" s="143">
        <v>342</v>
      </c>
      <c r="BL3" s="143">
        <v>352</v>
      </c>
      <c r="BM3" s="143">
        <v>353</v>
      </c>
      <c r="BN3" s="143">
        <v>354</v>
      </c>
      <c r="BO3" s="143">
        <v>359</v>
      </c>
      <c r="BP3" s="143">
        <v>391</v>
      </c>
      <c r="BQ3" s="143">
        <v>392</v>
      </c>
      <c r="BR3" s="143">
        <v>411</v>
      </c>
      <c r="BS3" s="144">
        <v>412</v>
      </c>
      <c r="BT3" s="143">
        <v>413</v>
      </c>
      <c r="BU3" s="143">
        <v>419</v>
      </c>
      <c r="BV3" s="143">
        <v>461</v>
      </c>
      <c r="BW3" s="143">
        <v>462</v>
      </c>
      <c r="BX3" s="143">
        <v>471</v>
      </c>
      <c r="BY3" s="143">
        <v>481</v>
      </c>
      <c r="BZ3" s="143">
        <v>511</v>
      </c>
      <c r="CA3" s="143">
        <v>531</v>
      </c>
      <c r="CB3" s="143">
        <v>551</v>
      </c>
      <c r="CC3" s="143">
        <v>552</v>
      </c>
      <c r="CD3" s="143">
        <v>553</v>
      </c>
      <c r="CE3" s="143">
        <v>571</v>
      </c>
      <c r="CF3" s="143">
        <v>572</v>
      </c>
      <c r="CG3" s="143">
        <v>573</v>
      </c>
      <c r="CH3" s="143">
        <v>574</v>
      </c>
      <c r="CI3" s="143">
        <v>576</v>
      </c>
      <c r="CJ3" s="143">
        <v>577</v>
      </c>
      <c r="CK3" s="143">
        <v>578</v>
      </c>
      <c r="CL3" s="143">
        <v>579</v>
      </c>
      <c r="CM3" s="143">
        <v>591</v>
      </c>
      <c r="CN3" s="143">
        <v>592</v>
      </c>
      <c r="CO3" s="143">
        <v>593</v>
      </c>
      <c r="CP3" s="143">
        <v>594</v>
      </c>
      <c r="CQ3" s="143">
        <v>595</v>
      </c>
      <c r="CR3" s="143">
        <v>611</v>
      </c>
      <c r="CS3" s="143">
        <v>631</v>
      </c>
      <c r="CT3" s="143">
        <v>632</v>
      </c>
      <c r="CU3" s="143">
        <v>641</v>
      </c>
      <c r="CV3" s="143">
        <v>642</v>
      </c>
      <c r="CW3" s="143">
        <v>643</v>
      </c>
      <c r="CX3" s="143">
        <v>644</v>
      </c>
      <c r="CY3" s="143">
        <v>659</v>
      </c>
      <c r="CZ3" s="143">
        <v>661</v>
      </c>
      <c r="DA3" s="143">
        <v>662</v>
      </c>
      <c r="DB3" s="143">
        <v>663</v>
      </c>
      <c r="DC3" s="143">
        <v>669</v>
      </c>
      <c r="DD3" s="143">
        <v>671</v>
      </c>
      <c r="DE3" s="143">
        <v>672</v>
      </c>
      <c r="DF3" s="143">
        <v>673</v>
      </c>
      <c r="DG3" s="143">
        <v>674</v>
      </c>
      <c r="DH3" s="143">
        <v>675</v>
      </c>
      <c r="DI3" s="143">
        <v>679</v>
      </c>
      <c r="DJ3" s="143">
        <v>681</v>
      </c>
      <c r="DK3" s="143">
        <v>691</v>
      </c>
    </row>
    <row r="4" spans="2:115" ht="18" customHeight="1">
      <c r="B4" s="886"/>
      <c r="C4" s="886"/>
      <c r="D4" s="888"/>
      <c r="E4" s="889"/>
      <c r="F4" s="889"/>
      <c r="G4" s="888"/>
      <c r="H4" s="890"/>
      <c r="I4" s="889"/>
      <c r="J4" s="893" t="s">
        <v>711</v>
      </c>
      <c r="K4" s="891" t="s">
        <v>712</v>
      </c>
      <c r="L4" s="891" t="s">
        <v>713</v>
      </c>
      <c r="M4" s="891" t="s">
        <v>714</v>
      </c>
      <c r="N4" s="891" t="s">
        <v>715</v>
      </c>
      <c r="O4" s="891" t="s">
        <v>716</v>
      </c>
      <c r="P4" s="891" t="s">
        <v>717</v>
      </c>
      <c r="Q4" s="891" t="s">
        <v>718</v>
      </c>
      <c r="R4" s="891" t="s">
        <v>719</v>
      </c>
      <c r="S4" s="891" t="s">
        <v>720</v>
      </c>
      <c r="T4" s="891" t="s">
        <v>811</v>
      </c>
      <c r="U4" s="891" t="s">
        <v>721</v>
      </c>
      <c r="V4" s="891" t="s">
        <v>722</v>
      </c>
      <c r="W4" s="891" t="s">
        <v>723</v>
      </c>
      <c r="X4" s="891" t="s">
        <v>724</v>
      </c>
      <c r="Y4" s="891" t="s">
        <v>725</v>
      </c>
      <c r="Z4" s="891" t="s">
        <v>726</v>
      </c>
      <c r="AA4" s="891" t="s">
        <v>727</v>
      </c>
      <c r="AB4" s="891" t="s">
        <v>728</v>
      </c>
      <c r="AC4" s="891" t="s">
        <v>729</v>
      </c>
      <c r="AD4" s="891" t="s">
        <v>730</v>
      </c>
      <c r="AE4" s="891" t="s">
        <v>731</v>
      </c>
      <c r="AF4" s="891" t="s">
        <v>732</v>
      </c>
      <c r="AG4" s="891" t="s">
        <v>733</v>
      </c>
      <c r="AH4" s="891" t="s">
        <v>734</v>
      </c>
      <c r="AI4" s="891" t="s">
        <v>735</v>
      </c>
      <c r="AJ4" s="891" t="s">
        <v>736</v>
      </c>
      <c r="AK4" s="891" t="s">
        <v>737</v>
      </c>
      <c r="AL4" s="891" t="s">
        <v>738</v>
      </c>
      <c r="AM4" s="891" t="s">
        <v>739</v>
      </c>
      <c r="AN4" s="891" t="s">
        <v>740</v>
      </c>
      <c r="AO4" s="891" t="s">
        <v>741</v>
      </c>
      <c r="AP4" s="891" t="s">
        <v>742</v>
      </c>
      <c r="AQ4" s="891" t="s">
        <v>743</v>
      </c>
      <c r="AR4" s="891" t="s">
        <v>744</v>
      </c>
      <c r="AS4" s="891" t="s">
        <v>745</v>
      </c>
      <c r="AT4" s="891" t="s">
        <v>746</v>
      </c>
      <c r="AU4" s="891" t="s">
        <v>747</v>
      </c>
      <c r="AV4" s="891" t="s">
        <v>748</v>
      </c>
      <c r="AW4" s="891" t="s">
        <v>749</v>
      </c>
      <c r="AX4" s="891" t="s">
        <v>750</v>
      </c>
      <c r="AY4" s="891" t="s">
        <v>751</v>
      </c>
      <c r="AZ4" s="891" t="s">
        <v>752</v>
      </c>
      <c r="BA4" s="891" t="s">
        <v>753</v>
      </c>
      <c r="BB4" s="891" t="s">
        <v>754</v>
      </c>
      <c r="BC4" s="891" t="s">
        <v>755</v>
      </c>
      <c r="BD4" s="891" t="s">
        <v>756</v>
      </c>
      <c r="BE4" s="891" t="s">
        <v>757</v>
      </c>
      <c r="BF4" s="891" t="s">
        <v>758</v>
      </c>
      <c r="BG4" s="891" t="s">
        <v>759</v>
      </c>
      <c r="BH4" s="891" t="s">
        <v>760</v>
      </c>
      <c r="BI4" s="891" t="s">
        <v>761</v>
      </c>
      <c r="BJ4" s="891" t="s">
        <v>762</v>
      </c>
      <c r="BK4" s="891" t="s">
        <v>763</v>
      </c>
      <c r="BL4" s="891" t="s">
        <v>812</v>
      </c>
      <c r="BM4" s="891" t="s">
        <v>764</v>
      </c>
      <c r="BN4" s="891" t="s">
        <v>765</v>
      </c>
      <c r="BO4" s="891" t="s">
        <v>766</v>
      </c>
      <c r="BP4" s="891" t="s">
        <v>767</v>
      </c>
      <c r="BQ4" s="891" t="s">
        <v>768</v>
      </c>
      <c r="BR4" s="891" t="s">
        <v>769</v>
      </c>
      <c r="BS4" s="891" t="s">
        <v>770</v>
      </c>
      <c r="BT4" s="891" t="s">
        <v>771</v>
      </c>
      <c r="BU4" s="891" t="s">
        <v>772</v>
      </c>
      <c r="BV4" s="891" t="s">
        <v>813</v>
      </c>
      <c r="BW4" s="891" t="s">
        <v>773</v>
      </c>
      <c r="BX4" s="891" t="s">
        <v>774</v>
      </c>
      <c r="BY4" s="891" t="s">
        <v>775</v>
      </c>
      <c r="BZ4" s="891" t="s">
        <v>776</v>
      </c>
      <c r="CA4" s="891" t="s">
        <v>777</v>
      </c>
      <c r="CB4" s="891" t="s">
        <v>778</v>
      </c>
      <c r="CC4" s="891" t="s">
        <v>779</v>
      </c>
      <c r="CD4" s="891" t="s">
        <v>780</v>
      </c>
      <c r="CE4" s="891" t="s">
        <v>781</v>
      </c>
      <c r="CF4" s="891" t="s">
        <v>782</v>
      </c>
      <c r="CG4" s="891" t="s">
        <v>783</v>
      </c>
      <c r="CH4" s="891" t="s">
        <v>814</v>
      </c>
      <c r="CI4" s="891" t="s">
        <v>784</v>
      </c>
      <c r="CJ4" s="891" t="s">
        <v>785</v>
      </c>
      <c r="CK4" s="891" t="s">
        <v>786</v>
      </c>
      <c r="CL4" s="891" t="s">
        <v>787</v>
      </c>
      <c r="CM4" s="891" t="s">
        <v>788</v>
      </c>
      <c r="CN4" s="891" t="s">
        <v>789</v>
      </c>
      <c r="CO4" s="891" t="s">
        <v>790</v>
      </c>
      <c r="CP4" s="891" t="s">
        <v>791</v>
      </c>
      <c r="CQ4" s="891" t="s">
        <v>792</v>
      </c>
      <c r="CR4" s="891" t="s">
        <v>793</v>
      </c>
      <c r="CS4" s="891" t="s">
        <v>794</v>
      </c>
      <c r="CT4" s="891" t="s">
        <v>795</v>
      </c>
      <c r="CU4" s="891" t="s">
        <v>796</v>
      </c>
      <c r="CV4" s="891" t="s">
        <v>797</v>
      </c>
      <c r="CW4" s="891" t="s">
        <v>798</v>
      </c>
      <c r="CX4" s="891" t="s">
        <v>799</v>
      </c>
      <c r="CY4" s="891" t="s">
        <v>815</v>
      </c>
      <c r="CZ4" s="891" t="s">
        <v>800</v>
      </c>
      <c r="DA4" s="891" t="s">
        <v>801</v>
      </c>
      <c r="DB4" s="891" t="s">
        <v>802</v>
      </c>
      <c r="DC4" s="891" t="s">
        <v>803</v>
      </c>
      <c r="DD4" s="891" t="s">
        <v>804</v>
      </c>
      <c r="DE4" s="891" t="s">
        <v>805</v>
      </c>
      <c r="DF4" s="891" t="s">
        <v>806</v>
      </c>
      <c r="DG4" s="891" t="s">
        <v>807</v>
      </c>
      <c r="DH4" s="891" t="s">
        <v>816</v>
      </c>
      <c r="DI4" s="891" t="s">
        <v>808</v>
      </c>
      <c r="DJ4" s="891" t="s">
        <v>809</v>
      </c>
      <c r="DK4" s="891" t="s">
        <v>810</v>
      </c>
    </row>
    <row r="5" spans="2:115">
      <c r="B5" s="886"/>
      <c r="C5" s="886"/>
      <c r="D5" s="145">
        <v>2020</v>
      </c>
      <c r="E5" s="145">
        <v>2020</v>
      </c>
      <c r="F5" s="145">
        <v>2020</v>
      </c>
      <c r="G5" s="145">
        <v>2020</v>
      </c>
      <c r="H5" s="145">
        <v>2020</v>
      </c>
      <c r="I5" s="145">
        <v>2020</v>
      </c>
      <c r="J5" s="894"/>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2"/>
      <c r="AT5" s="892"/>
      <c r="AU5" s="892"/>
      <c r="AV5" s="892"/>
      <c r="AW5" s="892"/>
      <c r="AX5" s="892"/>
      <c r="AY5" s="892"/>
      <c r="AZ5" s="892"/>
      <c r="BA5" s="892"/>
      <c r="BB5" s="892"/>
      <c r="BC5" s="892"/>
      <c r="BD5" s="892"/>
      <c r="BE5" s="892"/>
      <c r="BF5" s="892"/>
      <c r="BG5" s="892"/>
      <c r="BH5" s="892"/>
      <c r="BI5" s="892"/>
      <c r="BJ5" s="892"/>
      <c r="BK5" s="892"/>
      <c r="BL5" s="892"/>
      <c r="BM5" s="892"/>
      <c r="BN5" s="892"/>
      <c r="BO5" s="892"/>
      <c r="BP5" s="892"/>
      <c r="BQ5" s="892"/>
      <c r="BR5" s="892"/>
      <c r="BS5" s="892"/>
      <c r="BT5" s="892"/>
      <c r="BU5" s="892"/>
      <c r="BV5" s="892"/>
      <c r="BW5" s="892"/>
      <c r="BX5" s="892"/>
      <c r="BY5" s="892"/>
      <c r="BZ5" s="892"/>
      <c r="CA5" s="892"/>
      <c r="CB5" s="892"/>
      <c r="CC5" s="892"/>
      <c r="CD5" s="892"/>
      <c r="CE5" s="892"/>
      <c r="CF5" s="892"/>
      <c r="CG5" s="892"/>
      <c r="CH5" s="892"/>
      <c r="CI5" s="892"/>
      <c r="CJ5" s="892"/>
      <c r="CK5" s="892"/>
      <c r="CL5" s="892"/>
      <c r="CM5" s="892"/>
      <c r="CN5" s="892"/>
      <c r="CO5" s="892"/>
      <c r="CP5" s="892"/>
      <c r="CQ5" s="892"/>
      <c r="CR5" s="892"/>
      <c r="CS5" s="892"/>
      <c r="CT5" s="892"/>
      <c r="CU5" s="892"/>
      <c r="CV5" s="892"/>
      <c r="CW5" s="892"/>
      <c r="CX5" s="892"/>
      <c r="CY5" s="892"/>
      <c r="CZ5" s="892"/>
      <c r="DA5" s="892"/>
      <c r="DB5" s="892"/>
      <c r="DC5" s="892"/>
      <c r="DD5" s="892"/>
      <c r="DE5" s="892"/>
      <c r="DF5" s="892"/>
      <c r="DG5" s="892"/>
      <c r="DH5" s="892"/>
      <c r="DI5" s="892"/>
      <c r="DJ5" s="892"/>
      <c r="DK5" s="892" t="s">
        <v>694</v>
      </c>
    </row>
    <row r="6" spans="2:115">
      <c r="B6" s="146">
        <v>11</v>
      </c>
      <c r="C6" s="147" t="s">
        <v>474</v>
      </c>
      <c r="D6" s="148">
        <v>0.75467688758344731</v>
      </c>
      <c r="E6" s="148">
        <v>0.19635406942037484</v>
      </c>
      <c r="F6" s="148">
        <v>0.22699864961881644</v>
      </c>
      <c r="G6" s="148">
        <v>1.0621824290087289E-2</v>
      </c>
      <c r="H6" s="148">
        <v>0.33882931024054402</v>
      </c>
      <c r="I6" s="148">
        <v>0.11651869890049782</v>
      </c>
      <c r="J6" s="148">
        <v>1.0299305680906663</v>
      </c>
      <c r="K6" s="148">
        <v>0.14008812651847455</v>
      </c>
      <c r="L6" s="148">
        <v>1.8052609643766194E-2</v>
      </c>
      <c r="M6" s="148">
        <v>4.5756572505772884E-3</v>
      </c>
      <c r="N6" s="148">
        <v>1.729458756104978E-2</v>
      </c>
      <c r="O6" s="148">
        <v>2.5867574797522585E-4</v>
      </c>
      <c r="P6" s="148">
        <v>2.5624524494692298E-4</v>
      </c>
      <c r="Q6" s="148">
        <v>0.11225324171883816</v>
      </c>
      <c r="R6" s="148">
        <v>4.097913910886454E-2</v>
      </c>
      <c r="S6" s="148">
        <v>0.227560327740471</v>
      </c>
      <c r="T6" s="148">
        <v>2.8304601306049407E-2</v>
      </c>
      <c r="U6" s="148">
        <v>1.1089146149645249E-2</v>
      </c>
      <c r="V6" s="148">
        <v>3.2305705582673363E-3</v>
      </c>
      <c r="W6" s="148">
        <v>9.0981350827692617E-4</v>
      </c>
      <c r="X6" s="148">
        <v>3.0645676366869277E-4</v>
      </c>
      <c r="Y6" s="148">
        <v>6.6832485797220309E-3</v>
      </c>
      <c r="Z6" s="148">
        <v>1.8383774518927892E-3</v>
      </c>
      <c r="AA6" s="148">
        <v>7.6203603421659126E-4</v>
      </c>
      <c r="AB6" s="148">
        <v>3.7700220224181101E-4</v>
      </c>
      <c r="AC6" s="148">
        <v>1.5211642842548396E-4</v>
      </c>
      <c r="AD6" s="148">
        <v>7.2783695701363947E-5</v>
      </c>
      <c r="AE6" s="148">
        <v>7.0828629026743295E-4</v>
      </c>
      <c r="AF6" s="148">
        <v>2.4658964565608119E-4</v>
      </c>
      <c r="AG6" s="148">
        <v>1.3476279245697269E-3</v>
      </c>
      <c r="AH6" s="148">
        <v>3.9908992727849812E-3</v>
      </c>
      <c r="AI6" s="148">
        <v>2.401488087263909E-3</v>
      </c>
      <c r="AJ6" s="148">
        <v>1.2670078012424419E-5</v>
      </c>
      <c r="AK6" s="148">
        <v>6.2057726222766255E-5</v>
      </c>
      <c r="AL6" s="148">
        <v>1.5415086806373825E-4</v>
      </c>
      <c r="AM6" s="148">
        <v>3.1276367164984845E-2</v>
      </c>
      <c r="AN6" s="148">
        <v>5.1360063441915427E-3</v>
      </c>
      <c r="AO6" s="148">
        <v>2.3221170792433289E-4</v>
      </c>
      <c r="AP6" s="148">
        <v>1.6080715514267896E-4</v>
      </c>
      <c r="AQ6" s="148">
        <v>3.503340990314291E-4</v>
      </c>
      <c r="AR6" s="148">
        <v>7.015941384960672E-4</v>
      </c>
      <c r="AS6" s="148">
        <v>8.0127149545776845E-5</v>
      </c>
      <c r="AT6" s="148">
        <v>1.0088148315222753E-4</v>
      </c>
      <c r="AU6" s="148">
        <v>1.1940290318194966E-4</v>
      </c>
      <c r="AV6" s="148">
        <v>7.4282777878858418E-5</v>
      </c>
      <c r="AW6" s="148">
        <v>5.9292240265372228E-5</v>
      </c>
      <c r="AX6" s="148">
        <v>9.3946969167971257E-5</v>
      </c>
      <c r="AY6" s="148">
        <v>1.5263744521946487E-4</v>
      </c>
      <c r="AZ6" s="148">
        <v>1.0288681948073135E-4</v>
      </c>
      <c r="BA6" s="148">
        <v>2.921300596387999E-4</v>
      </c>
      <c r="BB6" s="148">
        <v>4.3213162729381529E-4</v>
      </c>
      <c r="BC6" s="148">
        <v>3.8339510580327746E-4</v>
      </c>
      <c r="BD6" s="148">
        <v>1.8697187303120299E-4</v>
      </c>
      <c r="BE6" s="148">
        <v>1.3428304652660301E-4</v>
      </c>
      <c r="BF6" s="148">
        <v>3.7390501378415302E-4</v>
      </c>
      <c r="BG6" s="148">
        <v>3.1547507325188162E-4</v>
      </c>
      <c r="BH6" s="148">
        <v>1.0161815545972426E-4</v>
      </c>
      <c r="BI6" s="148">
        <v>2.012248619460288E-4</v>
      </c>
      <c r="BJ6" s="148">
        <v>3.0490423762194577E-4</v>
      </c>
      <c r="BK6" s="148">
        <v>1.409204841851335E-4</v>
      </c>
      <c r="BL6" s="148">
        <v>7.587316260397706E-4</v>
      </c>
      <c r="BM6" s="148">
        <v>6.8802962484356648E-4</v>
      </c>
      <c r="BN6" s="148">
        <v>4.8331628684958702E-4</v>
      </c>
      <c r="BO6" s="148">
        <v>3.9123073512735028E-4</v>
      </c>
      <c r="BP6" s="148">
        <v>3.5759158492602743E-3</v>
      </c>
      <c r="BQ6" s="148">
        <v>2.4618170641045638E-4</v>
      </c>
      <c r="BR6" s="148">
        <v>7.1572887049686481E-4</v>
      </c>
      <c r="BS6" s="148">
        <v>1.9397537285023843E-4</v>
      </c>
      <c r="BT6" s="148">
        <v>1.5580259681584265E-3</v>
      </c>
      <c r="BU6" s="148">
        <v>1.5373518649911362E-3</v>
      </c>
      <c r="BV6" s="148">
        <v>8.8165708407801977E-5</v>
      </c>
      <c r="BW6" s="148">
        <v>8.0976487236223175E-5</v>
      </c>
      <c r="BX6" s="148">
        <v>1.5422531336711285E-4</v>
      </c>
      <c r="BY6" s="148">
        <v>5.1704606649802557E-4</v>
      </c>
      <c r="BZ6" s="148">
        <v>1.8523854061022188E-4</v>
      </c>
      <c r="CA6" s="148">
        <v>8.3451446585948639E-5</v>
      </c>
      <c r="CB6" s="148">
        <v>4.2211844538742291E-5</v>
      </c>
      <c r="CC6" s="148">
        <v>3.8518904618327993E-5</v>
      </c>
      <c r="CD6" s="148">
        <v>1.7681695481435333E-5</v>
      </c>
      <c r="CE6" s="148">
        <v>1.0413342828328198E-4</v>
      </c>
      <c r="CF6" s="148">
        <v>1.1682227714053944E-4</v>
      </c>
      <c r="CG6" s="148">
        <v>5.189260123181238E-4</v>
      </c>
      <c r="CH6" s="148">
        <v>1.7847998793462229E-4</v>
      </c>
      <c r="CI6" s="148">
        <v>1.0211404809778033E-4</v>
      </c>
      <c r="CJ6" s="148">
        <v>1.1902383497517643E-4</v>
      </c>
      <c r="CK6" s="148">
        <v>4.5514475189068073E-4</v>
      </c>
      <c r="CL6" s="148">
        <v>5.2556921041550905E-5</v>
      </c>
      <c r="CM6" s="148">
        <v>1.1602893616142069E-4</v>
      </c>
      <c r="CN6" s="148">
        <v>4.0216996685189322E-4</v>
      </c>
      <c r="CO6" s="148">
        <v>1.4605807331188468E-4</v>
      </c>
      <c r="CP6" s="148">
        <v>1.1837639421741437E-4</v>
      </c>
      <c r="CQ6" s="148">
        <v>6.2526250011137236E-4</v>
      </c>
      <c r="CR6" s="148">
        <v>1.8712316706397553E-4</v>
      </c>
      <c r="CS6" s="148">
        <v>1.7815962694877087E-3</v>
      </c>
      <c r="CT6" s="148">
        <v>1.4262537313636386E-3</v>
      </c>
      <c r="CU6" s="148">
        <v>1.7710859346159304E-3</v>
      </c>
      <c r="CV6" s="148">
        <v>2.6090105513969507E-4</v>
      </c>
      <c r="CW6" s="148">
        <v>3.3553664587024747E-3</v>
      </c>
      <c r="CX6" s="148">
        <v>5.7526331944385035E-3</v>
      </c>
      <c r="CY6" s="148">
        <v>2.1444909138864168E-3</v>
      </c>
      <c r="CZ6" s="148">
        <v>2.7592667743035569E-4</v>
      </c>
      <c r="DA6" s="148">
        <v>3.7582973601366277E-4</v>
      </c>
      <c r="DB6" s="148">
        <v>1.0567708861251705E-3</v>
      </c>
      <c r="DC6" s="148">
        <v>8.8541621829638065E-5</v>
      </c>
      <c r="DD6" s="148">
        <v>2.1149612934814224E-2</v>
      </c>
      <c r="DE6" s="148">
        <v>3.1243029179661836E-2</v>
      </c>
      <c r="DF6" s="148">
        <v>3.0452167146191974E-4</v>
      </c>
      <c r="DG6" s="148">
        <v>4.9796714337113877E-3</v>
      </c>
      <c r="DH6" s="148">
        <v>4.3622150680800095E-3</v>
      </c>
      <c r="DI6" s="148">
        <v>3.5166024490896472E-3</v>
      </c>
      <c r="DJ6" s="148">
        <v>2.0266160470329125E-3</v>
      </c>
      <c r="DK6" s="148">
        <v>2.2951948656410102E-4</v>
      </c>
    </row>
    <row r="7" spans="2:115">
      <c r="B7" s="146">
        <v>12</v>
      </c>
      <c r="C7" s="147" t="s">
        <v>475</v>
      </c>
      <c r="D7" s="148">
        <v>0.98371568735329595</v>
      </c>
      <c r="E7" s="148">
        <v>0.10386299871809414</v>
      </c>
      <c r="F7" s="148">
        <v>4.2311453903820677E-2</v>
      </c>
      <c r="G7" s="148">
        <v>8.608593702737773E-4</v>
      </c>
      <c r="H7" s="148">
        <v>4.5730493737065912E-2</v>
      </c>
      <c r="I7" s="148">
        <v>2.9301125894284498E-2</v>
      </c>
      <c r="J7" s="148">
        <v>1.0419220163179619E-2</v>
      </c>
      <c r="K7" s="148">
        <v>1.1251116285870895</v>
      </c>
      <c r="L7" s="148">
        <v>3.8955943950982064E-2</v>
      </c>
      <c r="M7" s="148">
        <v>3.0132657260540569E-3</v>
      </c>
      <c r="N7" s="148">
        <v>6.7794011324991384E-3</v>
      </c>
      <c r="O7" s="148">
        <v>1.7709037942611492E-5</v>
      </c>
      <c r="P7" s="148">
        <v>3.6204950197693505E-5</v>
      </c>
      <c r="Q7" s="148">
        <v>0.12931594205131589</v>
      </c>
      <c r="R7" s="148">
        <v>9.2180669986087951E-3</v>
      </c>
      <c r="S7" s="148">
        <v>3.5311403354808042E-2</v>
      </c>
      <c r="T7" s="148">
        <v>3.0828823787182612E-4</v>
      </c>
      <c r="U7" s="148">
        <v>1.1265228210966751E-3</v>
      </c>
      <c r="V7" s="148">
        <v>8.2253572925538264E-4</v>
      </c>
      <c r="W7" s="148">
        <v>5.983510175724705E-4</v>
      </c>
      <c r="X7" s="148">
        <v>1.2669555451015811E-4</v>
      </c>
      <c r="Y7" s="148">
        <v>6.9895999553733332E-4</v>
      </c>
      <c r="Z7" s="148">
        <v>2.4053153451074018E-4</v>
      </c>
      <c r="AA7" s="148">
        <v>1.3240318932345357E-4</v>
      </c>
      <c r="AB7" s="148">
        <v>8.3788859913084938E-4</v>
      </c>
      <c r="AC7" s="148">
        <v>6.8666644845863809E-5</v>
      </c>
      <c r="AD7" s="148">
        <v>3.0123315141722112E-5</v>
      </c>
      <c r="AE7" s="148">
        <v>6.3054241032786868E-4</v>
      </c>
      <c r="AF7" s="148">
        <v>1.7690806015041298E-4</v>
      </c>
      <c r="AG7" s="148">
        <v>1.5215234484232211E-4</v>
      </c>
      <c r="AH7" s="148">
        <v>1.5537771188413865E-3</v>
      </c>
      <c r="AI7" s="148">
        <v>2.1214766756238131E-3</v>
      </c>
      <c r="AJ7" s="148">
        <v>3.6964038915459323E-6</v>
      </c>
      <c r="AK7" s="148">
        <v>2.2596220153123865E-5</v>
      </c>
      <c r="AL7" s="148">
        <v>5.7432123671125629E-5</v>
      </c>
      <c r="AM7" s="148">
        <v>3.9483483151705746E-4</v>
      </c>
      <c r="AN7" s="148">
        <v>2.0751400276767338E-2</v>
      </c>
      <c r="AO7" s="148">
        <v>5.1285726869720122E-5</v>
      </c>
      <c r="AP7" s="148">
        <v>2.955746225128862E-5</v>
      </c>
      <c r="AQ7" s="148">
        <v>1.4348363809305335E-4</v>
      </c>
      <c r="AR7" s="148">
        <v>2.0101204768343956E-4</v>
      </c>
      <c r="AS7" s="148">
        <v>8.4954008823597303E-6</v>
      </c>
      <c r="AT7" s="148">
        <v>1.1666841619694012E-5</v>
      </c>
      <c r="AU7" s="148">
        <v>2.4164113141274152E-5</v>
      </c>
      <c r="AV7" s="148">
        <v>8.5483866710969359E-6</v>
      </c>
      <c r="AW7" s="148">
        <v>7.8214913532976625E-6</v>
      </c>
      <c r="AX7" s="148">
        <v>1.5992461933655266E-5</v>
      </c>
      <c r="AY7" s="148">
        <v>2.4235388916387021E-5</v>
      </c>
      <c r="AZ7" s="148">
        <v>2.0853353550268514E-5</v>
      </c>
      <c r="BA7" s="148">
        <v>1.8584736193771902E-5</v>
      </c>
      <c r="BB7" s="148">
        <v>2.256406321024124E-5</v>
      </c>
      <c r="BC7" s="148">
        <v>4.4089427848524388E-5</v>
      </c>
      <c r="BD7" s="148">
        <v>2.7367279974003027E-5</v>
      </c>
      <c r="BE7" s="148">
        <v>3.2469995477310302E-5</v>
      </c>
      <c r="BF7" s="148">
        <v>2.9654591759746311E-5</v>
      </c>
      <c r="BG7" s="148">
        <v>2.9485621466069429E-5</v>
      </c>
      <c r="BH7" s="148">
        <v>2.0482810028389994E-5</v>
      </c>
      <c r="BI7" s="148">
        <v>3.0438194552412543E-5</v>
      </c>
      <c r="BJ7" s="148">
        <v>3.2904740940511693E-5</v>
      </c>
      <c r="BK7" s="148">
        <v>2.8375183319611517E-5</v>
      </c>
      <c r="BL7" s="148">
        <v>5.1116612609713422E-5</v>
      </c>
      <c r="BM7" s="148">
        <v>5.605717735453081E-5</v>
      </c>
      <c r="BN7" s="148">
        <v>5.5201193563170804E-5</v>
      </c>
      <c r="BO7" s="148">
        <v>2.4688950324894415E-5</v>
      </c>
      <c r="BP7" s="148">
        <v>6.2251140645773408E-4</v>
      </c>
      <c r="BQ7" s="148">
        <v>1.4410302029565514E-5</v>
      </c>
      <c r="BR7" s="148">
        <v>5.5382462207495191E-5</v>
      </c>
      <c r="BS7" s="148">
        <v>3.9660189650973626E-5</v>
      </c>
      <c r="BT7" s="148">
        <v>3.8184234818728697E-5</v>
      </c>
      <c r="BU7" s="148">
        <v>3.3763671668227047E-5</v>
      </c>
      <c r="BV7" s="148">
        <v>1.046375655815916E-5</v>
      </c>
      <c r="BW7" s="148">
        <v>4.4010321822574646E-5</v>
      </c>
      <c r="BX7" s="148">
        <v>1.9344876068102475E-5</v>
      </c>
      <c r="BY7" s="148">
        <v>2.7647119626966923E-5</v>
      </c>
      <c r="BZ7" s="148">
        <v>1.4193405316684454E-5</v>
      </c>
      <c r="CA7" s="148">
        <v>1.2023258635693279E-5</v>
      </c>
      <c r="CB7" s="148">
        <v>6.0981428672391207E-6</v>
      </c>
      <c r="CC7" s="148">
        <v>5.7826111481421911E-6</v>
      </c>
      <c r="CD7" s="148">
        <v>2.1241659869512917E-6</v>
      </c>
      <c r="CE7" s="148">
        <v>1.5867581668741997E-5</v>
      </c>
      <c r="CF7" s="148">
        <v>9.1967544713468103E-6</v>
      </c>
      <c r="CG7" s="148">
        <v>3.1063938535470122E-5</v>
      </c>
      <c r="CH7" s="148">
        <v>2.3643997165972878E-5</v>
      </c>
      <c r="CI7" s="148">
        <v>1.2473055148369836E-5</v>
      </c>
      <c r="CJ7" s="148">
        <v>1.5135564144867423E-5</v>
      </c>
      <c r="CK7" s="148">
        <v>9.807879061461397E-5</v>
      </c>
      <c r="CL7" s="148">
        <v>8.2764676357580012E-6</v>
      </c>
      <c r="CM7" s="148">
        <v>2.2926894155971315E-5</v>
      </c>
      <c r="CN7" s="148">
        <v>2.8998400605442193E-5</v>
      </c>
      <c r="CO7" s="148">
        <v>2.3746031065361156E-5</v>
      </c>
      <c r="CP7" s="148">
        <v>2.2998569146927052E-5</v>
      </c>
      <c r="CQ7" s="148">
        <v>5.9782892086142029E-5</v>
      </c>
      <c r="CR7" s="148">
        <v>8.5428469323942322E-5</v>
      </c>
      <c r="CS7" s="148">
        <v>9.6018311516938713E-4</v>
      </c>
      <c r="CT7" s="148">
        <v>1.4373620341796283E-3</v>
      </c>
      <c r="CU7" s="148">
        <v>8.31481725763983E-4</v>
      </c>
      <c r="CV7" s="148">
        <v>6.9253333383549888E-5</v>
      </c>
      <c r="CW7" s="148">
        <v>1.8917856840927694E-3</v>
      </c>
      <c r="CX7" s="148">
        <v>3.4465799411017004E-3</v>
      </c>
      <c r="CY7" s="148">
        <v>2.3210200935101839E-4</v>
      </c>
      <c r="CZ7" s="148">
        <v>2.4621509726926019E-5</v>
      </c>
      <c r="DA7" s="148">
        <v>3.9634912871693283E-5</v>
      </c>
      <c r="DB7" s="148">
        <v>3.7397226720486712E-5</v>
      </c>
      <c r="DC7" s="148">
        <v>1.8171425156383257E-5</v>
      </c>
      <c r="DD7" s="148">
        <v>1.0537611929726977E-2</v>
      </c>
      <c r="DE7" s="148">
        <v>2.2633381924538752E-2</v>
      </c>
      <c r="DF7" s="148">
        <v>7.0147357055034632E-5</v>
      </c>
      <c r="DG7" s="148">
        <v>1.3166679729098959E-4</v>
      </c>
      <c r="DH7" s="148">
        <v>3.9853001509337492E-4</v>
      </c>
      <c r="DI7" s="148">
        <v>7.38248723522737E-4</v>
      </c>
      <c r="DJ7" s="148">
        <v>2.4069122649543318E-4</v>
      </c>
      <c r="DK7" s="148">
        <v>5.597036766025758E-5</v>
      </c>
    </row>
    <row r="8" spans="2:115">
      <c r="B8" s="146">
        <v>13</v>
      </c>
      <c r="C8" s="147" t="s">
        <v>476</v>
      </c>
      <c r="D8" s="148">
        <v>1</v>
      </c>
      <c r="E8" s="148">
        <v>0.16786629811069451</v>
      </c>
      <c r="F8" s="148">
        <v>0.2377117600372205</v>
      </c>
      <c r="G8" s="148">
        <v>0</v>
      </c>
      <c r="H8" s="148">
        <v>7.2621035058430719E-2</v>
      </c>
      <c r="I8" s="148">
        <v>7.1964202632803301E-2</v>
      </c>
      <c r="J8" s="148">
        <v>5.245970631537579E-2</v>
      </c>
      <c r="K8" s="148">
        <v>4.6426427392106215E-2</v>
      </c>
      <c r="L8" s="148">
        <v>1.0022752604769039</v>
      </c>
      <c r="M8" s="148">
        <v>3.5463930699139668E-4</v>
      </c>
      <c r="N8" s="148">
        <v>1.1118420684998491E-3</v>
      </c>
      <c r="O8" s="148">
        <v>1.3709868155004652E-5</v>
      </c>
      <c r="P8" s="148">
        <v>1.42299077517525E-5</v>
      </c>
      <c r="Q8" s="148">
        <v>1.0199599407449743E-2</v>
      </c>
      <c r="R8" s="148">
        <v>2.3951061913934555E-3</v>
      </c>
      <c r="S8" s="148">
        <v>1.2745039710283493E-2</v>
      </c>
      <c r="T8" s="148">
        <v>1.4424682388245868E-3</v>
      </c>
      <c r="U8" s="148">
        <v>6.002978542908289E-4</v>
      </c>
      <c r="V8" s="148">
        <v>1.9217040880737031E-4</v>
      </c>
      <c r="W8" s="148">
        <v>6.8952413732751075E-5</v>
      </c>
      <c r="X8" s="148">
        <v>2.0097742194736805E-5</v>
      </c>
      <c r="Y8" s="148">
        <v>3.6260879565318889E-4</v>
      </c>
      <c r="Z8" s="148">
        <v>1.014326929091469E-4</v>
      </c>
      <c r="AA8" s="148">
        <v>4.3187405163943498E-5</v>
      </c>
      <c r="AB8" s="148">
        <v>4.8368910685213833E-5</v>
      </c>
      <c r="AC8" s="148">
        <v>1.0101396215237869E-5</v>
      </c>
      <c r="AD8" s="148">
        <v>4.7354422988805267E-6</v>
      </c>
      <c r="AE8" s="148">
        <v>5.787535247802425E-5</v>
      </c>
      <c r="AF8" s="148">
        <v>1.8660051718317455E-5</v>
      </c>
      <c r="AG8" s="148">
        <v>7.3490150382201581E-5</v>
      </c>
      <c r="AH8" s="148">
        <v>2.5619810650235686E-4</v>
      </c>
      <c r="AI8" s="148">
        <v>1.9566719935144885E-4</v>
      </c>
      <c r="AJ8" s="148">
        <v>7.7030741795449175E-7</v>
      </c>
      <c r="AK8" s="148">
        <v>3.9297051876053051E-6</v>
      </c>
      <c r="AL8" s="148">
        <v>9.8074671342742702E-6</v>
      </c>
      <c r="AM8" s="148">
        <v>1.5958118008398408E-3</v>
      </c>
      <c r="AN8" s="148">
        <v>9.8539476175504501E-4</v>
      </c>
      <c r="AO8" s="148">
        <v>1.3550778121475145E-5</v>
      </c>
      <c r="AP8" s="148">
        <v>9.1689868184106416E-6</v>
      </c>
      <c r="AQ8" s="148">
        <v>2.2772066738913456E-5</v>
      </c>
      <c r="AR8" s="148">
        <v>4.2520608740059634E-5</v>
      </c>
      <c r="AS8" s="148">
        <v>4.3511414461285401E-6</v>
      </c>
      <c r="AT8" s="148">
        <v>5.5120960777168086E-6</v>
      </c>
      <c r="AU8" s="148">
        <v>6.886793442517319E-6</v>
      </c>
      <c r="AV8" s="148">
        <v>4.0573181539597461E-6</v>
      </c>
      <c r="AW8" s="148">
        <v>3.2735427092737415E-6</v>
      </c>
      <c r="AX8" s="148">
        <v>5.3149091815456238E-6</v>
      </c>
      <c r="AY8" s="148">
        <v>8.5725490731550461E-6</v>
      </c>
      <c r="AZ8" s="148">
        <v>5.935332364698697E-6</v>
      </c>
      <c r="BA8" s="148">
        <v>1.5427563202800633E-5</v>
      </c>
      <c r="BB8" s="148">
        <v>2.2648051084967559E-5</v>
      </c>
      <c r="BC8" s="148">
        <v>2.0937057479407901E-5</v>
      </c>
      <c r="BD8" s="148">
        <v>1.0416132104328927E-5</v>
      </c>
      <c r="BE8" s="148">
        <v>7.9310302433073235E-6</v>
      </c>
      <c r="BF8" s="148">
        <v>1.9951850021167886E-5</v>
      </c>
      <c r="BG8" s="148">
        <v>1.6990449930923666E-5</v>
      </c>
      <c r="BH8" s="148">
        <v>5.857636581731513E-6</v>
      </c>
      <c r="BI8" s="148">
        <v>1.1244926084103261E-5</v>
      </c>
      <c r="BJ8" s="148">
        <v>1.6575216050730572E-5</v>
      </c>
      <c r="BK8" s="148">
        <v>8.1220027144039727E-6</v>
      </c>
      <c r="BL8" s="148">
        <v>4.0166981299980796E-5</v>
      </c>
      <c r="BM8" s="148">
        <v>3.6763613214604434E-5</v>
      </c>
      <c r="BN8" s="148">
        <v>2.6383642170038094E-5</v>
      </c>
      <c r="BO8" s="148">
        <v>2.0655048418694758E-5</v>
      </c>
      <c r="BP8" s="148">
        <v>2.0269216853554381E-4</v>
      </c>
      <c r="BQ8" s="148">
        <v>1.2957446710878528E-5</v>
      </c>
      <c r="BR8" s="148">
        <v>3.8220289649999559E-5</v>
      </c>
      <c r="BS8" s="148">
        <v>1.1225018290312048E-5</v>
      </c>
      <c r="BT8" s="148">
        <v>8.0147167838320258E-5</v>
      </c>
      <c r="BU8" s="148">
        <v>7.8948116055961665E-5</v>
      </c>
      <c r="BV8" s="148">
        <v>4.8324091546111297E-6</v>
      </c>
      <c r="BW8" s="148">
        <v>5.6369947965155531E-6</v>
      </c>
      <c r="BX8" s="148">
        <v>8.4803053662794854E-6</v>
      </c>
      <c r="BY8" s="148">
        <v>2.7121286109249631E-5</v>
      </c>
      <c r="BZ8" s="148">
        <v>9.8680804786706546E-6</v>
      </c>
      <c r="CA8" s="148">
        <v>4.6429872782381146E-6</v>
      </c>
      <c r="CB8" s="148">
        <v>2.3490819090279919E-6</v>
      </c>
      <c r="CC8" s="148">
        <v>2.1516250365149076E-6</v>
      </c>
      <c r="CD8" s="148">
        <v>9.692131277874726E-7</v>
      </c>
      <c r="CE8" s="148">
        <v>5.8235609858971306E-6</v>
      </c>
      <c r="CF8" s="148">
        <v>6.2314709176540541E-6</v>
      </c>
      <c r="CG8" s="148">
        <v>2.73376841695158E-5</v>
      </c>
      <c r="CH8" s="148">
        <v>9.8578130612688268E-6</v>
      </c>
      <c r="CI8" s="148">
        <v>5.6027577344529129E-6</v>
      </c>
      <c r="CJ8" s="148">
        <v>6.5528891881577173E-6</v>
      </c>
      <c r="CK8" s="148">
        <v>2.6467495305074423E-5</v>
      </c>
      <c r="CL8" s="148">
        <v>2.9484194398210361E-6</v>
      </c>
      <c r="CM8" s="148">
        <v>6.6722708454797261E-6</v>
      </c>
      <c r="CN8" s="148">
        <v>2.1358789518680164E-5</v>
      </c>
      <c r="CO8" s="148">
        <v>8.2201414447040405E-6</v>
      </c>
      <c r="CP8" s="148">
        <v>6.7935828522012158E-6</v>
      </c>
      <c r="CQ8" s="148">
        <v>3.3723350379604517E-5</v>
      </c>
      <c r="CR8" s="148">
        <v>1.2453198698486285E-5</v>
      </c>
      <c r="CS8" s="148">
        <v>1.23692091873331E-4</v>
      </c>
      <c r="CT8" s="148">
        <v>1.2240457943166069E-4</v>
      </c>
      <c r="CU8" s="148">
        <v>1.1865949418549711E-4</v>
      </c>
      <c r="CV8" s="148">
        <v>1.5620714983666229E-5</v>
      </c>
      <c r="CW8" s="148">
        <v>2.358716843715116E-4</v>
      </c>
      <c r="CX8" s="148">
        <v>4.1149478477785722E-4</v>
      </c>
      <c r="CY8" s="148">
        <v>1.1659072778464018E-4</v>
      </c>
      <c r="CZ8" s="148">
        <v>1.4819144723830921E-5</v>
      </c>
      <c r="DA8" s="148">
        <v>2.0398874424596259E-5</v>
      </c>
      <c r="DB8" s="148">
        <v>5.4762018357563294E-5</v>
      </c>
      <c r="DC8" s="148">
        <v>5.1154983016661593E-6</v>
      </c>
      <c r="DD8" s="148">
        <v>1.4382640948507517E-3</v>
      </c>
      <c r="DE8" s="148">
        <v>2.371754820870777E-3</v>
      </c>
      <c r="DF8" s="148">
        <v>1.7857867403962444E-5</v>
      </c>
      <c r="DG8" s="148">
        <v>2.5648553453261357E-4</v>
      </c>
      <c r="DH8" s="148">
        <v>2.3458298463133149E-4</v>
      </c>
      <c r="DI8" s="148">
        <v>2.0369267698267318E-4</v>
      </c>
      <c r="DJ8" s="148">
        <v>1.1095423642759028E-4</v>
      </c>
      <c r="DK8" s="148">
        <v>1.3567684982303724E-5</v>
      </c>
    </row>
    <row r="9" spans="2:115">
      <c r="B9" s="146">
        <v>15</v>
      </c>
      <c r="C9" s="147" t="s">
        <v>477</v>
      </c>
      <c r="D9" s="148">
        <v>0.881281980230186</v>
      </c>
      <c r="E9" s="148">
        <v>0.22981902935740073</v>
      </c>
      <c r="F9" s="148">
        <v>0.23157837388197244</v>
      </c>
      <c r="G9" s="148">
        <v>6.5032912892039883E-4</v>
      </c>
      <c r="H9" s="148">
        <v>0.12022409052917203</v>
      </c>
      <c r="I9" s="148">
        <v>9.4403982177999418E-2</v>
      </c>
      <c r="J9" s="148">
        <v>1.2248264248330594E-3</v>
      </c>
      <c r="K9" s="148">
        <v>1.2261092563206656E-3</v>
      </c>
      <c r="L9" s="148">
        <v>2.4055384449365227E-4</v>
      </c>
      <c r="M9" s="148">
        <v>1.2201211457768164</v>
      </c>
      <c r="N9" s="148">
        <v>6.1645227043989148E-4</v>
      </c>
      <c r="O9" s="148">
        <v>4.4221439722738924E-4</v>
      </c>
      <c r="P9" s="148">
        <v>1.8576910519076342E-4</v>
      </c>
      <c r="Q9" s="148">
        <v>1.3288689608490401E-3</v>
      </c>
      <c r="R9" s="148">
        <v>2.9076876423065831E-4</v>
      </c>
      <c r="S9" s="148">
        <v>1.0546552005457988E-3</v>
      </c>
      <c r="T9" s="148">
        <v>8.0498116779385777E-5</v>
      </c>
      <c r="U9" s="148">
        <v>2.0408946038118838E-4</v>
      </c>
      <c r="V9" s="148">
        <v>1.9086414100973845E-4</v>
      </c>
      <c r="W9" s="148">
        <v>0.13757008565592158</v>
      </c>
      <c r="X9" s="148">
        <v>1.1404099893751593E-2</v>
      </c>
      <c r="Y9" s="148">
        <v>8.2568332468370698E-3</v>
      </c>
      <c r="Z9" s="148">
        <v>2.3610362799364342E-3</v>
      </c>
      <c r="AA9" s="148">
        <v>8.8443077620712642E-4</v>
      </c>
      <c r="AB9" s="148">
        <v>1.4095815367657011E-4</v>
      </c>
      <c r="AC9" s="148">
        <v>4.1983147096893341E-4</v>
      </c>
      <c r="AD9" s="148">
        <v>4.4407545621993763E-5</v>
      </c>
      <c r="AE9" s="148">
        <v>1.1794076985005046E-4</v>
      </c>
      <c r="AF9" s="148">
        <v>9.860979775498374E-5</v>
      </c>
      <c r="AG9" s="148">
        <v>3.4513544422090951E-4</v>
      </c>
      <c r="AH9" s="148">
        <v>2.3581894696801529E-4</v>
      </c>
      <c r="AI9" s="148">
        <v>1.1709047138255366E-3</v>
      </c>
      <c r="AJ9" s="148">
        <v>1.2896745824012126E-5</v>
      </c>
      <c r="AK9" s="148">
        <v>4.3694826310701306E-5</v>
      </c>
      <c r="AL9" s="148">
        <v>1.4557882157846918E-4</v>
      </c>
      <c r="AM9" s="148">
        <v>1.6164891251738256E-4</v>
      </c>
      <c r="AN9" s="148">
        <v>1.1357825025325955E-3</v>
      </c>
      <c r="AO9" s="148">
        <v>8.1573906737202376E-4</v>
      </c>
      <c r="AP9" s="148">
        <v>1.1123255021988407E-4</v>
      </c>
      <c r="AQ9" s="148">
        <v>2.3690276669386195E-3</v>
      </c>
      <c r="AR9" s="148">
        <v>3.0090185812755432E-4</v>
      </c>
      <c r="AS9" s="148">
        <v>7.8364946080600591E-5</v>
      </c>
      <c r="AT9" s="148">
        <v>9.7401193184007634E-5</v>
      </c>
      <c r="AU9" s="148">
        <v>1.5752478065478474E-4</v>
      </c>
      <c r="AV9" s="148">
        <v>7.4311050442677827E-5</v>
      </c>
      <c r="AW9" s="148">
        <v>6.6380833542925476E-5</v>
      </c>
      <c r="AX9" s="148">
        <v>2.5622820418598079E-4</v>
      </c>
      <c r="AY9" s="148">
        <v>3.0888540836136069E-4</v>
      </c>
      <c r="AZ9" s="148">
        <v>1.3768002531497684E-4</v>
      </c>
      <c r="BA9" s="148">
        <v>9.3865487577596756E-5</v>
      </c>
      <c r="BB9" s="148">
        <v>8.4714919216586937E-5</v>
      </c>
      <c r="BC9" s="148">
        <v>1.8842251789231616E-4</v>
      </c>
      <c r="BD9" s="148">
        <v>1.3024473268110704E-4</v>
      </c>
      <c r="BE9" s="148">
        <v>2.3654320256090813E-4</v>
      </c>
      <c r="BF9" s="148">
        <v>1.5710385543114201E-4</v>
      </c>
      <c r="BG9" s="148">
        <v>1.5564134336929018E-4</v>
      </c>
      <c r="BH9" s="148">
        <v>9.8784022930120932E-5</v>
      </c>
      <c r="BI9" s="148">
        <v>1.6308082313325201E-4</v>
      </c>
      <c r="BJ9" s="148">
        <v>1.4890843666504573E-4</v>
      </c>
      <c r="BK9" s="148">
        <v>1.2845921800895479E-4</v>
      </c>
      <c r="BL9" s="148">
        <v>1.3029530145186079E-4</v>
      </c>
      <c r="BM9" s="148">
        <v>1.3642441695303759E-4</v>
      </c>
      <c r="BN9" s="148">
        <v>4.5486143506479033E-4</v>
      </c>
      <c r="BO9" s="148">
        <v>1.8902803017745482E-4</v>
      </c>
      <c r="BP9" s="148">
        <v>3.4562535301905666E-3</v>
      </c>
      <c r="BQ9" s="148">
        <v>9.251424518395566E-5</v>
      </c>
      <c r="BR9" s="148">
        <v>5.5548566524347811E-3</v>
      </c>
      <c r="BS9" s="148">
        <v>1.8273424873319589E-3</v>
      </c>
      <c r="BT9" s="148">
        <v>3.3008575598522536E-4</v>
      </c>
      <c r="BU9" s="148">
        <v>4.151329397394241E-4</v>
      </c>
      <c r="BV9" s="148">
        <v>4.7793526102311509E-4</v>
      </c>
      <c r="BW9" s="148">
        <v>1.5233053403725208E-4</v>
      </c>
      <c r="BX9" s="148">
        <v>2.0221863818993904E-4</v>
      </c>
      <c r="BY9" s="148">
        <v>1.1254248718732502E-4</v>
      </c>
      <c r="BZ9" s="148">
        <v>1.4798586640576549E-4</v>
      </c>
      <c r="CA9" s="148">
        <v>1.0185487413405016E-4</v>
      </c>
      <c r="CB9" s="148">
        <v>4.9185111047565075E-5</v>
      </c>
      <c r="CC9" s="148">
        <v>7.4511843462736753E-5</v>
      </c>
      <c r="CD9" s="148">
        <v>3.9277828129689928E-5</v>
      </c>
      <c r="CE9" s="148">
        <v>1.0384230400115038E-4</v>
      </c>
      <c r="CF9" s="148">
        <v>5.8772760997052719E-5</v>
      </c>
      <c r="CG9" s="148">
        <v>2.3811735030414147E-4</v>
      </c>
      <c r="CH9" s="148">
        <v>2.2607189483747609E-4</v>
      </c>
      <c r="CI9" s="148">
        <v>1.060732542033942E-4</v>
      </c>
      <c r="CJ9" s="148">
        <v>2.232691857966926E-4</v>
      </c>
      <c r="CK9" s="148">
        <v>1.1086105772367756E-3</v>
      </c>
      <c r="CL9" s="148">
        <v>4.2450643318047699E-5</v>
      </c>
      <c r="CM9" s="148">
        <v>1.1633948791083485E-4</v>
      </c>
      <c r="CN9" s="148">
        <v>1.7090968312363062E-4</v>
      </c>
      <c r="CO9" s="148">
        <v>1.3766706454710064E-4</v>
      </c>
      <c r="CP9" s="148">
        <v>1.2099282832942756E-4</v>
      </c>
      <c r="CQ9" s="148">
        <v>4.3167820923424984E-4</v>
      </c>
      <c r="CR9" s="148">
        <v>7.9049598507084098E-5</v>
      </c>
      <c r="CS9" s="148">
        <v>1.8557922532210647E-4</v>
      </c>
      <c r="CT9" s="148">
        <v>2.6974615158597496E-4</v>
      </c>
      <c r="CU9" s="148">
        <v>1.3024589670276542E-4</v>
      </c>
      <c r="CV9" s="148">
        <v>1.6818017991157241E-4</v>
      </c>
      <c r="CW9" s="148">
        <v>3.0190557743998248E-4</v>
      </c>
      <c r="CX9" s="148">
        <v>3.7741712502879868E-4</v>
      </c>
      <c r="CY9" s="148">
        <v>2.485013894705599E-4</v>
      </c>
      <c r="CZ9" s="148">
        <v>1.0006717185662895E-4</v>
      </c>
      <c r="DA9" s="148">
        <v>2.0486952037947518E-4</v>
      </c>
      <c r="DB9" s="148">
        <v>9.5608885612673023E-5</v>
      </c>
      <c r="DC9" s="148">
        <v>1.0639775204188099E-4</v>
      </c>
      <c r="DD9" s="148">
        <v>1.9873132068303941E-3</v>
      </c>
      <c r="DE9" s="148">
        <v>2.7818136227189356E-3</v>
      </c>
      <c r="DF9" s="148">
        <v>1.3387037760575525E-4</v>
      </c>
      <c r="DG9" s="148">
        <v>1.8711520068279941E-4</v>
      </c>
      <c r="DH9" s="148">
        <v>6.1722059183796809E-5</v>
      </c>
      <c r="DI9" s="148">
        <v>2.9588481648914734E-4</v>
      </c>
      <c r="DJ9" s="148">
        <v>1.9902736748931209E-3</v>
      </c>
      <c r="DK9" s="148">
        <v>8.238106554919801E-5</v>
      </c>
    </row>
    <row r="10" spans="2:115">
      <c r="B10" s="146">
        <v>17</v>
      </c>
      <c r="C10" s="147" t="s">
        <v>478</v>
      </c>
      <c r="D10" s="148">
        <v>0.87291383959840463</v>
      </c>
      <c r="E10" s="148">
        <v>0.17375432380112954</v>
      </c>
      <c r="F10" s="148">
        <v>0.18435475355627559</v>
      </c>
      <c r="G10" s="148">
        <v>1.141709039947396E-3</v>
      </c>
      <c r="H10" s="148">
        <v>0.1123596751843762</v>
      </c>
      <c r="I10" s="148">
        <v>5.6824987910363667E-2</v>
      </c>
      <c r="J10" s="148">
        <v>1.3937463745942717E-4</v>
      </c>
      <c r="K10" s="148">
        <v>3.2967575267321943E-3</v>
      </c>
      <c r="L10" s="148">
        <v>3.6333526990957083E-4</v>
      </c>
      <c r="M10" s="148">
        <v>7.6432101446035391E-4</v>
      </c>
      <c r="N10" s="148">
        <v>1.0401067343015262</v>
      </c>
      <c r="O10" s="148">
        <v>1.3578683256715445E-5</v>
      </c>
      <c r="P10" s="148">
        <v>1.7766371625496356E-5</v>
      </c>
      <c r="Q10" s="148">
        <v>3.5194636987979339E-2</v>
      </c>
      <c r="R10" s="148">
        <v>2.4293745540999961E-3</v>
      </c>
      <c r="S10" s="148">
        <v>9.4635565928742876E-3</v>
      </c>
      <c r="T10" s="148">
        <v>1.0813832298667574E-5</v>
      </c>
      <c r="U10" s="148">
        <v>4.2243921600738902E-5</v>
      </c>
      <c r="V10" s="148">
        <v>2.0928099631479036E-4</v>
      </c>
      <c r="W10" s="148">
        <v>1.6568446849046331E-4</v>
      </c>
      <c r="X10" s="148">
        <v>6.3721312239076468E-5</v>
      </c>
      <c r="Y10" s="148">
        <v>1.8058569140321314E-4</v>
      </c>
      <c r="Z10" s="148">
        <v>6.4542521905045731E-5</v>
      </c>
      <c r="AA10" s="148">
        <v>3.7406868986176142E-5</v>
      </c>
      <c r="AB10" s="148">
        <v>1.0534939962700512E-4</v>
      </c>
      <c r="AC10" s="148">
        <v>2.0670614182850683E-5</v>
      </c>
      <c r="AD10" s="148">
        <v>9.1017054375899802E-6</v>
      </c>
      <c r="AE10" s="148">
        <v>1.7531919725029239E-4</v>
      </c>
      <c r="AF10" s="148">
        <v>5.0206294490286168E-5</v>
      </c>
      <c r="AG10" s="148">
        <v>4.2945599542106007E-5</v>
      </c>
      <c r="AH10" s="148">
        <v>5.7628002357679317E-4</v>
      </c>
      <c r="AI10" s="148">
        <v>5.804064844248532E-4</v>
      </c>
      <c r="AJ10" s="148">
        <v>1.3376518015521614E-6</v>
      </c>
      <c r="AK10" s="148">
        <v>7.6114246364212605E-6</v>
      </c>
      <c r="AL10" s="148">
        <v>1.8553992097580994E-5</v>
      </c>
      <c r="AM10" s="148">
        <v>2.7396325972784162E-5</v>
      </c>
      <c r="AN10" s="148">
        <v>5.6565079919227985E-4</v>
      </c>
      <c r="AO10" s="148">
        <v>2.7407758480123473E-5</v>
      </c>
      <c r="AP10" s="148">
        <v>1.1547720097166642E-5</v>
      </c>
      <c r="AQ10" s="148">
        <v>5.5412564491742437E-5</v>
      </c>
      <c r="AR10" s="148">
        <v>6.3449890570957184E-5</v>
      </c>
      <c r="AS10" s="148">
        <v>4.2277063197292123E-6</v>
      </c>
      <c r="AT10" s="148">
        <v>1.1693569917226001E-5</v>
      </c>
      <c r="AU10" s="148">
        <v>1.879357288430923E-5</v>
      </c>
      <c r="AV10" s="148">
        <v>7.3984528687117848E-6</v>
      </c>
      <c r="AW10" s="148">
        <v>3.7841070331591811E-6</v>
      </c>
      <c r="AX10" s="148">
        <v>9.9094115113008681E-6</v>
      </c>
      <c r="AY10" s="148">
        <v>1.0108638057320646E-5</v>
      </c>
      <c r="AZ10" s="148">
        <v>9.081214273380455E-6</v>
      </c>
      <c r="BA10" s="148">
        <v>8.4793884852016744E-6</v>
      </c>
      <c r="BB10" s="148">
        <v>1.3783037413687174E-5</v>
      </c>
      <c r="BC10" s="148">
        <v>1.9648693700184835E-5</v>
      </c>
      <c r="BD10" s="148">
        <v>1.1991255083802916E-5</v>
      </c>
      <c r="BE10" s="148">
        <v>1.7733426853020609E-5</v>
      </c>
      <c r="BF10" s="148">
        <v>2.0765760616375607E-5</v>
      </c>
      <c r="BG10" s="148">
        <v>1.1343200317352905E-5</v>
      </c>
      <c r="BH10" s="148">
        <v>2.1799541848245484E-5</v>
      </c>
      <c r="BI10" s="148">
        <v>1.364863834075185E-5</v>
      </c>
      <c r="BJ10" s="148">
        <v>1.9003418397952546E-5</v>
      </c>
      <c r="BK10" s="148">
        <v>1.5566090504246956E-5</v>
      </c>
      <c r="BL10" s="148">
        <v>1.8757451533780055E-5</v>
      </c>
      <c r="BM10" s="148">
        <v>1.9507712091490955E-5</v>
      </c>
      <c r="BN10" s="148">
        <v>2.1103215369952203E-5</v>
      </c>
      <c r="BO10" s="148">
        <v>1.0421108323754413E-5</v>
      </c>
      <c r="BP10" s="148">
        <v>5.8389445267372332E-3</v>
      </c>
      <c r="BQ10" s="148">
        <v>9.1037614544483609E-6</v>
      </c>
      <c r="BR10" s="148">
        <v>2.2498698570905363E-5</v>
      </c>
      <c r="BS10" s="148">
        <v>2.9792027003604985E-5</v>
      </c>
      <c r="BT10" s="148">
        <v>2.1728929799298474E-5</v>
      </c>
      <c r="BU10" s="148">
        <v>2.1351966182967609E-5</v>
      </c>
      <c r="BV10" s="148">
        <v>5.4036907647662044E-6</v>
      </c>
      <c r="BW10" s="148">
        <v>9.0726216541383588E-6</v>
      </c>
      <c r="BX10" s="148">
        <v>1.3740126845000038E-5</v>
      </c>
      <c r="BY10" s="148">
        <v>1.2160296965119821E-5</v>
      </c>
      <c r="BZ10" s="148">
        <v>8.8649026716645919E-6</v>
      </c>
      <c r="CA10" s="148">
        <v>1.0372653261915855E-5</v>
      </c>
      <c r="CB10" s="148">
        <v>4.9588477240398975E-6</v>
      </c>
      <c r="CC10" s="148">
        <v>4.5777588440194104E-6</v>
      </c>
      <c r="CD10" s="148">
        <v>1.5290956773465644E-6</v>
      </c>
      <c r="CE10" s="148">
        <v>8.2588630301824405E-6</v>
      </c>
      <c r="CF10" s="148">
        <v>6.1383225931338764E-6</v>
      </c>
      <c r="CG10" s="148">
        <v>2.1165077238207341E-5</v>
      </c>
      <c r="CH10" s="148">
        <v>1.3568293004404406E-5</v>
      </c>
      <c r="CI10" s="148">
        <v>9.0891880257927375E-6</v>
      </c>
      <c r="CJ10" s="148">
        <v>9.3095362175612152E-6</v>
      </c>
      <c r="CK10" s="148">
        <v>5.1985551559171767E-5</v>
      </c>
      <c r="CL10" s="148">
        <v>4.928434401691454E-6</v>
      </c>
      <c r="CM10" s="148">
        <v>1.9878418047885644E-5</v>
      </c>
      <c r="CN10" s="148">
        <v>2.642275624670975E-5</v>
      </c>
      <c r="CO10" s="148">
        <v>6.0673484763365449E-5</v>
      </c>
      <c r="CP10" s="148">
        <v>1.9237114439605106E-5</v>
      </c>
      <c r="CQ10" s="148">
        <v>4.7107346803576736E-5</v>
      </c>
      <c r="CR10" s="148">
        <v>3.6479390150424772E-5</v>
      </c>
      <c r="CS10" s="148">
        <v>3.2276885899250633E-4</v>
      </c>
      <c r="CT10" s="148">
        <v>2.8772481706003622E-4</v>
      </c>
      <c r="CU10" s="148">
        <v>3.7501452554191685E-4</v>
      </c>
      <c r="CV10" s="148">
        <v>2.7388776936144736E-5</v>
      </c>
      <c r="CW10" s="148">
        <v>8.982697663254014E-4</v>
      </c>
      <c r="CX10" s="148">
        <v>1.7313701609732652E-3</v>
      </c>
      <c r="CY10" s="148">
        <v>8.0573658900265515E-5</v>
      </c>
      <c r="CZ10" s="148">
        <v>4.5778050353996635E-5</v>
      </c>
      <c r="DA10" s="148">
        <v>3.3587809386841284E-5</v>
      </c>
      <c r="DB10" s="148">
        <v>1.5396839009276252E-5</v>
      </c>
      <c r="DC10" s="148">
        <v>1.6691858779414097E-5</v>
      </c>
      <c r="DD10" s="148">
        <v>7.3968057349906432E-3</v>
      </c>
      <c r="DE10" s="148">
        <v>1.1415366530768856E-2</v>
      </c>
      <c r="DF10" s="148">
        <v>3.8561423384390046E-5</v>
      </c>
      <c r="DG10" s="148">
        <v>6.9367877834160561E-5</v>
      </c>
      <c r="DH10" s="148">
        <v>1.1487339002234555E-4</v>
      </c>
      <c r="DI10" s="148">
        <v>4.4323250065911817E-4</v>
      </c>
      <c r="DJ10" s="148">
        <v>5.2897100939063935E-4</v>
      </c>
      <c r="DK10" s="148">
        <v>1.9868740613788748E-5</v>
      </c>
    </row>
    <row r="11" spans="2:115">
      <c r="B11" s="146">
        <v>61</v>
      </c>
      <c r="C11" s="147" t="s">
        <v>479</v>
      </c>
      <c r="D11" s="148">
        <v>1.1860901831872384E-2</v>
      </c>
      <c r="E11" s="148">
        <v>0.11323554506940889</v>
      </c>
      <c r="F11" s="148">
        <v>0.13512290307981095</v>
      </c>
      <c r="G11" s="148">
        <v>4.9525706634639477E-8</v>
      </c>
      <c r="H11" s="148">
        <v>1.4594045154732492E-2</v>
      </c>
      <c r="I11" s="148">
        <v>1.4594045154732492E-2</v>
      </c>
      <c r="J11" s="148">
        <v>2.840553396174434E-4</v>
      </c>
      <c r="K11" s="148">
        <v>1.781596268285136E-4</v>
      </c>
      <c r="L11" s="148">
        <v>2.3516682933333451E-4</v>
      </c>
      <c r="M11" s="148">
        <v>1.8100367307840904E-4</v>
      </c>
      <c r="N11" s="148">
        <v>3.2260780361616931E-4</v>
      </c>
      <c r="O11" s="148">
        <v>1.0003245176119606</v>
      </c>
      <c r="P11" s="148">
        <v>5.0008559547008702E-4</v>
      </c>
      <c r="Q11" s="148">
        <v>1.8997911916079544E-4</v>
      </c>
      <c r="R11" s="148">
        <v>1.5902637779296216E-4</v>
      </c>
      <c r="S11" s="148">
        <v>1.6189910300744151E-4</v>
      </c>
      <c r="T11" s="148">
        <v>3.451716330933726E-5</v>
      </c>
      <c r="U11" s="148">
        <v>3.4361177935344768E-4</v>
      </c>
      <c r="V11" s="148">
        <v>1.8350541363773717E-4</v>
      </c>
      <c r="W11" s="148">
        <v>1.7019254650833254E-4</v>
      </c>
      <c r="X11" s="148">
        <v>1.5990838498312868E-4</v>
      </c>
      <c r="Y11" s="148">
        <v>5.9829425195811147E-4</v>
      </c>
      <c r="Z11" s="148">
        <v>2.6725298054237537E-4</v>
      </c>
      <c r="AA11" s="148">
        <v>1.849080675304359E-4</v>
      </c>
      <c r="AB11" s="148">
        <v>1.5772101797210366E-3</v>
      </c>
      <c r="AC11" s="148">
        <v>5.7685129600229762E-4</v>
      </c>
      <c r="AD11" s="148">
        <v>3.7204591489155827E-3</v>
      </c>
      <c r="AE11" s="148">
        <v>1.2366646878323498E-3</v>
      </c>
      <c r="AF11" s="148">
        <v>1.1223926733283165E-3</v>
      </c>
      <c r="AG11" s="148">
        <v>6.1365919450126016E-4</v>
      </c>
      <c r="AH11" s="148">
        <v>2.1427052451087437E-4</v>
      </c>
      <c r="AI11" s="148">
        <v>3.5299469268163956E-4</v>
      </c>
      <c r="AJ11" s="148">
        <v>6.0692410754171365E-3</v>
      </c>
      <c r="AK11" s="148">
        <v>5.9261744245497992E-3</v>
      </c>
      <c r="AL11" s="148">
        <v>2.8586713511672264E-4</v>
      </c>
      <c r="AM11" s="148">
        <v>2.5776536463703923E-4</v>
      </c>
      <c r="AN11" s="148">
        <v>1.6699297463930077E-4</v>
      </c>
      <c r="AO11" s="148">
        <v>4.2344146932731338E-4</v>
      </c>
      <c r="AP11" s="148">
        <v>5.3066724229101426E-4</v>
      </c>
      <c r="AQ11" s="148">
        <v>5.2050978987174229E-4</v>
      </c>
      <c r="AR11" s="148">
        <v>4.6709033371921071E-4</v>
      </c>
      <c r="AS11" s="148">
        <v>9.2695976733095625E-4</v>
      </c>
      <c r="AT11" s="148">
        <v>7.2989079584787693E-4</v>
      </c>
      <c r="AU11" s="148">
        <v>7.0618294476679851E-4</v>
      </c>
      <c r="AV11" s="148">
        <v>3.8630453099305348E-4</v>
      </c>
      <c r="AW11" s="148">
        <v>2.4109906323126827E-4</v>
      </c>
      <c r="AX11" s="148">
        <v>2.0105366209846834E-4</v>
      </c>
      <c r="AY11" s="148">
        <v>2.3989948734728797E-4</v>
      </c>
      <c r="AZ11" s="148">
        <v>2.44665342683005E-4</v>
      </c>
      <c r="BA11" s="148">
        <v>1.7298167217968965E-4</v>
      </c>
      <c r="BB11" s="148">
        <v>1.4750932311605311E-4</v>
      </c>
      <c r="BC11" s="148">
        <v>1.4100610741598615E-4</v>
      </c>
      <c r="BD11" s="148">
        <v>1.9451158089589816E-4</v>
      </c>
      <c r="BE11" s="148">
        <v>1.9319617994624931E-4</v>
      </c>
      <c r="BF11" s="148">
        <v>1.5286624005643177E-4</v>
      </c>
      <c r="BG11" s="148">
        <v>1.3430707331325473E-4</v>
      </c>
      <c r="BH11" s="148">
        <v>9.5791990930413359E-5</v>
      </c>
      <c r="BI11" s="148">
        <v>1.5827097264621364E-4</v>
      </c>
      <c r="BJ11" s="148">
        <v>1.1430043098143374E-4</v>
      </c>
      <c r="BK11" s="148">
        <v>1.0836428869429659E-4</v>
      </c>
      <c r="BL11" s="148">
        <v>2.0317093629757595E-4</v>
      </c>
      <c r="BM11" s="148">
        <v>2.1050132729122928E-4</v>
      </c>
      <c r="BN11" s="148">
        <v>2.7143829777781763E-4</v>
      </c>
      <c r="BO11" s="148">
        <v>1.8888825250867885E-4</v>
      </c>
      <c r="BP11" s="148">
        <v>1.906760445141073E-4</v>
      </c>
      <c r="BQ11" s="148">
        <v>3.4842367343715651E-4</v>
      </c>
      <c r="BR11" s="148">
        <v>1.4948811782516632E-4</v>
      </c>
      <c r="BS11" s="148">
        <v>1.5740590779932427E-4</v>
      </c>
      <c r="BT11" s="148">
        <v>3.2963729069039995E-4</v>
      </c>
      <c r="BU11" s="148">
        <v>2.0402264247853497E-4</v>
      </c>
      <c r="BV11" s="148">
        <v>2.5961329783287033E-3</v>
      </c>
      <c r="BW11" s="148">
        <v>5.2661207543648622E-3</v>
      </c>
      <c r="BX11" s="148">
        <v>2.7368386553760463E-4</v>
      </c>
      <c r="BY11" s="148">
        <v>3.1621588765193818E-4</v>
      </c>
      <c r="BZ11" s="148">
        <v>1.4238734073409332E-4</v>
      </c>
      <c r="CA11" s="148">
        <v>6.0928706169674944E-5</v>
      </c>
      <c r="CB11" s="148">
        <v>7.4433429754953897E-5</v>
      </c>
      <c r="CC11" s="148">
        <v>4.9004576675320168E-5</v>
      </c>
      <c r="CD11" s="148">
        <v>9.5098894412247648E-6</v>
      </c>
      <c r="CE11" s="148">
        <v>1.7008474149067188E-4</v>
      </c>
      <c r="CF11" s="148">
        <v>2.7969836729393029E-4</v>
      </c>
      <c r="CG11" s="148">
        <v>1.5176471126602791E-3</v>
      </c>
      <c r="CH11" s="148">
        <v>5.6794956272932667E-4</v>
      </c>
      <c r="CI11" s="148">
        <v>1.4226587794979734E-4</v>
      </c>
      <c r="CJ11" s="148">
        <v>1.7501744724185528E-4</v>
      </c>
      <c r="CK11" s="148">
        <v>1.0069257048805245E-4</v>
      </c>
      <c r="CL11" s="148">
        <v>8.8764841570560898E-5</v>
      </c>
      <c r="CM11" s="148">
        <v>9.1037596875099668E-5</v>
      </c>
      <c r="CN11" s="148">
        <v>8.4035551055811392E-5</v>
      </c>
      <c r="CO11" s="148">
        <v>6.1158951196321496E-5</v>
      </c>
      <c r="CP11" s="148">
        <v>6.1927068624574127E-5</v>
      </c>
      <c r="CQ11" s="148">
        <v>1.1186936294170459E-4</v>
      </c>
      <c r="CR11" s="148">
        <v>1.3250685702366114E-4</v>
      </c>
      <c r="CS11" s="148">
        <v>1.0162847658626113E-4</v>
      </c>
      <c r="CT11" s="148">
        <v>1.2878550416362312E-4</v>
      </c>
      <c r="CU11" s="148">
        <v>1.0592567613722652E-4</v>
      </c>
      <c r="CV11" s="148">
        <v>1.8306603875932649E-4</v>
      </c>
      <c r="CW11" s="148">
        <v>1.278944768032462E-4</v>
      </c>
      <c r="CX11" s="148">
        <v>1.0570055945353078E-4</v>
      </c>
      <c r="CY11" s="148">
        <v>8.8380574123080773E-5</v>
      </c>
      <c r="CZ11" s="148">
        <v>7.9509147614062508E-5</v>
      </c>
      <c r="DA11" s="148">
        <v>9.967356729284011E-5</v>
      </c>
      <c r="DB11" s="148">
        <v>1.3922672487177667E-4</v>
      </c>
      <c r="DC11" s="148">
        <v>5.6491650677209235E-5</v>
      </c>
      <c r="DD11" s="148">
        <v>3.5170794730876115E-4</v>
      </c>
      <c r="DE11" s="148">
        <v>2.1430918701493952E-4</v>
      </c>
      <c r="DF11" s="148">
        <v>1.8590798083911348E-4</v>
      </c>
      <c r="DG11" s="148">
        <v>1.8391412193344007E-4</v>
      </c>
      <c r="DH11" s="148">
        <v>8.2237748957105961E-5</v>
      </c>
      <c r="DI11" s="148">
        <v>1.4005644111109679E-4</v>
      </c>
      <c r="DJ11" s="148">
        <v>2.396342073381123E-4</v>
      </c>
      <c r="DK11" s="148">
        <v>1.0880887804662729E-4</v>
      </c>
    </row>
    <row r="12" spans="2:115">
      <c r="B12" s="146">
        <v>62</v>
      </c>
      <c r="C12" s="147" t="s">
        <v>480</v>
      </c>
      <c r="D12" s="148">
        <v>0.12993907518511105</v>
      </c>
      <c r="E12" s="148">
        <v>0.22753511693090667</v>
      </c>
      <c r="F12" s="148">
        <v>0.1307059969119696</v>
      </c>
      <c r="G12" s="148">
        <v>1.7687752369514098E-7</v>
      </c>
      <c r="H12" s="148">
        <v>5.2657911867397607E-2</v>
      </c>
      <c r="I12" s="148">
        <v>5.1334470273672661E-2</v>
      </c>
      <c r="J12" s="148">
        <v>1.1687033108550711E-4</v>
      </c>
      <c r="K12" s="148">
        <v>6.671162744190371E-5</v>
      </c>
      <c r="L12" s="148">
        <v>9.7466435321687015E-5</v>
      </c>
      <c r="M12" s="148">
        <v>7.8526647967315912E-5</v>
      </c>
      <c r="N12" s="148">
        <v>1.529103717504712E-4</v>
      </c>
      <c r="O12" s="148">
        <v>2.8396863297573292E-4</v>
      </c>
      <c r="P12" s="148">
        <v>1.0004601539087929</v>
      </c>
      <c r="Q12" s="148">
        <v>9.261986493018199E-5</v>
      </c>
      <c r="R12" s="148">
        <v>2.4109936997329304E-4</v>
      </c>
      <c r="S12" s="148">
        <v>8.6330354626446056E-5</v>
      </c>
      <c r="T12" s="148">
        <v>1.306645615226233E-5</v>
      </c>
      <c r="U12" s="148">
        <v>1.072175860413326E-4</v>
      </c>
      <c r="V12" s="148">
        <v>7.0043028710342324E-5</v>
      </c>
      <c r="W12" s="148">
        <v>9.834571036191955E-5</v>
      </c>
      <c r="X12" s="148">
        <v>9.2886909746326654E-4</v>
      </c>
      <c r="Y12" s="148">
        <v>3.7811387671840124E-4</v>
      </c>
      <c r="Z12" s="148">
        <v>1.3146465605071294E-4</v>
      </c>
      <c r="AA12" s="148">
        <v>6.5070930128492983E-5</v>
      </c>
      <c r="AB12" s="148">
        <v>8.6098264927654609E-4</v>
      </c>
      <c r="AC12" s="148">
        <v>4.2209920679897334E-3</v>
      </c>
      <c r="AD12" s="148">
        <v>-4.7027003796226898E-5</v>
      </c>
      <c r="AE12" s="148">
        <v>2.6997183557314402E-4</v>
      </c>
      <c r="AF12" s="148">
        <v>1.3908107996609827E-4</v>
      </c>
      <c r="AG12" s="148">
        <v>2.0497994640188502E-4</v>
      </c>
      <c r="AH12" s="148">
        <v>3.2405774571593046E-4</v>
      </c>
      <c r="AI12" s="148">
        <v>4.2741218491890067E-4</v>
      </c>
      <c r="AJ12" s="148">
        <v>-1.5194779998989495E-4</v>
      </c>
      <c r="AK12" s="148">
        <v>1.7277391253470145E-3</v>
      </c>
      <c r="AL12" s="148">
        <v>1.582126467479596E-4</v>
      </c>
      <c r="AM12" s="148">
        <v>3.1359804120425897E-4</v>
      </c>
      <c r="AN12" s="148">
        <v>1.0309991815598178E-4</v>
      </c>
      <c r="AO12" s="148">
        <v>5.921455814515364E-3</v>
      </c>
      <c r="AP12" s="148">
        <v>4.7134237348274302E-3</v>
      </c>
      <c r="AQ12" s="148">
        <v>5.7832313215876313E-3</v>
      </c>
      <c r="AR12" s="148">
        <v>3.5779034108959738E-3</v>
      </c>
      <c r="AS12" s="148">
        <v>3.1821145411107359E-2</v>
      </c>
      <c r="AT12" s="148">
        <v>1.6048674890002296E-2</v>
      </c>
      <c r="AU12" s="148">
        <v>5.9907763279541202E-3</v>
      </c>
      <c r="AV12" s="148">
        <v>7.0495810254076084E-3</v>
      </c>
      <c r="AW12" s="148">
        <v>5.1125707184288487E-2</v>
      </c>
      <c r="AX12" s="148">
        <v>1.1863469718868968E-2</v>
      </c>
      <c r="AY12" s="148">
        <v>3.2710582175753868E-3</v>
      </c>
      <c r="AZ12" s="148">
        <v>2.97998835386469E-3</v>
      </c>
      <c r="BA12" s="148">
        <v>1.711036407972635E-3</v>
      </c>
      <c r="BB12" s="148">
        <v>1.3837114972740925E-3</v>
      </c>
      <c r="BC12" s="148">
        <v>1.2835332073500767E-3</v>
      </c>
      <c r="BD12" s="148">
        <v>6.3921880449879136E-4</v>
      </c>
      <c r="BE12" s="148">
        <v>1.739235499645169E-3</v>
      </c>
      <c r="BF12" s="148">
        <v>1.9236574669338536E-3</v>
      </c>
      <c r="BG12" s="148">
        <v>1.2179259446927439E-3</v>
      </c>
      <c r="BH12" s="148">
        <v>7.0838833410774593E-4</v>
      </c>
      <c r="BI12" s="148">
        <v>2.4354609518255081E-3</v>
      </c>
      <c r="BJ12" s="148">
        <v>9.9522507221464071E-4</v>
      </c>
      <c r="BK12" s="148">
        <v>6.3497240082433795E-4</v>
      </c>
      <c r="BL12" s="148">
        <v>1.6144060783882324E-3</v>
      </c>
      <c r="BM12" s="148">
        <v>1.573059397257296E-3</v>
      </c>
      <c r="BN12" s="148">
        <v>3.0076796465596817E-3</v>
      </c>
      <c r="BO12" s="148">
        <v>1.0508661416479307E-3</v>
      </c>
      <c r="BP12" s="148">
        <v>8.7736635758776536E-4</v>
      </c>
      <c r="BQ12" s="148">
        <v>4.2491977473610357E-5</v>
      </c>
      <c r="BR12" s="148">
        <v>9.8616133632757771E-4</v>
      </c>
      <c r="BS12" s="148">
        <v>1.0203903107318057E-3</v>
      </c>
      <c r="BT12" s="148">
        <v>1.2821228318440059E-3</v>
      </c>
      <c r="BU12" s="148">
        <v>1.6248905960850673E-3</v>
      </c>
      <c r="BV12" s="148">
        <v>8.9177655903814745E-5</v>
      </c>
      <c r="BW12" s="148">
        <v>7.2074782259766228E-5</v>
      </c>
      <c r="BX12" s="148">
        <v>1.5294984693028162E-4</v>
      </c>
      <c r="BY12" s="148">
        <v>6.0935705990885143E-5</v>
      </c>
      <c r="BZ12" s="148">
        <v>3.0462627573582315E-5</v>
      </c>
      <c r="CA12" s="148">
        <v>2.1424710987038527E-5</v>
      </c>
      <c r="CB12" s="148">
        <v>1.6245282729154556E-5</v>
      </c>
      <c r="CC12" s="148">
        <v>2.8463851611094034E-5</v>
      </c>
      <c r="CD12" s="148">
        <v>1.96715763809274E-5</v>
      </c>
      <c r="CE12" s="148">
        <v>9.5590344691739098E-5</v>
      </c>
      <c r="CF12" s="148">
        <v>2.6417934867062643E-5</v>
      </c>
      <c r="CG12" s="148">
        <v>1.3884227882903532E-4</v>
      </c>
      <c r="CH12" s="148">
        <v>1.1284191033624253E-4</v>
      </c>
      <c r="CI12" s="148">
        <v>2.4527833701514248E-5</v>
      </c>
      <c r="CJ12" s="148">
        <v>4.5734725601603927E-5</v>
      </c>
      <c r="CK12" s="148">
        <v>9.8399095050634401E-5</v>
      </c>
      <c r="CL12" s="148">
        <v>1.2779015043084904E-5</v>
      </c>
      <c r="CM12" s="148">
        <v>3.6342184763403577E-5</v>
      </c>
      <c r="CN12" s="148">
        <v>4.6200477862207986E-5</v>
      </c>
      <c r="CO12" s="148">
        <v>3.5615079293155643E-5</v>
      </c>
      <c r="CP12" s="148">
        <v>3.6692737450931789E-5</v>
      </c>
      <c r="CQ12" s="148">
        <v>5.642638204009075E-5</v>
      </c>
      <c r="CR12" s="148">
        <v>6.1167864922412492E-5</v>
      </c>
      <c r="CS12" s="148">
        <v>3.5514993647844532E-5</v>
      </c>
      <c r="CT12" s="148">
        <v>8.2340489417171437E-5</v>
      </c>
      <c r="CU12" s="148">
        <v>1.0601704511583278E-4</v>
      </c>
      <c r="CV12" s="148">
        <v>1.3264737302536177E-4</v>
      </c>
      <c r="CW12" s="148">
        <v>4.4732020111510342E-5</v>
      </c>
      <c r="CX12" s="148">
        <v>3.4053719828441198E-5</v>
      </c>
      <c r="CY12" s="148">
        <v>4.6044679985915423E-5</v>
      </c>
      <c r="CZ12" s="148">
        <v>1.0365431088512899E-4</v>
      </c>
      <c r="DA12" s="148">
        <v>4.2330417133022063E-5</v>
      </c>
      <c r="DB12" s="148">
        <v>5.9584963720051183E-4</v>
      </c>
      <c r="DC12" s="148">
        <v>1.9099457836662843E-5</v>
      </c>
      <c r="DD12" s="148">
        <v>6.0392635012311574E-5</v>
      </c>
      <c r="DE12" s="148">
        <v>6.0745630053226038E-5</v>
      </c>
      <c r="DF12" s="148">
        <v>6.0464209448603286E-5</v>
      </c>
      <c r="DG12" s="148">
        <v>4.6186036477232613E-5</v>
      </c>
      <c r="DH12" s="148">
        <v>5.605448199043334E-5</v>
      </c>
      <c r="DI12" s="148">
        <v>6.4219509059322707E-5</v>
      </c>
      <c r="DJ12" s="148">
        <v>2.6656222792513355E-4</v>
      </c>
      <c r="DK12" s="148">
        <v>1.3333081411510112E-4</v>
      </c>
    </row>
    <row r="13" spans="2:115">
      <c r="B13" s="146">
        <v>111</v>
      </c>
      <c r="C13" s="147" t="s">
        <v>481</v>
      </c>
      <c r="D13" s="148">
        <v>0.84579854467810511</v>
      </c>
      <c r="E13" s="148">
        <v>0.14693106464952274</v>
      </c>
      <c r="F13" s="148">
        <v>8.3440097572565916E-2</v>
      </c>
      <c r="G13" s="148">
        <v>7.8524500715520876E-2</v>
      </c>
      <c r="H13" s="148">
        <v>4.4946035045750288E-2</v>
      </c>
      <c r="I13" s="148">
        <v>4.3116188599651474E-2</v>
      </c>
      <c r="J13" s="148">
        <v>4.1610992753889553E-3</v>
      </c>
      <c r="K13" s="148">
        <v>0.10201678076361634</v>
      </c>
      <c r="L13" s="148">
        <v>1.0979600744859295E-2</v>
      </c>
      <c r="M13" s="148">
        <v>2.6605110386919865E-2</v>
      </c>
      <c r="N13" s="148">
        <v>6.2126150743969107E-2</v>
      </c>
      <c r="O13" s="148">
        <v>1.3168307159140731E-4</v>
      </c>
      <c r="P13" s="148">
        <v>2.5339403658150204E-4</v>
      </c>
      <c r="Q13" s="148">
        <v>1.2431597876518869</v>
      </c>
      <c r="R13" s="148">
        <v>8.5502530343813124E-2</v>
      </c>
      <c r="S13" s="148">
        <v>0.28681792827435854</v>
      </c>
      <c r="T13" s="148">
        <v>3.2393949706225488E-4</v>
      </c>
      <c r="U13" s="148">
        <v>1.1109444401471611E-3</v>
      </c>
      <c r="V13" s="148">
        <v>4.7416038767237609E-3</v>
      </c>
      <c r="W13" s="148">
        <v>5.4493227783534741E-3</v>
      </c>
      <c r="X13" s="148">
        <v>1.106023828210093E-3</v>
      </c>
      <c r="Y13" s="148">
        <v>6.1089669834199023E-3</v>
      </c>
      <c r="Z13" s="148">
        <v>2.1027644542411924E-3</v>
      </c>
      <c r="AA13" s="148">
        <v>1.1964605419243681E-3</v>
      </c>
      <c r="AB13" s="148">
        <v>5.961549902236097E-4</v>
      </c>
      <c r="AC13" s="148">
        <v>6.0200500698328479E-4</v>
      </c>
      <c r="AD13" s="148">
        <v>2.7970827320897258E-4</v>
      </c>
      <c r="AE13" s="148">
        <v>5.9922895884372508E-3</v>
      </c>
      <c r="AF13" s="148">
        <v>1.6589553705014387E-3</v>
      </c>
      <c r="AG13" s="148">
        <v>1.2711612359425318E-3</v>
      </c>
      <c r="AH13" s="148">
        <v>1.4443376957292687E-2</v>
      </c>
      <c r="AI13" s="148">
        <v>2.0296612122945534E-2</v>
      </c>
      <c r="AJ13" s="148">
        <v>3.3498506349857331E-5</v>
      </c>
      <c r="AK13" s="148">
        <v>2.1473060826078118E-4</v>
      </c>
      <c r="AL13" s="148">
        <v>5.2437131497333749E-4</v>
      </c>
      <c r="AM13" s="148">
        <v>7.9496172268798731E-4</v>
      </c>
      <c r="AN13" s="148">
        <v>1.9407840322656331E-2</v>
      </c>
      <c r="AO13" s="148">
        <v>4.4088465126658586E-4</v>
      </c>
      <c r="AP13" s="148">
        <v>2.5489660473890826E-4</v>
      </c>
      <c r="AQ13" s="148">
        <v>1.2386610690357633E-3</v>
      </c>
      <c r="AR13" s="148">
        <v>1.8424070830054293E-3</v>
      </c>
      <c r="AS13" s="148">
        <v>8.1057456210165761E-5</v>
      </c>
      <c r="AT13" s="148">
        <v>9.5667722620646335E-5</v>
      </c>
      <c r="AU13" s="148">
        <v>1.9888263802055617E-4</v>
      </c>
      <c r="AV13" s="148">
        <v>6.7899421424527987E-5</v>
      </c>
      <c r="AW13" s="148">
        <v>6.0583744914081156E-5</v>
      </c>
      <c r="AX13" s="148">
        <v>1.2991883588512828E-4</v>
      </c>
      <c r="AY13" s="148">
        <v>1.9548140035904806E-4</v>
      </c>
      <c r="AZ13" s="148">
        <v>1.8028893174782356E-4</v>
      </c>
      <c r="BA13" s="148">
        <v>1.3960219105308978E-4</v>
      </c>
      <c r="BB13" s="148">
        <v>1.4818928299933904E-4</v>
      </c>
      <c r="BC13" s="148">
        <v>3.2302405356902437E-4</v>
      </c>
      <c r="BD13" s="148">
        <v>2.0962938321414273E-4</v>
      </c>
      <c r="BE13" s="148">
        <v>2.6829076636765989E-4</v>
      </c>
      <c r="BF13" s="148">
        <v>2.3166009109004993E-4</v>
      </c>
      <c r="BG13" s="148">
        <v>2.2443491636240715E-4</v>
      </c>
      <c r="BH13" s="148">
        <v>1.6910755986481309E-4</v>
      </c>
      <c r="BI13" s="148">
        <v>2.5796702377341038E-4</v>
      </c>
      <c r="BJ13" s="148">
        <v>2.5175049653690623E-4</v>
      </c>
      <c r="BK13" s="148">
        <v>2.4364584635343595E-4</v>
      </c>
      <c r="BL13" s="148">
        <v>3.9650558341263056E-4</v>
      </c>
      <c r="BM13" s="148">
        <v>4.538568579969551E-4</v>
      </c>
      <c r="BN13" s="148">
        <v>4.5513969939547417E-4</v>
      </c>
      <c r="BO13" s="148">
        <v>1.84242954137395E-4</v>
      </c>
      <c r="BP13" s="148">
        <v>4.4816579960533362E-3</v>
      </c>
      <c r="BQ13" s="148">
        <v>9.5058679606255126E-5</v>
      </c>
      <c r="BR13" s="148">
        <v>4.4007366761724889E-4</v>
      </c>
      <c r="BS13" s="148">
        <v>3.3117147266813619E-4</v>
      </c>
      <c r="BT13" s="148">
        <v>1.9875694596712445E-4</v>
      </c>
      <c r="BU13" s="148">
        <v>1.6238974268805535E-4</v>
      </c>
      <c r="BV13" s="148">
        <v>7.906815774706893E-5</v>
      </c>
      <c r="BW13" s="148">
        <v>1.8429636121432551E-4</v>
      </c>
      <c r="BX13" s="148">
        <v>1.528179677287198E-4</v>
      </c>
      <c r="BY13" s="148">
        <v>1.9337106320894791E-4</v>
      </c>
      <c r="BZ13" s="148">
        <v>9.944390065908963E-5</v>
      </c>
      <c r="CA13" s="148">
        <v>9.3585639131913727E-5</v>
      </c>
      <c r="CB13" s="148">
        <v>4.7294038707828702E-5</v>
      </c>
      <c r="CC13" s="148">
        <v>4.5720715801494232E-5</v>
      </c>
      <c r="CD13" s="148">
        <v>1.652252486391538E-5</v>
      </c>
      <c r="CE13" s="148">
        <v>1.1376122059688704E-4</v>
      </c>
      <c r="CF13" s="148">
        <v>6.5567916218659309E-5</v>
      </c>
      <c r="CG13" s="148">
        <v>2.0979905050664649E-4</v>
      </c>
      <c r="CH13" s="148">
        <v>1.6475870821184243E-4</v>
      </c>
      <c r="CI13" s="148">
        <v>9.2145461055615594E-5</v>
      </c>
      <c r="CJ13" s="148">
        <v>1.1876981329823086E-4</v>
      </c>
      <c r="CK13" s="148">
        <v>7.1482064831968821E-4</v>
      </c>
      <c r="CL13" s="148">
        <v>5.1092614641241981E-5</v>
      </c>
      <c r="CM13" s="148">
        <v>1.603656274610357E-4</v>
      </c>
      <c r="CN13" s="148">
        <v>2.0907354426929724E-4</v>
      </c>
      <c r="CO13" s="148">
        <v>1.8501008621924346E-4</v>
      </c>
      <c r="CP13" s="148">
        <v>1.7251524053163114E-4</v>
      </c>
      <c r="CQ13" s="148">
        <v>4.8821636333992859E-4</v>
      </c>
      <c r="CR13" s="148">
        <v>7.5940495326845905E-4</v>
      </c>
      <c r="CS13" s="148">
        <v>7.312616652859396E-3</v>
      </c>
      <c r="CT13" s="148">
        <v>3.1634412290192124E-3</v>
      </c>
      <c r="CU13" s="148">
        <v>6.5903994189704315E-3</v>
      </c>
      <c r="CV13" s="148">
        <v>6.0114331650077042E-4</v>
      </c>
      <c r="CW13" s="148">
        <v>1.34655204590187E-2</v>
      </c>
      <c r="CX13" s="148">
        <v>2.4418693155498085E-2</v>
      </c>
      <c r="CY13" s="148">
        <v>1.9548376301337278E-3</v>
      </c>
      <c r="CZ13" s="148">
        <v>1.6584963724055354E-4</v>
      </c>
      <c r="DA13" s="148">
        <v>3.1514815549185004E-4</v>
      </c>
      <c r="DB13" s="148">
        <v>2.4395122176070014E-4</v>
      </c>
      <c r="DC13" s="148">
        <v>1.4890183355840522E-4</v>
      </c>
      <c r="DD13" s="148">
        <v>7.9230531240410046E-2</v>
      </c>
      <c r="DE13" s="148">
        <v>0.17396759656816474</v>
      </c>
      <c r="DF13" s="148">
        <v>6.1478982926682006E-4</v>
      </c>
      <c r="DG13" s="148">
        <v>6.730207570612109E-4</v>
      </c>
      <c r="DH13" s="148">
        <v>3.1716433886179929E-3</v>
      </c>
      <c r="DI13" s="148">
        <v>5.3956946986006447E-3</v>
      </c>
      <c r="DJ13" s="148">
        <v>1.9254791317207854E-3</v>
      </c>
      <c r="DK13" s="148">
        <v>4.7954536596607071E-4</v>
      </c>
    </row>
    <row r="14" spans="2:115">
      <c r="B14" s="146">
        <v>112</v>
      </c>
      <c r="C14" s="147" t="s">
        <v>482</v>
      </c>
      <c r="D14" s="148">
        <v>0.91865416720174653</v>
      </c>
      <c r="E14" s="148">
        <v>8.3588062005109168E-2</v>
      </c>
      <c r="F14" s="148">
        <v>8.5593793742294852E-2</v>
      </c>
      <c r="G14" s="148">
        <v>1.5560464079785008E-2</v>
      </c>
      <c r="H14" s="148">
        <v>1.8070912631030195E-2</v>
      </c>
      <c r="I14" s="148">
        <v>1.770369970020921E-2</v>
      </c>
      <c r="J14" s="148">
        <v>5.5450262760730051E-5</v>
      </c>
      <c r="K14" s="148">
        <v>3.7981643757727123E-4</v>
      </c>
      <c r="L14" s="148">
        <v>4.7164791950166915E-5</v>
      </c>
      <c r="M14" s="148">
        <v>6.2215346874762624E-5</v>
      </c>
      <c r="N14" s="148">
        <v>1.3964650374872054E-2</v>
      </c>
      <c r="O14" s="148">
        <v>4.9108896217546822E-5</v>
      </c>
      <c r="P14" s="148">
        <v>4.7971597804151943E-5</v>
      </c>
      <c r="Q14" s="148">
        <v>2.2536533568296461E-3</v>
      </c>
      <c r="R14" s="148">
        <v>1.0508866027947898</v>
      </c>
      <c r="S14" s="148">
        <v>5.6687460719779832E-4</v>
      </c>
      <c r="T14" s="148">
        <v>1.8421990259726529E-5</v>
      </c>
      <c r="U14" s="148">
        <v>2.7740841982749668E-5</v>
      </c>
      <c r="V14" s="148">
        <v>4.0941053458191866E-5</v>
      </c>
      <c r="W14" s="148">
        <v>5.5341621301420059E-5</v>
      </c>
      <c r="X14" s="148">
        <v>3.1403471799497484E-5</v>
      </c>
      <c r="Y14" s="148">
        <v>4.5839306519008783E-5</v>
      </c>
      <c r="Z14" s="148">
        <v>3.3191483121057064E-5</v>
      </c>
      <c r="AA14" s="148">
        <v>2.4706961035357089E-5</v>
      </c>
      <c r="AB14" s="148">
        <v>1.8035943416335452E-5</v>
      </c>
      <c r="AC14" s="148">
        <v>2.0446972663335437E-5</v>
      </c>
      <c r="AD14" s="148">
        <v>7.0044125840931983E-6</v>
      </c>
      <c r="AE14" s="148">
        <v>3.2728617387383278E-5</v>
      </c>
      <c r="AF14" s="148">
        <v>1.9291752141064846E-5</v>
      </c>
      <c r="AG14" s="148">
        <v>4.1501416855300218E-5</v>
      </c>
      <c r="AH14" s="148">
        <v>1.5407747266784621E-4</v>
      </c>
      <c r="AI14" s="148">
        <v>6.1875213403396177E-5</v>
      </c>
      <c r="AJ14" s="148">
        <v>3.1860107918065672E-6</v>
      </c>
      <c r="AK14" s="148">
        <v>2.5235704487832496E-5</v>
      </c>
      <c r="AL14" s="148">
        <v>2.3251420387853121E-5</v>
      </c>
      <c r="AM14" s="148">
        <v>3.1992290547259227E-5</v>
      </c>
      <c r="AN14" s="148">
        <v>6.9927229373363195E-5</v>
      </c>
      <c r="AO14" s="148">
        <v>5.6055428660528302E-5</v>
      </c>
      <c r="AP14" s="148">
        <v>4.4674256229091133E-5</v>
      </c>
      <c r="AQ14" s="148">
        <v>2.6653810076033112E-5</v>
      </c>
      <c r="AR14" s="148">
        <v>5.4626737386893511E-5</v>
      </c>
      <c r="AS14" s="148">
        <v>3.2384882649546416E-5</v>
      </c>
      <c r="AT14" s="148">
        <v>3.8685889907235202E-5</v>
      </c>
      <c r="AU14" s="148">
        <v>6.2108852099766257E-5</v>
      </c>
      <c r="AV14" s="148">
        <v>4.7281473210648038E-5</v>
      </c>
      <c r="AW14" s="148">
        <v>2.2052402543742112E-5</v>
      </c>
      <c r="AX14" s="148">
        <v>3.2473376769408172E-5</v>
      </c>
      <c r="AY14" s="148">
        <v>3.0751076361656043E-5</v>
      </c>
      <c r="AZ14" s="148">
        <v>3.5843988086374652E-5</v>
      </c>
      <c r="BA14" s="148">
        <v>4.272731057456622E-5</v>
      </c>
      <c r="BB14" s="148">
        <v>3.5395044625160334E-5</v>
      </c>
      <c r="BC14" s="148">
        <v>2.6096910987973922E-5</v>
      </c>
      <c r="BD14" s="148">
        <v>2.0446817770084051E-5</v>
      </c>
      <c r="BE14" s="148">
        <v>2.1110453259344875E-5</v>
      </c>
      <c r="BF14" s="148">
        <v>3.2981540970114795E-5</v>
      </c>
      <c r="BG14" s="148">
        <v>2.4426715557074547E-5</v>
      </c>
      <c r="BH14" s="148">
        <v>1.9021266256020307E-5</v>
      </c>
      <c r="BI14" s="148">
        <v>3.3607801735723531E-5</v>
      </c>
      <c r="BJ14" s="148">
        <v>2.9743611914009951E-5</v>
      </c>
      <c r="BK14" s="148">
        <v>2.2103552058705348E-5</v>
      </c>
      <c r="BL14" s="148">
        <v>2.503805173571322E-5</v>
      </c>
      <c r="BM14" s="148">
        <v>2.6431714828283325E-5</v>
      </c>
      <c r="BN14" s="148">
        <v>3.902864253726138E-5</v>
      </c>
      <c r="BO14" s="148">
        <v>4.5313003069607195E-5</v>
      </c>
      <c r="BP14" s="148">
        <v>1.1272142929728046E-4</v>
      </c>
      <c r="BQ14" s="148">
        <v>3.1242996472310201E-5</v>
      </c>
      <c r="BR14" s="148">
        <v>6.1772067754168803E-5</v>
      </c>
      <c r="BS14" s="148">
        <v>7.0630008052316578E-5</v>
      </c>
      <c r="BT14" s="148">
        <v>5.2675098078063296E-5</v>
      </c>
      <c r="BU14" s="148">
        <v>5.7639247072388869E-5</v>
      </c>
      <c r="BV14" s="148">
        <v>2.0447642740311582E-5</v>
      </c>
      <c r="BW14" s="148">
        <v>1.9793995675292349E-5</v>
      </c>
      <c r="BX14" s="148">
        <v>3.7885535729013262E-5</v>
      </c>
      <c r="BY14" s="148">
        <v>3.3477921747045205E-5</v>
      </c>
      <c r="BZ14" s="148">
        <v>1.1972278199506404E-4</v>
      </c>
      <c r="CA14" s="148">
        <v>3.8278499319723509E-5</v>
      </c>
      <c r="CB14" s="148">
        <v>3.8743051296562272E-5</v>
      </c>
      <c r="CC14" s="148">
        <v>3.2897001686112723E-5</v>
      </c>
      <c r="CD14" s="148">
        <v>5.2534670197720405E-6</v>
      </c>
      <c r="CE14" s="148">
        <v>3.3364577674543489E-5</v>
      </c>
      <c r="CF14" s="148">
        <v>2.2574463132347774E-5</v>
      </c>
      <c r="CG14" s="148">
        <v>8.0874329510750186E-5</v>
      </c>
      <c r="CH14" s="148">
        <v>1.0035708550935794E-4</v>
      </c>
      <c r="CI14" s="148">
        <v>4.545348554463816E-5</v>
      </c>
      <c r="CJ14" s="148">
        <v>2.6519334119018322E-5</v>
      </c>
      <c r="CK14" s="148">
        <v>4.1539650092685377E-4</v>
      </c>
      <c r="CL14" s="148">
        <v>1.0725911820864605E-5</v>
      </c>
      <c r="CM14" s="148">
        <v>4.2597933326671569E-5</v>
      </c>
      <c r="CN14" s="148">
        <v>3.3118024803265003E-5</v>
      </c>
      <c r="CO14" s="148">
        <v>1.9451350255290836E-5</v>
      </c>
      <c r="CP14" s="148">
        <v>5.7395843662757861E-5</v>
      </c>
      <c r="CQ14" s="148">
        <v>3.3242578265444133E-5</v>
      </c>
      <c r="CR14" s="148">
        <v>6.4192405360608495E-5</v>
      </c>
      <c r="CS14" s="148">
        <v>7.0723242716202442E-4</v>
      </c>
      <c r="CT14" s="148">
        <v>7.4125182433838936E-5</v>
      </c>
      <c r="CU14" s="148">
        <v>8.2314426233948818E-4</v>
      </c>
      <c r="CV14" s="148">
        <v>6.8553202666096855E-5</v>
      </c>
      <c r="CW14" s="148">
        <v>1.699452731010153E-3</v>
      </c>
      <c r="CX14" s="148">
        <v>3.2247363232372032E-3</v>
      </c>
      <c r="CY14" s="148">
        <v>5.4567050365963944E-5</v>
      </c>
      <c r="CZ14" s="148">
        <v>2.8694705417224613E-5</v>
      </c>
      <c r="DA14" s="148">
        <v>3.490735033875327E-5</v>
      </c>
      <c r="DB14" s="148">
        <v>3.8337134424779409E-5</v>
      </c>
      <c r="DC14" s="148">
        <v>2.4308311975636234E-5</v>
      </c>
      <c r="DD14" s="148">
        <v>2.1369104905660855E-2</v>
      </c>
      <c r="DE14" s="148">
        <v>6.1949890517022724E-2</v>
      </c>
      <c r="DF14" s="148">
        <v>4.2862643531246572E-5</v>
      </c>
      <c r="DG14" s="148">
        <v>2.0504802719486864E-5</v>
      </c>
      <c r="DH14" s="148">
        <v>1.2085404705165683E-4</v>
      </c>
      <c r="DI14" s="148">
        <v>1.1071198426441434E-3</v>
      </c>
      <c r="DJ14" s="148">
        <v>5.8786201468027587E-5</v>
      </c>
      <c r="DK14" s="148">
        <v>3.7632395736266547E-3</v>
      </c>
    </row>
    <row r="15" spans="2:115" ht="36">
      <c r="B15" s="146">
        <v>113</v>
      </c>
      <c r="C15" s="149" t="s">
        <v>483</v>
      </c>
      <c r="D15" s="148">
        <v>0.89234933646832104</v>
      </c>
      <c r="E15" s="148">
        <v>5.9892830178594099E-2</v>
      </c>
      <c r="F15" s="148">
        <v>0.12746193266474687</v>
      </c>
      <c r="G15" s="148">
        <v>7.8650713441328777E-4</v>
      </c>
      <c r="H15" s="148">
        <v>1.3825842358805096E-2</v>
      </c>
      <c r="I15" s="148">
        <v>1.3465714342983517E-2</v>
      </c>
      <c r="J15" s="148">
        <v>1.1946123210576851E-2</v>
      </c>
      <c r="K15" s="148">
        <v>0.31864514741654132</v>
      </c>
      <c r="L15" s="148">
        <v>3.7539488678357526E-2</v>
      </c>
      <c r="M15" s="148">
        <v>5.5811568345947244E-3</v>
      </c>
      <c r="N15" s="148">
        <v>5.9172463208565604E-2</v>
      </c>
      <c r="O15" s="148">
        <v>1.1637783775570811E-5</v>
      </c>
      <c r="P15" s="148">
        <v>1.6909831528568688E-5</v>
      </c>
      <c r="Q15" s="148">
        <v>3.9376416336878273E-2</v>
      </c>
      <c r="R15" s="148">
        <v>3.0972526280069372E-3</v>
      </c>
      <c r="S15" s="148">
        <v>1.0559619220859737</v>
      </c>
      <c r="T15" s="148">
        <v>3.3665843743522876E-4</v>
      </c>
      <c r="U15" s="148">
        <v>4.1806902275747421E-4</v>
      </c>
      <c r="V15" s="148">
        <v>2.7766921048502711E-4</v>
      </c>
      <c r="W15" s="148">
        <v>7.1415143595925134E-4</v>
      </c>
      <c r="X15" s="148">
        <v>9.0379779072826091E-5</v>
      </c>
      <c r="Y15" s="148">
        <v>3.0288313390285343E-4</v>
      </c>
      <c r="Z15" s="148">
        <v>1.022567973847955E-4</v>
      </c>
      <c r="AA15" s="148">
        <v>5.3223511170866535E-5</v>
      </c>
      <c r="AB15" s="148">
        <v>7.6681148714070988E-4</v>
      </c>
      <c r="AC15" s="148">
        <v>2.8509748488261165E-5</v>
      </c>
      <c r="AD15" s="148">
        <v>1.0825346703195289E-5</v>
      </c>
      <c r="AE15" s="148">
        <v>2.0007110836339268E-4</v>
      </c>
      <c r="AF15" s="148">
        <v>5.9368371776529834E-5</v>
      </c>
      <c r="AG15" s="148">
        <v>6.2950189195587784E-5</v>
      </c>
      <c r="AH15" s="148">
        <v>5.1391986791404429E-4</v>
      </c>
      <c r="AI15" s="148">
        <v>6.6343812035442795E-4</v>
      </c>
      <c r="AJ15" s="148">
        <v>1.6841346131002927E-6</v>
      </c>
      <c r="AK15" s="148">
        <v>7.7565504654080426E-6</v>
      </c>
      <c r="AL15" s="148">
        <v>2.3907080367903874E-5</v>
      </c>
      <c r="AM15" s="148">
        <v>3.9023029361025848E-4</v>
      </c>
      <c r="AN15" s="148">
        <v>5.9364079526041495E-3</v>
      </c>
      <c r="AO15" s="148">
        <v>2.4000666080825323E-5</v>
      </c>
      <c r="AP15" s="148">
        <v>1.3299194796244149E-5</v>
      </c>
      <c r="AQ15" s="148">
        <v>5.941459715678692E-5</v>
      </c>
      <c r="AR15" s="148">
        <v>7.0572820604535794E-5</v>
      </c>
      <c r="AS15" s="148">
        <v>4.1515687423749998E-6</v>
      </c>
      <c r="AT15" s="148">
        <v>6.7347357034483113E-6</v>
      </c>
      <c r="AU15" s="148">
        <v>1.1826754924520715E-5</v>
      </c>
      <c r="AV15" s="148">
        <v>6.4744277148542757E-6</v>
      </c>
      <c r="AW15" s="148">
        <v>4.3593237257923632E-6</v>
      </c>
      <c r="AX15" s="148">
        <v>9.307485476835701E-6</v>
      </c>
      <c r="AY15" s="148">
        <v>1.2689023848363905E-5</v>
      </c>
      <c r="AZ15" s="148">
        <v>1.0283091438800355E-5</v>
      </c>
      <c r="BA15" s="148">
        <v>1.2157637192052657E-5</v>
      </c>
      <c r="BB15" s="148">
        <v>1.4435894428330708E-5</v>
      </c>
      <c r="BC15" s="148">
        <v>2.1768370255154951E-5</v>
      </c>
      <c r="BD15" s="148">
        <v>1.4898756852546918E-5</v>
      </c>
      <c r="BE15" s="148">
        <v>1.6359995909952454E-5</v>
      </c>
      <c r="BF15" s="148">
        <v>1.7917721007504936E-5</v>
      </c>
      <c r="BG15" s="148">
        <v>1.7656088114974977E-5</v>
      </c>
      <c r="BH15" s="148">
        <v>1.2198621514193366E-5</v>
      </c>
      <c r="BI15" s="148">
        <v>1.6084827532781094E-5</v>
      </c>
      <c r="BJ15" s="148">
        <v>1.8627139571852315E-5</v>
      </c>
      <c r="BK15" s="148">
        <v>1.4653284737731128E-5</v>
      </c>
      <c r="BL15" s="148">
        <v>2.7324976693140167E-5</v>
      </c>
      <c r="BM15" s="148">
        <v>2.8638218129441466E-5</v>
      </c>
      <c r="BN15" s="148">
        <v>2.723792115262646E-5</v>
      </c>
      <c r="BO15" s="148">
        <v>1.5129453347502437E-5</v>
      </c>
      <c r="BP15" s="148">
        <v>5.4993581666666559E-4</v>
      </c>
      <c r="BQ15" s="148">
        <v>8.8672072415296454E-6</v>
      </c>
      <c r="BR15" s="148">
        <v>4.8302944390417409E-5</v>
      </c>
      <c r="BS15" s="148">
        <v>2.5631775874682856E-5</v>
      </c>
      <c r="BT15" s="148">
        <v>1.614949074252822E-4</v>
      </c>
      <c r="BU15" s="148">
        <v>2.8608071491275825E-5</v>
      </c>
      <c r="BV15" s="148">
        <v>7.2880451685798769E-6</v>
      </c>
      <c r="BW15" s="148">
        <v>1.6436379523359791E-5</v>
      </c>
      <c r="BX15" s="148">
        <v>1.1254367490730539E-5</v>
      </c>
      <c r="BY15" s="148">
        <v>1.5384387324809291E-5</v>
      </c>
      <c r="BZ15" s="148">
        <v>5.0265656659434755E-5</v>
      </c>
      <c r="CA15" s="148">
        <v>8.5860266052177123E-6</v>
      </c>
      <c r="CB15" s="148">
        <v>4.6820586758597627E-6</v>
      </c>
      <c r="CC15" s="148">
        <v>4.6326602095459709E-6</v>
      </c>
      <c r="CD15" s="148">
        <v>1.366364142814957E-6</v>
      </c>
      <c r="CE15" s="148">
        <v>9.5639919902662413E-6</v>
      </c>
      <c r="CF15" s="148">
        <v>5.6172868142754384E-6</v>
      </c>
      <c r="CG15" s="148">
        <v>2.1566441933677417E-5</v>
      </c>
      <c r="CH15" s="148">
        <v>1.1589817555218191E-5</v>
      </c>
      <c r="CI15" s="148">
        <v>7.1190494100592333E-6</v>
      </c>
      <c r="CJ15" s="148">
        <v>8.3764013788507316E-6</v>
      </c>
      <c r="CK15" s="148">
        <v>4.1256487648864905E-5</v>
      </c>
      <c r="CL15" s="148">
        <v>4.2476219438538713E-6</v>
      </c>
      <c r="CM15" s="148">
        <v>1.5148689258942432E-5</v>
      </c>
      <c r="CN15" s="148">
        <v>1.0421324978653359E-4</v>
      </c>
      <c r="CO15" s="148">
        <v>1.6085956674482786E-5</v>
      </c>
      <c r="CP15" s="148">
        <v>1.6645551118973978E-5</v>
      </c>
      <c r="CQ15" s="148">
        <v>1.1779534270262642E-4</v>
      </c>
      <c r="CR15" s="148">
        <v>2.9997992762554399E-5</v>
      </c>
      <c r="CS15" s="148">
        <v>5.8813828546835402E-4</v>
      </c>
      <c r="CT15" s="148">
        <v>3.5035299159658527E-3</v>
      </c>
      <c r="CU15" s="148">
        <v>3.2779121337020678E-4</v>
      </c>
      <c r="CV15" s="148">
        <v>2.722700966485203E-5</v>
      </c>
      <c r="CW15" s="148">
        <v>6.7259539838680619E-4</v>
      </c>
      <c r="CX15" s="148">
        <v>1.139153417680511E-3</v>
      </c>
      <c r="CY15" s="148">
        <v>9.4275634669745986E-5</v>
      </c>
      <c r="CZ15" s="148">
        <v>1.5737675328678469E-5</v>
      </c>
      <c r="DA15" s="148">
        <v>8.4491909390300749E-5</v>
      </c>
      <c r="DB15" s="148">
        <v>2.5998536172949739E-5</v>
      </c>
      <c r="DC15" s="148">
        <v>9.817590190185895E-6</v>
      </c>
      <c r="DD15" s="148">
        <v>3.5771359792928178E-3</v>
      </c>
      <c r="DE15" s="148">
        <v>7.2983090330000352E-3</v>
      </c>
      <c r="DF15" s="148">
        <v>2.995814723844453E-5</v>
      </c>
      <c r="DG15" s="148">
        <v>1.7555361904220237E-3</v>
      </c>
      <c r="DH15" s="148">
        <v>7.7145647876703614E-3</v>
      </c>
      <c r="DI15" s="148">
        <v>2.6904175383402512E-4</v>
      </c>
      <c r="DJ15" s="148">
        <v>1.3630909432177553E-4</v>
      </c>
      <c r="DK15" s="148">
        <v>2.249507809326997E-5</v>
      </c>
    </row>
    <row r="16" spans="2:115">
      <c r="B16" s="146">
        <v>114</v>
      </c>
      <c r="C16" s="147" t="s">
        <v>0</v>
      </c>
      <c r="D16" s="148">
        <v>0.47833389710612284</v>
      </c>
      <c r="E16" s="148">
        <v>5.1840283817073188E-2</v>
      </c>
      <c r="F16" s="148">
        <v>7.0247439441543533E-2</v>
      </c>
      <c r="G16" s="148">
        <v>1.1132515689151322E-2</v>
      </c>
      <c r="H16" s="148">
        <v>4.4210726282067885E-3</v>
      </c>
      <c r="I16" s="148">
        <v>4.4210726282067885E-3</v>
      </c>
      <c r="J16" s="148">
        <v>0</v>
      </c>
      <c r="K16" s="148">
        <v>0</v>
      </c>
      <c r="L16" s="148">
        <v>0</v>
      </c>
      <c r="M16" s="148">
        <v>0</v>
      </c>
      <c r="N16" s="148">
        <v>0</v>
      </c>
      <c r="O16" s="148">
        <v>0</v>
      </c>
      <c r="P16" s="148">
        <v>0</v>
      </c>
      <c r="Q16" s="148">
        <v>0</v>
      </c>
      <c r="R16" s="148">
        <v>0</v>
      </c>
      <c r="S16" s="148">
        <v>0</v>
      </c>
      <c r="T16" s="148">
        <v>1.0168148817740748</v>
      </c>
      <c r="U16" s="148">
        <v>0</v>
      </c>
      <c r="V16" s="148">
        <v>0</v>
      </c>
      <c r="W16" s="148">
        <v>0</v>
      </c>
      <c r="X16" s="148">
        <v>0</v>
      </c>
      <c r="Y16" s="148">
        <v>0</v>
      </c>
      <c r="Z16" s="148">
        <v>0</v>
      </c>
      <c r="AA16" s="148">
        <v>0</v>
      </c>
      <c r="AB16" s="148">
        <v>0</v>
      </c>
      <c r="AC16" s="148">
        <v>0</v>
      </c>
      <c r="AD16" s="148">
        <v>0</v>
      </c>
      <c r="AE16" s="148">
        <v>0</v>
      </c>
      <c r="AF16" s="148">
        <v>0</v>
      </c>
      <c r="AG16" s="148">
        <v>0</v>
      </c>
      <c r="AH16" s="148">
        <v>0</v>
      </c>
      <c r="AI16" s="148">
        <v>0</v>
      </c>
      <c r="AJ16" s="148">
        <v>0</v>
      </c>
      <c r="AK16" s="148">
        <v>0</v>
      </c>
      <c r="AL16" s="148">
        <v>0</v>
      </c>
      <c r="AM16" s="148">
        <v>0</v>
      </c>
      <c r="AN16" s="148">
        <v>0</v>
      </c>
      <c r="AO16" s="148">
        <v>0</v>
      </c>
      <c r="AP16" s="148">
        <v>0</v>
      </c>
      <c r="AQ16" s="148">
        <v>0</v>
      </c>
      <c r="AR16" s="148">
        <v>0</v>
      </c>
      <c r="AS16" s="148">
        <v>0</v>
      </c>
      <c r="AT16" s="148">
        <v>0</v>
      </c>
      <c r="AU16" s="148">
        <v>0</v>
      </c>
      <c r="AV16" s="148">
        <v>0</v>
      </c>
      <c r="AW16" s="148">
        <v>0</v>
      </c>
      <c r="AX16" s="148">
        <v>0</v>
      </c>
      <c r="AY16" s="148">
        <v>0</v>
      </c>
      <c r="AZ16" s="148">
        <v>0</v>
      </c>
      <c r="BA16" s="148">
        <v>0</v>
      </c>
      <c r="BB16" s="148">
        <v>0</v>
      </c>
      <c r="BC16" s="148">
        <v>0</v>
      </c>
      <c r="BD16" s="148">
        <v>0</v>
      </c>
      <c r="BE16" s="148">
        <v>0</v>
      </c>
      <c r="BF16" s="148">
        <v>0</v>
      </c>
      <c r="BG16" s="148">
        <v>0</v>
      </c>
      <c r="BH16" s="148">
        <v>0</v>
      </c>
      <c r="BI16" s="148">
        <v>0</v>
      </c>
      <c r="BJ16" s="148">
        <v>0</v>
      </c>
      <c r="BK16" s="148">
        <v>0</v>
      </c>
      <c r="BL16" s="148">
        <v>0</v>
      </c>
      <c r="BM16" s="148">
        <v>0</v>
      </c>
      <c r="BN16" s="148">
        <v>0</v>
      </c>
      <c r="BO16" s="148">
        <v>0</v>
      </c>
      <c r="BP16" s="148">
        <v>0</v>
      </c>
      <c r="BQ16" s="148">
        <v>0</v>
      </c>
      <c r="BR16" s="148">
        <v>0</v>
      </c>
      <c r="BS16" s="148">
        <v>0</v>
      </c>
      <c r="BT16" s="148">
        <v>0</v>
      </c>
      <c r="BU16" s="148">
        <v>0</v>
      </c>
      <c r="BV16" s="148">
        <v>0</v>
      </c>
      <c r="BW16" s="148">
        <v>0</v>
      </c>
      <c r="BX16" s="148">
        <v>0</v>
      </c>
      <c r="BY16" s="148">
        <v>0</v>
      </c>
      <c r="BZ16" s="148">
        <v>0</v>
      </c>
      <c r="CA16" s="148">
        <v>0</v>
      </c>
      <c r="CB16" s="148">
        <v>0</v>
      </c>
      <c r="CC16" s="148">
        <v>0</v>
      </c>
      <c r="CD16" s="148">
        <v>0</v>
      </c>
      <c r="CE16" s="148">
        <v>0</v>
      </c>
      <c r="CF16" s="148">
        <v>0</v>
      </c>
      <c r="CG16" s="148">
        <v>0</v>
      </c>
      <c r="CH16" s="148">
        <v>0</v>
      </c>
      <c r="CI16" s="148">
        <v>0</v>
      </c>
      <c r="CJ16" s="148">
        <v>0</v>
      </c>
      <c r="CK16" s="148">
        <v>0</v>
      </c>
      <c r="CL16" s="148">
        <v>0</v>
      </c>
      <c r="CM16" s="148">
        <v>0</v>
      </c>
      <c r="CN16" s="148">
        <v>0</v>
      </c>
      <c r="CO16" s="148">
        <v>0</v>
      </c>
      <c r="CP16" s="148">
        <v>0</v>
      </c>
      <c r="CQ16" s="148">
        <v>0</v>
      </c>
      <c r="CR16" s="148">
        <v>0</v>
      </c>
      <c r="CS16" s="148">
        <v>0</v>
      </c>
      <c r="CT16" s="148">
        <v>0</v>
      </c>
      <c r="CU16" s="148">
        <v>0</v>
      </c>
      <c r="CV16" s="148">
        <v>0</v>
      </c>
      <c r="CW16" s="148">
        <v>0</v>
      </c>
      <c r="CX16" s="148">
        <v>0</v>
      </c>
      <c r="CY16" s="148">
        <v>0</v>
      </c>
      <c r="CZ16" s="148">
        <v>0</v>
      </c>
      <c r="DA16" s="148">
        <v>0</v>
      </c>
      <c r="DB16" s="148">
        <v>0</v>
      </c>
      <c r="DC16" s="148">
        <v>0</v>
      </c>
      <c r="DD16" s="148">
        <v>0</v>
      </c>
      <c r="DE16" s="148">
        <v>0</v>
      </c>
      <c r="DF16" s="148">
        <v>0</v>
      </c>
      <c r="DG16" s="148">
        <v>0</v>
      </c>
      <c r="DH16" s="148">
        <v>0</v>
      </c>
      <c r="DI16" s="148">
        <v>0</v>
      </c>
      <c r="DJ16" s="148">
        <v>0</v>
      </c>
      <c r="DK16" s="148">
        <v>0</v>
      </c>
    </row>
    <row r="17" spans="2:115">
      <c r="B17" s="146">
        <v>151</v>
      </c>
      <c r="C17" s="147" t="s">
        <v>484</v>
      </c>
      <c r="D17" s="148">
        <v>0.64160993491434126</v>
      </c>
      <c r="E17" s="148">
        <v>0.27284494208218785</v>
      </c>
      <c r="F17" s="148">
        <v>-6.9317404253282132E-3</v>
      </c>
      <c r="G17" s="148">
        <v>2.9111564114888474E-4</v>
      </c>
      <c r="H17" s="148">
        <v>0.10928778127050308</v>
      </c>
      <c r="I17" s="148">
        <v>8.2763197292256632E-2</v>
      </c>
      <c r="J17" s="148">
        <v>6.8994142124431071E-4</v>
      </c>
      <c r="K17" s="148">
        <v>3.4510806622709093E-4</v>
      </c>
      <c r="L17" s="148">
        <v>6.5077352903715219E-4</v>
      </c>
      <c r="M17" s="148">
        <v>1.2091100726814884E-3</v>
      </c>
      <c r="N17" s="148">
        <v>1.0405790620551525E-2</v>
      </c>
      <c r="O17" s="148">
        <v>3.9801562819317222E-4</v>
      </c>
      <c r="P17" s="148">
        <v>3.7076484409778564E-4</v>
      </c>
      <c r="Q17" s="148">
        <v>7.2781945708205926E-4</v>
      </c>
      <c r="R17" s="148">
        <v>4.4284637876196341E-4</v>
      </c>
      <c r="S17" s="148">
        <v>4.1324794634500089E-4</v>
      </c>
      <c r="T17" s="148">
        <v>1.5865736612957193E-4</v>
      </c>
      <c r="U17" s="148">
        <v>1.1090232777083926</v>
      </c>
      <c r="V17" s="148">
        <v>0.15685014091580002</v>
      </c>
      <c r="W17" s="148">
        <v>7.8010815942482529E-4</v>
      </c>
      <c r="X17" s="148">
        <v>3.3214557517857722E-3</v>
      </c>
      <c r="Y17" s="148">
        <v>1.2072404393817608E-3</v>
      </c>
      <c r="Z17" s="148">
        <v>4.7799891583481021E-3</v>
      </c>
      <c r="AA17" s="148">
        <v>4.4670794835315568E-4</v>
      </c>
      <c r="AB17" s="148">
        <v>1.4491507259738877E-3</v>
      </c>
      <c r="AC17" s="148">
        <v>2.2506972294125772E-4</v>
      </c>
      <c r="AD17" s="148">
        <v>7.6444846558802241E-5</v>
      </c>
      <c r="AE17" s="148">
        <v>1.9232531636063132E-4</v>
      </c>
      <c r="AF17" s="148">
        <v>1.789096242399712E-4</v>
      </c>
      <c r="AG17" s="148">
        <v>6.9345263280601336E-3</v>
      </c>
      <c r="AH17" s="148">
        <v>4.5595041016491304E-4</v>
      </c>
      <c r="AI17" s="148">
        <v>3.5691359812777907E-4</v>
      </c>
      <c r="AJ17" s="148">
        <v>2.7516016979961869E-5</v>
      </c>
      <c r="AK17" s="148">
        <v>1.1099586969323793E-4</v>
      </c>
      <c r="AL17" s="148">
        <v>4.8740302462809836E-4</v>
      </c>
      <c r="AM17" s="148">
        <v>9.6345856962366614E-3</v>
      </c>
      <c r="AN17" s="148">
        <v>2.9284567949716768E-2</v>
      </c>
      <c r="AO17" s="148">
        <v>1.9102156297664524E-3</v>
      </c>
      <c r="AP17" s="148">
        <v>2.8500629339910186E-4</v>
      </c>
      <c r="AQ17" s="148">
        <v>5.478158858813494E-4</v>
      </c>
      <c r="AR17" s="148">
        <v>1.5532572833971952E-3</v>
      </c>
      <c r="AS17" s="148">
        <v>1.4028815137304238E-4</v>
      </c>
      <c r="AT17" s="148">
        <v>1.6655373448837824E-4</v>
      </c>
      <c r="AU17" s="148">
        <v>2.7052906003295293E-4</v>
      </c>
      <c r="AV17" s="148">
        <v>1.7461894994502856E-4</v>
      </c>
      <c r="AW17" s="148">
        <v>1.4760075663085152E-4</v>
      </c>
      <c r="AX17" s="148">
        <v>7.4048770035678988E-4</v>
      </c>
      <c r="AY17" s="148">
        <v>3.6784871604553931E-4</v>
      </c>
      <c r="AZ17" s="148">
        <v>4.375616938995962E-4</v>
      </c>
      <c r="BA17" s="148">
        <v>3.5135772428540612E-4</v>
      </c>
      <c r="BB17" s="148">
        <v>9.7201664498997259E-4</v>
      </c>
      <c r="BC17" s="148">
        <v>7.3426371909378048E-4</v>
      </c>
      <c r="BD17" s="148">
        <v>1.6796851277909031E-3</v>
      </c>
      <c r="BE17" s="148">
        <v>5.7159449670031958E-4</v>
      </c>
      <c r="BF17" s="148">
        <v>4.2852211216964844E-4</v>
      </c>
      <c r="BG17" s="148">
        <v>2.0521133509723679E-3</v>
      </c>
      <c r="BH17" s="148">
        <v>3.7207833627089202E-4</v>
      </c>
      <c r="BI17" s="148">
        <v>5.8406439614640032E-4</v>
      </c>
      <c r="BJ17" s="148">
        <v>5.9143283541758973E-4</v>
      </c>
      <c r="BK17" s="148">
        <v>4.1092738457674686E-4</v>
      </c>
      <c r="BL17" s="148">
        <v>1.3260076310043774E-3</v>
      </c>
      <c r="BM17" s="148">
        <v>1.1144358825849281E-3</v>
      </c>
      <c r="BN17" s="148">
        <v>2.6253903634469934E-3</v>
      </c>
      <c r="BO17" s="148">
        <v>8.0319535479898418E-4</v>
      </c>
      <c r="BP17" s="148">
        <v>3.9420698467447146E-3</v>
      </c>
      <c r="BQ17" s="148">
        <v>4.9030094149702102E-4</v>
      </c>
      <c r="BR17" s="148">
        <v>7.7327800636026373E-4</v>
      </c>
      <c r="BS17" s="148">
        <v>2.2084350725117578E-3</v>
      </c>
      <c r="BT17" s="148">
        <v>7.453905200655198E-4</v>
      </c>
      <c r="BU17" s="148">
        <v>4.8460411313466572E-4</v>
      </c>
      <c r="BV17" s="148">
        <v>1.6289765559331627E-4</v>
      </c>
      <c r="BW17" s="148">
        <v>2.7316068817901512E-4</v>
      </c>
      <c r="BX17" s="148">
        <v>4.165765449873771E-4</v>
      </c>
      <c r="BY17" s="148">
        <v>4.7356806762962196E-4</v>
      </c>
      <c r="BZ17" s="148">
        <v>5.5020783003669306E-4</v>
      </c>
      <c r="CA17" s="148">
        <v>2.6223257375204429E-4</v>
      </c>
      <c r="CB17" s="148">
        <v>1.1123696178662996E-4</v>
      </c>
      <c r="CC17" s="148">
        <v>1.1938318143191252E-4</v>
      </c>
      <c r="CD17" s="148">
        <v>5.6680009088978342E-5</v>
      </c>
      <c r="CE17" s="148">
        <v>7.3600249545728406E-4</v>
      </c>
      <c r="CF17" s="148">
        <v>2.3650147393111537E-4</v>
      </c>
      <c r="CG17" s="148">
        <v>5.9320249496884947E-4</v>
      </c>
      <c r="CH17" s="148">
        <v>1.8144130070787134E-3</v>
      </c>
      <c r="CI17" s="148">
        <v>5.7929373108708284E-4</v>
      </c>
      <c r="CJ17" s="148">
        <v>6.6577563871428639E-4</v>
      </c>
      <c r="CK17" s="148">
        <v>1.1342436574806338E-3</v>
      </c>
      <c r="CL17" s="148">
        <v>2.2622274881240652E-4</v>
      </c>
      <c r="CM17" s="148">
        <v>2.7162935258331699E-4</v>
      </c>
      <c r="CN17" s="148">
        <v>3.8231597969696503E-4</v>
      </c>
      <c r="CO17" s="148">
        <v>5.1209808643556704E-4</v>
      </c>
      <c r="CP17" s="148">
        <v>2.8774272527080106E-4</v>
      </c>
      <c r="CQ17" s="148">
        <v>4.9977644674339798E-4</v>
      </c>
      <c r="CR17" s="148">
        <v>4.2074816505963846E-4</v>
      </c>
      <c r="CS17" s="148">
        <v>1.5371881165812462E-4</v>
      </c>
      <c r="CT17" s="148">
        <v>3.745536427474486E-4</v>
      </c>
      <c r="CU17" s="148">
        <v>4.0649242028088008E-4</v>
      </c>
      <c r="CV17" s="148">
        <v>2.4670617272466505E-3</v>
      </c>
      <c r="CW17" s="148">
        <v>5.5768115812204137E-4</v>
      </c>
      <c r="CX17" s="148">
        <v>3.8417975827849724E-4</v>
      </c>
      <c r="CY17" s="148">
        <v>1.3400115685223597E-3</v>
      </c>
      <c r="CZ17" s="148">
        <v>4.8842081491868976E-4</v>
      </c>
      <c r="DA17" s="148">
        <v>3.6897280159964768E-4</v>
      </c>
      <c r="DB17" s="148">
        <v>7.1895911331795758E-4</v>
      </c>
      <c r="DC17" s="148">
        <v>4.2870534070997654E-4</v>
      </c>
      <c r="DD17" s="148">
        <v>1.2688889701908343E-3</v>
      </c>
      <c r="DE17" s="148">
        <v>4.138581004399178E-4</v>
      </c>
      <c r="DF17" s="148">
        <v>7.7927655911700429E-4</v>
      </c>
      <c r="DG17" s="148">
        <v>2.0910365087907024E-3</v>
      </c>
      <c r="DH17" s="148">
        <v>6.1700428671137197E-4</v>
      </c>
      <c r="DI17" s="148">
        <v>6.0229896296333583E-4</v>
      </c>
      <c r="DJ17" s="148">
        <v>1.2788202494647112E-2</v>
      </c>
      <c r="DK17" s="148">
        <v>2.2929833688444142E-4</v>
      </c>
    </row>
    <row r="18" spans="2:115">
      <c r="B18" s="146">
        <v>152</v>
      </c>
      <c r="C18" s="149" t="s">
        <v>485</v>
      </c>
      <c r="D18" s="148">
        <v>0.29041219414333219</v>
      </c>
      <c r="E18" s="148">
        <v>0.29276005472697469</v>
      </c>
      <c r="F18" s="148">
        <v>2.8669348830278646E-3</v>
      </c>
      <c r="G18" s="148">
        <v>1.3141671018354903E-2</v>
      </c>
      <c r="H18" s="148">
        <v>0.12545698378510181</v>
      </c>
      <c r="I18" s="148">
        <v>9.8939326207989592E-2</v>
      </c>
      <c r="J18" s="148">
        <v>1.6725310307812479E-3</v>
      </c>
      <c r="K18" s="148">
        <v>6.7228634548376228E-4</v>
      </c>
      <c r="L18" s="148">
        <v>1.7607868107887168E-3</v>
      </c>
      <c r="M18" s="148">
        <v>2.6621907025726837E-4</v>
      </c>
      <c r="N18" s="148">
        <v>2.3371202224173474E-3</v>
      </c>
      <c r="O18" s="148">
        <v>1.3763487856372819E-3</v>
      </c>
      <c r="P18" s="148">
        <v>1.0187686075848769E-3</v>
      </c>
      <c r="Q18" s="148">
        <v>9.2061286338251263E-4</v>
      </c>
      <c r="R18" s="148">
        <v>4.7633923663838174E-4</v>
      </c>
      <c r="S18" s="148">
        <v>7.0762738543781573E-4</v>
      </c>
      <c r="T18" s="148">
        <v>1.2302797405011343E-4</v>
      </c>
      <c r="U18" s="148">
        <v>1.0424260619323728E-3</v>
      </c>
      <c r="V18" s="148">
        <v>1.0053980724739193</v>
      </c>
      <c r="W18" s="148">
        <v>6.1990959751674277E-4</v>
      </c>
      <c r="X18" s="148">
        <v>8.5440827790236114E-4</v>
      </c>
      <c r="Y18" s="148">
        <v>9.331646675516137E-4</v>
      </c>
      <c r="Z18" s="148">
        <v>8.3610589381141721E-4</v>
      </c>
      <c r="AA18" s="148">
        <v>4.7569184434332712E-4</v>
      </c>
      <c r="AB18" s="148">
        <v>2.2766186533081192E-3</v>
      </c>
      <c r="AC18" s="148">
        <v>5.0269460910280718E-4</v>
      </c>
      <c r="AD18" s="148">
        <v>1.2757210995116379E-4</v>
      </c>
      <c r="AE18" s="148">
        <v>3.8889860320076873E-4</v>
      </c>
      <c r="AF18" s="148">
        <v>3.6764061807123587E-4</v>
      </c>
      <c r="AG18" s="148">
        <v>6.2499253971595996E-4</v>
      </c>
      <c r="AH18" s="148">
        <v>8.9503149996981361E-4</v>
      </c>
      <c r="AI18" s="148">
        <v>5.2935065032831024E-4</v>
      </c>
      <c r="AJ18" s="148">
        <v>4.268184450868324E-5</v>
      </c>
      <c r="AK18" s="148">
        <v>2.0239706823727211E-4</v>
      </c>
      <c r="AL18" s="148">
        <v>5.8352279128112683E-4</v>
      </c>
      <c r="AM18" s="148">
        <v>8.3850837570131323E-4</v>
      </c>
      <c r="AN18" s="148">
        <v>1.4122422801751615E-3</v>
      </c>
      <c r="AO18" s="148">
        <v>1.8975124026191566E-3</v>
      </c>
      <c r="AP18" s="148">
        <v>4.9695492375317549E-4</v>
      </c>
      <c r="AQ18" s="148">
        <v>1.6025105156539812E-3</v>
      </c>
      <c r="AR18" s="148">
        <v>8.8277133415331371E-4</v>
      </c>
      <c r="AS18" s="148">
        <v>2.042826089625239E-4</v>
      </c>
      <c r="AT18" s="148">
        <v>3.0079761645016159E-4</v>
      </c>
      <c r="AU18" s="148">
        <v>6.502651715241417E-4</v>
      </c>
      <c r="AV18" s="148">
        <v>4.2803019497459661E-4</v>
      </c>
      <c r="AW18" s="148">
        <v>2.5276829876987879E-4</v>
      </c>
      <c r="AX18" s="148">
        <v>5.3061537207436862E-4</v>
      </c>
      <c r="AY18" s="148">
        <v>5.3656104496886648E-4</v>
      </c>
      <c r="AZ18" s="148">
        <v>4.8570627239016715E-4</v>
      </c>
      <c r="BA18" s="148">
        <v>6.2978952437462289E-4</v>
      </c>
      <c r="BB18" s="148">
        <v>5.0032818792995694E-4</v>
      </c>
      <c r="BC18" s="148">
        <v>7.336337717606025E-4</v>
      </c>
      <c r="BD18" s="148">
        <v>8.6628717909305601E-4</v>
      </c>
      <c r="BE18" s="148">
        <v>1.5478097822633043E-3</v>
      </c>
      <c r="BF18" s="148">
        <v>8.4375874488618584E-4</v>
      </c>
      <c r="BG18" s="148">
        <v>1.4825931731088711E-3</v>
      </c>
      <c r="BH18" s="148">
        <v>6.5007643371673611E-4</v>
      </c>
      <c r="BI18" s="148">
        <v>4.7501375918429918E-4</v>
      </c>
      <c r="BJ18" s="148">
        <v>9.4780916626468212E-4</v>
      </c>
      <c r="BK18" s="148">
        <v>6.6514803201953303E-4</v>
      </c>
      <c r="BL18" s="148">
        <v>1.0129842362952962E-3</v>
      </c>
      <c r="BM18" s="148">
        <v>6.0586533971735378E-4</v>
      </c>
      <c r="BN18" s="148">
        <v>6.7176333453026062E-4</v>
      </c>
      <c r="BO18" s="148">
        <v>4.4245406229422604E-4</v>
      </c>
      <c r="BP18" s="148">
        <v>2.3311351326711317E-3</v>
      </c>
      <c r="BQ18" s="148">
        <v>8.9794234382615341E-4</v>
      </c>
      <c r="BR18" s="148">
        <v>1.5280366870877959E-3</v>
      </c>
      <c r="BS18" s="148">
        <v>8.3463834610639199E-4</v>
      </c>
      <c r="BT18" s="148">
        <v>8.2358828258827167E-4</v>
      </c>
      <c r="BU18" s="148">
        <v>8.4493871365222081E-4</v>
      </c>
      <c r="BV18" s="148">
        <v>2.2252902752951367E-4</v>
      </c>
      <c r="BW18" s="148">
        <v>3.4058904605291943E-4</v>
      </c>
      <c r="BX18" s="148">
        <v>5.7162514817580494E-4</v>
      </c>
      <c r="BY18" s="148">
        <v>9.7441866428235927E-4</v>
      </c>
      <c r="BZ18" s="148">
        <v>1.3390967391914009E-3</v>
      </c>
      <c r="CA18" s="148">
        <v>6.373156093171247E-4</v>
      </c>
      <c r="CB18" s="148">
        <v>2.0134617047211018E-4</v>
      </c>
      <c r="CC18" s="148">
        <v>1.5701657553621222E-4</v>
      </c>
      <c r="CD18" s="148">
        <v>6.2329757035588641E-5</v>
      </c>
      <c r="CE18" s="148">
        <v>4.5168527862530437E-4</v>
      </c>
      <c r="CF18" s="148">
        <v>3.8032301274784386E-4</v>
      </c>
      <c r="CG18" s="148">
        <v>8.2790454897297187E-4</v>
      </c>
      <c r="CH18" s="148">
        <v>9.4349037665548714E-4</v>
      </c>
      <c r="CI18" s="148">
        <v>2.7354852766375799E-4</v>
      </c>
      <c r="CJ18" s="148">
        <v>7.1627982470490181E-4</v>
      </c>
      <c r="CK18" s="148">
        <v>1.0161188157588636E-3</v>
      </c>
      <c r="CL18" s="148">
        <v>5.4157900386947412E-4</v>
      </c>
      <c r="CM18" s="148">
        <v>3.9692796365789766E-4</v>
      </c>
      <c r="CN18" s="148">
        <v>5.6199459175289995E-4</v>
      </c>
      <c r="CO18" s="148">
        <v>4.8622501536510249E-4</v>
      </c>
      <c r="CP18" s="148">
        <v>5.4797322797465965E-4</v>
      </c>
      <c r="CQ18" s="148">
        <v>7.2133636524271687E-4</v>
      </c>
      <c r="CR18" s="148">
        <v>1.372767687895097E-3</v>
      </c>
      <c r="CS18" s="148">
        <v>1.8135315030693851E-4</v>
      </c>
      <c r="CT18" s="148">
        <v>6.138332055452729E-4</v>
      </c>
      <c r="CU18" s="148">
        <v>1.1577913966891412E-3</v>
      </c>
      <c r="CV18" s="148">
        <v>3.5723515186055375E-3</v>
      </c>
      <c r="CW18" s="148">
        <v>1.9084139188504745E-3</v>
      </c>
      <c r="CX18" s="148">
        <v>1.011552865349333E-3</v>
      </c>
      <c r="CY18" s="148">
        <v>6.4638292818485835E-3</v>
      </c>
      <c r="CZ18" s="148">
        <v>1.2332481563725188E-3</v>
      </c>
      <c r="DA18" s="148">
        <v>5.3471580602850724E-4</v>
      </c>
      <c r="DB18" s="148">
        <v>7.0998074924712054E-4</v>
      </c>
      <c r="DC18" s="148">
        <v>7.0264875651466563E-4</v>
      </c>
      <c r="DD18" s="148">
        <v>2.0200405246533037E-3</v>
      </c>
      <c r="DE18" s="148">
        <v>7.8163465620415126E-4</v>
      </c>
      <c r="DF18" s="148">
        <v>3.4853892751421606E-3</v>
      </c>
      <c r="DG18" s="148">
        <v>1.2523949602448324E-3</v>
      </c>
      <c r="DH18" s="148">
        <v>2.7396948512782987E-3</v>
      </c>
      <c r="DI18" s="148">
        <v>9.7292583819806903E-4</v>
      </c>
      <c r="DJ18" s="148">
        <v>2.5762908216094386E-3</v>
      </c>
      <c r="DK18" s="148">
        <v>3.2929496500016804E-4</v>
      </c>
    </row>
    <row r="19" spans="2:115">
      <c r="B19" s="146">
        <v>161</v>
      </c>
      <c r="C19" s="147" t="s">
        <v>486</v>
      </c>
      <c r="D19" s="148">
        <v>0.70729533260082089</v>
      </c>
      <c r="E19" s="148">
        <v>0.16273008743597575</v>
      </c>
      <c r="F19" s="148">
        <v>0.15420776642671769</v>
      </c>
      <c r="G19" s="148">
        <v>1.7676785963045E-4</v>
      </c>
      <c r="H19" s="148">
        <v>5.6638762408199844E-2</v>
      </c>
      <c r="I19" s="148">
        <v>4.7130639485047546E-2</v>
      </c>
      <c r="J19" s="148">
        <v>1.5451650747623023E-3</v>
      </c>
      <c r="K19" s="148">
        <v>7.6096561993117514E-3</v>
      </c>
      <c r="L19" s="148">
        <v>1.5743393029010386E-3</v>
      </c>
      <c r="M19" s="148">
        <v>2.5447666914314174E-2</v>
      </c>
      <c r="N19" s="148">
        <v>1.9543209232505674E-3</v>
      </c>
      <c r="O19" s="148">
        <v>1.3020779040074332E-3</v>
      </c>
      <c r="P19" s="148">
        <v>1.053866066158091E-3</v>
      </c>
      <c r="Q19" s="148">
        <v>2.2953788556477873E-3</v>
      </c>
      <c r="R19" s="148">
        <v>1.4427116100823865E-3</v>
      </c>
      <c r="S19" s="148">
        <v>2.817956947058109E-3</v>
      </c>
      <c r="T19" s="148">
        <v>3.9160173334941304E-4</v>
      </c>
      <c r="U19" s="148">
        <v>1.1798590653745431E-3</v>
      </c>
      <c r="V19" s="148">
        <v>1.3065448263803736E-3</v>
      </c>
      <c r="W19" s="148">
        <v>1.1329161008550173</v>
      </c>
      <c r="X19" s="148">
        <v>9.3466601359326704E-2</v>
      </c>
      <c r="Y19" s="148">
        <v>6.3584808761114553E-2</v>
      </c>
      <c r="Z19" s="148">
        <v>1.8162651916659684E-2</v>
      </c>
      <c r="AA19" s="148">
        <v>6.6170831715167159E-3</v>
      </c>
      <c r="AB19" s="148">
        <v>9.9523440184803489E-4</v>
      </c>
      <c r="AC19" s="148">
        <v>1.0596797740064408E-3</v>
      </c>
      <c r="AD19" s="148">
        <v>2.6273133478583105E-4</v>
      </c>
      <c r="AE19" s="148">
        <v>7.2105492797653475E-4</v>
      </c>
      <c r="AF19" s="148">
        <v>6.2850030175379192E-4</v>
      </c>
      <c r="AG19" s="148">
        <v>2.4747119567849734E-3</v>
      </c>
      <c r="AH19" s="148">
        <v>1.5352141167741284E-3</v>
      </c>
      <c r="AI19" s="148">
        <v>1.4267627836036399E-3</v>
      </c>
      <c r="AJ19" s="148">
        <v>8.2052910677150423E-5</v>
      </c>
      <c r="AK19" s="148">
        <v>2.6453639278266398E-4</v>
      </c>
      <c r="AL19" s="148">
        <v>1.0978682191570921E-3</v>
      </c>
      <c r="AM19" s="148">
        <v>9.01393415680375E-4</v>
      </c>
      <c r="AN19" s="148">
        <v>1.4997157242138633E-3</v>
      </c>
      <c r="AO19" s="148">
        <v>6.5379258469522375E-3</v>
      </c>
      <c r="AP19" s="148">
        <v>8.2649614254199906E-4</v>
      </c>
      <c r="AQ19" s="148">
        <v>1.9309329615823302E-2</v>
      </c>
      <c r="AR19" s="148">
        <v>2.2642403430238106E-3</v>
      </c>
      <c r="AS19" s="148">
        <v>5.9039609154542942E-4</v>
      </c>
      <c r="AT19" s="148">
        <v>7.4269657677987131E-4</v>
      </c>
      <c r="AU19" s="148">
        <v>1.2140538718412417E-3</v>
      </c>
      <c r="AV19" s="148">
        <v>5.7511976245045099E-4</v>
      </c>
      <c r="AW19" s="148">
        <v>5.0413082646736242E-4</v>
      </c>
      <c r="AX19" s="148">
        <v>2.0574966951564448E-3</v>
      </c>
      <c r="AY19" s="148">
        <v>2.4603836624562773E-3</v>
      </c>
      <c r="AZ19" s="148">
        <v>1.057272482940188E-3</v>
      </c>
      <c r="BA19" s="148">
        <v>7.1936575753069759E-4</v>
      </c>
      <c r="BB19" s="148">
        <v>6.3675468566000675E-4</v>
      </c>
      <c r="BC19" s="148">
        <v>1.4240592807831624E-3</v>
      </c>
      <c r="BD19" s="148">
        <v>9.9099574942242033E-4</v>
      </c>
      <c r="BE19" s="148">
        <v>1.8480412767329921E-3</v>
      </c>
      <c r="BF19" s="148">
        <v>1.1982244653096566E-3</v>
      </c>
      <c r="BG19" s="148">
        <v>1.1920681689351331E-3</v>
      </c>
      <c r="BH19" s="148">
        <v>7.4541449241244775E-4</v>
      </c>
      <c r="BI19" s="148">
        <v>1.2311290332309027E-3</v>
      </c>
      <c r="BJ19" s="148">
        <v>1.1249109536486757E-3</v>
      </c>
      <c r="BK19" s="148">
        <v>9.5895340835696024E-4</v>
      </c>
      <c r="BL19" s="148">
        <v>9.1789930284508995E-4</v>
      </c>
      <c r="BM19" s="148">
        <v>9.4549896125870211E-4</v>
      </c>
      <c r="BN19" s="148">
        <v>3.5135429770491548E-3</v>
      </c>
      <c r="BO19" s="148">
        <v>1.4815248365944484E-3</v>
      </c>
      <c r="BP19" s="148">
        <v>2.4895326199379352E-2</v>
      </c>
      <c r="BQ19" s="148">
        <v>7.2627101222583559E-4</v>
      </c>
      <c r="BR19" s="148">
        <v>4.5563991789756571E-2</v>
      </c>
      <c r="BS19" s="148">
        <v>1.4564198744790726E-2</v>
      </c>
      <c r="BT19" s="148">
        <v>1.7367563941111123E-3</v>
      </c>
      <c r="BU19" s="148">
        <v>3.0743142286052219E-3</v>
      </c>
      <c r="BV19" s="148">
        <v>3.9005498612391548E-3</v>
      </c>
      <c r="BW19" s="148">
        <v>1.1541572697056017E-3</v>
      </c>
      <c r="BX19" s="148">
        <v>1.5840947824438459E-3</v>
      </c>
      <c r="BY19" s="148">
        <v>8.6075658198611171E-4</v>
      </c>
      <c r="BZ19" s="148">
        <v>1.1862693724212579E-3</v>
      </c>
      <c r="CA19" s="148">
        <v>7.9748394047670528E-4</v>
      </c>
      <c r="CB19" s="148">
        <v>3.8564321959915133E-4</v>
      </c>
      <c r="CC19" s="148">
        <v>5.9065812261488578E-4</v>
      </c>
      <c r="CD19" s="148">
        <v>3.1134609590735302E-4</v>
      </c>
      <c r="CE19" s="148">
        <v>8.1677218374987968E-4</v>
      </c>
      <c r="CF19" s="148">
        <v>4.6167940670605224E-4</v>
      </c>
      <c r="CG19" s="148">
        <v>1.8887004636710682E-3</v>
      </c>
      <c r="CH19" s="148">
        <v>1.8203148697655616E-3</v>
      </c>
      <c r="CI19" s="148">
        <v>8.4050905087190394E-4</v>
      </c>
      <c r="CJ19" s="148">
        <v>1.7829560157915823E-3</v>
      </c>
      <c r="CK19" s="148">
        <v>9.0215371332726443E-3</v>
      </c>
      <c r="CL19" s="148">
        <v>3.312680336196063E-4</v>
      </c>
      <c r="CM19" s="148">
        <v>9.0610665199985986E-4</v>
      </c>
      <c r="CN19" s="148">
        <v>1.315650353683361E-3</v>
      </c>
      <c r="CO19" s="148">
        <v>1.0448563477377566E-3</v>
      </c>
      <c r="CP19" s="148">
        <v>9.4048372726273516E-4</v>
      </c>
      <c r="CQ19" s="148">
        <v>3.2914249689672973E-3</v>
      </c>
      <c r="CR19" s="148">
        <v>5.7722414765933603E-4</v>
      </c>
      <c r="CS19" s="148">
        <v>8.3786857469821639E-4</v>
      </c>
      <c r="CT19" s="148">
        <v>1.5779014205012174E-3</v>
      </c>
      <c r="CU19" s="148">
        <v>7.2105861813276471E-4</v>
      </c>
      <c r="CV19" s="148">
        <v>1.1994879478270306E-3</v>
      </c>
      <c r="CW19" s="148">
        <v>1.2579855285715094E-3</v>
      </c>
      <c r="CX19" s="148">
        <v>8.0850568336450371E-4</v>
      </c>
      <c r="CY19" s="148">
        <v>1.9249940730762091E-3</v>
      </c>
      <c r="CZ19" s="148">
        <v>7.4936780251141986E-4</v>
      </c>
      <c r="DA19" s="148">
        <v>1.5453840051103556E-3</v>
      </c>
      <c r="DB19" s="148">
        <v>6.8784903890391539E-4</v>
      </c>
      <c r="DC19" s="148">
        <v>8.1110156340231053E-4</v>
      </c>
      <c r="DD19" s="148">
        <v>1.5188721243426871E-3</v>
      </c>
      <c r="DE19" s="148">
        <v>1.6912141041324166E-3</v>
      </c>
      <c r="DF19" s="148">
        <v>8.5245382325777866E-4</v>
      </c>
      <c r="DG19" s="148">
        <v>1.4287275601392196E-3</v>
      </c>
      <c r="DH19" s="148">
        <v>3.9118039879416249E-4</v>
      </c>
      <c r="DI19" s="148">
        <v>1.2925246278091113E-3</v>
      </c>
      <c r="DJ19" s="148">
        <v>1.5128500388040013E-2</v>
      </c>
      <c r="DK19" s="148">
        <v>6.3733719728119743E-4</v>
      </c>
    </row>
    <row r="20" spans="2:115">
      <c r="B20" s="146">
        <v>162</v>
      </c>
      <c r="C20" s="147" t="s">
        <v>487</v>
      </c>
      <c r="D20" s="148">
        <v>0.6986528524050698</v>
      </c>
      <c r="E20" s="148">
        <v>0.23742065931036066</v>
      </c>
      <c r="F20" s="148">
        <v>8.6639745880028263E-2</v>
      </c>
      <c r="G20" s="148">
        <v>4.9287983242793203E-4</v>
      </c>
      <c r="H20" s="148">
        <v>8.7562251925717011E-2</v>
      </c>
      <c r="I20" s="148">
        <v>6.6982210453153807E-2</v>
      </c>
      <c r="J20" s="148">
        <v>5.7317967066584626E-4</v>
      </c>
      <c r="K20" s="148">
        <v>5.6517430549610085E-4</v>
      </c>
      <c r="L20" s="148">
        <v>5.7666112081372612E-4</v>
      </c>
      <c r="M20" s="148">
        <v>5.268414006152066E-4</v>
      </c>
      <c r="N20" s="148">
        <v>9.1145455084964272E-4</v>
      </c>
      <c r="O20" s="148">
        <v>2.7692763924965732E-3</v>
      </c>
      <c r="P20" s="148">
        <v>9.5918879406721479E-4</v>
      </c>
      <c r="Q20" s="148">
        <v>9.2237051474340246E-4</v>
      </c>
      <c r="R20" s="148">
        <v>8.5695545746265246E-4</v>
      </c>
      <c r="S20" s="148">
        <v>6.0118259508112025E-4</v>
      </c>
      <c r="T20" s="148">
        <v>2.8814859941271289E-4</v>
      </c>
      <c r="U20" s="148">
        <v>1.7436979900507465E-3</v>
      </c>
      <c r="V20" s="148">
        <v>1.4946184663134211E-3</v>
      </c>
      <c r="W20" s="148">
        <v>1.0034469220771161E-3</v>
      </c>
      <c r="X20" s="148">
        <v>1.0142420017694957</v>
      </c>
      <c r="Y20" s="148">
        <v>2.2750476480207487E-3</v>
      </c>
      <c r="Z20" s="148">
        <v>1.7402534637053419E-3</v>
      </c>
      <c r="AA20" s="148">
        <v>1.0481900391993487E-3</v>
      </c>
      <c r="AB20" s="148">
        <v>1.3177569828290631E-3</v>
      </c>
      <c r="AC20" s="148">
        <v>1.2619597120192029E-3</v>
      </c>
      <c r="AD20" s="148">
        <v>3.6039056403827972E-4</v>
      </c>
      <c r="AE20" s="148">
        <v>9.7557731382271406E-4</v>
      </c>
      <c r="AF20" s="148">
        <v>9.2623707524107021E-4</v>
      </c>
      <c r="AG20" s="148">
        <v>1.4882174535470081E-3</v>
      </c>
      <c r="AH20" s="148">
        <v>2.1281872663655708E-3</v>
      </c>
      <c r="AI20" s="148">
        <v>1.1035913337907987E-3</v>
      </c>
      <c r="AJ20" s="148">
        <v>9.5209880251270084E-5</v>
      </c>
      <c r="AK20" s="148">
        <v>4.9981139470743402E-4</v>
      </c>
      <c r="AL20" s="148">
        <v>1.2440766263701151E-3</v>
      </c>
      <c r="AM20" s="148">
        <v>1.5179216957284419E-3</v>
      </c>
      <c r="AN20" s="148">
        <v>1.6686168463612063E-3</v>
      </c>
      <c r="AO20" s="148">
        <v>9.5771954046587984E-4</v>
      </c>
      <c r="AP20" s="148">
        <v>1.0169960665935272E-3</v>
      </c>
      <c r="AQ20" s="148">
        <v>3.8908320797983974E-3</v>
      </c>
      <c r="AR20" s="148">
        <v>1.6631506737837631E-3</v>
      </c>
      <c r="AS20" s="148">
        <v>5.4311062173311993E-4</v>
      </c>
      <c r="AT20" s="148">
        <v>6.9358763099562062E-4</v>
      </c>
      <c r="AU20" s="148">
        <v>1.2538563296794589E-3</v>
      </c>
      <c r="AV20" s="148">
        <v>5.891828972495243E-4</v>
      </c>
      <c r="AW20" s="148">
        <v>5.0124314284248368E-4</v>
      </c>
      <c r="AX20" s="148">
        <v>1.1863438485624966E-3</v>
      </c>
      <c r="AY20" s="148">
        <v>8.2377171907720668E-4</v>
      </c>
      <c r="AZ20" s="148">
        <v>8.1211502074538737E-4</v>
      </c>
      <c r="BA20" s="148">
        <v>9.1468360770834741E-4</v>
      </c>
      <c r="BB20" s="148">
        <v>9.0337476074346743E-4</v>
      </c>
      <c r="BC20" s="148">
        <v>1.2050566891830001E-3</v>
      </c>
      <c r="BD20" s="148">
        <v>1.4059211938371671E-3</v>
      </c>
      <c r="BE20" s="148">
        <v>1.9709502345452564E-3</v>
      </c>
      <c r="BF20" s="148">
        <v>1.1358193067792649E-3</v>
      </c>
      <c r="BG20" s="148">
        <v>1.247513777862545E-3</v>
      </c>
      <c r="BH20" s="148">
        <v>1.1835107829750789E-3</v>
      </c>
      <c r="BI20" s="148">
        <v>9.7408120824918018E-4</v>
      </c>
      <c r="BJ20" s="148">
        <v>2.0362070984706509E-3</v>
      </c>
      <c r="BK20" s="148">
        <v>2.7011212437802203E-3</v>
      </c>
      <c r="BL20" s="148">
        <v>1.3134674464764956E-3</v>
      </c>
      <c r="BM20" s="148">
        <v>1.2978366686971607E-3</v>
      </c>
      <c r="BN20" s="148">
        <v>4.3070729074002221E-3</v>
      </c>
      <c r="BO20" s="148">
        <v>1.3595414966692712E-3</v>
      </c>
      <c r="BP20" s="148">
        <v>2.7362873761203558E-3</v>
      </c>
      <c r="BQ20" s="148">
        <v>8.4681752202239431E-4</v>
      </c>
      <c r="BR20" s="148">
        <v>7.2578912476408564E-3</v>
      </c>
      <c r="BS20" s="148">
        <v>1.5683349551715901E-2</v>
      </c>
      <c r="BT20" s="148">
        <v>6.9226332418915646E-4</v>
      </c>
      <c r="BU20" s="148">
        <v>6.7961780634707167E-4</v>
      </c>
      <c r="BV20" s="148">
        <v>1.227170378625045E-3</v>
      </c>
      <c r="BW20" s="148">
        <v>1.6222791803403756E-3</v>
      </c>
      <c r="BX20" s="148">
        <v>3.9932497798951978E-3</v>
      </c>
      <c r="BY20" s="148">
        <v>2.762373052201012E-3</v>
      </c>
      <c r="BZ20" s="148">
        <v>1.2414382690109239E-3</v>
      </c>
      <c r="CA20" s="148">
        <v>2.4435940008208823E-3</v>
      </c>
      <c r="CB20" s="148">
        <v>9.6145435267110059E-4</v>
      </c>
      <c r="CC20" s="148">
        <v>1.984993278672006E-3</v>
      </c>
      <c r="CD20" s="148">
        <v>5.329836452102792E-4</v>
      </c>
      <c r="CE20" s="148">
        <v>1.1033520960641084E-3</v>
      </c>
      <c r="CF20" s="148">
        <v>5.8912574385895178E-4</v>
      </c>
      <c r="CG20" s="148">
        <v>1.5615010950327749E-3</v>
      </c>
      <c r="CH20" s="148">
        <v>1.5324569680125141E-3</v>
      </c>
      <c r="CI20" s="148">
        <v>8.0447344729492234E-4</v>
      </c>
      <c r="CJ20" s="148">
        <v>2.3326296738780234E-3</v>
      </c>
      <c r="CK20" s="148">
        <v>2.9719686646618297E-3</v>
      </c>
      <c r="CL20" s="148">
        <v>4.4836159994929384E-4</v>
      </c>
      <c r="CM20" s="148">
        <v>3.2953820720796039E-3</v>
      </c>
      <c r="CN20" s="148">
        <v>1.6929681106321402E-3</v>
      </c>
      <c r="CO20" s="148">
        <v>2.2203447439872936E-3</v>
      </c>
      <c r="CP20" s="148">
        <v>3.3911414969900982E-3</v>
      </c>
      <c r="CQ20" s="148">
        <v>1.9877960230395282E-3</v>
      </c>
      <c r="CR20" s="148">
        <v>1.17368372161585E-3</v>
      </c>
      <c r="CS20" s="148">
        <v>2.4106890604170188E-3</v>
      </c>
      <c r="CT20" s="148">
        <v>3.9037072803187883E-3</v>
      </c>
      <c r="CU20" s="148">
        <v>2.0920769411626782E-3</v>
      </c>
      <c r="CV20" s="148">
        <v>1.1052273039086752E-3</v>
      </c>
      <c r="CW20" s="148">
        <v>5.9263675029100791E-3</v>
      </c>
      <c r="CX20" s="148">
        <v>2.6447793707608759E-3</v>
      </c>
      <c r="CY20" s="148">
        <v>1.1029023475690628E-2</v>
      </c>
      <c r="CZ20" s="148">
        <v>2.1557452423526108E-3</v>
      </c>
      <c r="DA20" s="148">
        <v>2.0723798025724127E-3</v>
      </c>
      <c r="DB20" s="148">
        <v>9.1042913031446986E-4</v>
      </c>
      <c r="DC20" s="148">
        <v>1.6693925144548631E-3</v>
      </c>
      <c r="DD20" s="148">
        <v>2.2259881881405356E-3</v>
      </c>
      <c r="DE20" s="148">
        <v>2.3610045182827235E-3</v>
      </c>
      <c r="DF20" s="148">
        <v>9.4916562613144018E-4</v>
      </c>
      <c r="DG20" s="148">
        <v>3.2480997115140763E-3</v>
      </c>
      <c r="DH20" s="148">
        <v>5.2899133241939944E-4</v>
      </c>
      <c r="DI20" s="148">
        <v>2.2161485327676302E-3</v>
      </c>
      <c r="DJ20" s="148">
        <v>1.5016471205748739E-3</v>
      </c>
      <c r="DK20" s="148">
        <v>8.309865968623482E-4</v>
      </c>
    </row>
    <row r="21" spans="2:115">
      <c r="B21" s="146">
        <v>163</v>
      </c>
      <c r="C21" s="149" t="s">
        <v>488</v>
      </c>
      <c r="D21" s="148">
        <v>0.92900139781953439</v>
      </c>
      <c r="E21" s="148">
        <v>9.7775822843839955E-2</v>
      </c>
      <c r="F21" s="148">
        <v>4.6698309684079238E-2</v>
      </c>
      <c r="G21" s="148">
        <v>1.4007284856465605E-4</v>
      </c>
      <c r="H21" s="148">
        <v>1.5952138603651154E-2</v>
      </c>
      <c r="I21" s="148">
        <v>1.5569685720194954E-2</v>
      </c>
      <c r="J21" s="148">
        <v>1.6527586299213706E-2</v>
      </c>
      <c r="K21" s="148">
        <v>6.5148335939827027E-3</v>
      </c>
      <c r="L21" s="148">
        <v>1.5602997554892122E-2</v>
      </c>
      <c r="M21" s="148">
        <v>4.611363940653093E-3</v>
      </c>
      <c r="N21" s="148">
        <v>3.4444427430466423E-3</v>
      </c>
      <c r="O21" s="148">
        <v>1.9397329505853576E-3</v>
      </c>
      <c r="P21" s="148">
        <v>2.5357156896284308E-3</v>
      </c>
      <c r="Q21" s="148">
        <v>1.1077536194933938E-2</v>
      </c>
      <c r="R21" s="148">
        <v>1.1851647136612305E-2</v>
      </c>
      <c r="S21" s="148">
        <v>7.0303485582027805E-3</v>
      </c>
      <c r="T21" s="148">
        <v>6.5144018741888198E-3</v>
      </c>
      <c r="U21" s="148">
        <v>8.7472968006012189E-3</v>
      </c>
      <c r="V21" s="148">
        <v>7.8635218129946231E-3</v>
      </c>
      <c r="W21" s="148">
        <v>1.176570264014482E-2</v>
      </c>
      <c r="X21" s="148">
        <v>1.0847052944786833E-2</v>
      </c>
      <c r="Y21" s="148">
        <v>1.4276477625020039</v>
      </c>
      <c r="Z21" s="148">
        <v>0.35780680561137967</v>
      </c>
      <c r="AA21" s="148">
        <v>0.13956459113244749</v>
      </c>
      <c r="AB21" s="148">
        <v>3.1024532269540396E-3</v>
      </c>
      <c r="AC21" s="148">
        <v>3.9629995360495043E-3</v>
      </c>
      <c r="AD21" s="148">
        <v>7.1731711410053596E-4</v>
      </c>
      <c r="AE21" s="148">
        <v>2.0722495991249905E-3</v>
      </c>
      <c r="AF21" s="148">
        <v>2.6427086074159827E-3</v>
      </c>
      <c r="AG21" s="148">
        <v>3.8589222141544172E-2</v>
      </c>
      <c r="AH21" s="148">
        <v>1.9467809736945632E-2</v>
      </c>
      <c r="AI21" s="148">
        <v>1.4021031653837217E-2</v>
      </c>
      <c r="AJ21" s="148">
        <v>2.6923500039511086E-4</v>
      </c>
      <c r="AK21" s="148">
        <v>8.1166955245807592E-4</v>
      </c>
      <c r="AL21" s="148">
        <v>5.3491818403779284E-3</v>
      </c>
      <c r="AM21" s="148">
        <v>7.3271111356698043E-3</v>
      </c>
      <c r="AN21" s="148">
        <v>5.4221834544417929E-3</v>
      </c>
      <c r="AO21" s="148">
        <v>2.4294024913203441E-2</v>
      </c>
      <c r="AP21" s="148">
        <v>3.1179565811696153E-3</v>
      </c>
      <c r="AQ21" s="148">
        <v>3.2981452775672035E-2</v>
      </c>
      <c r="AR21" s="148">
        <v>1.3078166169324064E-2</v>
      </c>
      <c r="AS21" s="148">
        <v>1.0704711953832551E-3</v>
      </c>
      <c r="AT21" s="148">
        <v>1.3520523578961676E-3</v>
      </c>
      <c r="AU21" s="148">
        <v>1.8205289063258129E-3</v>
      </c>
      <c r="AV21" s="148">
        <v>1.8545250272877819E-3</v>
      </c>
      <c r="AW21" s="148">
        <v>1.1051455167772986E-3</v>
      </c>
      <c r="AX21" s="148">
        <v>3.0461243328812758E-3</v>
      </c>
      <c r="AY21" s="148">
        <v>2.1949645089230957E-3</v>
      </c>
      <c r="AZ21" s="148">
        <v>3.7069466294791403E-3</v>
      </c>
      <c r="BA21" s="148">
        <v>3.166521330113995E-3</v>
      </c>
      <c r="BB21" s="148">
        <v>2.503330355746511E-3</v>
      </c>
      <c r="BC21" s="148">
        <v>4.6653278722519377E-3</v>
      </c>
      <c r="BD21" s="148">
        <v>4.8591627802116351E-3</v>
      </c>
      <c r="BE21" s="148">
        <v>8.3033492230663742E-3</v>
      </c>
      <c r="BF21" s="148">
        <v>8.6905463493707515E-3</v>
      </c>
      <c r="BG21" s="148">
        <v>8.9573892239929887E-3</v>
      </c>
      <c r="BH21" s="148">
        <v>3.0851676202355992E-3</v>
      </c>
      <c r="BI21" s="148">
        <v>7.7532618984358708E-3</v>
      </c>
      <c r="BJ21" s="148">
        <v>7.2676307999519846E-3</v>
      </c>
      <c r="BK21" s="148">
        <v>4.4490596583912582E-3</v>
      </c>
      <c r="BL21" s="148">
        <v>3.7609300965884503E-3</v>
      </c>
      <c r="BM21" s="148">
        <v>3.9144621175839726E-3</v>
      </c>
      <c r="BN21" s="148">
        <v>2.620279561294259E-3</v>
      </c>
      <c r="BO21" s="148">
        <v>2.8144861242712796E-3</v>
      </c>
      <c r="BP21" s="148">
        <v>2.3300693659068186E-2</v>
      </c>
      <c r="BQ21" s="148">
        <v>3.7073788476927011E-3</v>
      </c>
      <c r="BR21" s="148">
        <v>8.9027924166485296E-3</v>
      </c>
      <c r="BS21" s="148">
        <v>8.7719706179879529E-3</v>
      </c>
      <c r="BT21" s="148">
        <v>2.8453126852108677E-3</v>
      </c>
      <c r="BU21" s="148">
        <v>2.042989897271974E-3</v>
      </c>
      <c r="BV21" s="148">
        <v>1.6026398570100991E-3</v>
      </c>
      <c r="BW21" s="148">
        <v>2.5742446003805645E-3</v>
      </c>
      <c r="BX21" s="148">
        <v>3.4234352985933665E-3</v>
      </c>
      <c r="BY21" s="148">
        <v>3.6559366911001023E-3</v>
      </c>
      <c r="BZ21" s="148">
        <v>4.424842493276241E-3</v>
      </c>
      <c r="CA21" s="148">
        <v>6.470713921415459E-3</v>
      </c>
      <c r="CB21" s="148">
        <v>2.018363971073649E-3</v>
      </c>
      <c r="CC21" s="148">
        <v>1.7948739090295311E-3</v>
      </c>
      <c r="CD21" s="148">
        <v>7.1659168235370461E-4</v>
      </c>
      <c r="CE21" s="148">
        <v>2.6178744455176649E-3</v>
      </c>
      <c r="CF21" s="148">
        <v>2.4854234556889905E-3</v>
      </c>
      <c r="CG21" s="148">
        <v>5.326615499571025E-3</v>
      </c>
      <c r="CH21" s="148">
        <v>5.1837611799127473E-3</v>
      </c>
      <c r="CI21" s="148">
        <v>5.7559387404915894E-3</v>
      </c>
      <c r="CJ21" s="148">
        <v>9.6124838224219689E-3</v>
      </c>
      <c r="CK21" s="148">
        <v>2.2088280614927919E-2</v>
      </c>
      <c r="CL21" s="148">
        <v>2.6301856374775926E-3</v>
      </c>
      <c r="CM21" s="148">
        <v>5.144611753142383E-3</v>
      </c>
      <c r="CN21" s="148">
        <v>1.4151426215096789E-2</v>
      </c>
      <c r="CO21" s="148">
        <v>1.0290205845074674E-2</v>
      </c>
      <c r="CP21" s="148">
        <v>5.7663661155312358E-3</v>
      </c>
      <c r="CQ21" s="148">
        <v>5.9189207801852856E-2</v>
      </c>
      <c r="CR21" s="148">
        <v>3.3682750005948631E-3</v>
      </c>
      <c r="CS21" s="148">
        <v>5.651696946562367E-3</v>
      </c>
      <c r="CT21" s="148">
        <v>1.4807480579705417E-2</v>
      </c>
      <c r="CU21" s="148">
        <v>5.4547230048657474E-3</v>
      </c>
      <c r="CV21" s="148">
        <v>1.304200429959902E-2</v>
      </c>
      <c r="CW21" s="148">
        <v>7.5034379219743493E-3</v>
      </c>
      <c r="CX21" s="148">
        <v>5.8028868198368774E-3</v>
      </c>
      <c r="CY21" s="148">
        <v>1.1776512085876302E-2</v>
      </c>
      <c r="CZ21" s="148">
        <v>2.9066850057466614E-3</v>
      </c>
      <c r="DA21" s="148">
        <v>2.0693143176933382E-2</v>
      </c>
      <c r="DB21" s="148">
        <v>3.6862249617923811E-3</v>
      </c>
      <c r="DC21" s="148">
        <v>6.6230317954143027E-3</v>
      </c>
      <c r="DD21" s="148">
        <v>5.6687367764224027E-3</v>
      </c>
      <c r="DE21" s="148">
        <v>5.3379609398584603E-3</v>
      </c>
      <c r="DF21" s="148">
        <v>4.6890531594313599E-3</v>
      </c>
      <c r="DG21" s="148">
        <v>4.4787309625811079E-3</v>
      </c>
      <c r="DH21" s="148">
        <v>3.3619363170672009E-3</v>
      </c>
      <c r="DI21" s="148">
        <v>3.1822962863314033E-3</v>
      </c>
      <c r="DJ21" s="148">
        <v>0.27239360544434421</v>
      </c>
      <c r="DK21" s="148">
        <v>2.37655592530517E-3</v>
      </c>
    </row>
    <row r="22" spans="2:115">
      <c r="B22" s="146">
        <v>164</v>
      </c>
      <c r="C22" s="147" t="s">
        <v>489</v>
      </c>
      <c r="D22" s="148">
        <v>0.95179962413977426</v>
      </c>
      <c r="E22" s="148">
        <v>0.2246424786819278</v>
      </c>
      <c r="F22" s="148">
        <v>0.1013445942856234</v>
      </c>
      <c r="G22" s="148">
        <v>1.1358968445187737E-3</v>
      </c>
      <c r="H22" s="148">
        <v>5.0015351454582274E-2</v>
      </c>
      <c r="I22" s="148">
        <v>4.7549745955438462E-2</v>
      </c>
      <c r="J22" s="148">
        <v>4.2179872009363718E-2</v>
      </c>
      <c r="K22" s="148">
        <v>1.4336470739754218E-2</v>
      </c>
      <c r="L22" s="148">
        <v>4.0500159156307003E-2</v>
      </c>
      <c r="M22" s="148">
        <v>8.5704795318767742E-3</v>
      </c>
      <c r="N22" s="148">
        <v>4.831281438097009E-3</v>
      </c>
      <c r="O22" s="148">
        <v>1.1421569906440792E-3</v>
      </c>
      <c r="P22" s="148">
        <v>1.840338114201958E-3</v>
      </c>
      <c r="Q22" s="148">
        <v>2.3061563308563297E-2</v>
      </c>
      <c r="R22" s="148">
        <v>2.5948830510459913E-2</v>
      </c>
      <c r="S22" s="148">
        <v>1.4631251626923764E-2</v>
      </c>
      <c r="T22" s="148">
        <v>5.0863657980941791E-3</v>
      </c>
      <c r="U22" s="148">
        <v>5.0368334604098917E-3</v>
      </c>
      <c r="V22" s="148">
        <v>5.0411358471231819E-3</v>
      </c>
      <c r="W22" s="148">
        <v>4.5128244860568045E-3</v>
      </c>
      <c r="X22" s="148">
        <v>7.7799628492422977E-3</v>
      </c>
      <c r="Y22" s="148">
        <v>4.9170405429467033E-3</v>
      </c>
      <c r="Z22" s="148">
        <v>1.0306201559684534</v>
      </c>
      <c r="AA22" s="148">
        <v>3.305606879136916E-3</v>
      </c>
      <c r="AB22" s="148">
        <v>3.9837291703971956E-3</v>
      </c>
      <c r="AC22" s="148">
        <v>2.6044371831129942E-3</v>
      </c>
      <c r="AD22" s="148">
        <v>5.7625561053893312E-4</v>
      </c>
      <c r="AE22" s="148">
        <v>2.8350787791513415E-3</v>
      </c>
      <c r="AF22" s="148">
        <v>4.6493800578042786E-3</v>
      </c>
      <c r="AG22" s="148">
        <v>7.3304057285807495E-3</v>
      </c>
      <c r="AH22" s="148">
        <v>2.9267697854677074E-2</v>
      </c>
      <c r="AI22" s="148">
        <v>2.0946594796817493E-2</v>
      </c>
      <c r="AJ22" s="148">
        <v>1.7178669934827783E-4</v>
      </c>
      <c r="AK22" s="148">
        <v>6.3248095674338064E-4</v>
      </c>
      <c r="AL22" s="148">
        <v>5.1219747723771445E-3</v>
      </c>
      <c r="AM22" s="148">
        <v>4.3276555510327833E-3</v>
      </c>
      <c r="AN22" s="148">
        <v>7.9059926149059982E-3</v>
      </c>
      <c r="AO22" s="148">
        <v>1.3800440310306524E-2</v>
      </c>
      <c r="AP22" s="148">
        <v>4.1304317287902213E-3</v>
      </c>
      <c r="AQ22" s="148">
        <v>2.4115594041841742E-2</v>
      </c>
      <c r="AR22" s="148">
        <v>3.4838241424556761E-3</v>
      </c>
      <c r="AS22" s="148">
        <v>6.8378492419888365E-4</v>
      </c>
      <c r="AT22" s="148">
        <v>8.1025122834558019E-4</v>
      </c>
      <c r="AU22" s="148">
        <v>1.1574197148847994E-3</v>
      </c>
      <c r="AV22" s="148">
        <v>1.6224266044334976E-3</v>
      </c>
      <c r="AW22" s="148">
        <v>6.9559871919323021E-4</v>
      </c>
      <c r="AX22" s="148">
        <v>1.3928320744659168E-3</v>
      </c>
      <c r="AY22" s="148">
        <v>1.6707762324332943E-3</v>
      </c>
      <c r="AZ22" s="148">
        <v>4.3749042626168751E-3</v>
      </c>
      <c r="BA22" s="148">
        <v>1.930747506354386E-3</v>
      </c>
      <c r="BB22" s="148">
        <v>1.8253985650893312E-3</v>
      </c>
      <c r="BC22" s="148">
        <v>5.7072536158124035E-3</v>
      </c>
      <c r="BD22" s="148">
        <v>2.7912890224914746E-3</v>
      </c>
      <c r="BE22" s="148">
        <v>4.2474268692654906E-3</v>
      </c>
      <c r="BF22" s="148">
        <v>3.9326662259865841E-3</v>
      </c>
      <c r="BG22" s="148">
        <v>7.2611707807124877E-3</v>
      </c>
      <c r="BH22" s="148">
        <v>2.0151195853903661E-3</v>
      </c>
      <c r="BI22" s="148">
        <v>7.1735106449810678E-3</v>
      </c>
      <c r="BJ22" s="148">
        <v>4.4161363573618391E-3</v>
      </c>
      <c r="BK22" s="148">
        <v>3.0205548775715414E-3</v>
      </c>
      <c r="BL22" s="148">
        <v>2.4685417281129171E-3</v>
      </c>
      <c r="BM22" s="148">
        <v>2.6697021341783715E-3</v>
      </c>
      <c r="BN22" s="148">
        <v>2.1302841116878444E-3</v>
      </c>
      <c r="BO22" s="148">
        <v>2.0426801520989227E-3</v>
      </c>
      <c r="BP22" s="148">
        <v>7.4588421912621938E-3</v>
      </c>
      <c r="BQ22" s="148">
        <v>3.0959107932626412E-3</v>
      </c>
      <c r="BR22" s="148">
        <v>1.951990721715002E-3</v>
      </c>
      <c r="BS22" s="148">
        <v>2.8506297421011071E-3</v>
      </c>
      <c r="BT22" s="148">
        <v>2.0291203644076023E-3</v>
      </c>
      <c r="BU22" s="148">
        <v>1.3499836834775349E-3</v>
      </c>
      <c r="BV22" s="148">
        <v>6.3140327001780683E-4</v>
      </c>
      <c r="BW22" s="148">
        <v>8.3509460795513793E-4</v>
      </c>
      <c r="BX22" s="148">
        <v>1.4988384406343475E-3</v>
      </c>
      <c r="BY22" s="148">
        <v>2.8918998135200546E-3</v>
      </c>
      <c r="BZ22" s="148">
        <v>7.5009037131239294E-3</v>
      </c>
      <c r="CA22" s="148">
        <v>3.3461795721393688E-3</v>
      </c>
      <c r="CB22" s="148">
        <v>1.0061024689591443E-3</v>
      </c>
      <c r="CC22" s="148">
        <v>8.038190244467415E-4</v>
      </c>
      <c r="CD22" s="148">
        <v>3.0139230376439568E-4</v>
      </c>
      <c r="CE22" s="148">
        <v>1.8955680524109643E-3</v>
      </c>
      <c r="CF22" s="148">
        <v>1.7639459951619225E-3</v>
      </c>
      <c r="CG22" s="148">
        <v>3.9036626678279453E-3</v>
      </c>
      <c r="CH22" s="148">
        <v>4.0055195375255231E-3</v>
      </c>
      <c r="CI22" s="148">
        <v>2.9206593617680807E-3</v>
      </c>
      <c r="CJ22" s="148">
        <v>3.6229071378994838E-3</v>
      </c>
      <c r="CK22" s="148">
        <v>1.5122751313904632E-2</v>
      </c>
      <c r="CL22" s="148">
        <v>1.7953855644798477E-3</v>
      </c>
      <c r="CM22" s="148">
        <v>2.2615014579839684E-3</v>
      </c>
      <c r="CN22" s="148">
        <v>2.0973702649840198E-3</v>
      </c>
      <c r="CO22" s="148">
        <v>1.9157693269127507E-3</v>
      </c>
      <c r="CP22" s="148">
        <v>2.0439749290025924E-3</v>
      </c>
      <c r="CQ22" s="148">
        <v>2.4289227379119373E-3</v>
      </c>
      <c r="CR22" s="148">
        <v>1.6550975287002254E-3</v>
      </c>
      <c r="CS22" s="148">
        <v>2.052463551518086E-3</v>
      </c>
      <c r="CT22" s="148">
        <v>5.6553738826204455E-3</v>
      </c>
      <c r="CU22" s="148">
        <v>7.3454633976767977E-3</v>
      </c>
      <c r="CV22" s="148">
        <v>7.8695862277750762E-3</v>
      </c>
      <c r="CW22" s="148">
        <v>7.5055253592986359E-3</v>
      </c>
      <c r="CX22" s="148">
        <v>8.6865109815150911E-3</v>
      </c>
      <c r="CY22" s="148">
        <v>4.3979379416041724E-3</v>
      </c>
      <c r="CZ22" s="148">
        <v>1.5981757130373603E-3</v>
      </c>
      <c r="DA22" s="148">
        <v>2.6865481419795288E-3</v>
      </c>
      <c r="DB22" s="148">
        <v>2.3985022399169191E-3</v>
      </c>
      <c r="DC22" s="148">
        <v>1.7252842642925073E-3</v>
      </c>
      <c r="DD22" s="148">
        <v>6.4634340174083591E-3</v>
      </c>
      <c r="DE22" s="148">
        <v>9.7063546881466043E-3</v>
      </c>
      <c r="DF22" s="148">
        <v>3.4547219267087523E-3</v>
      </c>
      <c r="DG22" s="148">
        <v>2.2691017658412445E-3</v>
      </c>
      <c r="DH22" s="148">
        <v>3.8862946185027462E-3</v>
      </c>
      <c r="DI22" s="148">
        <v>3.2592385026086789E-3</v>
      </c>
      <c r="DJ22" s="148">
        <v>0.30631856379287542</v>
      </c>
      <c r="DK22" s="148">
        <v>1.3325683187428113E-3</v>
      </c>
    </row>
    <row r="23" spans="2:115">
      <c r="B23" s="146">
        <v>191</v>
      </c>
      <c r="C23" s="147" t="s">
        <v>490</v>
      </c>
      <c r="D23" s="148">
        <v>0.97949358837391876</v>
      </c>
      <c r="E23" s="148">
        <v>0.28954241058595548</v>
      </c>
      <c r="F23" s="148">
        <v>0.13469506883009269</v>
      </c>
      <c r="G23" s="148">
        <v>1.2642144128586507E-4</v>
      </c>
      <c r="H23" s="148">
        <v>8.9456490706243313E-2</v>
      </c>
      <c r="I23" s="148">
        <v>8.4550348144318971E-2</v>
      </c>
      <c r="J23" s="148">
        <v>2.1590493377000261E-3</v>
      </c>
      <c r="K23" s="148">
        <v>2.5955819067374672E-3</v>
      </c>
      <c r="L23" s="148">
        <v>2.007377181780322E-3</v>
      </c>
      <c r="M23" s="148">
        <v>1.5704044692398235E-3</v>
      </c>
      <c r="N23" s="148">
        <v>2.7812725772511024E-3</v>
      </c>
      <c r="O23" s="148">
        <v>3.0050304688184087E-3</v>
      </c>
      <c r="P23" s="148">
        <v>2.906360475161184E-3</v>
      </c>
      <c r="Q23" s="148">
        <v>1.1228487765309053E-2</v>
      </c>
      <c r="R23" s="148">
        <v>5.900382231378138E-3</v>
      </c>
      <c r="S23" s="148">
        <v>3.9793068747550836E-3</v>
      </c>
      <c r="T23" s="148">
        <v>2.2236958964802051E-3</v>
      </c>
      <c r="U23" s="148">
        <v>2.3693818153578384E-3</v>
      </c>
      <c r="V23" s="148">
        <v>3.0931482781978406E-3</v>
      </c>
      <c r="W23" s="148">
        <v>2.5338160847268106E-3</v>
      </c>
      <c r="X23" s="148">
        <v>2.875474032722094E-3</v>
      </c>
      <c r="Y23" s="148">
        <v>3.0797009412521044E-3</v>
      </c>
      <c r="Z23" s="148">
        <v>4.9259277354029045E-3</v>
      </c>
      <c r="AA23" s="148">
        <v>1.041540819001501</v>
      </c>
      <c r="AB23" s="148">
        <v>2.3948873891155003E-3</v>
      </c>
      <c r="AC23" s="148">
        <v>1.9905671275592409E-3</v>
      </c>
      <c r="AD23" s="148">
        <v>7.8789654898835213E-4</v>
      </c>
      <c r="AE23" s="148">
        <v>1.6770403059241654E-3</v>
      </c>
      <c r="AF23" s="148">
        <v>1.4004764949204853E-3</v>
      </c>
      <c r="AG23" s="148">
        <v>3.7047520935308115E-3</v>
      </c>
      <c r="AH23" s="148">
        <v>9.4212564178929592E-3</v>
      </c>
      <c r="AI23" s="148">
        <v>9.3020355279348731E-3</v>
      </c>
      <c r="AJ23" s="148">
        <v>2.8672257159027907E-4</v>
      </c>
      <c r="AK23" s="148">
        <v>8.3974845258809805E-4</v>
      </c>
      <c r="AL23" s="148">
        <v>2.6163260986227003E-3</v>
      </c>
      <c r="AM23" s="148">
        <v>1.9553316179327187E-3</v>
      </c>
      <c r="AN23" s="148">
        <v>2.4462456154184086E-3</v>
      </c>
      <c r="AO23" s="148">
        <v>5.9502429742676211E-3</v>
      </c>
      <c r="AP23" s="148">
        <v>1.771564706528124E-3</v>
      </c>
      <c r="AQ23" s="148">
        <v>3.497819090111771E-3</v>
      </c>
      <c r="AR23" s="148">
        <v>2.0300068793897715E-3</v>
      </c>
      <c r="AS23" s="148">
        <v>1.1737275033913497E-3</v>
      </c>
      <c r="AT23" s="148">
        <v>1.3589654637479905E-3</v>
      </c>
      <c r="AU23" s="148">
        <v>2.9361070377034153E-3</v>
      </c>
      <c r="AV23" s="148">
        <v>1.398311115934495E-3</v>
      </c>
      <c r="AW23" s="148">
        <v>1.2144584900549767E-3</v>
      </c>
      <c r="AX23" s="148">
        <v>2.0152882341114807E-3</v>
      </c>
      <c r="AY23" s="148">
        <v>1.8650114282209886E-3</v>
      </c>
      <c r="AZ23" s="148">
        <v>3.8602478808897958E-3</v>
      </c>
      <c r="BA23" s="148">
        <v>2.8817327479619659E-3</v>
      </c>
      <c r="BB23" s="148">
        <v>2.6080976951657585E-3</v>
      </c>
      <c r="BC23" s="148">
        <v>5.1020572748290147E-3</v>
      </c>
      <c r="BD23" s="148">
        <v>4.7015369284705644E-3</v>
      </c>
      <c r="BE23" s="148">
        <v>2.6522588008552317E-3</v>
      </c>
      <c r="BF23" s="148">
        <v>2.5471398728059876E-3</v>
      </c>
      <c r="BG23" s="148">
        <v>1.0869521872735996E-2</v>
      </c>
      <c r="BH23" s="148">
        <v>2.5441633414223556E-3</v>
      </c>
      <c r="BI23" s="148">
        <v>2.1380764384768508E-3</v>
      </c>
      <c r="BJ23" s="148">
        <v>6.4320667160723249E-3</v>
      </c>
      <c r="BK23" s="148">
        <v>4.3091282148741564E-3</v>
      </c>
      <c r="BL23" s="148">
        <v>3.3696770235191096E-3</v>
      </c>
      <c r="BM23" s="148">
        <v>2.5987980569143611E-3</v>
      </c>
      <c r="BN23" s="148">
        <v>3.3358170996946892E-3</v>
      </c>
      <c r="BO23" s="148">
        <v>5.0153168240543063E-3</v>
      </c>
      <c r="BP23" s="148">
        <v>7.9817274551800873E-3</v>
      </c>
      <c r="BQ23" s="148">
        <v>5.244017953969695E-3</v>
      </c>
      <c r="BR23" s="148">
        <v>2.7110630373565476E-3</v>
      </c>
      <c r="BS23" s="148">
        <v>2.8219501162077745E-3</v>
      </c>
      <c r="BT23" s="148">
        <v>2.4932219655104896E-3</v>
      </c>
      <c r="BU23" s="148">
        <v>2.0917109975511269E-3</v>
      </c>
      <c r="BV23" s="148">
        <v>3.0845487113372273E-3</v>
      </c>
      <c r="BW23" s="148">
        <v>7.1500455314687031E-3</v>
      </c>
      <c r="BX23" s="148">
        <v>5.533826620720543E-3</v>
      </c>
      <c r="BY23" s="148">
        <v>6.5664679816693911E-3</v>
      </c>
      <c r="BZ23" s="148">
        <v>6.9846151064036138E-3</v>
      </c>
      <c r="CA23" s="148">
        <v>1.8484943412765919E-2</v>
      </c>
      <c r="CB23" s="148">
        <v>3.7018210470698512E-3</v>
      </c>
      <c r="CC23" s="148">
        <v>3.1706114718853895E-3</v>
      </c>
      <c r="CD23" s="148">
        <v>1.3498215270300374E-3</v>
      </c>
      <c r="CE23" s="148">
        <v>3.6197025613973893E-3</v>
      </c>
      <c r="CF23" s="148">
        <v>2.4994959711596419E-3</v>
      </c>
      <c r="CG23" s="148">
        <v>4.0161455880693879E-3</v>
      </c>
      <c r="CH23" s="148">
        <v>3.5558842339202756E-3</v>
      </c>
      <c r="CI23" s="148">
        <v>3.210412494114156E-3</v>
      </c>
      <c r="CJ23" s="148">
        <v>3.0028229871963239E-3</v>
      </c>
      <c r="CK23" s="148">
        <v>7.4278883620257103E-3</v>
      </c>
      <c r="CL23" s="148">
        <v>6.6094564939921194E-3</v>
      </c>
      <c r="CM23" s="148">
        <v>1.1917919728462775E-2</v>
      </c>
      <c r="CN23" s="148">
        <v>2.1623418242935573E-2</v>
      </c>
      <c r="CO23" s="148">
        <v>7.9350108336228194E-3</v>
      </c>
      <c r="CP23" s="148">
        <v>1.3016078808399882E-2</v>
      </c>
      <c r="CQ23" s="148">
        <v>8.7917385484396302E-2</v>
      </c>
      <c r="CR23" s="148">
        <v>7.4461512579361332E-3</v>
      </c>
      <c r="CS23" s="148">
        <v>4.4647424023851572E-3</v>
      </c>
      <c r="CT23" s="148">
        <v>2.565654736029804E-2</v>
      </c>
      <c r="CU23" s="148">
        <v>4.8837986143477792E-3</v>
      </c>
      <c r="CV23" s="148">
        <v>1.0670267187391383E-2</v>
      </c>
      <c r="CW23" s="148">
        <v>9.3309509208422282E-3</v>
      </c>
      <c r="CX23" s="148">
        <v>2.6565268634029145E-3</v>
      </c>
      <c r="CY23" s="148">
        <v>3.7243834279228671E-2</v>
      </c>
      <c r="CZ23" s="148">
        <v>3.5940681766656814E-3</v>
      </c>
      <c r="DA23" s="148">
        <v>5.2703548782053848E-2</v>
      </c>
      <c r="DB23" s="148">
        <v>3.5788438878591334E-3</v>
      </c>
      <c r="DC23" s="148">
        <v>5.130761081554587E-3</v>
      </c>
      <c r="DD23" s="148">
        <v>4.6549765415479566E-3</v>
      </c>
      <c r="DE23" s="148">
        <v>4.7486470006673741E-3</v>
      </c>
      <c r="DF23" s="148">
        <v>4.3827682960490754E-3</v>
      </c>
      <c r="DG23" s="148">
        <v>7.7011109648249245E-3</v>
      </c>
      <c r="DH23" s="148">
        <v>2.3635128454288011E-3</v>
      </c>
      <c r="DI23" s="148">
        <v>3.8339769381030083E-3</v>
      </c>
      <c r="DJ23" s="148">
        <v>4.6340358471148686E-3</v>
      </c>
      <c r="DK23" s="148">
        <v>2.7863038324146138E-3</v>
      </c>
    </row>
    <row r="24" spans="2:115">
      <c r="B24" s="146">
        <v>201</v>
      </c>
      <c r="C24" s="147" t="s">
        <v>491</v>
      </c>
      <c r="D24" s="148">
        <v>0.79152451835760829</v>
      </c>
      <c r="E24" s="148">
        <v>0.10478499992075191</v>
      </c>
      <c r="F24" s="148">
        <v>0.10158654684354841</v>
      </c>
      <c r="G24" s="148">
        <v>2.255895937207828E-5</v>
      </c>
      <c r="H24" s="148">
        <v>2.1698128160017753E-2</v>
      </c>
      <c r="I24" s="148">
        <v>2.1622049989697748E-2</v>
      </c>
      <c r="J24" s="148">
        <v>3.8893788608317964E-2</v>
      </c>
      <c r="K24" s="148">
        <v>5.3838781644873065E-3</v>
      </c>
      <c r="L24" s="148">
        <v>1.9455060511638295E-3</v>
      </c>
      <c r="M24" s="148">
        <v>2.8658000169298314E-4</v>
      </c>
      <c r="N24" s="148">
        <v>7.0591939166289358E-4</v>
      </c>
      <c r="O24" s="148">
        <v>2.733411784122841E-5</v>
      </c>
      <c r="P24" s="148">
        <v>5.4966586418536704E-5</v>
      </c>
      <c r="Q24" s="148">
        <v>4.3264693011809807E-3</v>
      </c>
      <c r="R24" s="148">
        <v>1.7616476593394952E-3</v>
      </c>
      <c r="S24" s="148">
        <v>8.6396412301709673E-3</v>
      </c>
      <c r="T24" s="148">
        <v>1.0955539258197336E-3</v>
      </c>
      <c r="U24" s="148">
        <v>8.1020248268200601E-4</v>
      </c>
      <c r="V24" s="148">
        <v>2.9467558297947719E-4</v>
      </c>
      <c r="W24" s="148">
        <v>1.9975447110029035E-4</v>
      </c>
      <c r="X24" s="148">
        <v>1.1882020520412953E-4</v>
      </c>
      <c r="Y24" s="148">
        <v>5.0960333574008403E-4</v>
      </c>
      <c r="Z24" s="148">
        <v>2.6776781999622915E-4</v>
      </c>
      <c r="AA24" s="148">
        <v>1.7045623112823128E-4</v>
      </c>
      <c r="AB24" s="148">
        <v>1.1703973629808484</v>
      </c>
      <c r="AC24" s="148">
        <v>5.9960043063475611E-3</v>
      </c>
      <c r="AD24" s="148">
        <v>1.7512103705791436E-4</v>
      </c>
      <c r="AE24" s="148">
        <v>7.1369064628232304E-3</v>
      </c>
      <c r="AF24" s="148">
        <v>3.9254129446928817E-3</v>
      </c>
      <c r="AG24" s="148">
        <v>1.5706851890212377E-3</v>
      </c>
      <c r="AH24" s="148">
        <v>1.8347159533809705E-3</v>
      </c>
      <c r="AI24" s="148">
        <v>3.15910973726096E-3</v>
      </c>
      <c r="AJ24" s="148">
        <v>1.0531198519312456E-5</v>
      </c>
      <c r="AK24" s="148">
        <v>-1.8790613142973275E-3</v>
      </c>
      <c r="AL24" s="148">
        <v>6.4319399666171021E-4</v>
      </c>
      <c r="AM24" s="148">
        <v>1.8548161186456424E-3</v>
      </c>
      <c r="AN24" s="148">
        <v>3.3146228599244818E-4</v>
      </c>
      <c r="AO24" s="148">
        <v>2.5455953955099011E-4</v>
      </c>
      <c r="AP24" s="148">
        <v>4.3781760439707927E-5</v>
      </c>
      <c r="AQ24" s="148">
        <v>1.3154520712767143E-4</v>
      </c>
      <c r="AR24" s="148">
        <v>3.1139797819882483E-4</v>
      </c>
      <c r="AS24" s="148">
        <v>-2.4042336093793694E-3</v>
      </c>
      <c r="AT24" s="148">
        <v>-8.6394890487835943E-4</v>
      </c>
      <c r="AU24" s="148">
        <v>-3.9965301451307236E-4</v>
      </c>
      <c r="AV24" s="148">
        <v>-3.724989269876588E-4</v>
      </c>
      <c r="AW24" s="148">
        <v>1.0168154945170776E-4</v>
      </c>
      <c r="AX24" s="148">
        <v>8.5846482664327957E-5</v>
      </c>
      <c r="AY24" s="148">
        <v>-9.2870403756687979E-5</v>
      </c>
      <c r="AZ24" s="148">
        <v>-7.3653814705481241E-5</v>
      </c>
      <c r="BA24" s="148">
        <v>-2.0729688133093429E-5</v>
      </c>
      <c r="BB24" s="148">
        <v>2.2433027224523157E-6</v>
      </c>
      <c r="BC24" s="148">
        <v>8.9857488951682586E-5</v>
      </c>
      <c r="BD24" s="148">
        <v>1.3566501112107022E-4</v>
      </c>
      <c r="BE24" s="148">
        <v>7.8519756507598168E-5</v>
      </c>
      <c r="BF24" s="148">
        <v>3.7525616453213661E-5</v>
      </c>
      <c r="BG24" s="148">
        <v>8.7992806760509276E-5</v>
      </c>
      <c r="BH24" s="148">
        <v>4.6295616883331475E-5</v>
      </c>
      <c r="BI24" s="148">
        <v>3.4429598210236975E-4</v>
      </c>
      <c r="BJ24" s="148">
        <v>9.1904122243085561E-5</v>
      </c>
      <c r="BK24" s="148">
        <v>7.7390082285020041E-5</v>
      </c>
      <c r="BL24" s="148">
        <v>8.9364241698886403E-5</v>
      </c>
      <c r="BM24" s="148">
        <v>1.0541121213335481E-4</v>
      </c>
      <c r="BN24" s="148">
        <v>-3.5419910798726011E-5</v>
      </c>
      <c r="BO24" s="148">
        <v>2.8561360306283666E-5</v>
      </c>
      <c r="BP24" s="148">
        <v>3.2439075886706427E-4</v>
      </c>
      <c r="BQ24" s="148">
        <v>3.0346979647148956E-5</v>
      </c>
      <c r="BR24" s="148">
        <v>4.7600293768957048E-5</v>
      </c>
      <c r="BS24" s="148">
        <v>3.3162527364637743E-5</v>
      </c>
      <c r="BT24" s="148">
        <v>2.2523425880737163E-4</v>
      </c>
      <c r="BU24" s="148">
        <v>2.19512272338603E-4</v>
      </c>
      <c r="BV24" s="148">
        <v>8.0220183953463953E-5</v>
      </c>
      <c r="BW24" s="148">
        <v>1.4608036111933264E-4</v>
      </c>
      <c r="BX24" s="148">
        <v>8.2613010364550665E-5</v>
      </c>
      <c r="BY24" s="148">
        <v>8.6240543773809673E-5</v>
      </c>
      <c r="BZ24" s="148">
        <v>2.0669152844161191E-5</v>
      </c>
      <c r="CA24" s="148">
        <v>1.7844846219428128E-5</v>
      </c>
      <c r="CB24" s="148">
        <v>1.5899801969511278E-5</v>
      </c>
      <c r="CC24" s="148">
        <v>1.1443514620521673E-5</v>
      </c>
      <c r="CD24" s="148">
        <v>2.9000019546082576E-6</v>
      </c>
      <c r="CE24" s="148">
        <v>1.8502876703968218E-5</v>
      </c>
      <c r="CF24" s="148">
        <v>1.3501644215380512E-5</v>
      </c>
      <c r="CG24" s="148">
        <v>4.8805164429498965E-5</v>
      </c>
      <c r="CH24" s="148">
        <v>2.0341843946231764E-5</v>
      </c>
      <c r="CI24" s="148">
        <v>1.4861281644591088E-5</v>
      </c>
      <c r="CJ24" s="148">
        <v>3.2393936861400944E-5</v>
      </c>
      <c r="CK24" s="148">
        <v>4.2954560018208641E-5</v>
      </c>
      <c r="CL24" s="148">
        <v>8.3285109701085123E-6</v>
      </c>
      <c r="CM24" s="148">
        <v>1.977083917199619E-5</v>
      </c>
      <c r="CN24" s="148">
        <v>3.9589287522826467E-5</v>
      </c>
      <c r="CO24" s="148">
        <v>2.407225344439436E-5</v>
      </c>
      <c r="CP24" s="148">
        <v>2.1510224189498403E-5</v>
      </c>
      <c r="CQ24" s="148">
        <v>7.1143336355415871E-5</v>
      </c>
      <c r="CR24" s="148">
        <v>2.2041442124909123E-5</v>
      </c>
      <c r="CS24" s="148">
        <v>8.4514774009061607E-5</v>
      </c>
      <c r="CT24" s="148">
        <v>1.4978079139821971E-4</v>
      </c>
      <c r="CU24" s="148">
        <v>3.5759349271464991E-4</v>
      </c>
      <c r="CV24" s="148">
        <v>1.7468378138272401E-4</v>
      </c>
      <c r="CW24" s="148">
        <v>1.6508818283282806E-4</v>
      </c>
      <c r="CX24" s="148">
        <v>2.4529325725493176E-4</v>
      </c>
      <c r="CY24" s="148">
        <v>1.0970229357703666E-4</v>
      </c>
      <c r="CZ24" s="148">
        <v>3.3361320466701449E-5</v>
      </c>
      <c r="DA24" s="148">
        <v>5.2962889651368002E-5</v>
      </c>
      <c r="DB24" s="148">
        <v>9.8574462755068607E-5</v>
      </c>
      <c r="DC24" s="148">
        <v>2.2429519590675191E-5</v>
      </c>
      <c r="DD24" s="148">
        <v>8.4715162345423819E-4</v>
      </c>
      <c r="DE24" s="148">
        <v>1.2237706802307239E-3</v>
      </c>
      <c r="DF24" s="148">
        <v>1.1504441360818139E-4</v>
      </c>
      <c r="DG24" s="148">
        <v>2.8795736648830735E-4</v>
      </c>
      <c r="DH24" s="148">
        <v>3.1733830666122112E-4</v>
      </c>
      <c r="DI24" s="148">
        <v>5.3437353808158243E-4</v>
      </c>
      <c r="DJ24" s="148">
        <v>2.4048464320645041E-4</v>
      </c>
      <c r="DK24" s="148">
        <v>4.595461051361413E-4</v>
      </c>
    </row>
    <row r="25" spans="2:115">
      <c r="B25" s="146">
        <v>202</v>
      </c>
      <c r="C25" s="147" t="s">
        <v>492</v>
      </c>
      <c r="D25" s="148">
        <v>0.73344898731242569</v>
      </c>
      <c r="E25" s="148">
        <v>0.1133275182915657</v>
      </c>
      <c r="F25" s="148">
        <v>0.1876470418906897</v>
      </c>
      <c r="G25" s="148">
        <v>3.8212620219098261E-5</v>
      </c>
      <c r="H25" s="148">
        <v>2.005138498668313E-2</v>
      </c>
      <c r="I25" s="148">
        <v>1.992024955027856E-2</v>
      </c>
      <c r="J25" s="148">
        <v>4.4925188152687041E-3</v>
      </c>
      <c r="K25" s="148">
        <v>2.9492079544102866E-3</v>
      </c>
      <c r="L25" s="148">
        <v>1.1496079967768962E-3</v>
      </c>
      <c r="M25" s="148">
        <v>5.4057214794192435E-4</v>
      </c>
      <c r="N25" s="148">
        <v>2.661088356015522E-3</v>
      </c>
      <c r="O25" s="148">
        <v>6.4133743394352398E-4</v>
      </c>
      <c r="P25" s="148">
        <v>1.0082979994449858E-3</v>
      </c>
      <c r="Q25" s="148">
        <v>5.6637147575261358E-3</v>
      </c>
      <c r="R25" s="148">
        <v>4.8995869592705285E-3</v>
      </c>
      <c r="S25" s="148">
        <v>4.4659830357857725E-3</v>
      </c>
      <c r="T25" s="148">
        <v>6.7943219679950041E-4</v>
      </c>
      <c r="U25" s="148">
        <v>1.7345711440871533E-2</v>
      </c>
      <c r="V25" s="148">
        <v>5.5979455704634213E-3</v>
      </c>
      <c r="W25" s="148">
        <v>2.2818430588142967E-3</v>
      </c>
      <c r="X25" s="148">
        <v>2.8789016649698805E-3</v>
      </c>
      <c r="Y25" s="148">
        <v>1.3987734920992104E-2</v>
      </c>
      <c r="Z25" s="148">
        <v>5.5133149252380269E-3</v>
      </c>
      <c r="AA25" s="148">
        <v>2.8985598739144662E-3</v>
      </c>
      <c r="AB25" s="148">
        <v>4.2738202098970543E-2</v>
      </c>
      <c r="AC25" s="148">
        <v>1.1150548859144318</v>
      </c>
      <c r="AD25" s="148">
        <v>8.1172329544543075E-3</v>
      </c>
      <c r="AE25" s="148">
        <v>3.2881752077742597E-2</v>
      </c>
      <c r="AF25" s="148">
        <v>2.2748770102943041E-2</v>
      </c>
      <c r="AG25" s="148">
        <v>3.8162183978869189E-2</v>
      </c>
      <c r="AH25" s="148">
        <v>3.0934146433943429E-2</v>
      </c>
      <c r="AI25" s="148">
        <v>4.256650432852746E-2</v>
      </c>
      <c r="AJ25" s="148">
        <v>1.2835928587766419E-4</v>
      </c>
      <c r="AK25" s="148">
        <v>6.8986669711018894E-4</v>
      </c>
      <c r="AL25" s="148">
        <v>7.3560141598049888E-3</v>
      </c>
      <c r="AM25" s="148">
        <v>2.553495209183065E-2</v>
      </c>
      <c r="AN25" s="148">
        <v>3.4721331049985958E-3</v>
      </c>
      <c r="AO25" s="148">
        <v>2.5413849945354512E-2</v>
      </c>
      <c r="AP25" s="148">
        <v>1.6434249412205859E-3</v>
      </c>
      <c r="AQ25" s="148">
        <v>1.6408411508325504E-2</v>
      </c>
      <c r="AR25" s="148">
        <v>3.9717400229573822E-3</v>
      </c>
      <c r="AS25" s="148">
        <v>6.8396952712167867E-3</v>
      </c>
      <c r="AT25" s="148">
        <v>7.8014345862526197E-3</v>
      </c>
      <c r="AU25" s="148">
        <v>3.2196006689890616E-3</v>
      </c>
      <c r="AV25" s="148">
        <v>3.6683371278901805E-3</v>
      </c>
      <c r="AW25" s="148">
        <v>2.7550103019986856E-3</v>
      </c>
      <c r="AX25" s="148">
        <v>3.1574002507941436E-3</v>
      </c>
      <c r="AY25" s="148">
        <v>5.5654311380368355E-3</v>
      </c>
      <c r="AZ25" s="148">
        <v>2.3508568964454753E-3</v>
      </c>
      <c r="BA25" s="148">
        <v>2.5492687813072905E-3</v>
      </c>
      <c r="BB25" s="148">
        <v>1.9853549720805688E-3</v>
      </c>
      <c r="BC25" s="148">
        <v>2.7125209845972665E-3</v>
      </c>
      <c r="BD25" s="148">
        <v>9.811822538903496E-3</v>
      </c>
      <c r="BE25" s="148">
        <v>4.6016239467750386E-3</v>
      </c>
      <c r="BF25" s="148">
        <v>2.7001429777475153E-3</v>
      </c>
      <c r="BG25" s="148">
        <v>6.4318354703115053E-3</v>
      </c>
      <c r="BH25" s="148">
        <v>2.9531799817540758E-3</v>
      </c>
      <c r="BI25" s="148">
        <v>1.1129554791579881E-2</v>
      </c>
      <c r="BJ25" s="148">
        <v>5.0648281898799177E-3</v>
      </c>
      <c r="BK25" s="148">
        <v>4.0923168559101721E-3</v>
      </c>
      <c r="BL25" s="148">
        <v>3.0420073250462584E-3</v>
      </c>
      <c r="BM25" s="148">
        <v>2.7542364401061015E-3</v>
      </c>
      <c r="BN25" s="148">
        <v>4.775992351986314E-3</v>
      </c>
      <c r="BO25" s="148">
        <v>2.4805561033940235E-3</v>
      </c>
      <c r="BP25" s="148">
        <v>5.0875224603421799E-3</v>
      </c>
      <c r="BQ25" s="148">
        <v>1.1095684158892087E-3</v>
      </c>
      <c r="BR25" s="148">
        <v>1.5696220024661108E-3</v>
      </c>
      <c r="BS25" s="148">
        <v>1.8815644051441744E-3</v>
      </c>
      <c r="BT25" s="148">
        <v>1.511736106093135E-3</v>
      </c>
      <c r="BU25" s="148">
        <v>1.8175578477719432E-3</v>
      </c>
      <c r="BV25" s="148">
        <v>3.8110432919696461E-4</v>
      </c>
      <c r="BW25" s="148">
        <v>4.9947132632083594E-4</v>
      </c>
      <c r="BX25" s="148">
        <v>6.9957388790759861E-3</v>
      </c>
      <c r="BY25" s="148">
        <v>5.9372522267009441E-3</v>
      </c>
      <c r="BZ25" s="148">
        <v>2.6170489210108438E-4</v>
      </c>
      <c r="CA25" s="148">
        <v>2.7815751620555336E-4</v>
      </c>
      <c r="CB25" s="148">
        <v>1.3432488423540268E-4</v>
      </c>
      <c r="CC25" s="148">
        <v>1.4212795817081572E-4</v>
      </c>
      <c r="CD25" s="148">
        <v>5.86226110157474E-5</v>
      </c>
      <c r="CE25" s="148">
        <v>6.8426650453032767E-4</v>
      </c>
      <c r="CF25" s="148">
        <v>2.9507321203969171E-4</v>
      </c>
      <c r="CG25" s="148">
        <v>1.0585053673769548E-3</v>
      </c>
      <c r="CH25" s="148">
        <v>5.1837607292919987E-4</v>
      </c>
      <c r="CI25" s="148">
        <v>2.5913258194318431E-4</v>
      </c>
      <c r="CJ25" s="148">
        <v>1.0534760338517936E-3</v>
      </c>
      <c r="CK25" s="148">
        <v>1.0425631352094377E-3</v>
      </c>
      <c r="CL25" s="148">
        <v>1.5456774497420579E-4</v>
      </c>
      <c r="CM25" s="148">
        <v>4.0731332603371367E-4</v>
      </c>
      <c r="CN25" s="148">
        <v>5.3134788602498802E-4</v>
      </c>
      <c r="CO25" s="148">
        <v>3.9486320920248489E-4</v>
      </c>
      <c r="CP25" s="148">
        <v>3.2777161569807816E-4</v>
      </c>
      <c r="CQ25" s="148">
        <v>1.2754174229916762E-3</v>
      </c>
      <c r="CR25" s="148">
        <v>5.9349322632748101E-4</v>
      </c>
      <c r="CS25" s="148">
        <v>3.7540452776019045E-4</v>
      </c>
      <c r="CT25" s="148">
        <v>5.9911601829543649E-3</v>
      </c>
      <c r="CU25" s="148">
        <v>5.7628844982369407E-3</v>
      </c>
      <c r="CV25" s="148">
        <v>1.5414333837777988E-2</v>
      </c>
      <c r="CW25" s="148">
        <v>1.1066550093336038E-3</v>
      </c>
      <c r="CX25" s="148">
        <v>9.3660188694616887E-4</v>
      </c>
      <c r="CY25" s="148">
        <v>5.9774642281462437E-4</v>
      </c>
      <c r="CZ25" s="148">
        <v>5.9500930163049193E-4</v>
      </c>
      <c r="DA25" s="148">
        <v>8.9998216983301692E-4</v>
      </c>
      <c r="DB25" s="148">
        <v>2.475463339415015E-3</v>
      </c>
      <c r="DC25" s="148">
        <v>3.4022010791467065E-4</v>
      </c>
      <c r="DD25" s="148">
        <v>1.5248795139110418E-3</v>
      </c>
      <c r="DE25" s="148">
        <v>1.8485250656921979E-3</v>
      </c>
      <c r="DF25" s="148">
        <v>3.0591171098860634E-3</v>
      </c>
      <c r="DG25" s="148">
        <v>1.0746224712460156E-3</v>
      </c>
      <c r="DH25" s="148">
        <v>5.93714430089823E-3</v>
      </c>
      <c r="DI25" s="148">
        <v>7.9295002243533273E-4</v>
      </c>
      <c r="DJ25" s="148">
        <v>4.8222749249245619E-3</v>
      </c>
      <c r="DK25" s="148">
        <v>9.3901284308474994E-4</v>
      </c>
    </row>
    <row r="26" spans="2:115">
      <c r="B26" s="146">
        <v>203</v>
      </c>
      <c r="C26" s="147" t="s">
        <v>493</v>
      </c>
      <c r="D26" s="148">
        <v>0.98670867867662171</v>
      </c>
      <c r="E26" s="148">
        <v>1.9909939993922331E-2</v>
      </c>
      <c r="F26" s="148">
        <v>6.1209494928248127E-2</v>
      </c>
      <c r="G26" s="148">
        <v>0</v>
      </c>
      <c r="H26" s="148">
        <v>2.3932639651895928E-3</v>
      </c>
      <c r="I26" s="148">
        <v>2.3932639651895928E-3</v>
      </c>
      <c r="J26" s="148">
        <v>3.3881886710161015E-3</v>
      </c>
      <c r="K26" s="148">
        <v>1.1784840944134109E-3</v>
      </c>
      <c r="L26" s="148">
        <v>1.0572327150081288E-3</v>
      </c>
      <c r="M26" s="148">
        <v>7.2682723123188573E-4</v>
      </c>
      <c r="N26" s="148">
        <v>1.3195711723686396E-3</v>
      </c>
      <c r="O26" s="148">
        <v>5.0588053055809052E-4</v>
      </c>
      <c r="P26" s="148">
        <v>1.0455420206870571E-3</v>
      </c>
      <c r="Q26" s="148">
        <v>2.2537376698215472E-3</v>
      </c>
      <c r="R26" s="148">
        <v>2.6616293397067141E-3</v>
      </c>
      <c r="S26" s="148">
        <v>1.5357325965948633E-3</v>
      </c>
      <c r="T26" s="148">
        <v>8.716647844554333E-4</v>
      </c>
      <c r="U26" s="148">
        <v>1.0741927151814108E-2</v>
      </c>
      <c r="V26" s="148">
        <v>4.6322591378216583E-3</v>
      </c>
      <c r="W26" s="148">
        <v>3.4875962470583763E-3</v>
      </c>
      <c r="X26" s="148">
        <v>4.0671541871131279E-3</v>
      </c>
      <c r="Y26" s="148">
        <v>5.3232391143786389E-3</v>
      </c>
      <c r="Z26" s="148">
        <v>5.3355333525725683E-3</v>
      </c>
      <c r="AA26" s="148">
        <v>3.5675314076459093E-3</v>
      </c>
      <c r="AB26" s="148">
        <v>2.5366054618662124E-2</v>
      </c>
      <c r="AC26" s="148">
        <v>9.1524130300083134E-3</v>
      </c>
      <c r="AD26" s="148">
        <v>1.1925703489313924</v>
      </c>
      <c r="AE26" s="148">
        <v>0.27980536892550584</v>
      </c>
      <c r="AF26" s="148">
        <v>0.30199058291547792</v>
      </c>
      <c r="AG26" s="148">
        <v>4.533941339453116E-2</v>
      </c>
      <c r="AH26" s="148">
        <v>1.8358054329604974E-2</v>
      </c>
      <c r="AI26" s="148">
        <v>5.4291253707142557E-2</v>
      </c>
      <c r="AJ26" s="148">
        <v>3.1453001222826916E-4</v>
      </c>
      <c r="AK26" s="148">
        <v>8.0226628700212686E-4</v>
      </c>
      <c r="AL26" s="148">
        <v>3.8489556888227715E-2</v>
      </c>
      <c r="AM26" s="148">
        <v>2.0998882842318215E-2</v>
      </c>
      <c r="AN26" s="148">
        <v>4.6778999216918662E-3</v>
      </c>
      <c r="AO26" s="148">
        <v>4.9792581813715006E-3</v>
      </c>
      <c r="AP26" s="148">
        <v>8.5441647884034984E-4</v>
      </c>
      <c r="AQ26" s="148">
        <v>1.0527357570118835E-3</v>
      </c>
      <c r="AR26" s="148">
        <v>6.4457931177918518E-3</v>
      </c>
      <c r="AS26" s="148">
        <v>3.0705585900418417E-4</v>
      </c>
      <c r="AT26" s="148">
        <v>3.6283895436637346E-4</v>
      </c>
      <c r="AU26" s="148">
        <v>6.0119398857339499E-4</v>
      </c>
      <c r="AV26" s="148">
        <v>2.3264832605869143E-4</v>
      </c>
      <c r="AW26" s="148">
        <v>2.9946058753065958E-4</v>
      </c>
      <c r="AX26" s="148">
        <v>2.2424815914173176E-3</v>
      </c>
      <c r="AY26" s="148">
        <v>7.9082300068208803E-4</v>
      </c>
      <c r="AZ26" s="148">
        <v>8.1356568314906936E-4</v>
      </c>
      <c r="BA26" s="148">
        <v>9.7856528112382607E-4</v>
      </c>
      <c r="BB26" s="148">
        <v>1.0117865284725855E-3</v>
      </c>
      <c r="BC26" s="148">
        <v>3.2337564458772348E-3</v>
      </c>
      <c r="BD26" s="148">
        <v>3.5153934800613296E-3</v>
      </c>
      <c r="BE26" s="148">
        <v>2.42162215994771E-3</v>
      </c>
      <c r="BF26" s="148">
        <v>2.4843453409938462E-3</v>
      </c>
      <c r="BG26" s="148">
        <v>3.8826828605548246E-3</v>
      </c>
      <c r="BH26" s="148">
        <v>1.3199316171448165E-3</v>
      </c>
      <c r="BI26" s="148">
        <v>4.9782694004800211E-3</v>
      </c>
      <c r="BJ26" s="148">
        <v>2.8646309086161276E-3</v>
      </c>
      <c r="BK26" s="148">
        <v>2.5176541553906745E-3</v>
      </c>
      <c r="BL26" s="148">
        <v>4.1367873472052006E-3</v>
      </c>
      <c r="BM26" s="148">
        <v>4.5285157873051537E-3</v>
      </c>
      <c r="BN26" s="148">
        <v>1.8917817430837488E-3</v>
      </c>
      <c r="BO26" s="148">
        <v>1.427884567925514E-3</v>
      </c>
      <c r="BP26" s="148">
        <v>6.5448837391584762E-3</v>
      </c>
      <c r="BQ26" s="148">
        <v>4.3502956946165386E-4</v>
      </c>
      <c r="BR26" s="148">
        <v>1.1954832278497495E-3</v>
      </c>
      <c r="BS26" s="148">
        <v>1.3996286751036711E-3</v>
      </c>
      <c r="BT26" s="148">
        <v>9.245599572131586E-4</v>
      </c>
      <c r="BU26" s="148">
        <v>8.8252537291328705E-4</v>
      </c>
      <c r="BV26" s="148">
        <v>2.5294893441319061E-4</v>
      </c>
      <c r="BW26" s="148">
        <v>8.2419672374298158E-4</v>
      </c>
      <c r="BX26" s="148">
        <v>1.7922241038072803E-3</v>
      </c>
      <c r="BY26" s="148">
        <v>8.1569125319460288E-4</v>
      </c>
      <c r="BZ26" s="148">
        <v>3.6111880427053305E-4</v>
      </c>
      <c r="CA26" s="148">
        <v>3.191185560729646E-4</v>
      </c>
      <c r="CB26" s="148">
        <v>1.3762336910030459E-4</v>
      </c>
      <c r="CC26" s="148">
        <v>1.8539243453381222E-4</v>
      </c>
      <c r="CD26" s="148">
        <v>6.4321792659960438E-5</v>
      </c>
      <c r="CE26" s="148">
        <v>2.6668784946252608E-4</v>
      </c>
      <c r="CF26" s="148">
        <v>2.2191567460489256E-4</v>
      </c>
      <c r="CG26" s="148">
        <v>9.0742009908024166E-4</v>
      </c>
      <c r="CH26" s="148">
        <v>3.641744164736959E-4</v>
      </c>
      <c r="CI26" s="148">
        <v>2.4325658730344225E-4</v>
      </c>
      <c r="CJ26" s="148">
        <v>3.7761721822534243E-4</v>
      </c>
      <c r="CK26" s="148">
        <v>7.3173083376232718E-4</v>
      </c>
      <c r="CL26" s="148">
        <v>1.2214587916266396E-4</v>
      </c>
      <c r="CM26" s="148">
        <v>2.7310578206719063E-4</v>
      </c>
      <c r="CN26" s="148">
        <v>4.3117302279738087E-4</v>
      </c>
      <c r="CO26" s="148">
        <v>5.9857174434112563E-4</v>
      </c>
      <c r="CP26" s="148">
        <v>2.9184892174032224E-4</v>
      </c>
      <c r="CQ26" s="148">
        <v>9.9123690952449862E-4</v>
      </c>
      <c r="CR26" s="148">
        <v>2.9235371036684572E-4</v>
      </c>
      <c r="CS26" s="148">
        <v>3.5228336808953926E-4</v>
      </c>
      <c r="CT26" s="148">
        <v>3.180665983695834E-3</v>
      </c>
      <c r="CU26" s="148">
        <v>3.4991822067914373E-3</v>
      </c>
      <c r="CV26" s="148">
        <v>1.7703161053086907E-3</v>
      </c>
      <c r="CW26" s="148">
        <v>6.1417797654809872E-4</v>
      </c>
      <c r="CX26" s="148">
        <v>4.8631544648249336E-4</v>
      </c>
      <c r="CY26" s="148">
        <v>6.5770541070853681E-4</v>
      </c>
      <c r="CZ26" s="148">
        <v>5.8156122960696991E-4</v>
      </c>
      <c r="DA26" s="148">
        <v>7.9211118002934361E-4</v>
      </c>
      <c r="DB26" s="148">
        <v>2.1093336321786386E-3</v>
      </c>
      <c r="DC26" s="148">
        <v>3.8354768356463337E-4</v>
      </c>
      <c r="DD26" s="148">
        <v>7.9749603209109028E-4</v>
      </c>
      <c r="DE26" s="148">
        <v>8.4053200097257419E-4</v>
      </c>
      <c r="DF26" s="148">
        <v>1.7991370381824202E-3</v>
      </c>
      <c r="DG26" s="148">
        <v>5.9400799539336693E-4</v>
      </c>
      <c r="DH26" s="148">
        <v>1.8049519025299114E-3</v>
      </c>
      <c r="DI26" s="148">
        <v>6.3161586245860115E-4</v>
      </c>
      <c r="DJ26" s="148">
        <v>4.8594351721395418E-3</v>
      </c>
      <c r="DK26" s="148">
        <v>4.2684983862327676E-4</v>
      </c>
    </row>
    <row r="27" spans="2:115">
      <c r="B27" s="146">
        <v>204</v>
      </c>
      <c r="C27" s="147" t="s">
        <v>494</v>
      </c>
      <c r="D27" s="148">
        <v>0.62885848335175498</v>
      </c>
      <c r="E27" s="148">
        <v>9.3847852683835664E-2</v>
      </c>
      <c r="F27" s="148">
        <v>4.3027624081777641E-2</v>
      </c>
      <c r="G27" s="148">
        <v>3.9266810260321301E-7</v>
      </c>
      <c r="H27" s="148">
        <v>1.4330853914742859E-2</v>
      </c>
      <c r="I27" s="148">
        <v>1.4260071820815677E-2</v>
      </c>
      <c r="J27" s="148">
        <v>5.9859819066118789E-3</v>
      </c>
      <c r="K27" s="148">
        <v>2.9352636153250115E-3</v>
      </c>
      <c r="L27" s="148">
        <v>2.5174547293770042E-3</v>
      </c>
      <c r="M27" s="148">
        <v>1.5021500552829779E-3</v>
      </c>
      <c r="N27" s="148">
        <v>2.9703618825844074E-3</v>
      </c>
      <c r="O27" s="148">
        <v>1.3294370185053656E-3</v>
      </c>
      <c r="P27" s="148">
        <v>3.0541619615058599E-3</v>
      </c>
      <c r="Q27" s="148">
        <v>5.9686731957195741E-3</v>
      </c>
      <c r="R27" s="148">
        <v>7.0319987503124348E-3</v>
      </c>
      <c r="S27" s="148">
        <v>3.8392873960780638E-3</v>
      </c>
      <c r="T27" s="148">
        <v>2.482272807819669E-3</v>
      </c>
      <c r="U27" s="148">
        <v>3.4433326829863491E-2</v>
      </c>
      <c r="V27" s="148">
        <v>1.4335867048186427E-2</v>
      </c>
      <c r="W27" s="148">
        <v>7.8639464838453337E-3</v>
      </c>
      <c r="X27" s="148">
        <v>8.5532014971649636E-3</v>
      </c>
      <c r="Y27" s="148">
        <v>1.6289055224195784E-2</v>
      </c>
      <c r="Z27" s="148">
        <v>1.5266948233128809E-2</v>
      </c>
      <c r="AA27" s="148">
        <v>7.6884803228778028E-3</v>
      </c>
      <c r="AB27" s="148">
        <v>9.2587740523770359E-3</v>
      </c>
      <c r="AC27" s="148">
        <v>1.7796809290489927E-2</v>
      </c>
      <c r="AD27" s="148">
        <v>1.8839623190999126E-2</v>
      </c>
      <c r="AE27" s="148">
        <v>1.2136195937923178</v>
      </c>
      <c r="AF27" s="148">
        <v>0.27349716205970648</v>
      </c>
      <c r="AG27" s="148">
        <v>0.15258967100189633</v>
      </c>
      <c r="AH27" s="148">
        <v>6.8639223196094376E-2</v>
      </c>
      <c r="AI27" s="148">
        <v>0.12115106732166105</v>
      </c>
      <c r="AJ27" s="148">
        <v>4.0482181377746732E-4</v>
      </c>
      <c r="AK27" s="148">
        <v>2.4218871479719734E-3</v>
      </c>
      <c r="AL27" s="148">
        <v>6.3760008044790914E-2</v>
      </c>
      <c r="AM27" s="148">
        <v>8.4782810512569765E-2</v>
      </c>
      <c r="AN27" s="148">
        <v>1.0907170388396165E-2</v>
      </c>
      <c r="AO27" s="148">
        <v>1.4020363686875117E-2</v>
      </c>
      <c r="AP27" s="148">
        <v>2.3307726151556071E-3</v>
      </c>
      <c r="AQ27" s="148">
        <v>2.7900859891450682E-3</v>
      </c>
      <c r="AR27" s="148">
        <v>2.314360587951839E-2</v>
      </c>
      <c r="AS27" s="148">
        <v>9.9206076226801077E-4</v>
      </c>
      <c r="AT27" s="148">
        <v>9.7905474502659362E-4</v>
      </c>
      <c r="AU27" s="148">
        <v>1.5231147318197967E-3</v>
      </c>
      <c r="AV27" s="148">
        <v>5.9955244650318777E-4</v>
      </c>
      <c r="AW27" s="148">
        <v>9.2405031062318108E-4</v>
      </c>
      <c r="AX27" s="148">
        <v>4.6340697263269059E-3</v>
      </c>
      <c r="AY27" s="148">
        <v>1.8898951458939713E-3</v>
      </c>
      <c r="AZ27" s="148">
        <v>2.0057383362812385E-3</v>
      </c>
      <c r="BA27" s="148">
        <v>2.6750790740015093E-3</v>
      </c>
      <c r="BB27" s="148">
        <v>2.5682454652006348E-3</v>
      </c>
      <c r="BC27" s="148">
        <v>6.5686259730192475E-3</v>
      </c>
      <c r="BD27" s="148">
        <v>9.2546399667371073E-3</v>
      </c>
      <c r="BE27" s="148">
        <v>4.6819189380093102E-3</v>
      </c>
      <c r="BF27" s="148">
        <v>5.0690773896324573E-3</v>
      </c>
      <c r="BG27" s="148">
        <v>8.514006172874105E-3</v>
      </c>
      <c r="BH27" s="148">
        <v>3.2324606741877971E-3</v>
      </c>
      <c r="BI27" s="148">
        <v>9.2997390351642496E-3</v>
      </c>
      <c r="BJ27" s="148">
        <v>5.6111845126417294E-3</v>
      </c>
      <c r="BK27" s="148">
        <v>4.7637621447160702E-3</v>
      </c>
      <c r="BL27" s="148">
        <v>8.4349334828504215E-3</v>
      </c>
      <c r="BM27" s="148">
        <v>8.8384229721616778E-3</v>
      </c>
      <c r="BN27" s="148">
        <v>4.4882337225110929E-3</v>
      </c>
      <c r="BO27" s="148">
        <v>3.2256360591557819E-3</v>
      </c>
      <c r="BP27" s="148">
        <v>1.1920035219257568E-2</v>
      </c>
      <c r="BQ27" s="148">
        <v>1.1314673081152227E-3</v>
      </c>
      <c r="BR27" s="148">
        <v>2.5738069616473014E-3</v>
      </c>
      <c r="BS27" s="148">
        <v>3.0756818848707685E-3</v>
      </c>
      <c r="BT27" s="148">
        <v>2.0713360653115071E-3</v>
      </c>
      <c r="BU27" s="148">
        <v>1.9920392485708619E-3</v>
      </c>
      <c r="BV27" s="148">
        <v>6.0446696488145003E-4</v>
      </c>
      <c r="BW27" s="148">
        <v>1.0085145260687544E-3</v>
      </c>
      <c r="BX27" s="148">
        <v>3.3424005370090602E-3</v>
      </c>
      <c r="BY27" s="148">
        <v>2.4092173977684163E-3</v>
      </c>
      <c r="BZ27" s="148">
        <v>7.4677810423277044E-4</v>
      </c>
      <c r="CA27" s="148">
        <v>6.676972553178879E-4</v>
      </c>
      <c r="CB27" s="148">
        <v>2.8746770593646046E-4</v>
      </c>
      <c r="CC27" s="148">
        <v>3.6856933118103563E-4</v>
      </c>
      <c r="CD27" s="148">
        <v>1.3198810236875197E-4</v>
      </c>
      <c r="CE27" s="148">
        <v>6.3448749885962579E-4</v>
      </c>
      <c r="CF27" s="148">
        <v>5.6641738208457247E-4</v>
      </c>
      <c r="CG27" s="148">
        <v>2.3779304212300854E-3</v>
      </c>
      <c r="CH27" s="148">
        <v>8.9443609293552372E-4</v>
      </c>
      <c r="CI27" s="148">
        <v>5.6459469834112882E-4</v>
      </c>
      <c r="CJ27" s="148">
        <v>8.4267425009944264E-4</v>
      </c>
      <c r="CK27" s="148">
        <v>1.89450706360787E-3</v>
      </c>
      <c r="CL27" s="148">
        <v>3.1376238017177328E-4</v>
      </c>
      <c r="CM27" s="148">
        <v>6.3079227281539313E-4</v>
      </c>
      <c r="CN27" s="148">
        <v>9.8065660546204129E-4</v>
      </c>
      <c r="CO27" s="148">
        <v>1.1903802932999089E-3</v>
      </c>
      <c r="CP27" s="148">
        <v>6.6079646330246893E-4</v>
      </c>
      <c r="CQ27" s="148">
        <v>2.3335965817279222E-3</v>
      </c>
      <c r="CR27" s="148">
        <v>7.0747652678082053E-4</v>
      </c>
      <c r="CS27" s="148">
        <v>1.1251170230208191E-3</v>
      </c>
      <c r="CT27" s="148">
        <v>6.2945044141887131E-3</v>
      </c>
      <c r="CU27" s="148">
        <v>1.2245542988215997E-2</v>
      </c>
      <c r="CV27" s="148">
        <v>4.7502684751490176E-3</v>
      </c>
      <c r="CW27" s="148">
        <v>1.6322784937558862E-3</v>
      </c>
      <c r="CX27" s="148">
        <v>1.2722375733397234E-3</v>
      </c>
      <c r="CY27" s="148">
        <v>1.569372090454525E-3</v>
      </c>
      <c r="CZ27" s="148">
        <v>1.405002808992802E-3</v>
      </c>
      <c r="DA27" s="148">
        <v>1.7259553517198294E-3</v>
      </c>
      <c r="DB27" s="148">
        <v>5.612260997457862E-3</v>
      </c>
      <c r="DC27" s="148">
        <v>8.4311331575470314E-4</v>
      </c>
      <c r="DD27" s="148">
        <v>1.8810560589052245E-3</v>
      </c>
      <c r="DE27" s="148">
        <v>2.0385444156057072E-3</v>
      </c>
      <c r="DF27" s="148">
        <v>4.1752583551315304E-3</v>
      </c>
      <c r="DG27" s="148">
        <v>1.2959641187295847E-3</v>
      </c>
      <c r="DH27" s="148">
        <v>6.6451785707757954E-3</v>
      </c>
      <c r="DI27" s="148">
        <v>1.4567739728218855E-3</v>
      </c>
      <c r="DJ27" s="148">
        <v>1.1793408837633759E-2</v>
      </c>
      <c r="DK27" s="148">
        <v>8.5825381496872869E-4</v>
      </c>
    </row>
    <row r="28" spans="2:115">
      <c r="B28" s="146">
        <v>205</v>
      </c>
      <c r="C28" s="147" t="s">
        <v>495</v>
      </c>
      <c r="D28" s="148">
        <v>0.64903698607010607</v>
      </c>
      <c r="E28" s="148">
        <v>8.465064077113324E-2</v>
      </c>
      <c r="F28" s="148">
        <v>9.0180039548274263E-2</v>
      </c>
      <c r="G28" s="148">
        <v>0</v>
      </c>
      <c r="H28" s="148">
        <v>1.1127067714315042E-2</v>
      </c>
      <c r="I28" s="148">
        <v>1.1097532396853956E-2</v>
      </c>
      <c r="J28" s="148">
        <v>2.231768535530709E-3</v>
      </c>
      <c r="K28" s="148">
        <v>9.1638261973916448E-4</v>
      </c>
      <c r="L28" s="148">
        <v>1.0949469236256784E-3</v>
      </c>
      <c r="M28" s="148">
        <v>1.3206061580787979E-3</v>
      </c>
      <c r="N28" s="148">
        <v>1.9799502617869123E-3</v>
      </c>
      <c r="O28" s="148">
        <v>4.9366762887975539E-4</v>
      </c>
      <c r="P28" s="148">
        <v>5.4803834283279095E-4</v>
      </c>
      <c r="Q28" s="148">
        <v>2.5296195590398026E-3</v>
      </c>
      <c r="R28" s="148">
        <v>3.5567730426299985E-3</v>
      </c>
      <c r="S28" s="148">
        <v>1.1687210475073691E-3</v>
      </c>
      <c r="T28" s="148">
        <v>6.5404419538052719E-4</v>
      </c>
      <c r="U28" s="148">
        <v>9.46132368907052E-3</v>
      </c>
      <c r="V28" s="148">
        <v>4.2806893545913206E-3</v>
      </c>
      <c r="W28" s="148">
        <v>3.5290345847478295E-3</v>
      </c>
      <c r="X28" s="148">
        <v>5.9264907534717134E-3</v>
      </c>
      <c r="Y28" s="148">
        <v>4.2715614779033238E-3</v>
      </c>
      <c r="Z28" s="148">
        <v>5.1130435384474839E-3</v>
      </c>
      <c r="AA28" s="148">
        <v>4.607808189337116E-3</v>
      </c>
      <c r="AB28" s="148">
        <v>1.580959495537214E-3</v>
      </c>
      <c r="AC28" s="148">
        <v>1.0832854962840948E-3</v>
      </c>
      <c r="AD28" s="148">
        <v>2.475264081106286E-4</v>
      </c>
      <c r="AE28" s="148">
        <v>7.3598652909953111E-4</v>
      </c>
      <c r="AF28" s="148">
        <v>1.0016387112946716</v>
      </c>
      <c r="AG28" s="148">
        <v>4.0570275217833497E-2</v>
      </c>
      <c r="AH28" s="148">
        <v>6.7202137105747059E-3</v>
      </c>
      <c r="AI28" s="148">
        <v>1.759111281234289E-2</v>
      </c>
      <c r="AJ28" s="148">
        <v>5.6249759661549922E-5</v>
      </c>
      <c r="AK28" s="148">
        <v>2.6775494312577001E-4</v>
      </c>
      <c r="AL28" s="148">
        <v>9.9057276854526491E-2</v>
      </c>
      <c r="AM28" s="148">
        <v>3.217509280970201E-3</v>
      </c>
      <c r="AN28" s="148">
        <v>8.085876894294089E-3</v>
      </c>
      <c r="AO28" s="148">
        <v>3.3076700715547794E-3</v>
      </c>
      <c r="AP28" s="148">
        <v>5.1830138542924124E-4</v>
      </c>
      <c r="AQ28" s="148">
        <v>1.0322370857643096E-3</v>
      </c>
      <c r="AR28" s="148">
        <v>2.3743594383315637E-3</v>
      </c>
      <c r="AS28" s="148">
        <v>1.9321558856725824E-4</v>
      </c>
      <c r="AT28" s="148">
        <v>2.5270212609718434E-4</v>
      </c>
      <c r="AU28" s="148">
        <v>3.9172744882577198E-4</v>
      </c>
      <c r="AV28" s="148">
        <v>2.0268264160038638E-4</v>
      </c>
      <c r="AW28" s="148">
        <v>1.8747466673406005E-4</v>
      </c>
      <c r="AX28" s="148">
        <v>4.5624331174000726E-3</v>
      </c>
      <c r="AY28" s="148">
        <v>7.5408160181035587E-4</v>
      </c>
      <c r="AZ28" s="148">
        <v>8.1527537515900105E-4</v>
      </c>
      <c r="BA28" s="148">
        <v>1.0407877049218562E-3</v>
      </c>
      <c r="BB28" s="148">
        <v>1.2716482548020746E-3</v>
      </c>
      <c r="BC28" s="148">
        <v>6.0074662920168173E-3</v>
      </c>
      <c r="BD28" s="148">
        <v>4.970521997003762E-3</v>
      </c>
      <c r="BE28" s="148">
        <v>4.2169042292198866E-3</v>
      </c>
      <c r="BF28" s="148">
        <v>4.8745223435275988E-3</v>
      </c>
      <c r="BG28" s="148">
        <v>7.4406918637218268E-3</v>
      </c>
      <c r="BH28" s="148">
        <v>1.7941547869782311E-3</v>
      </c>
      <c r="BI28" s="148">
        <v>1.0989460387790086E-2</v>
      </c>
      <c r="BJ28" s="148">
        <v>5.7666280279231067E-3</v>
      </c>
      <c r="BK28" s="148">
        <v>5.0072670864314012E-3</v>
      </c>
      <c r="BL28" s="148">
        <v>7.655028265591059E-3</v>
      </c>
      <c r="BM28" s="148">
        <v>8.67198052125576E-3</v>
      </c>
      <c r="BN28" s="148">
        <v>1.642953248750318E-3</v>
      </c>
      <c r="BO28" s="148">
        <v>2.1776965161584153E-3</v>
      </c>
      <c r="BP28" s="148">
        <v>1.2419246989638626E-2</v>
      </c>
      <c r="BQ28" s="148">
        <v>5.0960518516776187E-4</v>
      </c>
      <c r="BR28" s="148">
        <v>1.7330868784675385E-3</v>
      </c>
      <c r="BS28" s="148">
        <v>2.059144870726688E-3</v>
      </c>
      <c r="BT28" s="148">
        <v>1.449848624766764E-3</v>
      </c>
      <c r="BU28" s="148">
        <v>1.3625726497412452E-3</v>
      </c>
      <c r="BV28" s="148">
        <v>2.6804300456915694E-4</v>
      </c>
      <c r="BW28" s="148">
        <v>3.5387517545135594E-4</v>
      </c>
      <c r="BX28" s="148">
        <v>3.8349986983209836E-3</v>
      </c>
      <c r="BY28" s="148">
        <v>5.9057659924932257E-4</v>
      </c>
      <c r="BZ28" s="148">
        <v>6.5970924853140994E-4</v>
      </c>
      <c r="CA28" s="148">
        <v>5.3006883755083128E-4</v>
      </c>
      <c r="CB28" s="148">
        <v>2.2025389183790927E-4</v>
      </c>
      <c r="CC28" s="148">
        <v>3.4089804503033326E-4</v>
      </c>
      <c r="CD28" s="148">
        <v>1.11229595775149E-4</v>
      </c>
      <c r="CE28" s="148">
        <v>3.4471400047664193E-4</v>
      </c>
      <c r="CF28" s="148">
        <v>2.3558123754162098E-4</v>
      </c>
      <c r="CG28" s="148">
        <v>9.3775062006353947E-4</v>
      </c>
      <c r="CH28" s="148">
        <v>4.0949532084476803E-4</v>
      </c>
      <c r="CI28" s="148">
        <v>3.5698081117738342E-4</v>
      </c>
      <c r="CJ28" s="148">
        <v>5.7677678150918287E-4</v>
      </c>
      <c r="CK28" s="148">
        <v>9.4319068185586593E-4</v>
      </c>
      <c r="CL28" s="148">
        <v>1.3399467103889474E-4</v>
      </c>
      <c r="CM28" s="148">
        <v>3.4573833238970853E-4</v>
      </c>
      <c r="CN28" s="148">
        <v>5.3794022637110002E-4</v>
      </c>
      <c r="CO28" s="148">
        <v>1.1110576148466718E-3</v>
      </c>
      <c r="CP28" s="148">
        <v>3.7594178488781899E-4</v>
      </c>
      <c r="CQ28" s="148">
        <v>1.1258982510843553E-3</v>
      </c>
      <c r="CR28" s="148">
        <v>3.5749180671622527E-4</v>
      </c>
      <c r="CS28" s="148">
        <v>2.6321194248197762E-4</v>
      </c>
      <c r="CT28" s="148">
        <v>1.5032075989537795E-3</v>
      </c>
      <c r="CU28" s="148">
        <v>1.6075233973082037E-3</v>
      </c>
      <c r="CV28" s="148">
        <v>1.0157431586268841E-3</v>
      </c>
      <c r="CW28" s="148">
        <v>4.79044012420193E-4</v>
      </c>
      <c r="CX28" s="148">
        <v>3.9810441415031792E-4</v>
      </c>
      <c r="CY28" s="148">
        <v>7.9781067050533542E-4</v>
      </c>
      <c r="CZ28" s="148">
        <v>6.5258858075023865E-4</v>
      </c>
      <c r="DA28" s="148">
        <v>9.8805679501040903E-4</v>
      </c>
      <c r="DB28" s="148">
        <v>2.5023040130096887E-3</v>
      </c>
      <c r="DC28" s="148">
        <v>3.8854737245520794E-4</v>
      </c>
      <c r="DD28" s="148">
        <v>8.1063516745209004E-4</v>
      </c>
      <c r="DE28" s="148">
        <v>9.438233505888096E-4</v>
      </c>
      <c r="DF28" s="148">
        <v>1.0345927403341611E-3</v>
      </c>
      <c r="DG28" s="148">
        <v>8.5190944679739778E-4</v>
      </c>
      <c r="DH28" s="148">
        <v>6.8059203316694677E-4</v>
      </c>
      <c r="DI28" s="148">
        <v>4.4838362881789495E-4</v>
      </c>
      <c r="DJ28" s="148">
        <v>6.8245843061694039E-3</v>
      </c>
      <c r="DK28" s="148">
        <v>7.6886452781437615E-4</v>
      </c>
    </row>
    <row r="29" spans="2:115">
      <c r="B29" s="146">
        <v>206</v>
      </c>
      <c r="C29" s="147" t="s">
        <v>496</v>
      </c>
      <c r="D29" s="148">
        <v>0.75933682482412501</v>
      </c>
      <c r="E29" s="148">
        <v>0.1820239074884144</v>
      </c>
      <c r="F29" s="148">
        <v>0.1120717657759106</v>
      </c>
      <c r="G29" s="148">
        <v>0</v>
      </c>
      <c r="H29" s="148">
        <v>3.6478409632292437E-2</v>
      </c>
      <c r="I29" s="148">
        <v>3.6478409632292437E-2</v>
      </c>
      <c r="J29" s="148">
        <v>1.9130804985230878E-4</v>
      </c>
      <c r="K29" s="148">
        <v>8.6804296011622241E-5</v>
      </c>
      <c r="L29" s="148">
        <v>2.0536961134309185E-4</v>
      </c>
      <c r="M29" s="148">
        <v>1.4264931176133464E-4</v>
      </c>
      <c r="N29" s="148">
        <v>1.1170612342288634E-3</v>
      </c>
      <c r="O29" s="148">
        <v>1.2868358748260744E-4</v>
      </c>
      <c r="P29" s="148">
        <v>1.0165484536770287E-4</v>
      </c>
      <c r="Q29" s="148">
        <v>1.4170937955331603E-4</v>
      </c>
      <c r="R29" s="148">
        <v>1.0344829333416173E-4</v>
      </c>
      <c r="S29" s="148">
        <v>9.3208842389395577E-5</v>
      </c>
      <c r="T29" s="148">
        <v>9.4931895160637551E-3</v>
      </c>
      <c r="U29" s="148">
        <v>0.10286632962599394</v>
      </c>
      <c r="V29" s="148">
        <v>6.1782551767345428E-2</v>
      </c>
      <c r="W29" s="148">
        <v>2.2056882336609853E-4</v>
      </c>
      <c r="X29" s="148">
        <v>7.6041239880560467E-4</v>
      </c>
      <c r="Y29" s="148">
        <v>1.407224705789859E-3</v>
      </c>
      <c r="Z29" s="148">
        <v>8.2566241461237645E-4</v>
      </c>
      <c r="AA29" s="148">
        <v>2.0238651219021324E-4</v>
      </c>
      <c r="AB29" s="148">
        <v>2.9298125530861734E-4</v>
      </c>
      <c r="AC29" s="148">
        <v>1.3941040094903997E-4</v>
      </c>
      <c r="AD29" s="148">
        <v>1.7472704625266302E-5</v>
      </c>
      <c r="AE29" s="148">
        <v>5.6164392496931406E-5</v>
      </c>
      <c r="AF29" s="148">
        <v>4.8292559636861508E-5</v>
      </c>
      <c r="AG29" s="148">
        <v>1.0008127116518239</v>
      </c>
      <c r="AH29" s="148">
        <v>1.5082300441200553E-4</v>
      </c>
      <c r="AI29" s="148">
        <v>9.8403953598904037E-5</v>
      </c>
      <c r="AJ29" s="148">
        <v>5.777421941102606E-6</v>
      </c>
      <c r="AK29" s="148">
        <v>2.3284626244020652E-4</v>
      </c>
      <c r="AL29" s="148">
        <v>4.0455395031915577E-4</v>
      </c>
      <c r="AM29" s="148">
        <v>1.018759986892604E-3</v>
      </c>
      <c r="AN29" s="148">
        <v>3.2853211319936069E-3</v>
      </c>
      <c r="AO29" s="148">
        <v>9.7624945844311398E-4</v>
      </c>
      <c r="AP29" s="148">
        <v>2.4447155825191367E-4</v>
      </c>
      <c r="AQ29" s="148">
        <v>2.8932145587034591E-4</v>
      </c>
      <c r="AR29" s="148">
        <v>5.7045526854808725E-3</v>
      </c>
      <c r="AS29" s="148">
        <v>1.0052298751917117E-4</v>
      </c>
      <c r="AT29" s="148">
        <v>8.8718552171852783E-5</v>
      </c>
      <c r="AU29" s="148">
        <v>1.6904571413221486E-4</v>
      </c>
      <c r="AV29" s="148">
        <v>6.6315699106577795E-5</v>
      </c>
      <c r="AW29" s="148">
        <v>8.8984222031816124E-5</v>
      </c>
      <c r="AX29" s="148">
        <v>1.3413073236350037E-4</v>
      </c>
      <c r="AY29" s="148">
        <v>1.0905957711146516E-4</v>
      </c>
      <c r="AZ29" s="148">
        <v>9.8837669868116708E-5</v>
      </c>
      <c r="BA29" s="148">
        <v>1.1640222898205595E-4</v>
      </c>
      <c r="BB29" s="148">
        <v>1.6783736388905346E-4</v>
      </c>
      <c r="BC29" s="148">
        <v>6.9289207157768179E-4</v>
      </c>
      <c r="BD29" s="148">
        <v>2.8077680670251593E-4</v>
      </c>
      <c r="BE29" s="148">
        <v>1.8622429205081251E-4</v>
      </c>
      <c r="BF29" s="148">
        <v>1.5075043089991566E-4</v>
      </c>
      <c r="BG29" s="148">
        <v>3.0796114620997098E-4</v>
      </c>
      <c r="BH29" s="148">
        <v>1.1446012986360373E-4</v>
      </c>
      <c r="BI29" s="148">
        <v>1.6209985570235876E-4</v>
      </c>
      <c r="BJ29" s="148">
        <v>1.5449785995527899E-4</v>
      </c>
      <c r="BK29" s="148">
        <v>1.1611559802074059E-4</v>
      </c>
      <c r="BL29" s="148">
        <v>2.4077144482762355E-4</v>
      </c>
      <c r="BM29" s="148">
        <v>1.9094416322988395E-4</v>
      </c>
      <c r="BN29" s="148">
        <v>3.1736436071705913E-4</v>
      </c>
      <c r="BO29" s="148">
        <v>1.3090460873761982E-4</v>
      </c>
      <c r="BP29" s="148">
        <v>7.4619847861479675E-3</v>
      </c>
      <c r="BQ29" s="148">
        <v>1.0160456682856736E-4</v>
      </c>
      <c r="BR29" s="148">
        <v>2.2449889093676401E-4</v>
      </c>
      <c r="BS29" s="148">
        <v>3.6796061863494635E-4</v>
      </c>
      <c r="BT29" s="148">
        <v>2.1358655931419837E-4</v>
      </c>
      <c r="BU29" s="148">
        <v>1.902786042614264E-4</v>
      </c>
      <c r="BV29" s="148">
        <v>3.9133731380036828E-5</v>
      </c>
      <c r="BW29" s="148">
        <v>5.56698602543802E-5</v>
      </c>
      <c r="BX29" s="148">
        <v>1.2512303486859221E-4</v>
      </c>
      <c r="BY29" s="148">
        <v>1.0611427207612675E-4</v>
      </c>
      <c r="BZ29" s="148">
        <v>1.2899119912890955E-4</v>
      </c>
      <c r="CA29" s="148">
        <v>7.2662615254540433E-5</v>
      </c>
      <c r="CB29" s="148">
        <v>2.763108600333078E-5</v>
      </c>
      <c r="CC29" s="148">
        <v>2.732853775147423E-5</v>
      </c>
      <c r="CD29" s="148">
        <v>1.1862981877381255E-5</v>
      </c>
      <c r="CE29" s="148">
        <v>1.0218575582845837E-4</v>
      </c>
      <c r="CF29" s="148">
        <v>4.8401039340726619E-5</v>
      </c>
      <c r="CG29" s="148">
        <v>1.2448989929573969E-4</v>
      </c>
      <c r="CH29" s="148">
        <v>2.2769832798244291E-4</v>
      </c>
      <c r="CI29" s="148">
        <v>8.0666422850069673E-5</v>
      </c>
      <c r="CJ29" s="148">
        <v>1.1510710662264183E-4</v>
      </c>
      <c r="CK29" s="148">
        <v>1.8775657410812781E-4</v>
      </c>
      <c r="CL29" s="148">
        <v>5.3764859571437651E-5</v>
      </c>
      <c r="CM29" s="148">
        <v>6.9711173343358585E-5</v>
      </c>
      <c r="CN29" s="148">
        <v>1.01175353152785E-4</v>
      </c>
      <c r="CO29" s="148">
        <v>1.5056116325560626E-4</v>
      </c>
      <c r="CP29" s="148">
        <v>7.7845222239638108E-5</v>
      </c>
      <c r="CQ29" s="148">
        <v>1.746496833951914E-4</v>
      </c>
      <c r="CR29" s="148">
        <v>1.2351114826470553E-4</v>
      </c>
      <c r="CS29" s="148">
        <v>5.1753991764499102E-5</v>
      </c>
      <c r="CT29" s="148">
        <v>1.3836418907874859E-4</v>
      </c>
      <c r="CU29" s="148">
        <v>1.1835595239693278E-4</v>
      </c>
      <c r="CV29" s="148">
        <v>4.2899608299294342E-4</v>
      </c>
      <c r="CW29" s="148">
        <v>1.7408239250395874E-4</v>
      </c>
      <c r="CX29" s="148">
        <v>1.0560755895140596E-4</v>
      </c>
      <c r="CY29" s="148">
        <v>4.7525393965041962E-4</v>
      </c>
      <c r="CZ29" s="148">
        <v>1.6220795743863135E-4</v>
      </c>
      <c r="DA29" s="148">
        <v>1.1016687023430138E-4</v>
      </c>
      <c r="DB29" s="148">
        <v>1.435862748655769E-4</v>
      </c>
      <c r="DC29" s="148">
        <v>9.5612661414455451E-5</v>
      </c>
      <c r="DD29" s="148">
        <v>2.4334389320949479E-4</v>
      </c>
      <c r="DE29" s="148">
        <v>1.0080992007386835E-4</v>
      </c>
      <c r="DF29" s="148">
        <v>2.6980456080133609E-4</v>
      </c>
      <c r="DG29" s="148">
        <v>2.9728789664467499E-4</v>
      </c>
      <c r="DH29" s="148">
        <v>2.0140483266670932E-4</v>
      </c>
      <c r="DI29" s="148">
        <v>1.5010936145323396E-4</v>
      </c>
      <c r="DJ29" s="148">
        <v>2.1769118557839924E-3</v>
      </c>
      <c r="DK29" s="148">
        <v>9.1517286334902035E-5</v>
      </c>
    </row>
    <row r="30" spans="2:115">
      <c r="B30" s="146">
        <v>207</v>
      </c>
      <c r="C30" s="147" t="s">
        <v>497</v>
      </c>
      <c r="D30" s="148">
        <v>0.71312919931257368</v>
      </c>
      <c r="E30" s="148">
        <v>0.10215556693653724</v>
      </c>
      <c r="F30" s="148">
        <v>1.2562546477681414E-2</v>
      </c>
      <c r="G30" s="148">
        <v>3.2076420542571167E-3</v>
      </c>
      <c r="H30" s="148">
        <v>1.6466645740345499E-2</v>
      </c>
      <c r="I30" s="148">
        <v>1.6447527353579912E-2</v>
      </c>
      <c r="J30" s="148">
        <v>1.6474759946445846E-4</v>
      </c>
      <c r="K30" s="148">
        <v>9.4033342033883072E-3</v>
      </c>
      <c r="L30" s="148">
        <v>7.4774150314977457E-4</v>
      </c>
      <c r="M30" s="148">
        <v>4.247848096883298E-5</v>
      </c>
      <c r="N30" s="148">
        <v>5.0870203506857524E-3</v>
      </c>
      <c r="O30" s="148">
        <v>5.3883396872037552E-5</v>
      </c>
      <c r="P30" s="148">
        <v>4.1784602178500286E-5</v>
      </c>
      <c r="Q30" s="148">
        <v>1.2841531213813556E-3</v>
      </c>
      <c r="R30" s="148">
        <v>1.2121898399292969E-4</v>
      </c>
      <c r="S30" s="148">
        <v>3.8037921859452169E-4</v>
      </c>
      <c r="T30" s="148">
        <v>1.5802123889717765E-5</v>
      </c>
      <c r="U30" s="148">
        <v>5.3006204753171714E-5</v>
      </c>
      <c r="V30" s="148">
        <v>8.544235770370887E-5</v>
      </c>
      <c r="W30" s="148">
        <v>6.9283753280454039E-5</v>
      </c>
      <c r="X30" s="148">
        <v>5.2254343778478244E-5</v>
      </c>
      <c r="Y30" s="148">
        <v>7.2195161776581141E-5</v>
      </c>
      <c r="Z30" s="148">
        <v>5.6589809527519519E-5</v>
      </c>
      <c r="AA30" s="148">
        <v>5.4748964566708154E-5</v>
      </c>
      <c r="AB30" s="148">
        <v>9.0500957597996481E-5</v>
      </c>
      <c r="AC30" s="148">
        <v>7.3570541576177691E-5</v>
      </c>
      <c r="AD30" s="148">
        <v>3.1720380728751228E-5</v>
      </c>
      <c r="AE30" s="148">
        <v>5.7505719581186621E-5</v>
      </c>
      <c r="AF30" s="148">
        <v>4.1163377772858391E-5</v>
      </c>
      <c r="AG30" s="148">
        <v>8.2083569667089115E-5</v>
      </c>
      <c r="AH30" s="148">
        <v>1.0429258377677941</v>
      </c>
      <c r="AI30" s="148">
        <v>1.1671459954549486E-3</v>
      </c>
      <c r="AJ30" s="148">
        <v>5.5829191969076874E-6</v>
      </c>
      <c r="AK30" s="148">
        <v>2.3930728557792623E-5</v>
      </c>
      <c r="AL30" s="148">
        <v>2.506330092446226E-5</v>
      </c>
      <c r="AM30" s="148">
        <v>3.6510963603037174E-5</v>
      </c>
      <c r="AN30" s="148">
        <v>2.0357431440669042E-4</v>
      </c>
      <c r="AO30" s="148">
        <v>4.2121511061514944E-5</v>
      </c>
      <c r="AP30" s="148">
        <v>5.5053143551942871E-5</v>
      </c>
      <c r="AQ30" s="148">
        <v>2.6113000711022423E-5</v>
      </c>
      <c r="AR30" s="148">
        <v>6.5306601577283377E-5</v>
      </c>
      <c r="AS30" s="148">
        <v>2.7636029553645997E-5</v>
      </c>
      <c r="AT30" s="148">
        <v>2.8843318753024113E-5</v>
      </c>
      <c r="AU30" s="148">
        <v>4.4284169071995849E-5</v>
      </c>
      <c r="AV30" s="148">
        <v>2.5231614838223573E-5</v>
      </c>
      <c r="AW30" s="148">
        <v>2.1030168720684414E-5</v>
      </c>
      <c r="AX30" s="148">
        <v>2.564599599182969E-5</v>
      </c>
      <c r="AY30" s="148">
        <v>2.5123738453077072E-5</v>
      </c>
      <c r="AZ30" s="148">
        <v>2.6357972911319378E-5</v>
      </c>
      <c r="BA30" s="148">
        <v>2.5177314627395741E-5</v>
      </c>
      <c r="BB30" s="148">
        <v>2.1378710498051497E-5</v>
      </c>
      <c r="BC30" s="148">
        <v>3.0729997669555236E-5</v>
      </c>
      <c r="BD30" s="148">
        <v>2.7127878609106686E-5</v>
      </c>
      <c r="BE30" s="148">
        <v>2.8163143102693891E-5</v>
      </c>
      <c r="BF30" s="148">
        <v>2.4196047498414893E-5</v>
      </c>
      <c r="BG30" s="148">
        <v>1.9609843105313555E-5</v>
      </c>
      <c r="BH30" s="148">
        <v>1.7926823507034599E-5</v>
      </c>
      <c r="BI30" s="148">
        <v>2.9812908485611025E-5</v>
      </c>
      <c r="BJ30" s="148">
        <v>2.5084450058882241E-5</v>
      </c>
      <c r="BK30" s="148">
        <v>2.4453142848239793E-5</v>
      </c>
      <c r="BL30" s="148">
        <v>3.3383180624093396E-5</v>
      </c>
      <c r="BM30" s="148">
        <v>3.6137515214714265E-5</v>
      </c>
      <c r="BN30" s="148">
        <v>4.9624376855413267E-5</v>
      </c>
      <c r="BO30" s="148">
        <v>5.3470969579546474E-5</v>
      </c>
      <c r="BP30" s="148">
        <v>7.9958083280285401E-5</v>
      </c>
      <c r="BQ30" s="148">
        <v>7.4166947883669255E-5</v>
      </c>
      <c r="BR30" s="148">
        <v>3.8238562977991755E-5</v>
      </c>
      <c r="BS30" s="148">
        <v>4.062815353113305E-5</v>
      </c>
      <c r="BT30" s="148">
        <v>5.202827694787522E-5</v>
      </c>
      <c r="BU30" s="148">
        <v>5.9231287500022971E-5</v>
      </c>
      <c r="BV30" s="148">
        <v>1.1016376922781584E-4</v>
      </c>
      <c r="BW30" s="148">
        <v>4.2012253975676817E-5</v>
      </c>
      <c r="BX30" s="148">
        <v>7.1797503560369974E-5</v>
      </c>
      <c r="BY30" s="148">
        <v>4.6854290203347968E-3</v>
      </c>
      <c r="BZ30" s="148">
        <v>2.5222614802163769E-5</v>
      </c>
      <c r="CA30" s="148">
        <v>5.1252206691470867E-5</v>
      </c>
      <c r="CB30" s="148">
        <v>2.0582913563479955E-5</v>
      </c>
      <c r="CC30" s="148">
        <v>1.7465648545610732E-5</v>
      </c>
      <c r="CD30" s="148">
        <v>4.6622399117450397E-6</v>
      </c>
      <c r="CE30" s="148">
        <v>2.4234032094382134E-4</v>
      </c>
      <c r="CF30" s="148">
        <v>4.3949111246796425E-5</v>
      </c>
      <c r="CG30" s="148">
        <v>3.5608601294154118E-5</v>
      </c>
      <c r="CH30" s="148">
        <v>6.3248490212152773E-5</v>
      </c>
      <c r="CI30" s="148">
        <v>3.6812304402725465E-5</v>
      </c>
      <c r="CJ30" s="148">
        <v>2.2251657532138225E-4</v>
      </c>
      <c r="CK30" s="148">
        <v>1.1015613835986429E-4</v>
      </c>
      <c r="CL30" s="148">
        <v>6.63943131970013E-4</v>
      </c>
      <c r="CM30" s="148">
        <v>1.199825848621593E-4</v>
      </c>
      <c r="CN30" s="148">
        <v>6.8857259558075196E-5</v>
      </c>
      <c r="CO30" s="148">
        <v>1.8162777583054877E-5</v>
      </c>
      <c r="CP30" s="148">
        <v>5.7272955860284922E-5</v>
      </c>
      <c r="CQ30" s="148">
        <v>5.493111658067512E-5</v>
      </c>
      <c r="CR30" s="148">
        <v>4.3382931224684676E-4</v>
      </c>
      <c r="CS30" s="148">
        <v>9.9135232716902029E-5</v>
      </c>
      <c r="CT30" s="148">
        <v>7.4500520035392754E-4</v>
      </c>
      <c r="CU30" s="148">
        <v>0.16787641502648673</v>
      </c>
      <c r="CV30" s="148">
        <v>1.7536160851849794E-2</v>
      </c>
      <c r="CW30" s="148">
        <v>6.8502772596738069E-3</v>
      </c>
      <c r="CX30" s="148">
        <v>3.7224985002170942E-3</v>
      </c>
      <c r="CY30" s="148">
        <v>3.3027445582992813E-5</v>
      </c>
      <c r="CZ30" s="148">
        <v>2.5829463384415691E-5</v>
      </c>
      <c r="DA30" s="148">
        <v>5.5046972637189351E-5</v>
      </c>
      <c r="DB30" s="148">
        <v>4.1209666261268647E-5</v>
      </c>
      <c r="DC30" s="148">
        <v>2.2831510329274613E-5</v>
      </c>
      <c r="DD30" s="148">
        <v>4.5488607889129486E-4</v>
      </c>
      <c r="DE30" s="148">
        <v>3.735638255021909E-4</v>
      </c>
      <c r="DF30" s="148">
        <v>1.0160430024934723E-4</v>
      </c>
      <c r="DG30" s="148">
        <v>2.7433536578251469E-4</v>
      </c>
      <c r="DH30" s="148">
        <v>7.2609012998757771E-2</v>
      </c>
      <c r="DI30" s="148">
        <v>1.1870844935053318E-4</v>
      </c>
      <c r="DJ30" s="148">
        <v>5.391551051770528E-5</v>
      </c>
      <c r="DK30" s="148">
        <v>1.0838497766544378E-3</v>
      </c>
    </row>
    <row r="31" spans="2:115" ht="36">
      <c r="B31" s="146">
        <v>208</v>
      </c>
      <c r="C31" s="149" t="s">
        <v>498</v>
      </c>
      <c r="D31" s="148">
        <v>0.79625825328339772</v>
      </c>
      <c r="E31" s="148">
        <v>0.13961725276615214</v>
      </c>
      <c r="F31" s="148">
        <v>0.11346567580118158</v>
      </c>
      <c r="G31" s="148">
        <v>6.0234897808780748E-3</v>
      </c>
      <c r="H31" s="148">
        <v>2.6045751207990502E-2</v>
      </c>
      <c r="I31" s="148">
        <v>2.5929833458291827E-2</v>
      </c>
      <c r="J31" s="148">
        <v>3.5216314862293048E-2</v>
      </c>
      <c r="K31" s="148">
        <v>8.0439886026373204E-3</v>
      </c>
      <c r="L31" s="148">
        <v>8.3200704003805071E-3</v>
      </c>
      <c r="M31" s="148">
        <v>2.6202338144051432E-3</v>
      </c>
      <c r="N31" s="148">
        <v>6.315629603983834E-3</v>
      </c>
      <c r="O31" s="148">
        <v>3.5735914545450445E-3</v>
      </c>
      <c r="P31" s="148">
        <v>9.5864212604360437E-3</v>
      </c>
      <c r="Q31" s="148">
        <v>8.2170814332623611E-3</v>
      </c>
      <c r="R31" s="148">
        <v>6.5990330806431048E-3</v>
      </c>
      <c r="S31" s="148">
        <v>9.2359032319113063E-3</v>
      </c>
      <c r="T31" s="148">
        <v>3.0844902188379895E-3</v>
      </c>
      <c r="U31" s="148">
        <v>2.0855484976792339E-2</v>
      </c>
      <c r="V31" s="148">
        <v>1.3550225652320586E-2</v>
      </c>
      <c r="W31" s="148">
        <v>4.1136982766752844E-2</v>
      </c>
      <c r="X31" s="148">
        <v>3.3276114322721602E-2</v>
      </c>
      <c r="Y31" s="148">
        <v>1.6399152490316003E-2</v>
      </c>
      <c r="Z31" s="148">
        <v>2.5795693517303223E-2</v>
      </c>
      <c r="AA31" s="148">
        <v>3.2683515423497345E-2</v>
      </c>
      <c r="AB31" s="148">
        <v>6.9585779664301751E-3</v>
      </c>
      <c r="AC31" s="148">
        <v>1.1325344420939326E-2</v>
      </c>
      <c r="AD31" s="148">
        <v>9.7753871099991955E-3</v>
      </c>
      <c r="AE31" s="148">
        <v>1.7139472369942656E-2</v>
      </c>
      <c r="AF31" s="148">
        <v>1.4920405933023777E-2</v>
      </c>
      <c r="AG31" s="148">
        <v>2.0053370792210378E-2</v>
      </c>
      <c r="AH31" s="148">
        <v>2.2006014908216492E-2</v>
      </c>
      <c r="AI31" s="148">
        <v>1.1048368918829765</v>
      </c>
      <c r="AJ31" s="148">
        <v>1.1573973735236633E-3</v>
      </c>
      <c r="AK31" s="148">
        <v>1.004610382090435E-2</v>
      </c>
      <c r="AL31" s="148">
        <v>8.139261358339386E-3</v>
      </c>
      <c r="AM31" s="148">
        <v>1.3043325954169686E-2</v>
      </c>
      <c r="AN31" s="148">
        <v>1.0399780135451233E-2</v>
      </c>
      <c r="AO31" s="148">
        <v>5.243962995094947E-3</v>
      </c>
      <c r="AP31" s="148">
        <v>8.7799473694929048E-3</v>
      </c>
      <c r="AQ31" s="148">
        <v>3.7430339578809918E-3</v>
      </c>
      <c r="AR31" s="148">
        <v>1.7578219055648398E-2</v>
      </c>
      <c r="AS31" s="148">
        <v>2.2490884366832961E-3</v>
      </c>
      <c r="AT31" s="148">
        <v>2.7201378018606665E-3</v>
      </c>
      <c r="AU31" s="148">
        <v>6.3286904821798148E-3</v>
      </c>
      <c r="AV31" s="148">
        <v>1.6769367631812176E-3</v>
      </c>
      <c r="AW31" s="148">
        <v>1.1864689498434081E-3</v>
      </c>
      <c r="AX31" s="148">
        <v>3.3513726504019138E-3</v>
      </c>
      <c r="AY31" s="148">
        <v>7.454577236354119E-3</v>
      </c>
      <c r="AZ31" s="148">
        <v>7.1107605411010058E-3</v>
      </c>
      <c r="BA31" s="148">
        <v>3.9842263757319356E-3</v>
      </c>
      <c r="BB31" s="148">
        <v>4.8641522198385008E-3</v>
      </c>
      <c r="BC31" s="148">
        <v>1.2740119883644105E-2</v>
      </c>
      <c r="BD31" s="148">
        <v>4.9546978556231002E-3</v>
      </c>
      <c r="BE31" s="148">
        <v>6.9090853135901995E-3</v>
      </c>
      <c r="BF31" s="148">
        <v>6.5164432551436235E-3</v>
      </c>
      <c r="BG31" s="148">
        <v>5.300632447826247E-3</v>
      </c>
      <c r="BH31" s="148">
        <v>5.204695382104379E-3</v>
      </c>
      <c r="BI31" s="148">
        <v>7.5976039284193202E-3</v>
      </c>
      <c r="BJ31" s="148">
        <v>7.2892320781030783E-3</v>
      </c>
      <c r="BK31" s="148">
        <v>9.1361900319789774E-3</v>
      </c>
      <c r="BL31" s="148">
        <v>1.6779629079730678E-2</v>
      </c>
      <c r="BM31" s="148">
        <v>2.0073743493363549E-2</v>
      </c>
      <c r="BN31" s="148">
        <v>2.0761607105840203E-2</v>
      </c>
      <c r="BO31" s="148">
        <v>7.0263917919598899E-3</v>
      </c>
      <c r="BP31" s="148">
        <v>2.8390034285039566E-2</v>
      </c>
      <c r="BQ31" s="148">
        <v>1.8179631732526892E-3</v>
      </c>
      <c r="BR31" s="148">
        <v>8.7387270166639809E-3</v>
      </c>
      <c r="BS31" s="148">
        <v>9.1894852334208285E-3</v>
      </c>
      <c r="BT31" s="148">
        <v>4.1489066674676748E-3</v>
      </c>
      <c r="BU31" s="148">
        <v>4.0025123721601028E-3</v>
      </c>
      <c r="BV31" s="148">
        <v>1.7990301762014786E-3</v>
      </c>
      <c r="BW31" s="148">
        <v>6.2527547832230976E-3</v>
      </c>
      <c r="BX31" s="148">
        <v>3.6052618986135562E-3</v>
      </c>
      <c r="BY31" s="148">
        <v>4.1348321421127484E-3</v>
      </c>
      <c r="BZ31" s="148">
        <v>1.2835029215952892E-3</v>
      </c>
      <c r="CA31" s="148">
        <v>1.7198855344613007E-3</v>
      </c>
      <c r="CB31" s="148">
        <v>7.9467603009556191E-4</v>
      </c>
      <c r="CC31" s="148">
        <v>8.4692535609776662E-4</v>
      </c>
      <c r="CD31" s="148">
        <v>3.3426882983203808E-4</v>
      </c>
      <c r="CE31" s="148">
        <v>1.5808479680828622E-3</v>
      </c>
      <c r="CF31" s="148">
        <v>1.2009788869346292E-3</v>
      </c>
      <c r="CG31" s="148">
        <v>3.8862573219164195E-3</v>
      </c>
      <c r="CH31" s="148">
        <v>1.9408315813502013E-3</v>
      </c>
      <c r="CI31" s="148">
        <v>1.0681659589110016E-3</v>
      </c>
      <c r="CJ31" s="148">
        <v>1.8360517827084987E-3</v>
      </c>
      <c r="CK31" s="148">
        <v>3.0210429424845234E-3</v>
      </c>
      <c r="CL31" s="148">
        <v>6.8262656747971446E-4</v>
      </c>
      <c r="CM31" s="148">
        <v>1.9668228703955417E-3</v>
      </c>
      <c r="CN31" s="148">
        <v>3.315340592491044E-3</v>
      </c>
      <c r="CO31" s="148">
        <v>2.6008880594870667E-3</v>
      </c>
      <c r="CP31" s="148">
        <v>2.236772089409673E-3</v>
      </c>
      <c r="CQ31" s="148">
        <v>7.702356836292102E-3</v>
      </c>
      <c r="CR31" s="148">
        <v>1.7725923147715237E-3</v>
      </c>
      <c r="CS31" s="148">
        <v>1.1569536180984813E-3</v>
      </c>
      <c r="CT31" s="148">
        <v>1.0876901366399763E-2</v>
      </c>
      <c r="CU31" s="148">
        <v>6.4525642821598233E-3</v>
      </c>
      <c r="CV31" s="148">
        <v>1.4056858879870656E-2</v>
      </c>
      <c r="CW31" s="148">
        <v>5.4165106812828377E-3</v>
      </c>
      <c r="CX31" s="148">
        <v>4.2003219776742496E-3</v>
      </c>
      <c r="CY31" s="148">
        <v>4.7460663633387898E-3</v>
      </c>
      <c r="CZ31" s="148">
        <v>4.6205277198815902E-3</v>
      </c>
      <c r="DA31" s="148">
        <v>7.2570730730389761E-3</v>
      </c>
      <c r="DB31" s="148">
        <v>9.0694895274302089E-3</v>
      </c>
      <c r="DC31" s="148">
        <v>4.6090755339739265E-3</v>
      </c>
      <c r="DD31" s="148">
        <v>6.7905090441515411E-3</v>
      </c>
      <c r="DE31" s="148">
        <v>5.3053426661889532E-3</v>
      </c>
      <c r="DF31" s="148">
        <v>2.8636723674519478E-2</v>
      </c>
      <c r="DG31" s="148">
        <v>3.7922746622600545E-3</v>
      </c>
      <c r="DH31" s="148">
        <v>2.6645453444672615E-3</v>
      </c>
      <c r="DI31" s="148">
        <v>8.5276987152763644E-3</v>
      </c>
      <c r="DJ31" s="148">
        <v>2.1410282277080365E-2</v>
      </c>
      <c r="DK31" s="148">
        <v>1.4426712036075104E-3</v>
      </c>
    </row>
    <row r="32" spans="2:115">
      <c r="B32" s="146">
        <v>211</v>
      </c>
      <c r="C32" s="147" t="s">
        <v>499</v>
      </c>
      <c r="D32" s="148">
        <v>0.82784093442211237</v>
      </c>
      <c r="E32" s="148">
        <v>1.2644103678217165E-2</v>
      </c>
      <c r="F32" s="148">
        <v>8.0673892185960841E-2</v>
      </c>
      <c r="G32" s="148">
        <v>1.4305549887122248E-2</v>
      </c>
      <c r="H32" s="148">
        <v>1.8686776172438927E-3</v>
      </c>
      <c r="I32" s="148">
        <v>1.8612479968846834E-3</v>
      </c>
      <c r="J32" s="148">
        <v>3.2683477929532238E-2</v>
      </c>
      <c r="K32" s="148">
        <v>1.677710249832776E-2</v>
      </c>
      <c r="L32" s="148">
        <v>1.3135674296897038E-2</v>
      </c>
      <c r="M32" s="148">
        <v>2.3211349334872719E-2</v>
      </c>
      <c r="N32" s="148">
        <v>4.6371450929244933E-2</v>
      </c>
      <c r="O32" s="148">
        <v>1.9337129828715612E-2</v>
      </c>
      <c r="P32" s="148">
        <v>7.0045967393701628E-2</v>
      </c>
      <c r="Q32" s="148">
        <v>1.6143823933291938E-2</v>
      </c>
      <c r="R32" s="148">
        <v>1.1477386359985254E-2</v>
      </c>
      <c r="S32" s="148">
        <v>1.6046425117450091E-2</v>
      </c>
      <c r="T32" s="148">
        <v>3.1802151326599908E-3</v>
      </c>
      <c r="U32" s="148">
        <v>2.2375613619692848E-2</v>
      </c>
      <c r="V32" s="148">
        <v>1.2359997422982522E-2</v>
      </c>
      <c r="W32" s="148">
        <v>1.5241696059351944E-2</v>
      </c>
      <c r="X32" s="148">
        <v>1.1231010303379967E-2</v>
      </c>
      <c r="Y32" s="148">
        <v>2.2569206775371116E-2</v>
      </c>
      <c r="Z32" s="148">
        <v>1.4576352432318244E-2</v>
      </c>
      <c r="AA32" s="148">
        <v>1.0495765328773386E-2</v>
      </c>
      <c r="AB32" s="148">
        <v>6.9926487339918936E-2</v>
      </c>
      <c r="AC32" s="148">
        <v>2.5524480322847706E-2</v>
      </c>
      <c r="AD32" s="148">
        <v>0.63578733829401823</v>
      </c>
      <c r="AE32" s="148">
        <v>0.16793176667098877</v>
      </c>
      <c r="AF32" s="148">
        <v>0.16900058693496112</v>
      </c>
      <c r="AG32" s="148">
        <v>4.1226423646140029E-2</v>
      </c>
      <c r="AH32" s="148">
        <v>1.841324567799402E-2</v>
      </c>
      <c r="AI32" s="148">
        <v>4.0449906890637148E-2</v>
      </c>
      <c r="AJ32" s="148">
        <v>1.0528443509218977</v>
      </c>
      <c r="AK32" s="148">
        <v>7.1743740646110735E-2</v>
      </c>
      <c r="AL32" s="148">
        <v>2.6402497038431571E-2</v>
      </c>
      <c r="AM32" s="148">
        <v>2.0163903180172953E-2</v>
      </c>
      <c r="AN32" s="148">
        <v>1.2500575879077189E-2</v>
      </c>
      <c r="AO32" s="148">
        <v>3.2140098806934997E-2</v>
      </c>
      <c r="AP32" s="148">
        <v>2.1592058423219374E-2</v>
      </c>
      <c r="AQ32" s="148">
        <v>3.7583070835592348E-2</v>
      </c>
      <c r="AR32" s="148">
        <v>3.3938694758640496E-2</v>
      </c>
      <c r="AS32" s="148">
        <v>1.6638086252445047E-2</v>
      </c>
      <c r="AT32" s="148">
        <v>1.559150232110694E-2</v>
      </c>
      <c r="AU32" s="148">
        <v>1.4167345907226224E-2</v>
      </c>
      <c r="AV32" s="148">
        <v>1.032800726450608E-2</v>
      </c>
      <c r="AW32" s="148">
        <v>1.3150896674257692E-2</v>
      </c>
      <c r="AX32" s="148">
        <v>1.1225226073687653E-2</v>
      </c>
      <c r="AY32" s="148">
        <v>1.1937272862709103E-2</v>
      </c>
      <c r="AZ32" s="148">
        <v>1.0827732696698674E-2</v>
      </c>
      <c r="BA32" s="148">
        <v>7.7320613042962377E-3</v>
      </c>
      <c r="BB32" s="148">
        <v>6.9380573600012589E-3</v>
      </c>
      <c r="BC32" s="148">
        <v>9.1639534026111587E-3</v>
      </c>
      <c r="BD32" s="148">
        <v>8.8119807891033786E-3</v>
      </c>
      <c r="BE32" s="148">
        <v>8.2392426503867574E-3</v>
      </c>
      <c r="BF32" s="148">
        <v>7.956782282727384E-3</v>
      </c>
      <c r="BG32" s="148">
        <v>8.0395525235737019E-3</v>
      </c>
      <c r="BH32" s="148">
        <v>5.298098294290573E-3</v>
      </c>
      <c r="BI32" s="148">
        <v>9.1419101039973954E-3</v>
      </c>
      <c r="BJ32" s="148">
        <v>6.297243746569813E-3</v>
      </c>
      <c r="BK32" s="148">
        <v>6.7520969216822704E-3</v>
      </c>
      <c r="BL32" s="148">
        <v>1.0363925817893038E-2</v>
      </c>
      <c r="BM32" s="148">
        <v>1.0683741887944544E-2</v>
      </c>
      <c r="BN32" s="148">
        <v>1.1589846059630905E-2</v>
      </c>
      <c r="BO32" s="148">
        <v>1.0635568029752195E-2</v>
      </c>
      <c r="BP32" s="148">
        <v>1.8097908313388568E-2</v>
      </c>
      <c r="BQ32" s="148">
        <v>4.0812700800189908E-2</v>
      </c>
      <c r="BR32" s="148">
        <v>1.2534807005932918E-2</v>
      </c>
      <c r="BS32" s="148">
        <v>1.3515464910387872E-2</v>
      </c>
      <c r="BT32" s="148">
        <v>2.0257586459267916E-2</v>
      </c>
      <c r="BU32" s="148">
        <v>1.2421832233282434E-2</v>
      </c>
      <c r="BV32" s="148">
        <v>2.1086120751255034E-2</v>
      </c>
      <c r="BW32" s="148">
        <v>2.9182632311149679E-2</v>
      </c>
      <c r="BX32" s="148">
        <v>1.7683158051015446E-2</v>
      </c>
      <c r="BY32" s="148">
        <v>2.0653306710435089E-2</v>
      </c>
      <c r="BZ32" s="148">
        <v>1.1604802472214503E-2</v>
      </c>
      <c r="CA32" s="148">
        <v>5.2436868296403599E-3</v>
      </c>
      <c r="CB32" s="148">
        <v>3.7355983723064406E-3</v>
      </c>
      <c r="CC32" s="148">
        <v>3.269886221109975E-3</v>
      </c>
      <c r="CD32" s="148">
        <v>8.5282184389179252E-4</v>
      </c>
      <c r="CE32" s="148">
        <v>6.7720159912279124E-3</v>
      </c>
      <c r="CF32" s="148">
        <v>4.4422314281365942E-2</v>
      </c>
      <c r="CG32" s="148">
        <v>0.25485211760065413</v>
      </c>
      <c r="CH32" s="148">
        <v>9.3240251986530784E-2</v>
      </c>
      <c r="CI32" s="148">
        <v>2.0400969685335786E-2</v>
      </c>
      <c r="CJ32" s="148">
        <v>6.3271503196170786E-3</v>
      </c>
      <c r="CK32" s="148">
        <v>6.7141278457317653E-3</v>
      </c>
      <c r="CL32" s="148">
        <v>1.1055175762300327E-2</v>
      </c>
      <c r="CM32" s="148">
        <v>6.1140944835280679E-3</v>
      </c>
      <c r="CN32" s="148">
        <v>7.0485444297669394E-3</v>
      </c>
      <c r="CO32" s="148">
        <v>6.2597077787371882E-3</v>
      </c>
      <c r="CP32" s="148">
        <v>4.1772485445755875E-3</v>
      </c>
      <c r="CQ32" s="148">
        <v>9.8365546616991408E-3</v>
      </c>
      <c r="CR32" s="148">
        <v>1.4092869178373501E-2</v>
      </c>
      <c r="CS32" s="148">
        <v>6.8300289581951319E-3</v>
      </c>
      <c r="CT32" s="148">
        <v>1.2056291202577254E-2</v>
      </c>
      <c r="CU32" s="148">
        <v>8.3669913342443135E-3</v>
      </c>
      <c r="CV32" s="148">
        <v>1.2804670354669919E-2</v>
      </c>
      <c r="CW32" s="148">
        <v>6.0725594161436048E-3</v>
      </c>
      <c r="CX32" s="148">
        <v>6.3154523358794406E-3</v>
      </c>
      <c r="CY32" s="148">
        <v>9.0703088538230826E-3</v>
      </c>
      <c r="CZ32" s="148">
        <v>7.8667417366794674E-3</v>
      </c>
      <c r="DA32" s="148">
        <v>8.7946186328498512E-3</v>
      </c>
      <c r="DB32" s="148">
        <v>1.0784582789325049E-2</v>
      </c>
      <c r="DC32" s="148">
        <v>4.6983802123839449E-3</v>
      </c>
      <c r="DD32" s="148">
        <v>2.1385137107089117E-2</v>
      </c>
      <c r="DE32" s="148">
        <v>1.0999468030968245E-2</v>
      </c>
      <c r="DF32" s="148">
        <v>1.3989282411259747E-2</v>
      </c>
      <c r="DG32" s="148">
        <v>1.5642047551539053E-2</v>
      </c>
      <c r="DH32" s="148">
        <v>6.2637564646792626E-3</v>
      </c>
      <c r="DI32" s="148">
        <v>1.2604253429876274E-2</v>
      </c>
      <c r="DJ32" s="148">
        <v>1.5561970214179387E-2</v>
      </c>
      <c r="DK32" s="148">
        <v>1.4007630824071613E-2</v>
      </c>
    </row>
    <row r="33" spans="2:115">
      <c r="B33" s="146">
        <v>212</v>
      </c>
      <c r="C33" s="147" t="s">
        <v>500</v>
      </c>
      <c r="D33" s="148">
        <v>0.98797502166222562</v>
      </c>
      <c r="E33" s="148">
        <v>3.533125933477696E-2</v>
      </c>
      <c r="F33" s="148">
        <v>0.14239705723081633</v>
      </c>
      <c r="G33" s="148">
        <v>4.31581157816144E-7</v>
      </c>
      <c r="H33" s="148">
        <v>6.7038533699882424E-3</v>
      </c>
      <c r="I33" s="148">
        <v>6.6993136608279524E-3</v>
      </c>
      <c r="J33" s="148">
        <v>8.0055877284791039E-4</v>
      </c>
      <c r="K33" s="148">
        <v>6.8360315419455217E-4</v>
      </c>
      <c r="L33" s="148">
        <v>1.4191250759429711E-3</v>
      </c>
      <c r="M33" s="148">
        <v>3.8874848056864191E-4</v>
      </c>
      <c r="N33" s="148">
        <v>8.6509483047176228E-4</v>
      </c>
      <c r="O33" s="148">
        <v>2.3587461043815699E-3</v>
      </c>
      <c r="P33" s="148">
        <v>1.0527930684819766E-3</v>
      </c>
      <c r="Q33" s="148">
        <v>6.9964776961612242E-4</v>
      </c>
      <c r="R33" s="148">
        <v>9.6885393874906025E-4</v>
      </c>
      <c r="S33" s="148">
        <v>5.235970020081945E-4</v>
      </c>
      <c r="T33" s="148">
        <v>1.2465379589935661E-4</v>
      </c>
      <c r="U33" s="148">
        <v>1.2755825650556346E-3</v>
      </c>
      <c r="V33" s="148">
        <v>7.565203029499763E-4</v>
      </c>
      <c r="W33" s="148">
        <v>8.1120836858733362E-4</v>
      </c>
      <c r="X33" s="148">
        <v>3.2622945137517063E-3</v>
      </c>
      <c r="Y33" s="148">
        <v>3.1029158944218486E-3</v>
      </c>
      <c r="Z33" s="148">
        <v>1.3250270561949073E-3</v>
      </c>
      <c r="AA33" s="148">
        <v>9.4680728263029105E-4</v>
      </c>
      <c r="AB33" s="148">
        <v>6.1028084186863923E-3</v>
      </c>
      <c r="AC33" s="148">
        <v>4.0158791425544344E-3</v>
      </c>
      <c r="AD33" s="148">
        <v>9.0246702184633096E-4</v>
      </c>
      <c r="AE33" s="148">
        <v>6.1660081620886426E-3</v>
      </c>
      <c r="AF33" s="148">
        <v>2.0841442552458505E-3</v>
      </c>
      <c r="AG33" s="148">
        <v>2.2728812699825056E-3</v>
      </c>
      <c r="AH33" s="148">
        <v>1.1486329802840693E-3</v>
      </c>
      <c r="AI33" s="148">
        <v>1.5149129685928515E-3</v>
      </c>
      <c r="AJ33" s="148">
        <v>1.6644197236583775E-4</v>
      </c>
      <c r="AK33" s="148">
        <v>1.0390503986927557</v>
      </c>
      <c r="AL33" s="148">
        <v>1.4098485701090238E-3</v>
      </c>
      <c r="AM33" s="148">
        <v>1.648591467111069E-3</v>
      </c>
      <c r="AN33" s="148">
        <v>8.8591967310542089E-4</v>
      </c>
      <c r="AO33" s="148">
        <v>1.4212190686123979E-3</v>
      </c>
      <c r="AP33" s="148">
        <v>2.6832263882685193E-3</v>
      </c>
      <c r="AQ33" s="148">
        <v>1.5158980362087178E-3</v>
      </c>
      <c r="AR33" s="148">
        <v>1.1322348976662932E-2</v>
      </c>
      <c r="AS33" s="148">
        <v>0.1046839017673642</v>
      </c>
      <c r="AT33" s="148">
        <v>6.3140186879114796E-2</v>
      </c>
      <c r="AU33" s="148">
        <v>4.0960172545009776E-2</v>
      </c>
      <c r="AV33" s="148">
        <v>2.8120969204510321E-2</v>
      </c>
      <c r="AW33" s="148">
        <v>2.6744316505927482E-3</v>
      </c>
      <c r="AX33" s="148">
        <v>1.6129360632870053E-3</v>
      </c>
      <c r="AY33" s="148">
        <v>1.1540022252531694E-2</v>
      </c>
      <c r="AZ33" s="148">
        <v>9.3242731501485508E-3</v>
      </c>
      <c r="BA33" s="148">
        <v>6.1939831205343847E-3</v>
      </c>
      <c r="BB33" s="148">
        <v>5.1986456088449623E-3</v>
      </c>
      <c r="BC33" s="148">
        <v>2.0635316487118568E-3</v>
      </c>
      <c r="BD33" s="148">
        <v>1.4379479495517556E-3</v>
      </c>
      <c r="BE33" s="148">
        <v>1.9498680213268593E-3</v>
      </c>
      <c r="BF33" s="148">
        <v>4.200441775219374E-3</v>
      </c>
      <c r="BG33" s="148">
        <v>3.1873538727912893E-3</v>
      </c>
      <c r="BH33" s="148">
        <v>1.2165049884414795E-3</v>
      </c>
      <c r="BI33" s="148">
        <v>2.514614246003639E-3</v>
      </c>
      <c r="BJ33" s="148">
        <v>1.4626120706338192E-3</v>
      </c>
      <c r="BK33" s="148">
        <v>1.2183498999373892E-3</v>
      </c>
      <c r="BL33" s="148">
        <v>5.0023586656238643E-3</v>
      </c>
      <c r="BM33" s="148">
        <v>4.5278879599003159E-3</v>
      </c>
      <c r="BN33" s="148">
        <v>1.1730513112310974E-2</v>
      </c>
      <c r="BO33" s="148">
        <v>4.4259206360189726E-3</v>
      </c>
      <c r="BP33" s="148">
        <v>1.354855219796496E-3</v>
      </c>
      <c r="BQ33" s="148">
        <v>1.0765174815274478E-3</v>
      </c>
      <c r="BR33" s="148">
        <v>3.3725204166242398E-3</v>
      </c>
      <c r="BS33" s="148">
        <v>2.8814163426943091E-3</v>
      </c>
      <c r="BT33" s="148">
        <v>2.9603032767614466E-2</v>
      </c>
      <c r="BU33" s="148">
        <v>1.3955803951894722E-2</v>
      </c>
      <c r="BV33" s="148">
        <v>1.9643954240072231E-2</v>
      </c>
      <c r="BW33" s="148">
        <v>7.9096630403113397E-4</v>
      </c>
      <c r="BX33" s="148">
        <v>1.5792847990281408E-3</v>
      </c>
      <c r="BY33" s="148">
        <v>1.6518708411852462E-3</v>
      </c>
      <c r="BZ33" s="148">
        <v>5.2813813143762255E-4</v>
      </c>
      <c r="CA33" s="148">
        <v>2.3531818799716901E-4</v>
      </c>
      <c r="CB33" s="148">
        <v>3.6925528361116236E-4</v>
      </c>
      <c r="CC33" s="148">
        <v>2.6964415993435941E-4</v>
      </c>
      <c r="CD33" s="148">
        <v>7.3728675262416305E-5</v>
      </c>
      <c r="CE33" s="148">
        <v>1.2753815938692712E-3</v>
      </c>
      <c r="CF33" s="148">
        <v>2.2666946034061091E-4</v>
      </c>
      <c r="CG33" s="148">
        <v>7.1912977529166463E-4</v>
      </c>
      <c r="CH33" s="148">
        <v>6.0339727191671265E-4</v>
      </c>
      <c r="CI33" s="148">
        <v>2.191697262896684E-4</v>
      </c>
      <c r="CJ33" s="148">
        <v>1.1434785423777172E-3</v>
      </c>
      <c r="CK33" s="148">
        <v>6.8277226158296688E-4</v>
      </c>
      <c r="CL33" s="148">
        <v>1.8740779095730413E-4</v>
      </c>
      <c r="CM33" s="148">
        <v>4.450810040590844E-4</v>
      </c>
      <c r="CN33" s="148">
        <v>3.5902861872780251E-4</v>
      </c>
      <c r="CO33" s="148">
        <v>2.2289505973558616E-4</v>
      </c>
      <c r="CP33" s="148">
        <v>3.0247568955793291E-4</v>
      </c>
      <c r="CQ33" s="148">
        <v>4.4366634417485144E-4</v>
      </c>
      <c r="CR33" s="148">
        <v>4.3549895480656095E-4</v>
      </c>
      <c r="CS33" s="148">
        <v>4.4894092890802395E-4</v>
      </c>
      <c r="CT33" s="148">
        <v>4.7582983663256459E-4</v>
      </c>
      <c r="CU33" s="148">
        <v>4.7831175704675247E-4</v>
      </c>
      <c r="CV33" s="148">
        <v>7.0697604439313208E-4</v>
      </c>
      <c r="CW33" s="148">
        <v>5.7632007188799215E-4</v>
      </c>
      <c r="CX33" s="148">
        <v>4.199966429513256E-4</v>
      </c>
      <c r="CY33" s="148">
        <v>5.2128406544811113E-4</v>
      </c>
      <c r="CZ33" s="148">
        <v>4.4304234166956373E-4</v>
      </c>
      <c r="DA33" s="148">
        <v>3.9745431031923368E-4</v>
      </c>
      <c r="DB33" s="148">
        <v>1.6788809374996632E-3</v>
      </c>
      <c r="DC33" s="148">
        <v>1.923591262837661E-4</v>
      </c>
      <c r="DD33" s="148">
        <v>1.2273755995841774E-3</v>
      </c>
      <c r="DE33" s="148">
        <v>1.2151401750875514E-3</v>
      </c>
      <c r="DF33" s="148">
        <v>6.5059049097834179E-4</v>
      </c>
      <c r="DG33" s="148">
        <v>7.470979066908235E-4</v>
      </c>
      <c r="DH33" s="148">
        <v>3.2272156060488065E-4</v>
      </c>
      <c r="DI33" s="148">
        <v>6.1060542542972721E-4</v>
      </c>
      <c r="DJ33" s="148">
        <v>1.2263921354115528E-3</v>
      </c>
      <c r="DK33" s="148">
        <v>4.251748092886121E-4</v>
      </c>
    </row>
    <row r="34" spans="2:115">
      <c r="B34" s="146">
        <v>221</v>
      </c>
      <c r="C34" s="147" t="s">
        <v>501</v>
      </c>
      <c r="D34" s="148">
        <v>0.89121305414237573</v>
      </c>
      <c r="E34" s="148">
        <v>0.22748459118779749</v>
      </c>
      <c r="F34" s="148">
        <v>5.901806066058312E-2</v>
      </c>
      <c r="G34" s="148">
        <v>1.5677468561709343E-3</v>
      </c>
      <c r="H34" s="148">
        <v>4.5417531317540324E-2</v>
      </c>
      <c r="I34" s="148">
        <v>4.3910924205297228E-2</v>
      </c>
      <c r="J34" s="148">
        <v>2.0837753553953637E-2</v>
      </c>
      <c r="K34" s="148">
        <v>9.2973798919688058E-3</v>
      </c>
      <c r="L34" s="148">
        <v>1.0670571051734213E-2</v>
      </c>
      <c r="M34" s="148">
        <v>1.5291033315809518E-2</v>
      </c>
      <c r="N34" s="148">
        <v>2.2117175426818132E-2</v>
      </c>
      <c r="O34" s="148">
        <v>4.8399321797975032E-3</v>
      </c>
      <c r="P34" s="148">
        <v>4.4591407708085588E-3</v>
      </c>
      <c r="Q34" s="148">
        <v>2.8851368230152073E-2</v>
      </c>
      <c r="R34" s="148">
        <v>4.2714756262200532E-2</v>
      </c>
      <c r="S34" s="148">
        <v>1.2066701259995281E-2</v>
      </c>
      <c r="T34" s="148">
        <v>2.7572080721633796E-3</v>
      </c>
      <c r="U34" s="148">
        <v>9.7674231555550904E-3</v>
      </c>
      <c r="V34" s="148">
        <v>1.2356488485784477E-2</v>
      </c>
      <c r="W34" s="148">
        <v>2.0635417519896952E-2</v>
      </c>
      <c r="X34" s="148">
        <v>6.4290985463503911E-2</v>
      </c>
      <c r="Y34" s="148">
        <v>1.8896549677727054E-2</v>
      </c>
      <c r="Z34" s="148">
        <v>3.8645866203313554E-2</v>
      </c>
      <c r="AA34" s="148">
        <v>4.6462560396114926E-2</v>
      </c>
      <c r="AB34" s="148">
        <v>1.8137525549957106E-2</v>
      </c>
      <c r="AC34" s="148">
        <v>1.1019575020095583E-2</v>
      </c>
      <c r="AD34" s="148">
        <v>1.3683386666022254E-3</v>
      </c>
      <c r="AE34" s="148">
        <v>6.0073010332069065E-3</v>
      </c>
      <c r="AF34" s="148">
        <v>4.5455033733435282E-3</v>
      </c>
      <c r="AG34" s="148">
        <v>1.2197601096406276E-2</v>
      </c>
      <c r="AH34" s="148">
        <v>8.0033887134442677E-2</v>
      </c>
      <c r="AI34" s="148">
        <v>4.027620328281932E-2</v>
      </c>
      <c r="AJ34" s="148">
        <v>4.6995634985804948E-4</v>
      </c>
      <c r="AK34" s="148">
        <v>1.305770860789743E-3</v>
      </c>
      <c r="AL34" s="148">
        <v>1.2518191130770295</v>
      </c>
      <c r="AM34" s="148">
        <v>3.3189737895448629E-2</v>
      </c>
      <c r="AN34" s="148">
        <v>7.5364705428100365E-2</v>
      </c>
      <c r="AO34" s="148">
        <v>3.1236280686755678E-2</v>
      </c>
      <c r="AP34" s="148">
        <v>3.9144974465733767E-3</v>
      </c>
      <c r="AQ34" s="148">
        <v>1.0166576603674767E-2</v>
      </c>
      <c r="AR34" s="148">
        <v>6.7976787676815552E-3</v>
      </c>
      <c r="AS34" s="148">
        <v>1.5766714857935698E-3</v>
      </c>
      <c r="AT34" s="148">
        <v>2.0630789857888506E-3</v>
      </c>
      <c r="AU34" s="148">
        <v>3.0269794227058243E-3</v>
      </c>
      <c r="AV34" s="148">
        <v>1.8221126068143204E-3</v>
      </c>
      <c r="AW34" s="148">
        <v>1.6956619277584432E-3</v>
      </c>
      <c r="AX34" s="148">
        <v>1.4314825577101179E-2</v>
      </c>
      <c r="AY34" s="148">
        <v>5.8890529372524333E-3</v>
      </c>
      <c r="AZ34" s="148">
        <v>6.8898796536284116E-3</v>
      </c>
      <c r="BA34" s="148">
        <v>9.8206485357975326E-3</v>
      </c>
      <c r="BB34" s="148">
        <v>1.2563500535171843E-2</v>
      </c>
      <c r="BC34" s="148">
        <v>4.4752174556029874E-2</v>
      </c>
      <c r="BD34" s="148">
        <v>2.6866688385689584E-2</v>
      </c>
      <c r="BE34" s="148">
        <v>2.3145696600769813E-2</v>
      </c>
      <c r="BF34" s="148">
        <v>2.9111283357747337E-2</v>
      </c>
      <c r="BG34" s="148">
        <v>5.4810401371761429E-2</v>
      </c>
      <c r="BH34" s="148">
        <v>1.3617782380069965E-2</v>
      </c>
      <c r="BI34" s="148">
        <v>0.10311891006358855</v>
      </c>
      <c r="BJ34" s="148">
        <v>5.3294328855082708E-2</v>
      </c>
      <c r="BK34" s="148">
        <v>4.4935049073308565E-2</v>
      </c>
      <c r="BL34" s="148">
        <v>7.3163099436120912E-2</v>
      </c>
      <c r="BM34" s="148">
        <v>7.0957820380744677E-2</v>
      </c>
      <c r="BN34" s="148">
        <v>1.2364589552698417E-2</v>
      </c>
      <c r="BO34" s="148">
        <v>2.28451892640027E-2</v>
      </c>
      <c r="BP34" s="148">
        <v>9.2268449752522089E-2</v>
      </c>
      <c r="BQ34" s="148">
        <v>5.5321192291207981E-3</v>
      </c>
      <c r="BR34" s="148">
        <v>1.833874333651864E-2</v>
      </c>
      <c r="BS34" s="148">
        <v>2.2379014417564968E-2</v>
      </c>
      <c r="BT34" s="148">
        <v>1.6497683953611123E-2</v>
      </c>
      <c r="BU34" s="148">
        <v>1.455637921402273E-2</v>
      </c>
      <c r="BV34" s="148">
        <v>2.5019716195788747E-3</v>
      </c>
      <c r="BW34" s="148">
        <v>3.063539582315148E-3</v>
      </c>
      <c r="BX34" s="148">
        <v>4.7125533047897329E-2</v>
      </c>
      <c r="BY34" s="148">
        <v>6.1733487309960618E-3</v>
      </c>
      <c r="BZ34" s="148">
        <v>7.5921873562092316E-3</v>
      </c>
      <c r="CA34" s="148">
        <v>5.9025071784572329E-3</v>
      </c>
      <c r="CB34" s="148">
        <v>2.4167429534741902E-3</v>
      </c>
      <c r="CC34" s="148">
        <v>3.947386798665845E-3</v>
      </c>
      <c r="CD34" s="148">
        <v>1.2725352255380268E-3</v>
      </c>
      <c r="CE34" s="148">
        <v>3.5459888569521797E-3</v>
      </c>
      <c r="CF34" s="148">
        <v>2.3258818546050453E-3</v>
      </c>
      <c r="CG34" s="148">
        <v>9.0045404513850597E-3</v>
      </c>
      <c r="CH34" s="148">
        <v>4.0469873899079975E-3</v>
      </c>
      <c r="CI34" s="148">
        <v>3.8642539263225211E-3</v>
      </c>
      <c r="CJ34" s="148">
        <v>6.346354422665219E-3</v>
      </c>
      <c r="CK34" s="148">
        <v>1.0173706301637903E-2</v>
      </c>
      <c r="CL34" s="148">
        <v>1.3154931468258668E-3</v>
      </c>
      <c r="CM34" s="148">
        <v>3.427386132377766E-3</v>
      </c>
      <c r="CN34" s="148">
        <v>5.2618118960281735E-3</v>
      </c>
      <c r="CO34" s="148">
        <v>1.2483303650924307E-2</v>
      </c>
      <c r="CP34" s="148">
        <v>3.756468729880677E-3</v>
      </c>
      <c r="CQ34" s="148">
        <v>1.0428751934598935E-2</v>
      </c>
      <c r="CR34" s="148">
        <v>3.5442591801591477E-3</v>
      </c>
      <c r="CS34" s="148">
        <v>2.633596108937747E-3</v>
      </c>
      <c r="CT34" s="148">
        <v>1.5920108556212512E-2</v>
      </c>
      <c r="CU34" s="148">
        <v>1.6914398680227649E-2</v>
      </c>
      <c r="CV34" s="148">
        <v>5.4045153141077211E-3</v>
      </c>
      <c r="CW34" s="148">
        <v>4.3325948231222478E-3</v>
      </c>
      <c r="CX34" s="148">
        <v>3.6311061557003097E-3</v>
      </c>
      <c r="CY34" s="148">
        <v>8.078064359376037E-3</v>
      </c>
      <c r="CZ34" s="148">
        <v>5.7493612086208529E-3</v>
      </c>
      <c r="DA34" s="148">
        <v>1.0061656575334758E-2</v>
      </c>
      <c r="DB34" s="148">
        <v>2.2220056513761563E-2</v>
      </c>
      <c r="DC34" s="148">
        <v>3.6615440883548682E-3</v>
      </c>
      <c r="DD34" s="148">
        <v>8.1592644732425557E-3</v>
      </c>
      <c r="DE34" s="148">
        <v>1.0312450972721076E-2</v>
      </c>
      <c r="DF34" s="148">
        <v>7.620707624517613E-3</v>
      </c>
      <c r="DG34" s="148">
        <v>9.2158574104615806E-3</v>
      </c>
      <c r="DH34" s="148">
        <v>7.5511065798781057E-3</v>
      </c>
      <c r="DI34" s="148">
        <v>3.5222606350724149E-3</v>
      </c>
      <c r="DJ34" s="148">
        <v>6.5158634662262419E-2</v>
      </c>
      <c r="DK34" s="148">
        <v>4.2409536058777095E-3</v>
      </c>
    </row>
    <row r="35" spans="2:115">
      <c r="B35" s="146">
        <v>222</v>
      </c>
      <c r="C35" s="147" t="s">
        <v>502</v>
      </c>
      <c r="D35" s="148">
        <v>0.73317976426794618</v>
      </c>
      <c r="E35" s="148">
        <v>0.25622093429073417</v>
      </c>
      <c r="F35" s="148">
        <v>7.6607122127582861E-2</v>
      </c>
      <c r="G35" s="148">
        <v>1.3461617695866095E-3</v>
      </c>
      <c r="H35" s="148">
        <v>5.2359802453025482E-2</v>
      </c>
      <c r="I35" s="148">
        <v>5.0180305846194505E-2</v>
      </c>
      <c r="J35" s="148">
        <v>3.2510874456866505E-3</v>
      </c>
      <c r="K35" s="148">
        <v>1.9579420338849333E-3</v>
      </c>
      <c r="L35" s="148">
        <v>3.6175292303510147E-3</v>
      </c>
      <c r="M35" s="148">
        <v>1.6425476325547801E-3</v>
      </c>
      <c r="N35" s="148">
        <v>1.8939954772851291E-3</v>
      </c>
      <c r="O35" s="148">
        <v>6.7290670093019455E-3</v>
      </c>
      <c r="P35" s="148">
        <v>6.1172987347975216E-3</v>
      </c>
      <c r="Q35" s="148">
        <v>1.5225276325695608E-3</v>
      </c>
      <c r="R35" s="148">
        <v>1.1557442123087476E-3</v>
      </c>
      <c r="S35" s="148">
        <v>1.3674205805532589E-3</v>
      </c>
      <c r="T35" s="148">
        <v>2.8054661841757145E-4</v>
      </c>
      <c r="U35" s="148">
        <v>1.2585172818225499E-3</v>
      </c>
      <c r="V35" s="148">
        <v>3.6440653587175172E-3</v>
      </c>
      <c r="W35" s="148">
        <v>1.828296828979789E-3</v>
      </c>
      <c r="X35" s="148">
        <v>1.8378306488968609E-3</v>
      </c>
      <c r="Y35" s="148">
        <v>1.5090265748984905E-3</v>
      </c>
      <c r="Z35" s="148">
        <v>1.7544084118142217E-3</v>
      </c>
      <c r="AA35" s="148">
        <v>9.3171862819102047E-4</v>
      </c>
      <c r="AB35" s="148">
        <v>2.6189575040882905E-3</v>
      </c>
      <c r="AC35" s="148">
        <v>1.5975636248874645E-3</v>
      </c>
      <c r="AD35" s="148">
        <v>1.0761103143659613E-3</v>
      </c>
      <c r="AE35" s="148">
        <v>2.386285016926329E-3</v>
      </c>
      <c r="AF35" s="148">
        <v>1.6638628601985297E-3</v>
      </c>
      <c r="AG35" s="148">
        <v>1.1369211381054784E-3</v>
      </c>
      <c r="AH35" s="148">
        <v>3.3019571397560018E-3</v>
      </c>
      <c r="AI35" s="148">
        <v>1.258525271904957E-3</v>
      </c>
      <c r="AJ35" s="148">
        <v>1.7573966473084934E-4</v>
      </c>
      <c r="AK35" s="148">
        <v>7.9550308175482213E-4</v>
      </c>
      <c r="AL35" s="148">
        <v>1.7563573036567109E-3</v>
      </c>
      <c r="AM35" s="148">
        <v>1.0338230781903615</v>
      </c>
      <c r="AN35" s="148">
        <v>2.8294192548357598E-2</v>
      </c>
      <c r="AO35" s="148">
        <v>1.2315882890924566E-3</v>
      </c>
      <c r="AP35" s="148">
        <v>2.9188798714779971E-3</v>
      </c>
      <c r="AQ35" s="148">
        <v>1.5554303695836324E-3</v>
      </c>
      <c r="AR35" s="148">
        <v>2.6428211317086835E-3</v>
      </c>
      <c r="AS35" s="148">
        <v>1.6885400924487376E-3</v>
      </c>
      <c r="AT35" s="148">
        <v>2.1180437100139747E-3</v>
      </c>
      <c r="AU35" s="148">
        <v>2.049212024512042E-3</v>
      </c>
      <c r="AV35" s="148">
        <v>1.30059913785898E-3</v>
      </c>
      <c r="AW35" s="148">
        <v>1.1154380428758045E-3</v>
      </c>
      <c r="AX35" s="148">
        <v>1.1523381193369784E-3</v>
      </c>
      <c r="AY35" s="148">
        <v>3.3278771570407939E-3</v>
      </c>
      <c r="AZ35" s="148">
        <v>1.5849554610232897E-3</v>
      </c>
      <c r="BA35" s="148">
        <v>7.8772373503217374E-3</v>
      </c>
      <c r="BB35" s="148">
        <v>1.2469048910128464E-2</v>
      </c>
      <c r="BC35" s="148">
        <v>9.8870817509275379E-3</v>
      </c>
      <c r="BD35" s="148">
        <v>3.4486433402426526E-3</v>
      </c>
      <c r="BE35" s="148">
        <v>1.3289669104802752E-3</v>
      </c>
      <c r="BF35" s="148">
        <v>9.2965064450022325E-3</v>
      </c>
      <c r="BG35" s="148">
        <v>6.9755949880774513E-3</v>
      </c>
      <c r="BH35" s="148">
        <v>1.3722860167299708E-3</v>
      </c>
      <c r="BI35" s="148">
        <v>3.7316517666556629E-3</v>
      </c>
      <c r="BJ35" s="148">
        <v>7.1487954682869781E-3</v>
      </c>
      <c r="BK35" s="148">
        <v>2.3222528232869216E-3</v>
      </c>
      <c r="BL35" s="148">
        <v>2.2043312696068899E-2</v>
      </c>
      <c r="BM35" s="148">
        <v>1.9518925098358997E-2</v>
      </c>
      <c r="BN35" s="148">
        <v>1.2317994041860623E-2</v>
      </c>
      <c r="BO35" s="148">
        <v>1.106836201151941E-2</v>
      </c>
      <c r="BP35" s="148">
        <v>5.7407110106647346E-3</v>
      </c>
      <c r="BQ35" s="148">
        <v>6.3012267165316301E-3</v>
      </c>
      <c r="BR35" s="148">
        <v>1.525071169059369E-3</v>
      </c>
      <c r="BS35" s="148">
        <v>1.6543009772606572E-3</v>
      </c>
      <c r="BT35" s="148">
        <v>4.1279404972300411E-3</v>
      </c>
      <c r="BU35" s="148">
        <v>3.983687388118589E-3</v>
      </c>
      <c r="BV35" s="148">
        <v>1.9531540013489378E-3</v>
      </c>
      <c r="BW35" s="148">
        <v>7.3888050528232794E-4</v>
      </c>
      <c r="BX35" s="148">
        <v>2.7299190017813541E-3</v>
      </c>
      <c r="BY35" s="148">
        <v>1.4957143447272791E-2</v>
      </c>
      <c r="BZ35" s="148">
        <v>8.3992948527196942E-4</v>
      </c>
      <c r="CA35" s="148">
        <v>6.3381437931693725E-4</v>
      </c>
      <c r="CB35" s="148">
        <v>3.3221267172017121E-4</v>
      </c>
      <c r="CC35" s="148">
        <v>2.9401232467597633E-4</v>
      </c>
      <c r="CD35" s="148">
        <v>8.7465493532316933E-5</v>
      </c>
      <c r="CE35" s="148">
        <v>1.7948330523573611E-3</v>
      </c>
      <c r="CF35" s="148">
        <v>2.6403846657351432E-3</v>
      </c>
      <c r="CG35" s="148">
        <v>1.3354287353847871E-2</v>
      </c>
      <c r="CH35" s="148">
        <v>2.4352577803113625E-3</v>
      </c>
      <c r="CI35" s="148">
        <v>1.292424634019683E-3</v>
      </c>
      <c r="CJ35" s="148">
        <v>1.2165894922604983E-3</v>
      </c>
      <c r="CK35" s="148">
        <v>1.1725859788124246E-3</v>
      </c>
      <c r="CL35" s="148">
        <v>7.7762013137064258E-4</v>
      </c>
      <c r="CM35" s="148">
        <v>1.2959181853653755E-3</v>
      </c>
      <c r="CN35" s="148">
        <v>1.060787255633802E-3</v>
      </c>
      <c r="CO35" s="148">
        <v>1.0557320182056965E-3</v>
      </c>
      <c r="CP35" s="148">
        <v>1.0958752038593756E-3</v>
      </c>
      <c r="CQ35" s="148">
        <v>8.8722587459161002E-4</v>
      </c>
      <c r="CR35" s="148">
        <v>2.2231112444263436E-3</v>
      </c>
      <c r="CS35" s="148">
        <v>7.1248839273167146E-4</v>
      </c>
      <c r="CT35" s="148">
        <v>1.4946248761486024E-3</v>
      </c>
      <c r="CU35" s="148">
        <v>1.9850428564014018E-3</v>
      </c>
      <c r="CV35" s="148">
        <v>1.8322693603175283E-3</v>
      </c>
      <c r="CW35" s="148">
        <v>2.0430716402687699E-3</v>
      </c>
      <c r="CX35" s="148">
        <v>1.5613800211536028E-3</v>
      </c>
      <c r="CY35" s="148">
        <v>4.3625386782179063E-3</v>
      </c>
      <c r="CZ35" s="148">
        <v>4.9892127900704056E-3</v>
      </c>
      <c r="DA35" s="148">
        <v>1.029294733959977E-3</v>
      </c>
      <c r="DB35" s="148">
        <v>3.2628415926756006E-2</v>
      </c>
      <c r="DC35" s="148">
        <v>5.1578831267746258E-4</v>
      </c>
      <c r="DD35" s="148">
        <v>2.477000273350064E-3</v>
      </c>
      <c r="DE35" s="148">
        <v>1.1622263485894686E-3</v>
      </c>
      <c r="DF35" s="148">
        <v>1.3924099333031145E-3</v>
      </c>
      <c r="DG35" s="148">
        <v>2.3813184654665107E-3</v>
      </c>
      <c r="DH35" s="148">
        <v>8.8227072099071446E-3</v>
      </c>
      <c r="DI35" s="148">
        <v>1.6887444236242642E-3</v>
      </c>
      <c r="DJ35" s="148">
        <v>9.4600645871863263E-3</v>
      </c>
      <c r="DK35" s="148">
        <v>8.9951948400290469E-4</v>
      </c>
    </row>
    <row r="36" spans="2:115">
      <c r="B36" s="146">
        <v>231</v>
      </c>
      <c r="C36" s="149" t="s">
        <v>503</v>
      </c>
      <c r="D36" s="148">
        <v>0.22855083046725044</v>
      </c>
      <c r="E36" s="148">
        <v>0.40003530794917158</v>
      </c>
      <c r="F36" s="148">
        <v>-5.1583411273753051E-2</v>
      </c>
      <c r="G36" s="148">
        <v>3.2027885350069223E-3</v>
      </c>
      <c r="H36" s="148">
        <v>0.14558519169587084</v>
      </c>
      <c r="I36" s="148">
        <v>0.1043199651427906</v>
      </c>
      <c r="J36" s="148">
        <v>4.3291024023596463E-5</v>
      </c>
      <c r="K36" s="148">
        <v>2.0225004911795072E-5</v>
      </c>
      <c r="L36" s="148">
        <v>1.7748479058292788E-5</v>
      </c>
      <c r="M36" s="148">
        <v>5.2230524192375887E-5</v>
      </c>
      <c r="N36" s="148">
        <v>8.1610943892568475E-5</v>
      </c>
      <c r="O36" s="148">
        <v>2.7209196891383785E-5</v>
      </c>
      <c r="P36" s="148">
        <v>3.3755078444106754E-4</v>
      </c>
      <c r="Q36" s="148">
        <v>3.3451769469650468E-5</v>
      </c>
      <c r="R36" s="148">
        <v>2.6105511991552634E-5</v>
      </c>
      <c r="S36" s="148">
        <v>2.3390349067545927E-5</v>
      </c>
      <c r="T36" s="148">
        <v>5.9693012919637053E-6</v>
      </c>
      <c r="U36" s="148">
        <v>4.998693161044217E-5</v>
      </c>
      <c r="V36" s="148">
        <v>9.4220273605635752E-4</v>
      </c>
      <c r="W36" s="148">
        <v>5.9953451544030614E-5</v>
      </c>
      <c r="X36" s="148">
        <v>2.0713289557155781E-4</v>
      </c>
      <c r="Y36" s="148">
        <v>3.8129676176279939E-5</v>
      </c>
      <c r="Z36" s="148">
        <v>4.8231232871783068E-5</v>
      </c>
      <c r="AA36" s="148">
        <v>3.356623147664514E-5</v>
      </c>
      <c r="AB36" s="148">
        <v>7.0907524291429177E-5</v>
      </c>
      <c r="AC36" s="148">
        <v>2.6888242299791651E-5</v>
      </c>
      <c r="AD36" s="148">
        <v>1.3046054839245292E-5</v>
      </c>
      <c r="AE36" s="148">
        <v>2.0165908151367391E-5</v>
      </c>
      <c r="AF36" s="148">
        <v>1.8239315944304918E-5</v>
      </c>
      <c r="AG36" s="148">
        <v>4.0279511848351476E-5</v>
      </c>
      <c r="AH36" s="148">
        <v>2.891280483265624E-5</v>
      </c>
      <c r="AI36" s="148">
        <v>8.4277179703018775E-5</v>
      </c>
      <c r="AJ36" s="148">
        <v>1.898131415984863E-6</v>
      </c>
      <c r="AK36" s="148">
        <v>4.4117476983423819E-5</v>
      </c>
      <c r="AL36" s="148">
        <v>3.3047849609458291E-5</v>
      </c>
      <c r="AM36" s="148">
        <v>4.5325259827229933E-5</v>
      </c>
      <c r="AN36" s="148">
        <v>1.0374352062676813</v>
      </c>
      <c r="AO36" s="148">
        <v>3.9690458871235573E-5</v>
      </c>
      <c r="AP36" s="148">
        <v>5.0717482521070269E-5</v>
      </c>
      <c r="AQ36" s="148">
        <v>2.4244495836665424E-4</v>
      </c>
      <c r="AR36" s="148">
        <v>1.0846398317425915E-4</v>
      </c>
      <c r="AS36" s="148">
        <v>3.1678011446156378E-5</v>
      </c>
      <c r="AT36" s="148">
        <v>4.1483457974519658E-5</v>
      </c>
      <c r="AU36" s="148">
        <v>1.0222661019317647E-4</v>
      </c>
      <c r="AV36" s="148">
        <v>2.9362343773112751E-5</v>
      </c>
      <c r="AW36" s="148">
        <v>2.8917035096197044E-5</v>
      </c>
      <c r="AX36" s="148">
        <v>3.1865906023379782E-5</v>
      </c>
      <c r="AY36" s="148">
        <v>9.9671796108120224E-5</v>
      </c>
      <c r="AZ36" s="148">
        <v>2.999000859632544E-5</v>
      </c>
      <c r="BA36" s="148">
        <v>2.8842538706140642E-5</v>
      </c>
      <c r="BB36" s="148">
        <v>9.6651604189687166E-5</v>
      </c>
      <c r="BC36" s="148">
        <v>3.1899916846772977E-4</v>
      </c>
      <c r="BD36" s="148">
        <v>9.7252763521242728E-5</v>
      </c>
      <c r="BE36" s="148">
        <v>9.2581900408310344E-5</v>
      </c>
      <c r="BF36" s="148">
        <v>4.1980465061246825E-5</v>
      </c>
      <c r="BG36" s="148">
        <v>2.8610922432967075E-5</v>
      </c>
      <c r="BH36" s="148">
        <v>4.45219933925002E-5</v>
      </c>
      <c r="BI36" s="148">
        <v>3.1145070452412527E-5</v>
      </c>
      <c r="BJ36" s="148">
        <v>1.2163007919608182E-4</v>
      </c>
      <c r="BK36" s="148">
        <v>4.509840202716144E-5</v>
      </c>
      <c r="BL36" s="148">
        <v>6.0660097390837974E-5</v>
      </c>
      <c r="BM36" s="148">
        <v>5.7407680225090435E-5</v>
      </c>
      <c r="BN36" s="148">
        <v>3.9505118953218669E-5</v>
      </c>
      <c r="BO36" s="148">
        <v>4.5739331267910127E-5</v>
      </c>
      <c r="BP36" s="148">
        <v>5.945024988441047E-4</v>
      </c>
      <c r="BQ36" s="148">
        <v>4.8167590047643715E-5</v>
      </c>
      <c r="BR36" s="148">
        <v>3.3932189671064146E-5</v>
      </c>
      <c r="BS36" s="148">
        <v>3.7815894528848112E-5</v>
      </c>
      <c r="BT36" s="148">
        <v>3.2771760378182133E-5</v>
      </c>
      <c r="BU36" s="148">
        <v>4.2164647573644805E-5</v>
      </c>
      <c r="BV36" s="148">
        <v>4.500568477229441E-5</v>
      </c>
      <c r="BW36" s="148">
        <v>1.3025642304989489E-3</v>
      </c>
      <c r="BX36" s="148">
        <v>6.07143544691732E-5</v>
      </c>
      <c r="BY36" s="148">
        <v>9.0185336118777184E-5</v>
      </c>
      <c r="BZ36" s="148">
        <v>4.0809655477412611E-5</v>
      </c>
      <c r="CA36" s="148">
        <v>4.2061885908721249E-5</v>
      </c>
      <c r="CB36" s="148">
        <v>1.4374021793570897E-5</v>
      </c>
      <c r="CC36" s="148">
        <v>1.1454546300092958E-5</v>
      </c>
      <c r="CD36" s="148">
        <v>3.9083156547075204E-6</v>
      </c>
      <c r="CE36" s="148">
        <v>5.1471899685653365E-5</v>
      </c>
      <c r="CF36" s="148">
        <v>1.8174778713204609E-5</v>
      </c>
      <c r="CG36" s="148">
        <v>4.9504122973731518E-5</v>
      </c>
      <c r="CH36" s="148">
        <v>2.0971402344143716E-5</v>
      </c>
      <c r="CI36" s="148">
        <v>1.3305431805666189E-5</v>
      </c>
      <c r="CJ36" s="148">
        <v>2.0627966566859161E-5</v>
      </c>
      <c r="CK36" s="148">
        <v>3.100311779399907E-5</v>
      </c>
      <c r="CL36" s="148">
        <v>1.0422096067982244E-4</v>
      </c>
      <c r="CM36" s="148">
        <v>1.5016552449691477E-4</v>
      </c>
      <c r="CN36" s="148">
        <v>7.8660064430272325E-5</v>
      </c>
      <c r="CO36" s="148">
        <v>2.2795642853208113E-5</v>
      </c>
      <c r="CP36" s="148">
        <v>7.3300357846754798E-5</v>
      </c>
      <c r="CQ36" s="148">
        <v>3.1938752560559149E-5</v>
      </c>
      <c r="CR36" s="148">
        <v>7.4820279950116398E-5</v>
      </c>
      <c r="CS36" s="148">
        <v>3.4323119700661766E-5</v>
      </c>
      <c r="CT36" s="148">
        <v>1.730013145958273E-4</v>
      </c>
      <c r="CU36" s="148">
        <v>3.0672079679194809E-5</v>
      </c>
      <c r="CV36" s="148">
        <v>6.9045435116679124E-5</v>
      </c>
      <c r="CW36" s="148">
        <v>4.3917126831122217E-5</v>
      </c>
      <c r="CX36" s="148">
        <v>2.8719176429220572E-5</v>
      </c>
      <c r="CY36" s="148">
        <v>3.5975637156677168E-4</v>
      </c>
      <c r="CZ36" s="148">
        <v>1.6087541070379838E-4</v>
      </c>
      <c r="DA36" s="148">
        <v>5.6932473144512227E-5</v>
      </c>
      <c r="DB36" s="148">
        <v>4.1111075871023561E-5</v>
      </c>
      <c r="DC36" s="148">
        <v>4.5857797255810894E-5</v>
      </c>
      <c r="DD36" s="148">
        <v>7.8756683673982379E-5</v>
      </c>
      <c r="DE36" s="148">
        <v>4.0869749479318571E-5</v>
      </c>
      <c r="DF36" s="148">
        <v>8.0800579944526944E-5</v>
      </c>
      <c r="DG36" s="148">
        <v>8.1265634870455769E-5</v>
      </c>
      <c r="DH36" s="148">
        <v>2.4121478352702967E-5</v>
      </c>
      <c r="DI36" s="148">
        <v>2.1646575881907064E-4</v>
      </c>
      <c r="DJ36" s="148">
        <v>8.9968983749651147E-5</v>
      </c>
      <c r="DK36" s="148">
        <v>1.2237847460350187E-4</v>
      </c>
    </row>
    <row r="37" spans="2:115">
      <c r="B37" s="146">
        <v>251</v>
      </c>
      <c r="C37" s="147" t="s">
        <v>504</v>
      </c>
      <c r="D37" s="148">
        <v>0.80644510186277596</v>
      </c>
      <c r="E37" s="148">
        <v>0.22831487855538829</v>
      </c>
      <c r="F37" s="148">
        <v>8.9801593924381959E-2</v>
      </c>
      <c r="G37" s="148">
        <v>2.0224176059302419E-5</v>
      </c>
      <c r="H37" s="148">
        <v>4.7354227634081494E-2</v>
      </c>
      <c r="I37" s="148">
        <v>4.5339101380927435E-2</v>
      </c>
      <c r="J37" s="148">
        <v>5.1735663590699022E-4</v>
      </c>
      <c r="K37" s="148">
        <v>4.1781956580091707E-4</v>
      </c>
      <c r="L37" s="148">
        <v>5.2763166059370818E-4</v>
      </c>
      <c r="M37" s="148">
        <v>4.6472293906338048E-4</v>
      </c>
      <c r="N37" s="148">
        <v>4.3260164713163009E-4</v>
      </c>
      <c r="O37" s="148">
        <v>3.5488994695082222E-4</v>
      </c>
      <c r="P37" s="148">
        <v>4.363123033081052E-4</v>
      </c>
      <c r="Q37" s="148">
        <v>1.0415286140684247E-3</v>
      </c>
      <c r="R37" s="148">
        <v>6.6490672999920397E-3</v>
      </c>
      <c r="S37" s="148">
        <v>4.0319946698458433E-4</v>
      </c>
      <c r="T37" s="148">
        <v>5.8580068306903677E-5</v>
      </c>
      <c r="U37" s="148">
        <v>5.7296522877668394E-4</v>
      </c>
      <c r="V37" s="148">
        <v>7.6612782949325709E-4</v>
      </c>
      <c r="W37" s="148">
        <v>4.8356164957619402E-4</v>
      </c>
      <c r="X37" s="148">
        <v>6.3232548822654095E-3</v>
      </c>
      <c r="Y37" s="148">
        <v>3.7366070682932369E-4</v>
      </c>
      <c r="Z37" s="148">
        <v>3.520050568004597E-4</v>
      </c>
      <c r="AA37" s="148">
        <v>3.6175118014928736E-4</v>
      </c>
      <c r="AB37" s="148">
        <v>3.6405648511750452E-4</v>
      </c>
      <c r="AC37" s="148">
        <v>1.3299908550252796E-3</v>
      </c>
      <c r="AD37" s="148">
        <v>1.6978604692563653E-4</v>
      </c>
      <c r="AE37" s="148">
        <v>9.9772841827004948E-4</v>
      </c>
      <c r="AF37" s="148">
        <v>4.1918410237754927E-4</v>
      </c>
      <c r="AG37" s="148">
        <v>3.9199487620980361E-4</v>
      </c>
      <c r="AH37" s="148">
        <v>1.2253158464452145E-2</v>
      </c>
      <c r="AI37" s="148">
        <v>4.4361897189736299E-3</v>
      </c>
      <c r="AJ37" s="148">
        <v>2.9349183434703465E-5</v>
      </c>
      <c r="AK37" s="148">
        <v>1.6878525505373097E-4</v>
      </c>
      <c r="AL37" s="148">
        <v>3.3418867837148383E-3</v>
      </c>
      <c r="AM37" s="148">
        <v>8.826666728012785E-4</v>
      </c>
      <c r="AN37" s="148">
        <v>4.2968342867949141E-4</v>
      </c>
      <c r="AO37" s="148">
        <v>1.036621116396705</v>
      </c>
      <c r="AP37" s="148">
        <v>5.4416652692162559E-4</v>
      </c>
      <c r="AQ37" s="148">
        <v>3.7793421987434038E-4</v>
      </c>
      <c r="AR37" s="148">
        <v>5.5125173339286449E-3</v>
      </c>
      <c r="AS37" s="148">
        <v>2.1027271261612066E-4</v>
      </c>
      <c r="AT37" s="148">
        <v>2.1778086481110014E-4</v>
      </c>
      <c r="AU37" s="148">
        <v>3.2671689958279368E-4</v>
      </c>
      <c r="AV37" s="148">
        <v>1.4752131202485261E-4</v>
      </c>
      <c r="AW37" s="148">
        <v>1.8141980107747637E-4</v>
      </c>
      <c r="AX37" s="148">
        <v>4.7268457473285909E-3</v>
      </c>
      <c r="AY37" s="148">
        <v>8.2444447646360546E-4</v>
      </c>
      <c r="AZ37" s="148">
        <v>2.3729331245329515E-3</v>
      </c>
      <c r="BA37" s="148">
        <v>1.0597771638431541E-3</v>
      </c>
      <c r="BB37" s="148">
        <v>6.3979588807618016E-4</v>
      </c>
      <c r="BC37" s="148">
        <v>1.1494389817968345E-2</v>
      </c>
      <c r="BD37" s="148">
        <v>6.6245134061112907E-3</v>
      </c>
      <c r="BE37" s="148">
        <v>7.7658517824234349E-3</v>
      </c>
      <c r="BF37" s="148">
        <v>1.1135448442655101E-3</v>
      </c>
      <c r="BG37" s="148">
        <v>2.9912019199650943E-3</v>
      </c>
      <c r="BH37" s="148">
        <v>2.0795094483400901E-3</v>
      </c>
      <c r="BI37" s="148">
        <v>8.0165411011145077E-3</v>
      </c>
      <c r="BJ37" s="148">
        <v>2.3010783121314962E-3</v>
      </c>
      <c r="BK37" s="148">
        <v>2.2658681380329955E-3</v>
      </c>
      <c r="BL37" s="148">
        <v>1.2576113133244762E-2</v>
      </c>
      <c r="BM37" s="148">
        <v>8.467647935130881E-4</v>
      </c>
      <c r="BN37" s="148">
        <v>1.2876629929913447E-3</v>
      </c>
      <c r="BO37" s="148">
        <v>9.9596372314717605E-3</v>
      </c>
      <c r="BP37" s="148">
        <v>6.4789687203000651E-3</v>
      </c>
      <c r="BQ37" s="148">
        <v>2.8536614542372369E-4</v>
      </c>
      <c r="BR37" s="148">
        <v>3.0954334391205141E-3</v>
      </c>
      <c r="BS37" s="148">
        <v>2.3784092132236936E-3</v>
      </c>
      <c r="BT37" s="148">
        <v>3.7728489731122833E-4</v>
      </c>
      <c r="BU37" s="148">
        <v>4.7480897742005425E-4</v>
      </c>
      <c r="BV37" s="148">
        <v>3.031006351203323E-4</v>
      </c>
      <c r="BW37" s="148">
        <v>2.3275656254016626E-4</v>
      </c>
      <c r="BX37" s="148">
        <v>5.2145575778584036E-4</v>
      </c>
      <c r="BY37" s="148">
        <v>3.9193018234756036E-4</v>
      </c>
      <c r="BZ37" s="148">
        <v>1.8730254134723207E-4</v>
      </c>
      <c r="CA37" s="148">
        <v>1.3332635264656423E-4</v>
      </c>
      <c r="CB37" s="148">
        <v>7.8474543676696891E-5</v>
      </c>
      <c r="CC37" s="148">
        <v>1.0570643771730788E-4</v>
      </c>
      <c r="CD37" s="148">
        <v>5.2051482099389923E-5</v>
      </c>
      <c r="CE37" s="148">
        <v>6.7895050252822747E-4</v>
      </c>
      <c r="CF37" s="148">
        <v>2.3297423466752187E-4</v>
      </c>
      <c r="CG37" s="148">
        <v>1.1993929419455633E-3</v>
      </c>
      <c r="CH37" s="148">
        <v>5.0105349784408237E-4</v>
      </c>
      <c r="CI37" s="148">
        <v>1.3958899735977328E-4</v>
      </c>
      <c r="CJ37" s="148">
        <v>2.3057762084116229E-4</v>
      </c>
      <c r="CK37" s="148">
        <v>2.3800993490624863E-4</v>
      </c>
      <c r="CL37" s="148">
        <v>8.4357000878993647E-5</v>
      </c>
      <c r="CM37" s="148">
        <v>2.0232633617417762E-4</v>
      </c>
      <c r="CN37" s="148">
        <v>2.5879077046463134E-4</v>
      </c>
      <c r="CO37" s="148">
        <v>2.5606283685250238E-4</v>
      </c>
      <c r="CP37" s="148">
        <v>1.9525532517419527E-4</v>
      </c>
      <c r="CQ37" s="148">
        <v>2.8090536757451067E-4</v>
      </c>
      <c r="CR37" s="148">
        <v>3.4795459038811219E-4</v>
      </c>
      <c r="CS37" s="148">
        <v>4.9813972592171671E-4</v>
      </c>
      <c r="CT37" s="148">
        <v>2.0597480213109232E-3</v>
      </c>
      <c r="CU37" s="148">
        <v>2.4609896203982842E-3</v>
      </c>
      <c r="CV37" s="148">
        <v>6.0259662400897127E-3</v>
      </c>
      <c r="CW37" s="148">
        <v>4.6442101320210127E-4</v>
      </c>
      <c r="CX37" s="148">
        <v>3.7321001689043362E-4</v>
      </c>
      <c r="CY37" s="148">
        <v>4.6410797144358097E-4</v>
      </c>
      <c r="CZ37" s="148">
        <v>7.7548895043700835E-4</v>
      </c>
      <c r="DA37" s="148">
        <v>2.7525618619569209E-4</v>
      </c>
      <c r="DB37" s="148">
        <v>4.8296962653932279E-3</v>
      </c>
      <c r="DC37" s="148">
        <v>1.2491160200592453E-4</v>
      </c>
      <c r="DD37" s="148">
        <v>8.5427003237866091E-4</v>
      </c>
      <c r="DE37" s="148">
        <v>8.0410684876407374E-4</v>
      </c>
      <c r="DF37" s="148">
        <v>3.9581537545148657E-4</v>
      </c>
      <c r="DG37" s="148">
        <v>9.1362722340668874E-4</v>
      </c>
      <c r="DH37" s="148">
        <v>1.0151208815459898E-3</v>
      </c>
      <c r="DI37" s="148">
        <v>3.3472510030313116E-4</v>
      </c>
      <c r="DJ37" s="148">
        <v>1.2978040370446747E-3</v>
      </c>
      <c r="DK37" s="148">
        <v>7.090087759317762E-4</v>
      </c>
    </row>
    <row r="38" spans="2:115">
      <c r="B38" s="146">
        <v>252</v>
      </c>
      <c r="C38" s="147" t="s">
        <v>505</v>
      </c>
      <c r="D38" s="148">
        <v>0.99512949856651678</v>
      </c>
      <c r="E38" s="148">
        <v>0.19247627111091306</v>
      </c>
      <c r="F38" s="148">
        <v>0.13286252840782498</v>
      </c>
      <c r="G38" s="148">
        <v>5.5893297487664555E-6</v>
      </c>
      <c r="H38" s="148">
        <v>3.8447484514950316E-2</v>
      </c>
      <c r="I38" s="148">
        <v>3.7988681431308763E-2</v>
      </c>
      <c r="J38" s="148">
        <v>3.4087445266342E-4</v>
      </c>
      <c r="K38" s="148">
        <v>3.1563415158070271E-4</v>
      </c>
      <c r="L38" s="148">
        <v>4.5844341299312782E-4</v>
      </c>
      <c r="M38" s="148">
        <v>2.0395115524911411E-4</v>
      </c>
      <c r="N38" s="148">
        <v>1.5210547740093148E-4</v>
      </c>
      <c r="O38" s="148">
        <v>1.2978905107537181E-3</v>
      </c>
      <c r="P38" s="148">
        <v>5.3703276964931878E-4</v>
      </c>
      <c r="Q38" s="148">
        <v>2.1462954376555839E-4</v>
      </c>
      <c r="R38" s="148">
        <v>1.8453224433407782E-4</v>
      </c>
      <c r="S38" s="148">
        <v>2.061350168992607E-4</v>
      </c>
      <c r="T38" s="148">
        <v>4.6721301918636707E-5</v>
      </c>
      <c r="U38" s="148">
        <v>4.2757148050113049E-4</v>
      </c>
      <c r="V38" s="148">
        <v>2.7413691906454487E-4</v>
      </c>
      <c r="W38" s="148">
        <v>2.1692066058380752E-4</v>
      </c>
      <c r="X38" s="148">
        <v>2.8860314891594957E-4</v>
      </c>
      <c r="Y38" s="148">
        <v>7.9402276302585498E-4</v>
      </c>
      <c r="Z38" s="148">
        <v>4.6542198211059076E-4</v>
      </c>
      <c r="AA38" s="148">
        <v>2.556630509362364E-4</v>
      </c>
      <c r="AB38" s="148">
        <v>3.3018934927591575E-4</v>
      </c>
      <c r="AC38" s="148">
        <v>3.9763389806401328E-4</v>
      </c>
      <c r="AD38" s="148">
        <v>2.3645037688485145E-4</v>
      </c>
      <c r="AE38" s="148">
        <v>4.7687133775787551E-4</v>
      </c>
      <c r="AF38" s="148">
        <v>5.0624098084174065E-4</v>
      </c>
      <c r="AG38" s="148">
        <v>6.9649657718527907E-4</v>
      </c>
      <c r="AH38" s="148">
        <v>2.5814743176830895E-4</v>
      </c>
      <c r="AI38" s="148">
        <v>3.3980262211263815E-4</v>
      </c>
      <c r="AJ38" s="148">
        <v>3.9855513070322322E-5</v>
      </c>
      <c r="AK38" s="148">
        <v>2.6627794878384992E-4</v>
      </c>
      <c r="AL38" s="148">
        <v>4.047943877962736E-4</v>
      </c>
      <c r="AM38" s="148">
        <v>3.1059603855613957E-4</v>
      </c>
      <c r="AN38" s="148">
        <v>2.0695114525272993E-4</v>
      </c>
      <c r="AO38" s="148">
        <v>3.7744357575997142E-4</v>
      </c>
      <c r="AP38" s="148">
        <v>1.1058621843051542</v>
      </c>
      <c r="AQ38" s="148">
        <v>4.0491980441034812E-4</v>
      </c>
      <c r="AR38" s="148">
        <v>1.0109252681224962E-3</v>
      </c>
      <c r="AS38" s="148">
        <v>4.93321577415696E-4</v>
      </c>
      <c r="AT38" s="148">
        <v>5.4247385237614777E-4</v>
      </c>
      <c r="AU38" s="148">
        <v>5.8522773503454366E-4</v>
      </c>
      <c r="AV38" s="148">
        <v>3.9077890581014981E-4</v>
      </c>
      <c r="AW38" s="148">
        <v>2.9351881006939144E-4</v>
      </c>
      <c r="AX38" s="148">
        <v>3.1125424985952593E-4</v>
      </c>
      <c r="AY38" s="148">
        <v>4.465011011040427E-4</v>
      </c>
      <c r="AZ38" s="148">
        <v>4.3595381246075567E-4</v>
      </c>
      <c r="BA38" s="148">
        <v>2.6826790192353736E-4</v>
      </c>
      <c r="BB38" s="148">
        <v>2.3708858612000704E-4</v>
      </c>
      <c r="BC38" s="148">
        <v>2.2938877607583079E-4</v>
      </c>
      <c r="BD38" s="148">
        <v>2.712539260173824E-4</v>
      </c>
      <c r="BE38" s="148">
        <v>4.3042306317912473E-4</v>
      </c>
      <c r="BF38" s="148">
        <v>2.9241280323283298E-4</v>
      </c>
      <c r="BG38" s="148">
        <v>2.4991970298180192E-4</v>
      </c>
      <c r="BH38" s="148">
        <v>2.183376354484198E-4</v>
      </c>
      <c r="BI38" s="148">
        <v>2.8032171667631946E-4</v>
      </c>
      <c r="BJ38" s="148">
        <v>2.7707211270577251E-4</v>
      </c>
      <c r="BK38" s="148">
        <v>2.5485648055585393E-4</v>
      </c>
      <c r="BL38" s="148">
        <v>2.270522093399353E-4</v>
      </c>
      <c r="BM38" s="148">
        <v>2.3340544154859297E-4</v>
      </c>
      <c r="BN38" s="148">
        <v>3.191717422247678E-4</v>
      </c>
      <c r="BO38" s="148">
        <v>2.7585261738512326E-4</v>
      </c>
      <c r="BP38" s="148">
        <v>7.5171541455665021E-4</v>
      </c>
      <c r="BQ38" s="148">
        <v>1.7111924633946972E-4</v>
      </c>
      <c r="BR38" s="148">
        <v>3.2629789380224879E-2</v>
      </c>
      <c r="BS38" s="148">
        <v>3.8779885375227773E-2</v>
      </c>
      <c r="BT38" s="148">
        <v>6.3123447777255426E-2</v>
      </c>
      <c r="BU38" s="148">
        <v>3.4586871398659479E-2</v>
      </c>
      <c r="BV38" s="148">
        <v>8.4031052302643242E-4</v>
      </c>
      <c r="BW38" s="148">
        <v>2.1546513439195032E-3</v>
      </c>
      <c r="BX38" s="148">
        <v>2.197098826359403E-3</v>
      </c>
      <c r="BY38" s="148">
        <v>4.6793057439681568E-4</v>
      </c>
      <c r="BZ38" s="148">
        <v>2.7003912957257047E-4</v>
      </c>
      <c r="CA38" s="148">
        <v>2.3703786492754053E-4</v>
      </c>
      <c r="CB38" s="148">
        <v>2.9827617146758811E-4</v>
      </c>
      <c r="CC38" s="148">
        <v>8.0648525600283234E-4</v>
      </c>
      <c r="CD38" s="148">
        <v>7.4233884547700031E-4</v>
      </c>
      <c r="CE38" s="148">
        <v>9.3095480655996487E-4</v>
      </c>
      <c r="CF38" s="148">
        <v>9.661860273086049E-5</v>
      </c>
      <c r="CG38" s="148">
        <v>9.893678777478823E-4</v>
      </c>
      <c r="CH38" s="148">
        <v>2.7610625749125198E-4</v>
      </c>
      <c r="CI38" s="148">
        <v>2.3424424508835669E-4</v>
      </c>
      <c r="CJ38" s="148">
        <v>6.2482142677948329E-4</v>
      </c>
      <c r="CK38" s="148">
        <v>8.3482777547531754E-4</v>
      </c>
      <c r="CL38" s="148">
        <v>1.2567958311291265E-4</v>
      </c>
      <c r="CM38" s="148">
        <v>4.1760618044826722E-4</v>
      </c>
      <c r="CN38" s="148">
        <v>6.3955798400126905E-4</v>
      </c>
      <c r="CO38" s="148">
        <v>1.3576359475139831E-4</v>
      </c>
      <c r="CP38" s="148">
        <v>5.2299607284870479E-4</v>
      </c>
      <c r="CQ38" s="148">
        <v>2.1514401613184525E-4</v>
      </c>
      <c r="CR38" s="148">
        <v>4.126624484614693E-4</v>
      </c>
      <c r="CS38" s="148">
        <v>4.9318082755719038E-4</v>
      </c>
      <c r="CT38" s="148">
        <v>3.5370757997058206E-4</v>
      </c>
      <c r="CU38" s="148">
        <v>2.1769667736311229E-4</v>
      </c>
      <c r="CV38" s="148">
        <v>2.8663601409511526E-4</v>
      </c>
      <c r="CW38" s="148">
        <v>2.7655590463849503E-4</v>
      </c>
      <c r="CX38" s="148">
        <v>1.9601885151478778E-4</v>
      </c>
      <c r="CY38" s="148">
        <v>1.678947167923825E-4</v>
      </c>
      <c r="CZ38" s="148">
        <v>2.2088544864028501E-4</v>
      </c>
      <c r="DA38" s="148">
        <v>3.8222422987842458E-4</v>
      </c>
      <c r="DB38" s="148">
        <v>1.9637087178089023E-4</v>
      </c>
      <c r="DC38" s="148">
        <v>1.2815232589329461E-4</v>
      </c>
      <c r="DD38" s="148">
        <v>3.9698866787891247E-4</v>
      </c>
      <c r="DE38" s="148">
        <v>2.6453941589527042E-4</v>
      </c>
      <c r="DF38" s="148">
        <v>2.8586108544345753E-4</v>
      </c>
      <c r="DG38" s="148">
        <v>3.6648161847665486E-4</v>
      </c>
      <c r="DH38" s="148">
        <v>1.2102920354893797E-4</v>
      </c>
      <c r="DI38" s="148">
        <v>2.4206270983409542E-4</v>
      </c>
      <c r="DJ38" s="148">
        <v>4.0753864139480059E-4</v>
      </c>
      <c r="DK38" s="148">
        <v>1.1438156148319699E-3</v>
      </c>
    </row>
    <row r="39" spans="2:115">
      <c r="B39" s="146">
        <v>253</v>
      </c>
      <c r="C39" s="147" t="s">
        <v>506</v>
      </c>
      <c r="D39" s="148">
        <v>0.79532034223447357</v>
      </c>
      <c r="E39" s="148">
        <v>0.30121379453182806</v>
      </c>
      <c r="F39" s="148">
        <v>2.8792335406154324E-2</v>
      </c>
      <c r="G39" s="148">
        <v>4.7640192232049273E-5</v>
      </c>
      <c r="H39" s="148">
        <v>8.354754710615149E-2</v>
      </c>
      <c r="I39" s="148">
        <v>6.7993873402583255E-2</v>
      </c>
      <c r="J39" s="148">
        <v>1.9346263104694532E-4</v>
      </c>
      <c r="K39" s="148">
        <v>9.3780095940829662E-5</v>
      </c>
      <c r="L39" s="148">
        <v>1.9923841534663658E-4</v>
      </c>
      <c r="M39" s="148">
        <v>6.9694224654761686E-5</v>
      </c>
      <c r="N39" s="148">
        <v>6.7762135568640941E-5</v>
      </c>
      <c r="O39" s="148">
        <v>1.2347798625248055E-4</v>
      </c>
      <c r="P39" s="148">
        <v>1.7680774803731668E-4</v>
      </c>
      <c r="Q39" s="148">
        <v>8.0891292462270624E-5</v>
      </c>
      <c r="R39" s="148">
        <v>1.7492709289627646E-4</v>
      </c>
      <c r="S39" s="148">
        <v>8.2444556104551648E-5</v>
      </c>
      <c r="T39" s="148">
        <v>1.9194103089831084E-5</v>
      </c>
      <c r="U39" s="148">
        <v>7.2714645934224953E-5</v>
      </c>
      <c r="V39" s="148">
        <v>6.148301713205262E-5</v>
      </c>
      <c r="W39" s="148">
        <v>9.0489566893888732E-5</v>
      </c>
      <c r="X39" s="148">
        <v>6.9333844639234761E-4</v>
      </c>
      <c r="Y39" s="148">
        <v>9.236102467017151E-5</v>
      </c>
      <c r="Z39" s="148">
        <v>6.2848663041130211E-5</v>
      </c>
      <c r="AA39" s="148">
        <v>5.5265484861916032E-5</v>
      </c>
      <c r="AB39" s="148">
        <v>8.373655147284917E-5</v>
      </c>
      <c r="AC39" s="148">
        <v>2.696925877224499E-4</v>
      </c>
      <c r="AD39" s="148">
        <v>3.5401422150335537E-5</v>
      </c>
      <c r="AE39" s="148">
        <v>9.8779432300755601E-5</v>
      </c>
      <c r="AF39" s="148">
        <v>6.4000856533059591E-5</v>
      </c>
      <c r="AG39" s="148">
        <v>7.7009944619305513E-5</v>
      </c>
      <c r="AH39" s="148">
        <v>7.9319382104070624E-5</v>
      </c>
      <c r="AI39" s="148">
        <v>1.1688398522899229E-4</v>
      </c>
      <c r="AJ39" s="148">
        <v>1.0175263289708766E-5</v>
      </c>
      <c r="AK39" s="148">
        <v>4.0351634122870147E-5</v>
      </c>
      <c r="AL39" s="148">
        <v>1.3616603817597075E-4</v>
      </c>
      <c r="AM39" s="148">
        <v>9.4026048102975878E-5</v>
      </c>
      <c r="AN39" s="148">
        <v>6.5311003381463267E-5</v>
      </c>
      <c r="AO39" s="148">
        <v>7.5464178407109664E-5</v>
      </c>
      <c r="AP39" s="148">
        <v>9.9640350150222376E-5</v>
      </c>
      <c r="AQ39" s="148">
        <v>1.0041718995641662</v>
      </c>
      <c r="AR39" s="148">
        <v>1.0520258459896386E-4</v>
      </c>
      <c r="AS39" s="148">
        <v>6.5371494687030578E-5</v>
      </c>
      <c r="AT39" s="148">
        <v>6.9841311197164159E-5</v>
      </c>
      <c r="AU39" s="148">
        <v>9.1298936983844563E-5</v>
      </c>
      <c r="AV39" s="148">
        <v>5.413780868366593E-5</v>
      </c>
      <c r="AW39" s="148">
        <v>5.2950577553587976E-5</v>
      </c>
      <c r="AX39" s="148">
        <v>6.9982743651463591E-5</v>
      </c>
      <c r="AY39" s="148">
        <v>7.944321392892078E-5</v>
      </c>
      <c r="AZ39" s="148">
        <v>3.4810499627421174E-4</v>
      </c>
      <c r="BA39" s="148">
        <v>4.5046605014565196E-4</v>
      </c>
      <c r="BB39" s="148">
        <v>4.287015441934836E-4</v>
      </c>
      <c r="BC39" s="148">
        <v>2.304067812458818E-3</v>
      </c>
      <c r="BD39" s="148">
        <v>8.1780967706731687E-3</v>
      </c>
      <c r="BE39" s="148">
        <v>3.5907889332787463E-2</v>
      </c>
      <c r="BF39" s="148">
        <v>3.6244298976583923E-3</v>
      </c>
      <c r="BG39" s="148">
        <v>1.969279811524349E-3</v>
      </c>
      <c r="BH39" s="148">
        <v>5.6719092107069225E-3</v>
      </c>
      <c r="BI39" s="148">
        <v>1.6782619873582909E-3</v>
      </c>
      <c r="BJ39" s="148">
        <v>6.1516467300160053E-3</v>
      </c>
      <c r="BK39" s="148">
        <v>4.6603861884478813E-3</v>
      </c>
      <c r="BL39" s="148">
        <v>6.7625005526103326E-4</v>
      </c>
      <c r="BM39" s="148">
        <v>9.0748523602510493E-4</v>
      </c>
      <c r="BN39" s="148">
        <v>3.2241325143473037E-4</v>
      </c>
      <c r="BO39" s="148">
        <v>2.2815679491163847E-4</v>
      </c>
      <c r="BP39" s="148">
        <v>4.5351694128346008E-4</v>
      </c>
      <c r="BQ39" s="148">
        <v>1.9075862944122884E-4</v>
      </c>
      <c r="BR39" s="148">
        <v>4.3367012200696371E-3</v>
      </c>
      <c r="BS39" s="148">
        <v>6.8785774157438908E-4</v>
      </c>
      <c r="BT39" s="148">
        <v>2.7678574708582586E-4</v>
      </c>
      <c r="BU39" s="148">
        <v>9.4184412114188076E-4</v>
      </c>
      <c r="BV39" s="148">
        <v>1.2965945946798307E-4</v>
      </c>
      <c r="BW39" s="148">
        <v>7.1914616005553305E-5</v>
      </c>
      <c r="BX39" s="148">
        <v>1.453916400772201E-4</v>
      </c>
      <c r="BY39" s="148">
        <v>2.5163432934612159E-4</v>
      </c>
      <c r="BZ39" s="148">
        <v>1.0411165617987696E-4</v>
      </c>
      <c r="CA39" s="148">
        <v>5.0627415369329306E-5</v>
      </c>
      <c r="CB39" s="148">
        <v>3.1680539869236028E-5</v>
      </c>
      <c r="CC39" s="148">
        <v>3.5432572786893127E-5</v>
      </c>
      <c r="CD39" s="148">
        <v>1.5694355171651047E-5</v>
      </c>
      <c r="CE39" s="148">
        <v>6.732377912194466E-5</v>
      </c>
      <c r="CF39" s="148">
        <v>1.1298329780116487E-4</v>
      </c>
      <c r="CG39" s="148">
        <v>5.4725506809815631E-4</v>
      </c>
      <c r="CH39" s="148">
        <v>1.2583189323882248E-4</v>
      </c>
      <c r="CI39" s="148">
        <v>1.5136279645585715E-4</v>
      </c>
      <c r="CJ39" s="148">
        <v>6.2029954195534596E-5</v>
      </c>
      <c r="CK39" s="148">
        <v>8.1672788361140678E-5</v>
      </c>
      <c r="CL39" s="148">
        <v>3.4529815230619692E-5</v>
      </c>
      <c r="CM39" s="148">
        <v>8.7348429132304552E-5</v>
      </c>
      <c r="CN39" s="148">
        <v>1.4018459712664569E-4</v>
      </c>
      <c r="CO39" s="148">
        <v>9.3947085444676345E-5</v>
      </c>
      <c r="CP39" s="148">
        <v>8.2430782649102518E-5</v>
      </c>
      <c r="CQ39" s="148">
        <v>1.62377348083624E-4</v>
      </c>
      <c r="CR39" s="148">
        <v>1.8148787600434497E-4</v>
      </c>
      <c r="CS39" s="148">
        <v>1.4706840227139142E-4</v>
      </c>
      <c r="CT39" s="148">
        <v>1.6745266732750736E-4</v>
      </c>
      <c r="CU39" s="148">
        <v>2.1161027869823042E-4</v>
      </c>
      <c r="CV39" s="148">
        <v>2.5803694028418071E-4</v>
      </c>
      <c r="CW39" s="148">
        <v>6.3254598369389184E-4</v>
      </c>
      <c r="CX39" s="148">
        <v>4.2627823437577463E-4</v>
      </c>
      <c r="CY39" s="148">
        <v>2.1012043114152545E-4</v>
      </c>
      <c r="CZ39" s="148">
        <v>3.3681228962384035E-4</v>
      </c>
      <c r="DA39" s="148">
        <v>1.0651655665587181E-4</v>
      </c>
      <c r="DB39" s="148">
        <v>2.2901559063457306E-3</v>
      </c>
      <c r="DC39" s="148">
        <v>4.2634142422525554E-5</v>
      </c>
      <c r="DD39" s="148">
        <v>8.7133199485650505E-4</v>
      </c>
      <c r="DE39" s="148">
        <v>7.0436472435477697E-4</v>
      </c>
      <c r="DF39" s="148">
        <v>6.5393673303615257E-5</v>
      </c>
      <c r="DG39" s="148">
        <v>8.0673704632258728E-5</v>
      </c>
      <c r="DH39" s="148">
        <v>4.9013896640431356E-5</v>
      </c>
      <c r="DI39" s="148">
        <v>2.0286514048047677E-4</v>
      </c>
      <c r="DJ39" s="148">
        <v>1.1025133109776077E-3</v>
      </c>
      <c r="DK39" s="148">
        <v>5.343730248156634E-4</v>
      </c>
    </row>
    <row r="40" spans="2:115">
      <c r="B40" s="146">
        <v>259</v>
      </c>
      <c r="C40" s="149" t="s">
        <v>507</v>
      </c>
      <c r="D40" s="148">
        <v>0.87284178215159347</v>
      </c>
      <c r="E40" s="148">
        <v>0.25302735728318376</v>
      </c>
      <c r="F40" s="148">
        <v>0.10373666169409732</v>
      </c>
      <c r="G40" s="148">
        <v>3.0339801639427534E-4</v>
      </c>
      <c r="H40" s="148">
        <v>5.0287654985204565E-2</v>
      </c>
      <c r="I40" s="148">
        <v>4.6526639928916716E-2</v>
      </c>
      <c r="J40" s="148">
        <v>4.4675712306053881E-3</v>
      </c>
      <c r="K40" s="148">
        <v>1.8920049729917279E-3</v>
      </c>
      <c r="L40" s="148">
        <v>7.5496752301957831E-3</v>
      </c>
      <c r="M40" s="148">
        <v>2.6882257378767367E-4</v>
      </c>
      <c r="N40" s="148">
        <v>4.886460804550296E-4</v>
      </c>
      <c r="O40" s="148">
        <v>1.9440575074487641E-3</v>
      </c>
      <c r="P40" s="148">
        <v>4.5425971015126341E-4</v>
      </c>
      <c r="Q40" s="148">
        <v>1.0305209617525372E-3</v>
      </c>
      <c r="R40" s="148">
        <v>7.4176825815520442E-4</v>
      </c>
      <c r="S40" s="148">
        <v>1.3847106333520136E-3</v>
      </c>
      <c r="T40" s="148">
        <v>1.8035744761273938E-4</v>
      </c>
      <c r="U40" s="148">
        <v>6.2896743484574266E-4</v>
      </c>
      <c r="V40" s="148">
        <v>3.7658785961920568E-4</v>
      </c>
      <c r="W40" s="148">
        <v>5.3632432737550986E-4</v>
      </c>
      <c r="X40" s="148">
        <v>2.0314144851315721E-3</v>
      </c>
      <c r="Y40" s="148">
        <v>2.1701077058972392E-3</v>
      </c>
      <c r="Z40" s="148">
        <v>7.7951137253380685E-4</v>
      </c>
      <c r="AA40" s="148">
        <v>4.156214799705328E-4</v>
      </c>
      <c r="AB40" s="148">
        <v>7.4452267041981244E-3</v>
      </c>
      <c r="AC40" s="148">
        <v>1.590925156428433E-2</v>
      </c>
      <c r="AD40" s="148">
        <v>3.0535996225270363E-4</v>
      </c>
      <c r="AE40" s="148">
        <v>1.6063424236253366E-3</v>
      </c>
      <c r="AF40" s="148">
        <v>1.2305097770616634E-3</v>
      </c>
      <c r="AG40" s="148">
        <v>1.2387439861318598E-3</v>
      </c>
      <c r="AH40" s="148">
        <v>2.8086757319280915E-3</v>
      </c>
      <c r="AI40" s="148">
        <v>1.599110031540949E-3</v>
      </c>
      <c r="AJ40" s="148">
        <v>6.2370834744441064E-5</v>
      </c>
      <c r="AK40" s="148">
        <v>7.8063489310122337E-3</v>
      </c>
      <c r="AL40" s="148">
        <v>6.2517905623549132E-4</v>
      </c>
      <c r="AM40" s="148">
        <v>1.1673268076617795E-3</v>
      </c>
      <c r="AN40" s="148">
        <v>4.3529972093182915E-4</v>
      </c>
      <c r="AO40" s="148">
        <v>1.250139523967307E-2</v>
      </c>
      <c r="AP40" s="148">
        <v>3.5377804630738093E-2</v>
      </c>
      <c r="AQ40" s="148">
        <v>2.0188775740500924E-2</v>
      </c>
      <c r="AR40" s="148">
        <v>1.0529819968528378</v>
      </c>
      <c r="AS40" s="148">
        <v>1.082734686655747E-2</v>
      </c>
      <c r="AT40" s="148">
        <v>6.8417565734023933E-3</v>
      </c>
      <c r="AU40" s="148">
        <v>1.6753688256969341E-2</v>
      </c>
      <c r="AV40" s="148">
        <v>3.0985818039987404E-3</v>
      </c>
      <c r="AW40" s="148">
        <v>1.1278916655355065E-2</v>
      </c>
      <c r="AX40" s="148">
        <v>4.4390474950939717E-3</v>
      </c>
      <c r="AY40" s="148">
        <v>7.2533247252654911E-3</v>
      </c>
      <c r="AZ40" s="148">
        <v>4.2694783296723755E-3</v>
      </c>
      <c r="BA40" s="148">
        <v>7.707238492048408E-3</v>
      </c>
      <c r="BB40" s="148">
        <v>6.3742332209399443E-3</v>
      </c>
      <c r="BC40" s="148">
        <v>3.0606637176770306E-3</v>
      </c>
      <c r="BD40" s="148">
        <v>1.1789563979204996E-2</v>
      </c>
      <c r="BE40" s="148">
        <v>5.7606704213105089E-3</v>
      </c>
      <c r="BF40" s="148">
        <v>7.077391261670174E-3</v>
      </c>
      <c r="BG40" s="148">
        <v>3.4053144406703513E-3</v>
      </c>
      <c r="BH40" s="148">
        <v>3.9995421445641983E-3</v>
      </c>
      <c r="BI40" s="148">
        <v>7.6001889030433986E-3</v>
      </c>
      <c r="BJ40" s="148">
        <v>3.5623030285635232E-3</v>
      </c>
      <c r="BK40" s="148">
        <v>3.5323496870022378E-3</v>
      </c>
      <c r="BL40" s="148">
        <v>5.6817518273374343E-3</v>
      </c>
      <c r="BM40" s="148">
        <v>5.1634441336261931E-3</v>
      </c>
      <c r="BN40" s="148">
        <v>4.1398903799100559E-3</v>
      </c>
      <c r="BO40" s="148">
        <v>2.5185255841976761E-3</v>
      </c>
      <c r="BP40" s="148">
        <v>3.7865928290771933E-3</v>
      </c>
      <c r="BQ40" s="148">
        <v>2.3240845441581563E-4</v>
      </c>
      <c r="BR40" s="148">
        <v>9.24064085569881E-3</v>
      </c>
      <c r="BS40" s="148">
        <v>1.4910308908665794E-2</v>
      </c>
      <c r="BT40" s="148">
        <v>1.4231046902444176E-2</v>
      </c>
      <c r="BU40" s="148">
        <v>1.4688531281395535E-2</v>
      </c>
      <c r="BV40" s="148">
        <v>6.4306967181363024E-4</v>
      </c>
      <c r="BW40" s="148">
        <v>1.0251485782822114E-3</v>
      </c>
      <c r="BX40" s="148">
        <v>5.9608081939621759E-3</v>
      </c>
      <c r="BY40" s="148">
        <v>3.8831234426317041E-4</v>
      </c>
      <c r="BZ40" s="148">
        <v>2.7228799819125157E-4</v>
      </c>
      <c r="CA40" s="148">
        <v>1.8816882762628001E-4</v>
      </c>
      <c r="CB40" s="148">
        <v>1.7646195724593515E-4</v>
      </c>
      <c r="CC40" s="148">
        <v>3.3709228208042672E-4</v>
      </c>
      <c r="CD40" s="148">
        <v>2.5873169926719807E-4</v>
      </c>
      <c r="CE40" s="148">
        <v>6.1195773755633827E-4</v>
      </c>
      <c r="CF40" s="148">
        <v>1.6021451770749286E-4</v>
      </c>
      <c r="CG40" s="148">
        <v>1.0118714474451965E-3</v>
      </c>
      <c r="CH40" s="148">
        <v>3.6343799771377058E-4</v>
      </c>
      <c r="CI40" s="148">
        <v>1.9621547555691074E-4</v>
      </c>
      <c r="CJ40" s="148">
        <v>3.7193973593260653E-4</v>
      </c>
      <c r="CK40" s="148">
        <v>5.2267436540965858E-4</v>
      </c>
      <c r="CL40" s="148">
        <v>1.1210021136124914E-4</v>
      </c>
      <c r="CM40" s="148">
        <v>3.1950681818901101E-4</v>
      </c>
      <c r="CN40" s="148">
        <v>4.250473803233156E-4</v>
      </c>
      <c r="CO40" s="148">
        <v>1.9471473261041067E-4</v>
      </c>
      <c r="CP40" s="148">
        <v>3.3037320982320174E-4</v>
      </c>
      <c r="CQ40" s="148">
        <v>3.9348600762421861E-4</v>
      </c>
      <c r="CR40" s="148">
        <v>3.8493568967092859E-4</v>
      </c>
      <c r="CS40" s="148">
        <v>1.3179560612905626E-3</v>
      </c>
      <c r="CT40" s="148">
        <v>6.818771897793576E-4</v>
      </c>
      <c r="CU40" s="148">
        <v>6.8285446727663795E-4</v>
      </c>
      <c r="CV40" s="148">
        <v>6.1299131076877867E-4</v>
      </c>
      <c r="CW40" s="148">
        <v>3.0882452533857941E-4</v>
      </c>
      <c r="CX40" s="148">
        <v>2.7222169155023863E-4</v>
      </c>
      <c r="CY40" s="148">
        <v>2.4896646378761968E-4</v>
      </c>
      <c r="CZ40" s="148">
        <v>4.6712538917509171E-4</v>
      </c>
      <c r="DA40" s="148">
        <v>3.3922409116422933E-4</v>
      </c>
      <c r="DB40" s="148">
        <v>2.3048172416557642E-3</v>
      </c>
      <c r="DC40" s="148">
        <v>1.3166203978822621E-4</v>
      </c>
      <c r="DD40" s="148">
        <v>5.8991893618210659E-4</v>
      </c>
      <c r="DE40" s="148">
        <v>5.2847061520505331E-4</v>
      </c>
      <c r="DF40" s="148">
        <v>4.2232380351985162E-4</v>
      </c>
      <c r="DG40" s="148">
        <v>7.7860204610956624E-4</v>
      </c>
      <c r="DH40" s="148">
        <v>3.8863351157850129E-4</v>
      </c>
      <c r="DI40" s="148">
        <v>1.0982306617605766E-3</v>
      </c>
      <c r="DJ40" s="148">
        <v>6.0583082132768164E-3</v>
      </c>
      <c r="DK40" s="148">
        <v>1.4338892209381773E-3</v>
      </c>
    </row>
    <row r="41" spans="2:115">
      <c r="B41" s="146">
        <v>261</v>
      </c>
      <c r="C41" s="147" t="s">
        <v>508</v>
      </c>
      <c r="D41" s="148">
        <v>0.96892462143085956</v>
      </c>
      <c r="E41" s="148">
        <v>2.9240777469726108E-2</v>
      </c>
      <c r="F41" s="148">
        <v>7.1296170153037006E-2</v>
      </c>
      <c r="G41" s="148">
        <v>0</v>
      </c>
      <c r="H41" s="148">
        <v>3.7576602541986538E-3</v>
      </c>
      <c r="I41" s="148">
        <v>3.7570704935058503E-3</v>
      </c>
      <c r="J41" s="148">
        <v>1.5899106833001846E-3</v>
      </c>
      <c r="K41" s="148">
        <v>9.8393675259565434E-4</v>
      </c>
      <c r="L41" s="148">
        <v>1.541995380935447E-3</v>
      </c>
      <c r="M41" s="148">
        <v>6.996480104538744E-4</v>
      </c>
      <c r="N41" s="148">
        <v>5.5208505267221406E-3</v>
      </c>
      <c r="O41" s="148">
        <v>1.0213817922652817E-2</v>
      </c>
      <c r="P41" s="148">
        <v>3.2820800565039189E-3</v>
      </c>
      <c r="Q41" s="148">
        <v>1.3206899029230702E-3</v>
      </c>
      <c r="R41" s="148">
        <v>5.5995267919173074E-3</v>
      </c>
      <c r="S41" s="148">
        <v>8.7461405822309183E-4</v>
      </c>
      <c r="T41" s="148">
        <v>1.7652298152331019E-4</v>
      </c>
      <c r="U41" s="148">
        <v>8.9896522783546821E-4</v>
      </c>
      <c r="V41" s="148">
        <v>1.0427697643837215E-3</v>
      </c>
      <c r="W41" s="148">
        <v>2.1127137693198292E-3</v>
      </c>
      <c r="X41" s="148">
        <v>3.2869833013918416E-2</v>
      </c>
      <c r="Y41" s="148">
        <v>1.3277680688750042E-3</v>
      </c>
      <c r="Z41" s="148">
        <v>9.4996884201054E-4</v>
      </c>
      <c r="AA41" s="148">
        <v>6.452534529063507E-4</v>
      </c>
      <c r="AB41" s="148">
        <v>8.1915809918343139E-4</v>
      </c>
      <c r="AC41" s="148">
        <v>2.1771681940324769E-3</v>
      </c>
      <c r="AD41" s="148">
        <v>4.7771165472598986E-4</v>
      </c>
      <c r="AE41" s="148">
        <v>1.4985360289562135E-3</v>
      </c>
      <c r="AF41" s="148">
        <v>1.0477133217975689E-3</v>
      </c>
      <c r="AG41" s="148">
        <v>1.0935625623590193E-3</v>
      </c>
      <c r="AH41" s="148">
        <v>2.8917263491842755E-3</v>
      </c>
      <c r="AI41" s="148">
        <v>2.1828834180187577E-3</v>
      </c>
      <c r="AJ41" s="148">
        <v>1.9112986524172067E-4</v>
      </c>
      <c r="AK41" s="148">
        <v>6.0342893182395495E-4</v>
      </c>
      <c r="AL41" s="148">
        <v>2.4312291088075181E-3</v>
      </c>
      <c r="AM41" s="148">
        <v>5.7756345841368318E-3</v>
      </c>
      <c r="AN41" s="148">
        <v>2.0336978131555951E-3</v>
      </c>
      <c r="AO41" s="148">
        <v>1.9632802993493942E-3</v>
      </c>
      <c r="AP41" s="148">
        <v>1.1755641064430529E-2</v>
      </c>
      <c r="AQ41" s="148">
        <v>3.852778485069415E-3</v>
      </c>
      <c r="AR41" s="148">
        <v>3.7632561853796738E-3</v>
      </c>
      <c r="AS41" s="148">
        <v>1.5528203945875338</v>
      </c>
      <c r="AT41" s="148">
        <v>0.76275366646945986</v>
      </c>
      <c r="AU41" s="148">
        <v>0.2816975365014292</v>
      </c>
      <c r="AV41" s="148">
        <v>0.33519433768652901</v>
      </c>
      <c r="AW41" s="148">
        <v>8.9861922233700246E-4</v>
      </c>
      <c r="AX41" s="148">
        <v>2.0454689260156491E-3</v>
      </c>
      <c r="AY41" s="148">
        <v>0.1310970578739519</v>
      </c>
      <c r="AZ41" s="148">
        <v>0.10284437100261555</v>
      </c>
      <c r="BA41" s="148">
        <v>6.1615248788493511E-2</v>
      </c>
      <c r="BB41" s="148">
        <v>5.1417974574181416E-2</v>
      </c>
      <c r="BC41" s="148">
        <v>1.6710865489785957E-2</v>
      </c>
      <c r="BD41" s="148">
        <v>4.0546169396477863E-3</v>
      </c>
      <c r="BE41" s="148">
        <v>1.1122257103730217E-2</v>
      </c>
      <c r="BF41" s="148">
        <v>4.122642322993459E-2</v>
      </c>
      <c r="BG41" s="148">
        <v>3.2003810518064904E-2</v>
      </c>
      <c r="BH41" s="148">
        <v>8.6900620283966168E-3</v>
      </c>
      <c r="BI41" s="148">
        <v>2.1182399346201079E-2</v>
      </c>
      <c r="BJ41" s="148">
        <v>1.0945830872595907E-2</v>
      </c>
      <c r="BK41" s="148">
        <v>8.5088246645003349E-3</v>
      </c>
      <c r="BL41" s="148">
        <v>4.8327212504688757E-2</v>
      </c>
      <c r="BM41" s="148">
        <v>3.8339171155996679E-2</v>
      </c>
      <c r="BN41" s="148">
        <v>0.12542006318924706</v>
      </c>
      <c r="BO41" s="148">
        <v>3.4263043513975605E-2</v>
      </c>
      <c r="BP41" s="148">
        <v>8.3146571547540529E-3</v>
      </c>
      <c r="BQ41" s="148">
        <v>1.1457375088602814E-3</v>
      </c>
      <c r="BR41" s="148">
        <v>2.5595759288691351E-2</v>
      </c>
      <c r="BS41" s="148">
        <v>2.8575159944420832E-2</v>
      </c>
      <c r="BT41" s="148">
        <v>1.9231817091052202E-2</v>
      </c>
      <c r="BU41" s="148">
        <v>3.0237089728027144E-2</v>
      </c>
      <c r="BV41" s="148">
        <v>1.38150066092105E-3</v>
      </c>
      <c r="BW41" s="148">
        <v>2.0257494770463051E-3</v>
      </c>
      <c r="BX41" s="148">
        <v>3.0399353288625875E-3</v>
      </c>
      <c r="BY41" s="148">
        <v>8.9873375066639588E-4</v>
      </c>
      <c r="BZ41" s="148">
        <v>7.792045760564195E-4</v>
      </c>
      <c r="CA41" s="148">
        <v>4.8633962314228139E-4</v>
      </c>
      <c r="CB41" s="148">
        <v>3.8622792993054208E-4</v>
      </c>
      <c r="CC41" s="148">
        <v>7.5217854201031927E-4</v>
      </c>
      <c r="CD41" s="148">
        <v>5.3591838434625277E-4</v>
      </c>
      <c r="CE41" s="148">
        <v>2.8019939811483184E-3</v>
      </c>
      <c r="CF41" s="148">
        <v>8.0036689073524517E-4</v>
      </c>
      <c r="CG41" s="148">
        <v>4.2523177790708558E-3</v>
      </c>
      <c r="CH41" s="148">
        <v>4.4995982723722823E-3</v>
      </c>
      <c r="CI41" s="148">
        <v>6.659574168715141E-4</v>
      </c>
      <c r="CJ41" s="148">
        <v>1.0728452749702434E-3</v>
      </c>
      <c r="CK41" s="148">
        <v>3.1953308631037548E-3</v>
      </c>
      <c r="CL41" s="148">
        <v>3.442683990791584E-4</v>
      </c>
      <c r="CM41" s="148">
        <v>8.5244922127187682E-4</v>
      </c>
      <c r="CN41" s="148">
        <v>9.204524370941431E-4</v>
      </c>
      <c r="CO41" s="148">
        <v>6.722472935238587E-4</v>
      </c>
      <c r="CP41" s="148">
        <v>8.6661413920125635E-4</v>
      </c>
      <c r="CQ41" s="148">
        <v>6.6254326008413796E-4</v>
      </c>
      <c r="CR41" s="148">
        <v>1.5038141645815292E-3</v>
      </c>
      <c r="CS41" s="148">
        <v>6.9300923449460512E-4</v>
      </c>
      <c r="CT41" s="148">
        <v>9.3335581336728246E-4</v>
      </c>
      <c r="CU41" s="148">
        <v>1.0310657792369957E-3</v>
      </c>
      <c r="CV41" s="148">
        <v>8.5493600541389171E-4</v>
      </c>
      <c r="CW41" s="148">
        <v>8.1159463828432406E-4</v>
      </c>
      <c r="CX41" s="148">
        <v>5.4278643846610063E-4</v>
      </c>
      <c r="CY41" s="148">
        <v>1.0374917347814865E-3</v>
      </c>
      <c r="CZ41" s="148">
        <v>2.3425421334003376E-3</v>
      </c>
      <c r="DA41" s="148">
        <v>7.4824275891214004E-4</v>
      </c>
      <c r="DB41" s="148">
        <v>1.366758303654864E-2</v>
      </c>
      <c r="DC41" s="148">
        <v>3.7797073974493923E-4</v>
      </c>
      <c r="DD41" s="148">
        <v>1.2132901369610698E-3</v>
      </c>
      <c r="DE41" s="148">
        <v>1.2541701680457715E-3</v>
      </c>
      <c r="DF41" s="148">
        <v>9.8712229624125679E-4</v>
      </c>
      <c r="DG41" s="148">
        <v>7.8397412781820123E-4</v>
      </c>
      <c r="DH41" s="148">
        <v>5.7857833470875057E-4</v>
      </c>
      <c r="DI41" s="148">
        <v>1.2135625183380752E-3</v>
      </c>
      <c r="DJ41" s="148">
        <v>2.1111016743249177E-3</v>
      </c>
      <c r="DK41" s="148">
        <v>2.6774666299563534E-3</v>
      </c>
    </row>
    <row r="42" spans="2:115">
      <c r="B42" s="146">
        <v>262</v>
      </c>
      <c r="C42" s="147" t="s">
        <v>509</v>
      </c>
      <c r="D42" s="148">
        <v>0.94692889595630758</v>
      </c>
      <c r="E42" s="148">
        <v>7.4977013349145652E-2</v>
      </c>
      <c r="F42" s="148">
        <v>0.12863855227258228</v>
      </c>
      <c r="G42" s="148">
        <v>0</v>
      </c>
      <c r="H42" s="148">
        <v>1.1414607875883344E-2</v>
      </c>
      <c r="I42" s="148">
        <v>1.1386836248728698E-2</v>
      </c>
      <c r="J42" s="148">
        <v>2.5098708047026522E-3</v>
      </c>
      <c r="K42" s="148">
        <v>1.5595376669108806E-3</v>
      </c>
      <c r="L42" s="148">
        <v>2.3609365579791378E-3</v>
      </c>
      <c r="M42" s="148">
        <v>1.099588906852381E-3</v>
      </c>
      <c r="N42" s="148">
        <v>8.7179041984676714E-3</v>
      </c>
      <c r="O42" s="148">
        <v>1.6785974999873211E-2</v>
      </c>
      <c r="P42" s="148">
        <v>4.9905851207887363E-3</v>
      </c>
      <c r="Q42" s="148">
        <v>2.1282014770535205E-3</v>
      </c>
      <c r="R42" s="148">
        <v>9.3183540190689747E-3</v>
      </c>
      <c r="S42" s="148">
        <v>1.3932830602662349E-3</v>
      </c>
      <c r="T42" s="148">
        <v>2.7989182393371807E-4</v>
      </c>
      <c r="U42" s="148">
        <v>1.4362727718405443E-3</v>
      </c>
      <c r="V42" s="148">
        <v>1.6870221717086586E-3</v>
      </c>
      <c r="W42" s="148">
        <v>3.450332839951211E-3</v>
      </c>
      <c r="X42" s="148">
        <v>5.4057324731987731E-2</v>
      </c>
      <c r="Y42" s="148">
        <v>2.1424471477009847E-3</v>
      </c>
      <c r="Z42" s="148">
        <v>1.5384894910474508E-3</v>
      </c>
      <c r="AA42" s="148">
        <v>1.0368182039494642E-3</v>
      </c>
      <c r="AB42" s="148">
        <v>1.2992152994656702E-3</v>
      </c>
      <c r="AC42" s="148">
        <v>3.4079418729817796E-3</v>
      </c>
      <c r="AD42" s="148">
        <v>7.6362414858341431E-4</v>
      </c>
      <c r="AE42" s="148">
        <v>2.4137038654300329E-3</v>
      </c>
      <c r="AF42" s="148">
        <v>1.6944448112747802E-3</v>
      </c>
      <c r="AG42" s="148">
        <v>1.7648781186352671E-3</v>
      </c>
      <c r="AH42" s="148">
        <v>4.7778628974674614E-3</v>
      </c>
      <c r="AI42" s="148">
        <v>3.5930511881609815E-3</v>
      </c>
      <c r="AJ42" s="148">
        <v>3.076046940061021E-4</v>
      </c>
      <c r="AK42" s="148">
        <v>9.7523634183669359E-4</v>
      </c>
      <c r="AL42" s="148">
        <v>3.9542343497508577E-3</v>
      </c>
      <c r="AM42" s="148">
        <v>9.5404754061344816E-3</v>
      </c>
      <c r="AN42" s="148">
        <v>3.2990696987316584E-3</v>
      </c>
      <c r="AO42" s="148">
        <v>3.1770238862646022E-3</v>
      </c>
      <c r="AP42" s="148">
        <v>1.9351038301399785E-2</v>
      </c>
      <c r="AQ42" s="148">
        <v>5.4960757433842062E-3</v>
      </c>
      <c r="AR42" s="148">
        <v>6.1224947695726235E-3</v>
      </c>
      <c r="AS42" s="148">
        <v>1.4127051326126953E-3</v>
      </c>
      <c r="AT42" s="148">
        <v>1.2635585923039987</v>
      </c>
      <c r="AU42" s="148">
        <v>9.159810102772814E-2</v>
      </c>
      <c r="AV42" s="148">
        <v>0.54902641438144317</v>
      </c>
      <c r="AW42" s="148">
        <v>1.4307372228993085E-3</v>
      </c>
      <c r="AX42" s="148">
        <v>3.3299423408145019E-3</v>
      </c>
      <c r="AY42" s="148">
        <v>0.21234044111881978</v>
      </c>
      <c r="AZ42" s="148">
        <v>0.17224061112531192</v>
      </c>
      <c r="BA42" s="148">
        <v>9.1416990463032727E-2</v>
      </c>
      <c r="BB42" s="148">
        <v>7.6898780500631425E-2</v>
      </c>
      <c r="BC42" s="148">
        <v>2.6496200662132704E-2</v>
      </c>
      <c r="BD42" s="148">
        <v>6.6055139750921749E-3</v>
      </c>
      <c r="BE42" s="148">
        <v>1.8114473689867957E-2</v>
      </c>
      <c r="BF42" s="148">
        <v>6.4256838218163567E-2</v>
      </c>
      <c r="BG42" s="148">
        <v>5.3171095511404705E-2</v>
      </c>
      <c r="BH42" s="148">
        <v>1.348024374816263E-2</v>
      </c>
      <c r="BI42" s="148">
        <v>3.5715865575262191E-2</v>
      </c>
      <c r="BJ42" s="148">
        <v>1.8270202231842708E-2</v>
      </c>
      <c r="BK42" s="148">
        <v>1.342136784140378E-2</v>
      </c>
      <c r="BL42" s="148">
        <v>7.3976442554866767E-2</v>
      </c>
      <c r="BM42" s="148">
        <v>5.1810749932198162E-2</v>
      </c>
      <c r="BN42" s="148">
        <v>0.19905245904323327</v>
      </c>
      <c r="BO42" s="148">
        <v>5.1163346564562409E-2</v>
      </c>
      <c r="BP42" s="148">
        <v>1.3224137733247635E-2</v>
      </c>
      <c r="BQ42" s="148">
        <v>1.7850337822331586E-3</v>
      </c>
      <c r="BR42" s="148">
        <v>4.1847797870909191E-2</v>
      </c>
      <c r="BS42" s="148">
        <v>4.753704246273386E-2</v>
      </c>
      <c r="BT42" s="148">
        <v>3.1429857346370174E-2</v>
      </c>
      <c r="BU42" s="148">
        <v>4.7641908270084445E-2</v>
      </c>
      <c r="BV42" s="148">
        <v>2.1783357153802511E-3</v>
      </c>
      <c r="BW42" s="148">
        <v>3.3403873947947262E-3</v>
      </c>
      <c r="BX42" s="148">
        <v>4.8413200593378797E-3</v>
      </c>
      <c r="BY42" s="148">
        <v>1.4103451622625063E-3</v>
      </c>
      <c r="BZ42" s="148">
        <v>1.2615237034472985E-3</v>
      </c>
      <c r="CA42" s="148">
        <v>7.7612404191009486E-4</v>
      </c>
      <c r="CB42" s="148">
        <v>6.2308090888928765E-4</v>
      </c>
      <c r="CC42" s="148">
        <v>1.2350514196439479E-3</v>
      </c>
      <c r="CD42" s="148">
        <v>8.8871797322353238E-4</v>
      </c>
      <c r="CE42" s="148">
        <v>4.3167675918964589E-3</v>
      </c>
      <c r="CF42" s="148">
        <v>1.2395964872674451E-3</v>
      </c>
      <c r="CG42" s="148">
        <v>6.4889156789612757E-3</v>
      </c>
      <c r="CH42" s="148">
        <v>7.0763000839786198E-3</v>
      </c>
      <c r="CI42" s="148">
        <v>1.0653248630115065E-3</v>
      </c>
      <c r="CJ42" s="148">
        <v>1.7436950252880717E-3</v>
      </c>
      <c r="CK42" s="148">
        <v>5.2425905467910917E-3</v>
      </c>
      <c r="CL42" s="148">
        <v>5.4185605425283883E-4</v>
      </c>
      <c r="CM42" s="148">
        <v>1.3600160432935282E-3</v>
      </c>
      <c r="CN42" s="148">
        <v>1.4768733244677459E-3</v>
      </c>
      <c r="CO42" s="148">
        <v>1.045395935087569E-3</v>
      </c>
      <c r="CP42" s="148">
        <v>1.3902436176109155E-3</v>
      </c>
      <c r="CQ42" s="148">
        <v>1.0587808847156081E-3</v>
      </c>
      <c r="CR42" s="148">
        <v>2.3991480470662921E-3</v>
      </c>
      <c r="CS42" s="148">
        <v>1.1214935369617215E-3</v>
      </c>
      <c r="CT42" s="148">
        <v>1.4779741140494645E-3</v>
      </c>
      <c r="CU42" s="148">
        <v>1.6739125801644918E-3</v>
      </c>
      <c r="CV42" s="148">
        <v>1.3477365962293419E-3</v>
      </c>
      <c r="CW42" s="148">
        <v>1.2995959142587787E-3</v>
      </c>
      <c r="CX42" s="148">
        <v>8.70231386205493E-4</v>
      </c>
      <c r="CY42" s="148">
        <v>1.674891772357665E-3</v>
      </c>
      <c r="CZ42" s="148">
        <v>3.5388036640860206E-3</v>
      </c>
      <c r="DA42" s="148">
        <v>1.193691800407013E-3</v>
      </c>
      <c r="DB42" s="148">
        <v>2.0174968555879462E-2</v>
      </c>
      <c r="DC42" s="148">
        <v>5.9959243848004831E-4</v>
      </c>
      <c r="DD42" s="148">
        <v>1.9344880387616526E-3</v>
      </c>
      <c r="DE42" s="148">
        <v>2.0397406473314224E-3</v>
      </c>
      <c r="DF42" s="148">
        <v>1.5980287342260992E-3</v>
      </c>
      <c r="DG42" s="148">
        <v>1.2496546690577248E-3</v>
      </c>
      <c r="DH42" s="148">
        <v>9.3184256041450181E-4</v>
      </c>
      <c r="DI42" s="148">
        <v>1.9527605860004222E-3</v>
      </c>
      <c r="DJ42" s="148">
        <v>3.3848849430136081E-3</v>
      </c>
      <c r="DK42" s="148">
        <v>4.3288167398654234E-3</v>
      </c>
    </row>
    <row r="43" spans="2:115">
      <c r="B43" s="146">
        <v>263</v>
      </c>
      <c r="C43" s="147" t="s">
        <v>510</v>
      </c>
      <c r="D43" s="148">
        <v>0.98456823052957532</v>
      </c>
      <c r="E43" s="148">
        <v>0.21169971579714808</v>
      </c>
      <c r="F43" s="148">
        <v>0.11902890061910409</v>
      </c>
      <c r="G43" s="148">
        <v>1.2735181706050151E-7</v>
      </c>
      <c r="H43" s="148">
        <v>4.1962909592528366E-2</v>
      </c>
      <c r="I43" s="148">
        <v>4.0643101751473835E-2</v>
      </c>
      <c r="J43" s="148">
        <v>4.4896228313442423E-4</v>
      </c>
      <c r="K43" s="148">
        <v>2.6436533933735479E-4</v>
      </c>
      <c r="L43" s="148">
        <v>6.272283646781274E-4</v>
      </c>
      <c r="M43" s="148">
        <v>2.0862534613917962E-4</v>
      </c>
      <c r="N43" s="148">
        <v>1.7897509092249491E-3</v>
      </c>
      <c r="O43" s="148">
        <v>6.5175055457970853E-4</v>
      </c>
      <c r="P43" s="148">
        <v>1.3584978265014237E-3</v>
      </c>
      <c r="Q43" s="148">
        <v>2.7039470670484203E-4</v>
      </c>
      <c r="R43" s="148">
        <v>4.0158187451583863E-4</v>
      </c>
      <c r="S43" s="148">
        <v>2.1677926169401453E-4</v>
      </c>
      <c r="T43" s="148">
        <v>4.5842793364161902E-5</v>
      </c>
      <c r="U43" s="148">
        <v>1.9769262388762132E-4</v>
      </c>
      <c r="V43" s="148">
        <v>1.7206264307117507E-4</v>
      </c>
      <c r="W43" s="148">
        <v>2.7973488848240637E-4</v>
      </c>
      <c r="X43" s="148">
        <v>1.040331353064008E-3</v>
      </c>
      <c r="Y43" s="148">
        <v>2.5051691565887077E-4</v>
      </c>
      <c r="Z43" s="148">
        <v>1.6446355040875078E-4</v>
      </c>
      <c r="AA43" s="148">
        <v>1.3078758572743326E-4</v>
      </c>
      <c r="AB43" s="148">
        <v>2.2355294508360522E-4</v>
      </c>
      <c r="AC43" s="148">
        <v>3.3307050729204711E-4</v>
      </c>
      <c r="AD43" s="148">
        <v>1.0814037557080658E-4</v>
      </c>
      <c r="AE43" s="148">
        <v>2.9685131429970415E-4</v>
      </c>
      <c r="AF43" s="148">
        <v>1.8923806424141031E-4</v>
      </c>
      <c r="AG43" s="148">
        <v>1.9926558068464976E-4</v>
      </c>
      <c r="AH43" s="148">
        <v>2.7389080622325232E-4</v>
      </c>
      <c r="AI43" s="148">
        <v>2.229903747291963E-4</v>
      </c>
      <c r="AJ43" s="148">
        <v>3.6616688512168316E-5</v>
      </c>
      <c r="AK43" s="148">
        <v>1.3772492404852849E-4</v>
      </c>
      <c r="AL43" s="148">
        <v>2.907367452611972E-4</v>
      </c>
      <c r="AM43" s="148">
        <v>3.4488215360554877E-4</v>
      </c>
      <c r="AN43" s="148">
        <v>3.4745826160345079E-4</v>
      </c>
      <c r="AO43" s="148">
        <v>3.4814492292424787E-4</v>
      </c>
      <c r="AP43" s="148">
        <v>4.5210252618869354E-4</v>
      </c>
      <c r="AQ43" s="148">
        <v>2.6238222725141979E-3</v>
      </c>
      <c r="AR43" s="148">
        <v>5.2897896431439682E-4</v>
      </c>
      <c r="AS43" s="148">
        <v>2.2138622365361449E-4</v>
      </c>
      <c r="AT43" s="148">
        <v>2.2090765345848568E-4</v>
      </c>
      <c r="AU43" s="148">
        <v>1.0060679687699876</v>
      </c>
      <c r="AV43" s="148">
        <v>1.630001117565695E-4</v>
      </c>
      <c r="AW43" s="148">
        <v>2.0879314882356025E-4</v>
      </c>
      <c r="AX43" s="148">
        <v>1.9628774328197849E-4</v>
      </c>
      <c r="AY43" s="148">
        <v>1.480025910768315E-2</v>
      </c>
      <c r="AZ43" s="148">
        <v>4.7801952008126479E-3</v>
      </c>
      <c r="BA43" s="148">
        <v>3.1765138245739392E-2</v>
      </c>
      <c r="BB43" s="148">
        <v>2.7139917120859666E-2</v>
      </c>
      <c r="BC43" s="148">
        <v>5.373829106888676E-3</v>
      </c>
      <c r="BD43" s="148">
        <v>5.1618775137604047E-4</v>
      </c>
      <c r="BE43" s="148">
        <v>1.1666305118007115E-3</v>
      </c>
      <c r="BF43" s="148">
        <v>1.2815461023719029E-2</v>
      </c>
      <c r="BG43" s="148">
        <v>2.3827083187359555E-3</v>
      </c>
      <c r="BH43" s="148">
        <v>2.8063750988391967E-3</v>
      </c>
      <c r="BI43" s="148">
        <v>1.7037563590689094E-3</v>
      </c>
      <c r="BJ43" s="148">
        <v>1.1451462431665311E-3</v>
      </c>
      <c r="BK43" s="148">
        <v>2.2706109206913701E-3</v>
      </c>
      <c r="BL43" s="148">
        <v>1.8944187836646035E-2</v>
      </c>
      <c r="BM43" s="148">
        <v>3.3484148347602237E-2</v>
      </c>
      <c r="BN43" s="148">
        <v>3.9090113227745055E-2</v>
      </c>
      <c r="BO43" s="148">
        <v>1.8112800914238402E-2</v>
      </c>
      <c r="BP43" s="148">
        <v>2.0258106725580816E-3</v>
      </c>
      <c r="BQ43" s="148">
        <v>3.93200107564801E-4</v>
      </c>
      <c r="BR43" s="148">
        <v>1.8384800702292109E-3</v>
      </c>
      <c r="BS43" s="148">
        <v>2.0903585311963855E-3</v>
      </c>
      <c r="BT43" s="148">
        <v>1.8545740128531327E-3</v>
      </c>
      <c r="BU43" s="148">
        <v>7.2057242273376792E-3</v>
      </c>
      <c r="BV43" s="148">
        <v>4.0105754834371296E-4</v>
      </c>
      <c r="BW43" s="148">
        <v>2.1763346259585106E-4</v>
      </c>
      <c r="BX43" s="148">
        <v>7.4623188448347439E-4</v>
      </c>
      <c r="BY43" s="148">
        <v>2.6676845181290303E-4</v>
      </c>
      <c r="BZ43" s="148">
        <v>1.4059280839354176E-4</v>
      </c>
      <c r="CA43" s="148">
        <v>1.1060967925362443E-4</v>
      </c>
      <c r="CB43" s="148">
        <v>7.3584909052415299E-5</v>
      </c>
      <c r="CC43" s="148">
        <v>8.9161926917447754E-5</v>
      </c>
      <c r="CD43" s="148">
        <v>4.5252964278102997E-5</v>
      </c>
      <c r="CE43" s="148">
        <v>1.1186754920989939E-3</v>
      </c>
      <c r="CF43" s="148">
        <v>2.865546302611304E-4</v>
      </c>
      <c r="CG43" s="148">
        <v>1.7738486834408763E-3</v>
      </c>
      <c r="CH43" s="148">
        <v>1.4770561065114631E-3</v>
      </c>
      <c r="CI43" s="148">
        <v>1.4793068214989958E-4</v>
      </c>
      <c r="CJ43" s="148">
        <v>1.7354016071256939E-4</v>
      </c>
      <c r="CK43" s="148">
        <v>2.8251226724404374E-4</v>
      </c>
      <c r="CL43" s="148">
        <v>1.0332949539111104E-4</v>
      </c>
      <c r="CM43" s="148">
        <v>1.9875646825887776E-4</v>
      </c>
      <c r="CN43" s="148">
        <v>1.989490554598628E-4</v>
      </c>
      <c r="CO43" s="148">
        <v>2.2519889142241128E-4</v>
      </c>
      <c r="CP43" s="148">
        <v>1.8250688980376686E-4</v>
      </c>
      <c r="CQ43" s="148">
        <v>1.4964600091973258E-4</v>
      </c>
      <c r="CR43" s="148">
        <v>3.7735555611732765E-4</v>
      </c>
      <c r="CS43" s="148">
        <v>1.2352032371896194E-4</v>
      </c>
      <c r="CT43" s="148">
        <v>2.4227135676442029E-4</v>
      </c>
      <c r="CU43" s="148">
        <v>1.7947949497879297E-4</v>
      </c>
      <c r="CV43" s="148">
        <v>2.4564198460659553E-4</v>
      </c>
      <c r="CW43" s="148">
        <v>1.7059580120666907E-4</v>
      </c>
      <c r="CX43" s="148">
        <v>1.1550443080007493E-4</v>
      </c>
      <c r="CY43" s="148">
        <v>1.7045737624132325E-4</v>
      </c>
      <c r="CZ43" s="148">
        <v>1.0728695463068732E-3</v>
      </c>
      <c r="DA43" s="148">
        <v>1.7605249686765458E-4</v>
      </c>
      <c r="DB43" s="148">
        <v>7.4971945782559279E-3</v>
      </c>
      <c r="DC43" s="148">
        <v>9.6064516040705454E-5</v>
      </c>
      <c r="DD43" s="148">
        <v>2.9007979315114882E-4</v>
      </c>
      <c r="DE43" s="148">
        <v>2.0439287528991815E-4</v>
      </c>
      <c r="DF43" s="148">
        <v>1.782311263040364E-4</v>
      </c>
      <c r="DG43" s="148">
        <v>1.8598651951499715E-4</v>
      </c>
      <c r="DH43" s="148">
        <v>1.1884688339794976E-4</v>
      </c>
      <c r="DI43" s="148">
        <v>1.9355677225795463E-4</v>
      </c>
      <c r="DJ43" s="148">
        <v>4.4992911931077421E-4</v>
      </c>
      <c r="DK43" s="148">
        <v>3.7434967305372593E-4</v>
      </c>
    </row>
    <row r="44" spans="2:115">
      <c r="B44" s="146">
        <v>269</v>
      </c>
      <c r="C44" s="147" t="s">
        <v>511</v>
      </c>
      <c r="D44" s="148">
        <v>0.92498638578851389</v>
      </c>
      <c r="E44" s="148">
        <v>0.11725361718627825</v>
      </c>
      <c r="F44" s="148">
        <v>0.2287466719024952</v>
      </c>
      <c r="G44" s="148">
        <v>0</v>
      </c>
      <c r="H44" s="148">
        <v>3.1248227111297697E-2</v>
      </c>
      <c r="I44" s="148">
        <v>2.9899475052280175E-2</v>
      </c>
      <c r="J44" s="148">
        <v>7.6078431611053816E-4</v>
      </c>
      <c r="K44" s="148">
        <v>4.799197032231751E-4</v>
      </c>
      <c r="L44" s="148">
        <v>7.0846012834728262E-4</v>
      </c>
      <c r="M44" s="148">
        <v>3.3196839085695957E-4</v>
      </c>
      <c r="N44" s="148">
        <v>2.5584905163823788E-3</v>
      </c>
      <c r="O44" s="148">
        <v>1.9797147314513505E-3</v>
      </c>
      <c r="P44" s="148">
        <v>1.0445802363746616E-3</v>
      </c>
      <c r="Q44" s="148">
        <v>6.8330974943296545E-4</v>
      </c>
      <c r="R44" s="148">
        <v>3.2435209534514248E-3</v>
      </c>
      <c r="S44" s="148">
        <v>4.3574791723455806E-4</v>
      </c>
      <c r="T44" s="148">
        <v>8.9782431712729979E-5</v>
      </c>
      <c r="U44" s="148">
        <v>4.2966984408032634E-4</v>
      </c>
      <c r="V44" s="148">
        <v>4.6443906688804017E-4</v>
      </c>
      <c r="W44" s="148">
        <v>1.0376284576150434E-3</v>
      </c>
      <c r="X44" s="148">
        <v>4.0988751193488014E-2</v>
      </c>
      <c r="Y44" s="148">
        <v>6.6871938318698845E-4</v>
      </c>
      <c r="Z44" s="148">
        <v>4.8572467873327481E-4</v>
      </c>
      <c r="AA44" s="148">
        <v>3.1533517285956952E-4</v>
      </c>
      <c r="AB44" s="148">
        <v>4.1167008850527499E-4</v>
      </c>
      <c r="AC44" s="148">
        <v>1.3217537416581665E-3</v>
      </c>
      <c r="AD44" s="148">
        <v>2.2513679518989258E-4</v>
      </c>
      <c r="AE44" s="148">
        <v>7.8658332333999496E-4</v>
      </c>
      <c r="AF44" s="148">
        <v>5.3980610066633702E-4</v>
      </c>
      <c r="AG44" s="148">
        <v>5.5170434915239848E-4</v>
      </c>
      <c r="AH44" s="148">
        <v>1.6433331297192755E-3</v>
      </c>
      <c r="AI44" s="148">
        <v>1.2423221906752132E-3</v>
      </c>
      <c r="AJ44" s="148">
        <v>7.8837608397456239E-5</v>
      </c>
      <c r="AK44" s="148">
        <v>2.9688737702475903E-4</v>
      </c>
      <c r="AL44" s="148">
        <v>6.5467511898697486E-4</v>
      </c>
      <c r="AM44" s="148">
        <v>1.7954773931811087E-3</v>
      </c>
      <c r="AN44" s="148">
        <v>1.0642783585845875E-3</v>
      </c>
      <c r="AO44" s="148">
        <v>1.0600008917206465E-3</v>
      </c>
      <c r="AP44" s="148">
        <v>3.8097200811165644E-3</v>
      </c>
      <c r="AQ44" s="148">
        <v>2.7465459353004239E-3</v>
      </c>
      <c r="AR44" s="148">
        <v>2.7699799970525144E-3</v>
      </c>
      <c r="AS44" s="148">
        <v>5.2372422029579077E-4</v>
      </c>
      <c r="AT44" s="148">
        <v>4.9338836316046523E-4</v>
      </c>
      <c r="AU44" s="148">
        <v>1.7657955393075421E-3</v>
      </c>
      <c r="AV44" s="148">
        <v>1.0003506288727415</v>
      </c>
      <c r="AW44" s="148">
        <v>3.4484100684005405E-4</v>
      </c>
      <c r="AX44" s="148">
        <v>1.0126105932890545E-3</v>
      </c>
      <c r="AY44" s="148">
        <v>8.643874251266627E-2</v>
      </c>
      <c r="AZ44" s="148">
        <v>6.0912323224014152E-2</v>
      </c>
      <c r="BA44" s="148">
        <v>2.4397806817490177E-2</v>
      </c>
      <c r="BB44" s="148">
        <v>1.9010648757547353E-2</v>
      </c>
      <c r="BC44" s="148">
        <v>8.9019535766801418E-3</v>
      </c>
      <c r="BD44" s="148">
        <v>2.366861852282342E-3</v>
      </c>
      <c r="BE44" s="148">
        <v>8.4229507036334764E-3</v>
      </c>
      <c r="BF44" s="148">
        <v>1.4649999020640398E-2</v>
      </c>
      <c r="BG44" s="148">
        <v>2.503416700989548E-2</v>
      </c>
      <c r="BH44" s="148">
        <v>3.0849054821532737E-3</v>
      </c>
      <c r="BI44" s="148">
        <v>9.5292156669978013E-3</v>
      </c>
      <c r="BJ44" s="148">
        <v>8.3191523663603238E-3</v>
      </c>
      <c r="BK44" s="148">
        <v>4.1218990187392385E-3</v>
      </c>
      <c r="BL44" s="148">
        <v>1.3562533931279517E-2</v>
      </c>
      <c r="BM44" s="148">
        <v>1.5146135042951637E-2</v>
      </c>
      <c r="BN44" s="148">
        <v>5.7892733517990604E-2</v>
      </c>
      <c r="BO44" s="148">
        <v>2.6263321332429743E-2</v>
      </c>
      <c r="BP44" s="148">
        <v>4.3768073148536405E-3</v>
      </c>
      <c r="BQ44" s="148">
        <v>5.5908876134135369E-4</v>
      </c>
      <c r="BR44" s="148">
        <v>8.1360707376900623E-3</v>
      </c>
      <c r="BS44" s="148">
        <v>1.296227497554875E-2</v>
      </c>
      <c r="BT44" s="148">
        <v>3.8377633142417053E-3</v>
      </c>
      <c r="BU44" s="148">
        <v>6.0736360978145667E-3</v>
      </c>
      <c r="BV44" s="148">
        <v>6.4518187401910762E-4</v>
      </c>
      <c r="BW44" s="148">
        <v>9.4913669403690309E-4</v>
      </c>
      <c r="BX44" s="148">
        <v>1.4170834465175326E-3</v>
      </c>
      <c r="BY44" s="148">
        <v>4.726789574298113E-4</v>
      </c>
      <c r="BZ44" s="148">
        <v>4.1617024913919392E-4</v>
      </c>
      <c r="CA44" s="148">
        <v>2.8537644506195539E-4</v>
      </c>
      <c r="CB44" s="148">
        <v>1.9596537289237945E-4</v>
      </c>
      <c r="CC44" s="148">
        <v>3.8802806801663156E-4</v>
      </c>
      <c r="CD44" s="148">
        <v>2.5490357499932225E-4</v>
      </c>
      <c r="CE44" s="148">
        <v>1.8771259106328147E-3</v>
      </c>
      <c r="CF44" s="148">
        <v>3.7724709201869923E-4</v>
      </c>
      <c r="CG44" s="148">
        <v>1.8585544709604196E-3</v>
      </c>
      <c r="CH44" s="148">
        <v>2.354112263530871E-3</v>
      </c>
      <c r="CI44" s="148">
        <v>3.0745066962562309E-4</v>
      </c>
      <c r="CJ44" s="148">
        <v>5.6203020073567454E-4</v>
      </c>
      <c r="CK44" s="148">
        <v>9.1646433303312449E-4</v>
      </c>
      <c r="CL44" s="148">
        <v>1.7110008945823966E-4</v>
      </c>
      <c r="CM44" s="148">
        <v>4.7892956488672952E-4</v>
      </c>
      <c r="CN44" s="148">
        <v>4.6523337325982264E-4</v>
      </c>
      <c r="CO44" s="148">
        <v>3.6647933486997763E-4</v>
      </c>
      <c r="CP44" s="148">
        <v>4.819844093381475E-4</v>
      </c>
      <c r="CQ44" s="148">
        <v>3.7232636807853653E-4</v>
      </c>
      <c r="CR44" s="148">
        <v>8.4929545126696284E-4</v>
      </c>
      <c r="CS44" s="148">
        <v>3.762096236477018E-4</v>
      </c>
      <c r="CT44" s="148">
        <v>5.3946341105533876E-4</v>
      </c>
      <c r="CU44" s="148">
        <v>5.8480099247100892E-4</v>
      </c>
      <c r="CV44" s="148">
        <v>4.3349804348120756E-4</v>
      </c>
      <c r="CW44" s="148">
        <v>5.3257502421723963E-4</v>
      </c>
      <c r="CX44" s="148">
        <v>3.2557138705686706E-4</v>
      </c>
      <c r="CY44" s="148">
        <v>7.8007811020814623E-4</v>
      </c>
      <c r="CZ44" s="148">
        <v>1.1237933494382768E-3</v>
      </c>
      <c r="DA44" s="148">
        <v>3.9806276843988423E-4</v>
      </c>
      <c r="DB44" s="148">
        <v>6.1011682703520425E-3</v>
      </c>
      <c r="DC44" s="148">
        <v>2.1870629298902889E-4</v>
      </c>
      <c r="DD44" s="148">
        <v>6.1577490080197504E-4</v>
      </c>
      <c r="DE44" s="148">
        <v>7.0916558589277537E-4</v>
      </c>
      <c r="DF44" s="148">
        <v>5.251541524411154E-4</v>
      </c>
      <c r="DG44" s="148">
        <v>4.3902623171327663E-4</v>
      </c>
      <c r="DH44" s="148">
        <v>2.9715603708699794E-4</v>
      </c>
      <c r="DI44" s="148">
        <v>6.1892915266423243E-4</v>
      </c>
      <c r="DJ44" s="148">
        <v>1.1467254678685522E-3</v>
      </c>
      <c r="DK44" s="148">
        <v>9.1735361542971477E-4</v>
      </c>
    </row>
    <row r="45" spans="2:115">
      <c r="B45" s="146">
        <v>271</v>
      </c>
      <c r="C45" s="147" t="s">
        <v>512</v>
      </c>
      <c r="D45" s="148">
        <v>0.49837976973280196</v>
      </c>
      <c r="E45" s="148">
        <v>4.7270154416097034E-2</v>
      </c>
      <c r="F45" s="148">
        <v>8.8021925546812221E-2</v>
      </c>
      <c r="G45" s="148">
        <v>6.7043656581406244E-4</v>
      </c>
      <c r="H45" s="148">
        <v>7.7745575541436941E-3</v>
      </c>
      <c r="I45" s="148">
        <v>7.688442113339587E-3</v>
      </c>
      <c r="J45" s="148">
        <v>6.6338164627748747E-4</v>
      </c>
      <c r="K45" s="148">
        <v>3.864176615720052E-4</v>
      </c>
      <c r="L45" s="148">
        <v>6.3114378597245652E-4</v>
      </c>
      <c r="M45" s="148">
        <v>2.4617026016066768E-4</v>
      </c>
      <c r="N45" s="148">
        <v>6.7349641504027959E-4</v>
      </c>
      <c r="O45" s="148">
        <v>1.3183448786660851E-3</v>
      </c>
      <c r="P45" s="148">
        <v>7.6056860285377166E-4</v>
      </c>
      <c r="Q45" s="148">
        <v>7.3821315160897238E-4</v>
      </c>
      <c r="R45" s="148">
        <v>1.5224985685449424E-3</v>
      </c>
      <c r="S45" s="148">
        <v>4.0833835940259146E-4</v>
      </c>
      <c r="T45" s="148">
        <v>9.8362525479600213E-5</v>
      </c>
      <c r="U45" s="148">
        <v>5.8844695156817296E-4</v>
      </c>
      <c r="V45" s="148">
        <v>4.762479958895103E-4</v>
      </c>
      <c r="W45" s="148">
        <v>7.6127437569350424E-4</v>
      </c>
      <c r="X45" s="148">
        <v>4.454837543199041E-3</v>
      </c>
      <c r="Y45" s="148">
        <v>6.2594961634689582E-4</v>
      </c>
      <c r="Z45" s="148">
        <v>4.4389029178937902E-4</v>
      </c>
      <c r="AA45" s="148">
        <v>2.5759700747529879E-4</v>
      </c>
      <c r="AB45" s="148">
        <v>9.4813486808418244E-4</v>
      </c>
      <c r="AC45" s="148">
        <v>1.7289643014852925E-2</v>
      </c>
      <c r="AD45" s="148">
        <v>2.8485506506458868E-4</v>
      </c>
      <c r="AE45" s="148">
        <v>1.7965796701924215E-3</v>
      </c>
      <c r="AF45" s="148">
        <v>8.3277312351967428E-4</v>
      </c>
      <c r="AG45" s="148">
        <v>1.0134649546098588E-3</v>
      </c>
      <c r="AH45" s="148">
        <v>1.6337245913528348E-3</v>
      </c>
      <c r="AI45" s="148">
        <v>4.3975173927229593E-3</v>
      </c>
      <c r="AJ45" s="148">
        <v>5.11431044205289E-5</v>
      </c>
      <c r="AK45" s="148">
        <v>2.2714282599094093E-4</v>
      </c>
      <c r="AL45" s="148">
        <v>1.3314243047672983E-3</v>
      </c>
      <c r="AM45" s="148">
        <v>1.5190038205870396E-3</v>
      </c>
      <c r="AN45" s="148">
        <v>8.2068197737248652E-4</v>
      </c>
      <c r="AO45" s="148">
        <v>3.9414628354831139E-3</v>
      </c>
      <c r="AP45" s="148">
        <v>8.8248616873247497E-4</v>
      </c>
      <c r="AQ45" s="148">
        <v>1.6359682487145477E-2</v>
      </c>
      <c r="AR45" s="148">
        <v>6.5613502642744657E-3</v>
      </c>
      <c r="AS45" s="148">
        <v>5.8659893779794995E-3</v>
      </c>
      <c r="AT45" s="148">
        <v>1.1160490861269442E-2</v>
      </c>
      <c r="AU45" s="148">
        <v>3.2842697092588902E-3</v>
      </c>
      <c r="AV45" s="148">
        <v>4.7829814099786703E-3</v>
      </c>
      <c r="AW45" s="148">
        <v>1.1137724967061344</v>
      </c>
      <c r="AX45" s="148">
        <v>0.25661525863804729</v>
      </c>
      <c r="AY45" s="148">
        <v>1.2085095872071643E-2</v>
      </c>
      <c r="AZ45" s="148">
        <v>1.8580499297986032E-2</v>
      </c>
      <c r="BA45" s="148">
        <v>9.074937891730233E-3</v>
      </c>
      <c r="BB45" s="148">
        <v>6.5852173702682683E-3</v>
      </c>
      <c r="BC45" s="148">
        <v>1.8335476850253253E-2</v>
      </c>
      <c r="BD45" s="148">
        <v>9.0278545865705596E-3</v>
      </c>
      <c r="BE45" s="148">
        <v>2.7543356705772352E-2</v>
      </c>
      <c r="BF45" s="148">
        <v>2.2443473716627093E-2</v>
      </c>
      <c r="BG45" s="148">
        <v>1.1108632676526238E-2</v>
      </c>
      <c r="BH45" s="148">
        <v>1.0254228078261634E-2</v>
      </c>
      <c r="BI45" s="148">
        <v>4.1318251848774051E-2</v>
      </c>
      <c r="BJ45" s="148">
        <v>1.5296442736858271E-2</v>
      </c>
      <c r="BK45" s="148">
        <v>8.7684602077004146E-3</v>
      </c>
      <c r="BL45" s="148">
        <v>1.1597936133371912E-2</v>
      </c>
      <c r="BM45" s="148">
        <v>1.6504454195288145E-2</v>
      </c>
      <c r="BN45" s="148">
        <v>9.1684065486044575E-3</v>
      </c>
      <c r="BO45" s="148">
        <v>6.1306513635813395E-3</v>
      </c>
      <c r="BP45" s="148">
        <v>1.1192608925893646E-2</v>
      </c>
      <c r="BQ45" s="148">
        <v>3.365511215317844E-4</v>
      </c>
      <c r="BR45" s="148">
        <v>3.094433838791137E-3</v>
      </c>
      <c r="BS45" s="148">
        <v>4.3931114102879051E-3</v>
      </c>
      <c r="BT45" s="148">
        <v>1.7319524635500379E-3</v>
      </c>
      <c r="BU45" s="148">
        <v>6.7515885590967752E-3</v>
      </c>
      <c r="BV45" s="148">
        <v>5.3991120609122114E-4</v>
      </c>
      <c r="BW45" s="148">
        <v>3.8960039457112305E-4</v>
      </c>
      <c r="BX45" s="148">
        <v>8.4300756738280914E-4</v>
      </c>
      <c r="BY45" s="148">
        <v>3.8182543448342891E-4</v>
      </c>
      <c r="BZ45" s="148">
        <v>2.2307006836701481E-4</v>
      </c>
      <c r="CA45" s="148">
        <v>1.5319130558321884E-4</v>
      </c>
      <c r="CB45" s="148">
        <v>1.0848175605785671E-4</v>
      </c>
      <c r="CC45" s="148">
        <v>1.5442344814255022E-4</v>
      </c>
      <c r="CD45" s="148">
        <v>9.0626027829127562E-5</v>
      </c>
      <c r="CE45" s="148">
        <v>5.5173530975084816E-4</v>
      </c>
      <c r="CF45" s="148">
        <v>2.6839587570427824E-4</v>
      </c>
      <c r="CG45" s="148">
        <v>1.4990505054818435E-3</v>
      </c>
      <c r="CH45" s="148">
        <v>5.7964992582104494E-4</v>
      </c>
      <c r="CI45" s="148">
        <v>1.868001220715782E-4</v>
      </c>
      <c r="CJ45" s="148">
        <v>2.7500497828756535E-4</v>
      </c>
      <c r="CK45" s="148">
        <v>4.192133372181405E-4</v>
      </c>
      <c r="CL45" s="148">
        <v>9.9956170059245037E-5</v>
      </c>
      <c r="CM45" s="148">
        <v>2.6866434581123463E-4</v>
      </c>
      <c r="CN45" s="148">
        <v>3.6917569690554539E-4</v>
      </c>
      <c r="CO45" s="148">
        <v>3.3007033433562675E-4</v>
      </c>
      <c r="CP45" s="148">
        <v>2.608526323248309E-4</v>
      </c>
      <c r="CQ45" s="148">
        <v>5.0992368482731174E-4</v>
      </c>
      <c r="CR45" s="148">
        <v>4.9844494142331909E-4</v>
      </c>
      <c r="CS45" s="148">
        <v>2.1065559907787828E-4</v>
      </c>
      <c r="CT45" s="148">
        <v>5.8439080846951394E-4</v>
      </c>
      <c r="CU45" s="148">
        <v>1.0170239054344979E-3</v>
      </c>
      <c r="CV45" s="148">
        <v>6.4959654421515764E-4</v>
      </c>
      <c r="CW45" s="148">
        <v>3.2960585864128667E-4</v>
      </c>
      <c r="CX45" s="148">
        <v>2.8754683106274511E-4</v>
      </c>
      <c r="CY45" s="148">
        <v>3.3949406636104066E-4</v>
      </c>
      <c r="CZ45" s="148">
        <v>9.8102915199614399E-4</v>
      </c>
      <c r="DA45" s="148">
        <v>3.4294591444873363E-4</v>
      </c>
      <c r="DB45" s="148">
        <v>5.7500827215892529E-3</v>
      </c>
      <c r="DC45" s="148">
        <v>1.5950441219609641E-4</v>
      </c>
      <c r="DD45" s="148">
        <v>5.5164635833510783E-4</v>
      </c>
      <c r="DE45" s="148">
        <v>4.6384857203529239E-4</v>
      </c>
      <c r="DF45" s="148">
        <v>5.5223954431831833E-4</v>
      </c>
      <c r="DG45" s="148">
        <v>3.2039636538974388E-4</v>
      </c>
      <c r="DH45" s="148">
        <v>3.6774901852193996E-4</v>
      </c>
      <c r="DI45" s="148">
        <v>4.3442979293754517E-4</v>
      </c>
      <c r="DJ45" s="148">
        <v>2.5075028198869595E-3</v>
      </c>
      <c r="DK45" s="148">
        <v>1.0037759702421324E-3</v>
      </c>
    </row>
    <row r="46" spans="2:115">
      <c r="B46" s="146">
        <v>272</v>
      </c>
      <c r="C46" s="147" t="s">
        <v>513</v>
      </c>
      <c r="D46" s="148">
        <v>0.71713528999563136</v>
      </c>
      <c r="E46" s="148">
        <v>0.15123536069742791</v>
      </c>
      <c r="F46" s="148">
        <v>8.4811251162502585E-3</v>
      </c>
      <c r="G46" s="148">
        <v>2.2672160987243172E-5</v>
      </c>
      <c r="H46" s="148">
        <v>3.0298055485647776E-2</v>
      </c>
      <c r="I46" s="148">
        <v>2.9647010716898618E-2</v>
      </c>
      <c r="J46" s="148">
        <v>1.1112116821424872E-3</v>
      </c>
      <c r="K46" s="148">
        <v>7.6920500482746679E-4</v>
      </c>
      <c r="L46" s="148">
        <v>1.3415369113665644E-3</v>
      </c>
      <c r="M46" s="148">
        <v>5.3025460131107913E-4</v>
      </c>
      <c r="N46" s="148">
        <v>1.5014454417967781E-3</v>
      </c>
      <c r="O46" s="148">
        <v>3.2846057397441513E-3</v>
      </c>
      <c r="P46" s="148">
        <v>1.7231980708194688E-3</v>
      </c>
      <c r="Q46" s="148">
        <v>1.9145568292192033E-3</v>
      </c>
      <c r="R46" s="148">
        <v>3.1314151851513693E-3</v>
      </c>
      <c r="S46" s="148">
        <v>8.2302300964596511E-4</v>
      </c>
      <c r="T46" s="148">
        <v>2.1810707442995717E-4</v>
      </c>
      <c r="U46" s="148">
        <v>6.187617553350147E-4</v>
      </c>
      <c r="V46" s="148">
        <v>6.3223764547071476E-4</v>
      </c>
      <c r="W46" s="148">
        <v>1.5859356675996226E-3</v>
      </c>
      <c r="X46" s="148">
        <v>1.2867497237644594E-2</v>
      </c>
      <c r="Y46" s="148">
        <v>8.9646337088654306E-4</v>
      </c>
      <c r="Z46" s="148">
        <v>7.2774630140682423E-4</v>
      </c>
      <c r="AA46" s="148">
        <v>2.1042427421455821E-3</v>
      </c>
      <c r="AB46" s="148">
        <v>6.3522328961227467E-4</v>
      </c>
      <c r="AC46" s="148">
        <v>1.6787946604077545E-3</v>
      </c>
      <c r="AD46" s="148">
        <v>3.1479739180513907E-4</v>
      </c>
      <c r="AE46" s="148">
        <v>8.8865211299852436E-4</v>
      </c>
      <c r="AF46" s="148">
        <v>6.1002452981584487E-4</v>
      </c>
      <c r="AG46" s="148">
        <v>7.0444903724579174E-4</v>
      </c>
      <c r="AH46" s="148">
        <v>2.799397916674321E-3</v>
      </c>
      <c r="AI46" s="148">
        <v>2.7623265908165236E-3</v>
      </c>
      <c r="AJ46" s="148">
        <v>1.137999482546667E-4</v>
      </c>
      <c r="AK46" s="148">
        <v>3.6437954142314998E-4</v>
      </c>
      <c r="AL46" s="148">
        <v>2.5290393189033394E-3</v>
      </c>
      <c r="AM46" s="148">
        <v>2.6500585465324927E-3</v>
      </c>
      <c r="AN46" s="148">
        <v>1.9972336266461492E-3</v>
      </c>
      <c r="AO46" s="148">
        <v>2.00715934392624E-3</v>
      </c>
      <c r="AP46" s="148">
        <v>1.3125815748763849E-3</v>
      </c>
      <c r="AQ46" s="148">
        <v>2.6906555729373921E-3</v>
      </c>
      <c r="AR46" s="148">
        <v>3.5514963784454294E-3</v>
      </c>
      <c r="AS46" s="148">
        <v>5.6262155720646859E-4</v>
      </c>
      <c r="AT46" s="148">
        <v>2.0386089148792348E-3</v>
      </c>
      <c r="AU46" s="148">
        <v>1.2697713299991168E-3</v>
      </c>
      <c r="AV46" s="148">
        <v>1.0574772330393147E-3</v>
      </c>
      <c r="AW46" s="148">
        <v>1.1942978775862003E-3</v>
      </c>
      <c r="AX46" s="148">
        <v>1.0323434678440244</v>
      </c>
      <c r="AY46" s="148">
        <v>4.0670473593443598E-2</v>
      </c>
      <c r="AZ46" s="148">
        <v>2.9968294613324439E-2</v>
      </c>
      <c r="BA46" s="148">
        <v>3.0270313581020163E-2</v>
      </c>
      <c r="BB46" s="148">
        <v>1.7713784721865196E-2</v>
      </c>
      <c r="BC46" s="148">
        <v>2.3543852627705537E-2</v>
      </c>
      <c r="BD46" s="148">
        <v>1.8132179927779483E-2</v>
      </c>
      <c r="BE46" s="148">
        <v>4.8438867538473644E-2</v>
      </c>
      <c r="BF46" s="148">
        <v>5.5923232911914152E-2</v>
      </c>
      <c r="BG46" s="148">
        <v>3.4228632854609128E-2</v>
      </c>
      <c r="BH46" s="148">
        <v>2.7001300381889713E-2</v>
      </c>
      <c r="BI46" s="148">
        <v>3.3831503207742919E-2</v>
      </c>
      <c r="BJ46" s="148">
        <v>4.6028403793375368E-2</v>
      </c>
      <c r="BK46" s="148">
        <v>2.4736386698868372E-2</v>
      </c>
      <c r="BL46" s="148">
        <v>2.900401500368727E-2</v>
      </c>
      <c r="BM46" s="148">
        <v>4.0166181583859581E-2</v>
      </c>
      <c r="BN46" s="148">
        <v>2.4683973489604275E-2</v>
      </c>
      <c r="BO46" s="148">
        <v>1.9247855551250179E-2</v>
      </c>
      <c r="BP46" s="148">
        <v>1.2109044522427044E-2</v>
      </c>
      <c r="BQ46" s="148">
        <v>7.4760507039354422E-4</v>
      </c>
      <c r="BR46" s="148">
        <v>8.8216734894718644E-3</v>
      </c>
      <c r="BS46" s="148">
        <v>1.2311389572804152E-2</v>
      </c>
      <c r="BT46" s="148">
        <v>4.6890592703520591E-3</v>
      </c>
      <c r="BU46" s="148">
        <v>2.4196933552236954E-2</v>
      </c>
      <c r="BV46" s="148">
        <v>1.4964064419749313E-3</v>
      </c>
      <c r="BW46" s="148">
        <v>9.6680644155558177E-4</v>
      </c>
      <c r="BX46" s="148">
        <v>1.8952019758586309E-3</v>
      </c>
      <c r="BY46" s="148">
        <v>6.8785306050311011E-4</v>
      </c>
      <c r="BZ46" s="148">
        <v>4.6601144860886334E-4</v>
      </c>
      <c r="CA46" s="148">
        <v>3.6045267662670821E-4</v>
      </c>
      <c r="CB46" s="148">
        <v>2.5292452159853045E-4</v>
      </c>
      <c r="CC46" s="148">
        <v>3.8646201692481503E-4</v>
      </c>
      <c r="CD46" s="148">
        <v>2.3945125900207273E-4</v>
      </c>
      <c r="CE46" s="148">
        <v>1.5678277969233179E-3</v>
      </c>
      <c r="CF46" s="148">
        <v>5.93926993334222E-4</v>
      </c>
      <c r="CG46" s="148">
        <v>3.469611140955078E-3</v>
      </c>
      <c r="CH46" s="148">
        <v>1.5500983185764558E-3</v>
      </c>
      <c r="CI46" s="148">
        <v>3.9568226725332354E-4</v>
      </c>
      <c r="CJ46" s="148">
        <v>5.9811699553887171E-4</v>
      </c>
      <c r="CK46" s="148">
        <v>8.6561625871097467E-4</v>
      </c>
      <c r="CL46" s="148">
        <v>2.3566293581873442E-4</v>
      </c>
      <c r="CM46" s="148">
        <v>5.9875232536302616E-4</v>
      </c>
      <c r="CN46" s="148">
        <v>7.7888330302731978E-4</v>
      </c>
      <c r="CO46" s="148">
        <v>6.2339709305426322E-4</v>
      </c>
      <c r="CP46" s="148">
        <v>5.8910031806198979E-4</v>
      </c>
      <c r="CQ46" s="148">
        <v>1.03744074102079E-3</v>
      </c>
      <c r="CR46" s="148">
        <v>1.1179483269411579E-3</v>
      </c>
      <c r="CS46" s="148">
        <v>4.3321129135806687E-4</v>
      </c>
      <c r="CT46" s="148">
        <v>9.4316296566134764E-4</v>
      </c>
      <c r="CU46" s="148">
        <v>2.7077947649488125E-3</v>
      </c>
      <c r="CV46" s="148">
        <v>7.6123750201651853E-4</v>
      </c>
      <c r="CW46" s="148">
        <v>6.9356667164214474E-4</v>
      </c>
      <c r="CX46" s="148">
        <v>6.9218397229102284E-4</v>
      </c>
      <c r="CY46" s="148">
        <v>8.0830577153909275E-4</v>
      </c>
      <c r="CZ46" s="148">
        <v>2.1363866056155955E-3</v>
      </c>
      <c r="DA46" s="148">
        <v>7.3490135821854883E-4</v>
      </c>
      <c r="DB46" s="148">
        <v>1.3378192043682215E-2</v>
      </c>
      <c r="DC46" s="148">
        <v>3.2976725685650266E-4</v>
      </c>
      <c r="DD46" s="148">
        <v>1.3824042583809525E-3</v>
      </c>
      <c r="DE46" s="148">
        <v>1.0707320539900776E-3</v>
      </c>
      <c r="DF46" s="148">
        <v>1.1821132824276152E-3</v>
      </c>
      <c r="DG46" s="148">
        <v>6.0414588971136138E-4</v>
      </c>
      <c r="DH46" s="148">
        <v>5.3555802511288009E-4</v>
      </c>
      <c r="DI46" s="148">
        <v>9.2936254607358195E-4</v>
      </c>
      <c r="DJ46" s="148">
        <v>3.97517467800876E-3</v>
      </c>
      <c r="DK46" s="148">
        <v>1.4215117715632383E-3</v>
      </c>
    </row>
    <row r="47" spans="2:115">
      <c r="B47" s="146">
        <v>281</v>
      </c>
      <c r="C47" s="147" t="s">
        <v>514</v>
      </c>
      <c r="D47" s="148">
        <v>0.93358550321958811</v>
      </c>
      <c r="E47" s="148">
        <v>0.23729370426880911</v>
      </c>
      <c r="F47" s="148">
        <v>0.11259144107490578</v>
      </c>
      <c r="G47" s="148">
        <v>9.4710838837800199E-5</v>
      </c>
      <c r="H47" s="148">
        <v>4.5127514130180256E-2</v>
      </c>
      <c r="I47" s="148">
        <v>4.1182121920865025E-2</v>
      </c>
      <c r="J47" s="148">
        <v>8.0147222069416478E-4</v>
      </c>
      <c r="K47" s="148">
        <v>7.4876598148972682E-4</v>
      </c>
      <c r="L47" s="148">
        <v>1.077798232718669E-3</v>
      </c>
      <c r="M47" s="148">
        <v>2.9224127292559737E-4</v>
      </c>
      <c r="N47" s="148">
        <v>1.0812087049219717E-3</v>
      </c>
      <c r="O47" s="148">
        <v>1.8009911367867189E-3</v>
      </c>
      <c r="P47" s="148">
        <v>9.2266613778353387E-4</v>
      </c>
      <c r="Q47" s="148">
        <v>5.3414769270917475E-4</v>
      </c>
      <c r="R47" s="148">
        <v>4.8173485265964595E-4</v>
      </c>
      <c r="S47" s="148">
        <v>4.9435066231586714E-4</v>
      </c>
      <c r="T47" s="148">
        <v>1.0817857210381622E-4</v>
      </c>
      <c r="U47" s="148">
        <v>1.0069136388481711E-3</v>
      </c>
      <c r="V47" s="148">
        <v>7.1219804228468393E-4</v>
      </c>
      <c r="W47" s="148">
        <v>7.6405159319480054E-4</v>
      </c>
      <c r="X47" s="148">
        <v>2.0474727597677442E-3</v>
      </c>
      <c r="Y47" s="148">
        <v>1.8739310180286243E-3</v>
      </c>
      <c r="Z47" s="148">
        <v>1.0962021830712729E-3</v>
      </c>
      <c r="AA47" s="148">
        <v>6.0251314515152052E-4</v>
      </c>
      <c r="AB47" s="148">
        <v>7.6363532994424231E-4</v>
      </c>
      <c r="AC47" s="148">
        <v>9.2230124576197418E-4</v>
      </c>
      <c r="AD47" s="148">
        <v>5.4874885548432699E-4</v>
      </c>
      <c r="AE47" s="148">
        <v>1.1221137796544212E-3</v>
      </c>
      <c r="AF47" s="148">
        <v>1.1854602158528856E-3</v>
      </c>
      <c r="AG47" s="148">
        <v>1.6260723457224215E-3</v>
      </c>
      <c r="AH47" s="148">
        <v>6.2676678162174211E-4</v>
      </c>
      <c r="AI47" s="148">
        <v>7.6954785579804613E-4</v>
      </c>
      <c r="AJ47" s="148">
        <v>8.5255430802263135E-5</v>
      </c>
      <c r="AK47" s="148">
        <v>4.4740294049512818E-4</v>
      </c>
      <c r="AL47" s="148">
        <v>9.5301322001078352E-4</v>
      </c>
      <c r="AM47" s="148">
        <v>7.4988916492190144E-4</v>
      </c>
      <c r="AN47" s="148">
        <v>5.0451403126872173E-4</v>
      </c>
      <c r="AO47" s="148">
        <v>8.8416847644400389E-4</v>
      </c>
      <c r="AP47" s="148">
        <v>1.2660792473965189E-3</v>
      </c>
      <c r="AQ47" s="148">
        <v>9.6392346462860685E-4</v>
      </c>
      <c r="AR47" s="148">
        <v>1.1524242062378026E-3</v>
      </c>
      <c r="AS47" s="148">
        <v>1.1156279703271471E-3</v>
      </c>
      <c r="AT47" s="148">
        <v>1.2514598034815186E-3</v>
      </c>
      <c r="AU47" s="148">
        <v>1.3247404685338075E-3</v>
      </c>
      <c r="AV47" s="148">
        <v>9.0490448833058907E-4</v>
      </c>
      <c r="AW47" s="148">
        <v>6.6739514384326932E-4</v>
      </c>
      <c r="AX47" s="148">
        <v>7.294573436357237E-4</v>
      </c>
      <c r="AY47" s="148">
        <v>1.0202206816712021</v>
      </c>
      <c r="AZ47" s="148">
        <v>1.8949371272161417E-3</v>
      </c>
      <c r="BA47" s="148">
        <v>1.0101641317760385E-3</v>
      </c>
      <c r="BB47" s="148">
        <v>7.0443450363403865E-4</v>
      </c>
      <c r="BC47" s="148">
        <v>5.8208066089729621E-4</v>
      </c>
      <c r="BD47" s="148">
        <v>6.4979606911448032E-4</v>
      </c>
      <c r="BE47" s="148">
        <v>1.0941416007069749E-3</v>
      </c>
      <c r="BF47" s="148">
        <v>7.2859009713714088E-4</v>
      </c>
      <c r="BG47" s="148">
        <v>6.2558067935839694E-4</v>
      </c>
      <c r="BH47" s="148">
        <v>5.5740303155961098E-4</v>
      </c>
      <c r="BI47" s="148">
        <v>6.5668574484248831E-4</v>
      </c>
      <c r="BJ47" s="148">
        <v>8.207283107849703E-4</v>
      </c>
      <c r="BK47" s="148">
        <v>6.4020585283428575E-4</v>
      </c>
      <c r="BL47" s="148">
        <v>5.5095563516513295E-4</v>
      </c>
      <c r="BM47" s="148">
        <v>5.6826016052492247E-4</v>
      </c>
      <c r="BN47" s="148">
        <v>1.3216325533375713E-2</v>
      </c>
      <c r="BO47" s="148">
        <v>5.1239494352060596E-3</v>
      </c>
      <c r="BP47" s="148">
        <v>7.1181703686553606E-3</v>
      </c>
      <c r="BQ47" s="148">
        <v>4.6766772143205728E-4</v>
      </c>
      <c r="BR47" s="148">
        <v>7.2321230757923571E-2</v>
      </c>
      <c r="BS47" s="148">
        <v>9.0336907019834198E-2</v>
      </c>
      <c r="BT47" s="148">
        <v>3.0304132841811895E-2</v>
      </c>
      <c r="BU47" s="148">
        <v>6.0342551810875368E-2</v>
      </c>
      <c r="BV47" s="148">
        <v>1.9552270389057687E-3</v>
      </c>
      <c r="BW47" s="148">
        <v>4.9857337224324403E-3</v>
      </c>
      <c r="BX47" s="148">
        <v>5.1293660479810703E-3</v>
      </c>
      <c r="BY47" s="148">
        <v>6.6031766894300516E-4</v>
      </c>
      <c r="BZ47" s="148">
        <v>6.3934533907727465E-4</v>
      </c>
      <c r="CA47" s="148">
        <v>5.5857791764707702E-4</v>
      </c>
      <c r="CB47" s="148">
        <v>6.9228608617832898E-4</v>
      </c>
      <c r="CC47" s="148">
        <v>1.8291728758475193E-3</v>
      </c>
      <c r="CD47" s="148">
        <v>1.48963073194888E-3</v>
      </c>
      <c r="CE47" s="148">
        <v>2.4537075751713032E-3</v>
      </c>
      <c r="CF47" s="148">
        <v>2.377390370151854E-4</v>
      </c>
      <c r="CG47" s="148">
        <v>2.3782767641628744E-3</v>
      </c>
      <c r="CH47" s="148">
        <v>1.3391552184093744E-3</v>
      </c>
      <c r="CI47" s="148">
        <v>5.5282126213892504E-4</v>
      </c>
      <c r="CJ47" s="148">
        <v>1.464644060464467E-3</v>
      </c>
      <c r="CK47" s="148">
        <v>1.9924270813904956E-3</v>
      </c>
      <c r="CL47" s="148">
        <v>3.0767831684671692E-4</v>
      </c>
      <c r="CM47" s="148">
        <v>9.8251845526083764E-4</v>
      </c>
      <c r="CN47" s="148">
        <v>1.5085588850603899E-3</v>
      </c>
      <c r="CO47" s="148">
        <v>3.7563614441305312E-4</v>
      </c>
      <c r="CP47" s="148">
        <v>1.2311722651077693E-3</v>
      </c>
      <c r="CQ47" s="148">
        <v>5.3547705509659669E-4</v>
      </c>
      <c r="CR47" s="148">
        <v>9.9860439442586691E-4</v>
      </c>
      <c r="CS47" s="148">
        <v>1.1578410685396834E-3</v>
      </c>
      <c r="CT47" s="148">
        <v>8.04729335177107E-4</v>
      </c>
      <c r="CU47" s="148">
        <v>5.1701289996400129E-4</v>
      </c>
      <c r="CV47" s="148">
        <v>6.6264680680622125E-4</v>
      </c>
      <c r="CW47" s="148">
        <v>6.6472531278600837E-4</v>
      </c>
      <c r="CX47" s="148">
        <v>4.6965373734228299E-4</v>
      </c>
      <c r="CY47" s="148">
        <v>4.283704243713734E-4</v>
      </c>
      <c r="CZ47" s="148">
        <v>6.6167983517763037E-4</v>
      </c>
      <c r="DA47" s="148">
        <v>9.153536010036823E-4</v>
      </c>
      <c r="DB47" s="148">
        <v>6.5330117395004264E-4</v>
      </c>
      <c r="DC47" s="148">
        <v>3.1233996530731593E-4</v>
      </c>
      <c r="DD47" s="148">
        <v>9.1663652755265116E-4</v>
      </c>
      <c r="DE47" s="148">
        <v>6.3303513819719772E-4</v>
      </c>
      <c r="DF47" s="148">
        <v>6.8117617408513273E-4</v>
      </c>
      <c r="DG47" s="148">
        <v>8.7817366808451099E-4</v>
      </c>
      <c r="DH47" s="148">
        <v>2.878278707481937E-4</v>
      </c>
      <c r="DI47" s="148">
        <v>5.9304297319117229E-4</v>
      </c>
      <c r="DJ47" s="148">
        <v>1.3995684680155323E-3</v>
      </c>
      <c r="DK47" s="148">
        <v>1.8605780306893912E-3</v>
      </c>
    </row>
    <row r="48" spans="2:115">
      <c r="B48" s="146">
        <v>289</v>
      </c>
      <c r="C48" s="147" t="s">
        <v>515</v>
      </c>
      <c r="D48" s="148">
        <v>0.89261974628551499</v>
      </c>
      <c r="E48" s="148">
        <v>0.34558392539541749</v>
      </c>
      <c r="F48" s="148">
        <v>2.7777891108447385E-2</v>
      </c>
      <c r="G48" s="148">
        <v>8.7249791133291762E-4</v>
      </c>
      <c r="H48" s="148">
        <v>8.1343360105664078E-2</v>
      </c>
      <c r="I48" s="148">
        <v>7.4045907624987181E-2</v>
      </c>
      <c r="J48" s="148">
        <v>6.6231611185630056E-3</v>
      </c>
      <c r="K48" s="148">
        <v>3.8193304750853171E-3</v>
      </c>
      <c r="L48" s="148">
        <v>2.9486372443746798E-3</v>
      </c>
      <c r="M48" s="148">
        <v>2.5758797943888499E-3</v>
      </c>
      <c r="N48" s="148">
        <v>5.9969355945260041E-3</v>
      </c>
      <c r="O48" s="148">
        <v>2.5229435597722182E-2</v>
      </c>
      <c r="P48" s="148">
        <v>8.7224022761746012E-3</v>
      </c>
      <c r="Q48" s="148">
        <v>7.112982148436385E-3</v>
      </c>
      <c r="R48" s="148">
        <v>5.3924528011626387E-2</v>
      </c>
      <c r="S48" s="148">
        <v>3.8569251654049209E-3</v>
      </c>
      <c r="T48" s="148">
        <v>6.8431393302349189E-4</v>
      </c>
      <c r="U48" s="148">
        <v>2.627517969961368E-3</v>
      </c>
      <c r="V48" s="148">
        <v>4.0097560911673347E-3</v>
      </c>
      <c r="W48" s="148">
        <v>1.2865969413674214E-2</v>
      </c>
      <c r="X48" s="148">
        <v>6.1509255360977427E-2</v>
      </c>
      <c r="Y48" s="148">
        <v>4.5980609140989131E-3</v>
      </c>
      <c r="Z48" s="148">
        <v>3.9294717732513149E-3</v>
      </c>
      <c r="AA48" s="148">
        <v>2.3785406847287591E-3</v>
      </c>
      <c r="AB48" s="148">
        <v>2.2986336604939091E-3</v>
      </c>
      <c r="AC48" s="148">
        <v>1.370263724522525E-2</v>
      </c>
      <c r="AD48" s="148">
        <v>1.6383894791320995E-3</v>
      </c>
      <c r="AE48" s="148">
        <v>8.2623687332626285E-3</v>
      </c>
      <c r="AF48" s="148">
        <v>5.0515519835780971E-3</v>
      </c>
      <c r="AG48" s="148">
        <v>4.0213096097527724E-3</v>
      </c>
      <c r="AH48" s="148">
        <v>2.4371829610401893E-2</v>
      </c>
      <c r="AI48" s="148">
        <v>1.7585888815485791E-2</v>
      </c>
      <c r="AJ48" s="148">
        <v>7.5286647112714634E-4</v>
      </c>
      <c r="AK48" s="148">
        <v>2.2797979597256315E-3</v>
      </c>
      <c r="AL48" s="148">
        <v>4.8511856898989167E-3</v>
      </c>
      <c r="AM48" s="148">
        <v>2.6739980884804834E-2</v>
      </c>
      <c r="AN48" s="148">
        <v>1.5047504965596479E-2</v>
      </c>
      <c r="AO48" s="148">
        <v>1.19228046300545E-2</v>
      </c>
      <c r="AP48" s="148">
        <v>1.0534337969205885E-2</v>
      </c>
      <c r="AQ48" s="148">
        <v>1.91419840745078E-2</v>
      </c>
      <c r="AR48" s="148">
        <v>1.2229846818512165E-2</v>
      </c>
      <c r="AS48" s="148">
        <v>2.162222961298167E-3</v>
      </c>
      <c r="AT48" s="148">
        <v>2.5487343462579242E-3</v>
      </c>
      <c r="AU48" s="148">
        <v>1.3062915532157063E-2</v>
      </c>
      <c r="AV48" s="148">
        <v>1.9690062138290314E-3</v>
      </c>
      <c r="AW48" s="148">
        <v>2.2114663048156198E-3</v>
      </c>
      <c r="AX48" s="148">
        <v>5.0227918107249372E-3</v>
      </c>
      <c r="AY48" s="148">
        <v>4.8982756603349366E-2</v>
      </c>
      <c r="AZ48" s="148">
        <v>1.0736634440016397</v>
      </c>
      <c r="BA48" s="148">
        <v>3.8300803748123814E-2</v>
      </c>
      <c r="BB48" s="148">
        <v>3.7009604203360268E-2</v>
      </c>
      <c r="BC48" s="148">
        <v>4.0082396981137358E-2</v>
      </c>
      <c r="BD48" s="148">
        <v>1.7572624172488265E-2</v>
      </c>
      <c r="BE48" s="148">
        <v>3.62829085670337E-2</v>
      </c>
      <c r="BF48" s="148">
        <v>4.165864697753216E-2</v>
      </c>
      <c r="BG48" s="148">
        <v>3.3580150023062832E-2</v>
      </c>
      <c r="BH48" s="148">
        <v>3.0809425713595066E-2</v>
      </c>
      <c r="BI48" s="148">
        <v>2.2769811281404238E-2</v>
      </c>
      <c r="BJ48" s="148">
        <v>3.6517988729903111E-2</v>
      </c>
      <c r="BK48" s="148">
        <v>3.8743381644626151E-2</v>
      </c>
      <c r="BL48" s="148">
        <v>1.8068796898397268E-2</v>
      </c>
      <c r="BM48" s="148">
        <v>2.0946646094523041E-2</v>
      </c>
      <c r="BN48" s="148">
        <v>5.7298414980093061E-2</v>
      </c>
      <c r="BO48" s="148">
        <v>1.4113216516450783E-2</v>
      </c>
      <c r="BP48" s="148">
        <v>2.3426022830055418E-2</v>
      </c>
      <c r="BQ48" s="148">
        <v>2.6704859465121549E-3</v>
      </c>
      <c r="BR48" s="148">
        <v>2.1526718361046453E-2</v>
      </c>
      <c r="BS48" s="148">
        <v>7.2294911347115992E-2</v>
      </c>
      <c r="BT48" s="148">
        <v>1.0019105725811491E-2</v>
      </c>
      <c r="BU48" s="148">
        <v>1.0486705161358799E-2</v>
      </c>
      <c r="BV48" s="148">
        <v>3.0917355304741073E-3</v>
      </c>
      <c r="BW48" s="148">
        <v>6.4167426227987817E-3</v>
      </c>
      <c r="BX48" s="148">
        <v>6.617037710404448E-3</v>
      </c>
      <c r="BY48" s="148">
        <v>2.2188152462630393E-3</v>
      </c>
      <c r="BZ48" s="148">
        <v>3.9482675709801678E-3</v>
      </c>
      <c r="CA48" s="148">
        <v>1.1832930952630891E-3</v>
      </c>
      <c r="CB48" s="148">
        <v>9.3572874967207836E-4</v>
      </c>
      <c r="CC48" s="148">
        <v>1.9969527823139772E-3</v>
      </c>
      <c r="CD48" s="148">
        <v>1.6121853962025392E-3</v>
      </c>
      <c r="CE48" s="148">
        <v>3.3841849412725579E-3</v>
      </c>
      <c r="CF48" s="148">
        <v>2.4731906203385016E-3</v>
      </c>
      <c r="CG48" s="148">
        <v>7.2297928754171247E-3</v>
      </c>
      <c r="CH48" s="148">
        <v>4.5660967871105074E-3</v>
      </c>
      <c r="CI48" s="148">
        <v>2.2607057409435825E-3</v>
      </c>
      <c r="CJ48" s="148">
        <v>4.4195302785165463E-3</v>
      </c>
      <c r="CK48" s="148">
        <v>7.6265374593136176E-3</v>
      </c>
      <c r="CL48" s="148">
        <v>7.665660965029198E-4</v>
      </c>
      <c r="CM48" s="148">
        <v>2.5091254915652964E-3</v>
      </c>
      <c r="CN48" s="148">
        <v>2.2614936359417279E-3</v>
      </c>
      <c r="CO48" s="148">
        <v>1.5442480291404214E-3</v>
      </c>
      <c r="CP48" s="148">
        <v>2.3164596674026586E-3</v>
      </c>
      <c r="CQ48" s="148">
        <v>2.0093060445234411E-3</v>
      </c>
      <c r="CR48" s="148">
        <v>5.7466795135643761E-3</v>
      </c>
      <c r="CS48" s="148">
        <v>1.785241764951286E-3</v>
      </c>
      <c r="CT48" s="148">
        <v>2.4170883083234436E-3</v>
      </c>
      <c r="CU48" s="148">
        <v>5.7068058532615418E-3</v>
      </c>
      <c r="CV48" s="148">
        <v>2.6045088530681679E-3</v>
      </c>
      <c r="CW48" s="148">
        <v>2.5969175943035324E-3</v>
      </c>
      <c r="CX48" s="148">
        <v>1.9990770685341113E-3</v>
      </c>
      <c r="CY48" s="148">
        <v>4.0315561508317216E-3</v>
      </c>
      <c r="CZ48" s="148">
        <v>4.5011927675449081E-3</v>
      </c>
      <c r="DA48" s="148">
        <v>1.9708557405392051E-3</v>
      </c>
      <c r="DB48" s="148">
        <v>1.6742071896344406E-2</v>
      </c>
      <c r="DC48" s="148">
        <v>1.083603528088705E-3</v>
      </c>
      <c r="DD48" s="148">
        <v>4.8445579691098889E-3</v>
      </c>
      <c r="DE48" s="148">
        <v>8.0324982267411162E-3</v>
      </c>
      <c r="DF48" s="148">
        <v>5.667674354338687E-3</v>
      </c>
      <c r="DG48" s="148">
        <v>1.9401887701999759E-3</v>
      </c>
      <c r="DH48" s="148">
        <v>2.801338952449934E-3</v>
      </c>
      <c r="DI48" s="148">
        <v>6.7100174164934669E-3</v>
      </c>
      <c r="DJ48" s="148">
        <v>7.2268306866489105E-3</v>
      </c>
      <c r="DK48" s="148">
        <v>5.1317435672391274E-3</v>
      </c>
    </row>
    <row r="49" spans="2:115">
      <c r="B49" s="146">
        <v>291</v>
      </c>
      <c r="C49" s="147" t="s">
        <v>516</v>
      </c>
      <c r="D49" s="148">
        <v>0.83621414420701357</v>
      </c>
      <c r="E49" s="148">
        <v>0.23849235995822426</v>
      </c>
      <c r="F49" s="148">
        <v>0.10273596383157127</v>
      </c>
      <c r="G49" s="148">
        <v>4.8839421842702328E-5</v>
      </c>
      <c r="H49" s="148">
        <v>3.7804532502950135E-2</v>
      </c>
      <c r="I49" s="148">
        <v>3.633372283603508E-2</v>
      </c>
      <c r="J49" s="148">
        <v>2.8929494233589058E-3</v>
      </c>
      <c r="K49" s="148">
        <v>1.6208306180402062E-3</v>
      </c>
      <c r="L49" s="148">
        <v>4.269804615728962E-3</v>
      </c>
      <c r="M49" s="148">
        <v>1.342768376984914E-3</v>
      </c>
      <c r="N49" s="148">
        <v>2.3521148763252448E-3</v>
      </c>
      <c r="O49" s="148">
        <v>3.6324740972932573E-3</v>
      </c>
      <c r="P49" s="148">
        <v>6.2857505521087698E-3</v>
      </c>
      <c r="Q49" s="148">
        <v>1.2951021841510607E-3</v>
      </c>
      <c r="R49" s="148">
        <v>1.1800779046030557E-3</v>
      </c>
      <c r="S49" s="148">
        <v>1.2383923651912718E-3</v>
      </c>
      <c r="T49" s="148">
        <v>2.9118896874481045E-4</v>
      </c>
      <c r="U49" s="148">
        <v>1.2047831370915094E-3</v>
      </c>
      <c r="V49" s="148">
        <v>8.7077948044697378E-4</v>
      </c>
      <c r="W49" s="148">
        <v>1.4796358228853273E-3</v>
      </c>
      <c r="X49" s="148">
        <v>1.5024634197024489E-3</v>
      </c>
      <c r="Y49" s="148">
        <v>1.4078120940906344E-3</v>
      </c>
      <c r="Z49" s="148">
        <v>9.0058640272768593E-4</v>
      </c>
      <c r="AA49" s="148">
        <v>7.6175626028640304E-4</v>
      </c>
      <c r="AB49" s="148">
        <v>1.4281216249659241E-3</v>
      </c>
      <c r="AC49" s="148">
        <v>1.8284996130670547E-3</v>
      </c>
      <c r="AD49" s="148">
        <v>6.3305689912479524E-4</v>
      </c>
      <c r="AE49" s="148">
        <v>1.7445748056415383E-3</v>
      </c>
      <c r="AF49" s="148">
        <v>1.0512710172198821E-3</v>
      </c>
      <c r="AG49" s="148">
        <v>1.1000545998341646E-3</v>
      </c>
      <c r="AH49" s="148">
        <v>1.1676892175123369E-3</v>
      </c>
      <c r="AI49" s="148">
        <v>1.0143978300338609E-3</v>
      </c>
      <c r="AJ49" s="148">
        <v>2.0424558442188334E-4</v>
      </c>
      <c r="AK49" s="148">
        <v>7.3633166425224902E-4</v>
      </c>
      <c r="AL49" s="148">
        <v>1.6972946787920753E-3</v>
      </c>
      <c r="AM49" s="148">
        <v>1.5548756494006076E-3</v>
      </c>
      <c r="AN49" s="148">
        <v>9.5907788194977311E-4</v>
      </c>
      <c r="AO49" s="148">
        <v>5.2586328967153357E-3</v>
      </c>
      <c r="AP49" s="148">
        <v>1.98506862895963E-3</v>
      </c>
      <c r="AQ49" s="148">
        <v>5.4632762984029434E-3</v>
      </c>
      <c r="AR49" s="148">
        <v>3.0353793402268544E-3</v>
      </c>
      <c r="AS49" s="148">
        <v>1.1921914617678742E-3</v>
      </c>
      <c r="AT49" s="148">
        <v>1.2486717543468417E-3</v>
      </c>
      <c r="AU49" s="148">
        <v>2.8810123169789106E-3</v>
      </c>
      <c r="AV49" s="148">
        <v>8.6759317304175632E-4</v>
      </c>
      <c r="AW49" s="148">
        <v>1.0352046398014617E-3</v>
      </c>
      <c r="AX49" s="148">
        <v>1.0596649762076929E-3</v>
      </c>
      <c r="AY49" s="148">
        <v>2.1167339961739714E-3</v>
      </c>
      <c r="AZ49" s="148">
        <v>1.9033893723677114E-3</v>
      </c>
      <c r="BA49" s="148">
        <v>1.1564842643378428</v>
      </c>
      <c r="BB49" s="148">
        <v>4.2544313562353268E-2</v>
      </c>
      <c r="BC49" s="148">
        <v>1.4600854722333327E-2</v>
      </c>
      <c r="BD49" s="148">
        <v>3.4699701642556045E-3</v>
      </c>
      <c r="BE49" s="148">
        <v>4.5331722580030081E-3</v>
      </c>
      <c r="BF49" s="148">
        <v>1.8518541416138085E-2</v>
      </c>
      <c r="BG49" s="148">
        <v>3.4926042095388639E-2</v>
      </c>
      <c r="BH49" s="148">
        <v>4.2683252459109165E-3</v>
      </c>
      <c r="BI49" s="148">
        <v>1.3383459904359144E-3</v>
      </c>
      <c r="BJ49" s="148">
        <v>3.9004789328057465E-3</v>
      </c>
      <c r="BK49" s="148">
        <v>2.2913465334239748E-3</v>
      </c>
      <c r="BL49" s="148">
        <v>1.0690205858470393E-2</v>
      </c>
      <c r="BM49" s="148">
        <v>1.7054796427562587E-2</v>
      </c>
      <c r="BN49" s="148">
        <v>4.2959600370636272E-2</v>
      </c>
      <c r="BO49" s="148">
        <v>1.4563865456889266E-2</v>
      </c>
      <c r="BP49" s="148">
        <v>1.9727859668577726E-3</v>
      </c>
      <c r="BQ49" s="148">
        <v>2.0254600208706509E-3</v>
      </c>
      <c r="BR49" s="148">
        <v>1.1151888551480603E-2</v>
      </c>
      <c r="BS49" s="148">
        <v>2.1603652326643475E-3</v>
      </c>
      <c r="BT49" s="148">
        <v>6.5831410531160036E-3</v>
      </c>
      <c r="BU49" s="148">
        <v>7.4591485070304459E-3</v>
      </c>
      <c r="BV49" s="148">
        <v>2.5126153443114758E-3</v>
      </c>
      <c r="BW49" s="148">
        <v>7.6164459948137309E-4</v>
      </c>
      <c r="BX49" s="148">
        <v>1.3005726345201606E-2</v>
      </c>
      <c r="BY49" s="148">
        <v>1.6973409900921965E-3</v>
      </c>
      <c r="BZ49" s="148">
        <v>7.5805705213986732E-4</v>
      </c>
      <c r="CA49" s="148">
        <v>6.1075222273925076E-4</v>
      </c>
      <c r="CB49" s="148">
        <v>4.023570831039076E-4</v>
      </c>
      <c r="CC49" s="148">
        <v>3.422857729744594E-4</v>
      </c>
      <c r="CD49" s="148">
        <v>9.411785666928608E-5</v>
      </c>
      <c r="CE49" s="148">
        <v>1.5819136916703292E-3</v>
      </c>
      <c r="CF49" s="148">
        <v>1.9127952965862813E-3</v>
      </c>
      <c r="CG49" s="148">
        <v>1.2219221615775967E-2</v>
      </c>
      <c r="CH49" s="148">
        <v>2.0363888351076298E-3</v>
      </c>
      <c r="CI49" s="148">
        <v>9.1372702040391079E-4</v>
      </c>
      <c r="CJ49" s="148">
        <v>9.7593588358263722E-4</v>
      </c>
      <c r="CK49" s="148">
        <v>1.4917883337276312E-3</v>
      </c>
      <c r="CL49" s="148">
        <v>5.6186773697138644E-4</v>
      </c>
      <c r="CM49" s="148">
        <v>1.2227103250638507E-3</v>
      </c>
      <c r="CN49" s="148">
        <v>1.1078383556463924E-3</v>
      </c>
      <c r="CO49" s="148">
        <v>1.4009469716291698E-3</v>
      </c>
      <c r="CP49" s="148">
        <v>1.0400716014195932E-3</v>
      </c>
      <c r="CQ49" s="148">
        <v>8.3786427588746144E-4</v>
      </c>
      <c r="CR49" s="148">
        <v>1.6611893359810086E-3</v>
      </c>
      <c r="CS49" s="148">
        <v>6.4363930348001965E-4</v>
      </c>
      <c r="CT49" s="148">
        <v>1.4628682146334939E-3</v>
      </c>
      <c r="CU49" s="148">
        <v>8.1684822573348888E-4</v>
      </c>
      <c r="CV49" s="148">
        <v>1.4478394679001705E-3</v>
      </c>
      <c r="CW49" s="148">
        <v>9.1953243840515162E-4</v>
      </c>
      <c r="CX49" s="148">
        <v>6.296809515983486E-4</v>
      </c>
      <c r="CY49" s="148">
        <v>8.7792619710714464E-4</v>
      </c>
      <c r="CZ49" s="148">
        <v>7.3361017139149647E-3</v>
      </c>
      <c r="DA49" s="148">
        <v>1.0133216094074899E-3</v>
      </c>
      <c r="DB49" s="148">
        <v>5.3286890885960336E-2</v>
      </c>
      <c r="DC49" s="148">
        <v>6.8360037463489638E-4</v>
      </c>
      <c r="DD49" s="148">
        <v>1.6160960692986547E-3</v>
      </c>
      <c r="DE49" s="148">
        <v>8.9502504019942346E-4</v>
      </c>
      <c r="DF49" s="148">
        <v>1.081337941408318E-3</v>
      </c>
      <c r="DG49" s="148">
        <v>1.0631504816730033E-3</v>
      </c>
      <c r="DH49" s="148">
        <v>5.955295417259676E-4</v>
      </c>
      <c r="DI49" s="148">
        <v>9.0858771321582438E-4</v>
      </c>
      <c r="DJ49" s="148">
        <v>1.3110415045510676E-3</v>
      </c>
      <c r="DK49" s="148">
        <v>5.8349469818942754E-4</v>
      </c>
    </row>
    <row r="50" spans="2:115">
      <c r="B50" s="146">
        <v>301</v>
      </c>
      <c r="C50" s="147" t="s">
        <v>517</v>
      </c>
      <c r="D50" s="148">
        <v>0.83001141851740279</v>
      </c>
      <c r="E50" s="148">
        <v>0.27632654715197508</v>
      </c>
      <c r="F50" s="148">
        <v>7.544509555711866E-2</v>
      </c>
      <c r="G50" s="148">
        <v>2.1950500690566998E-5</v>
      </c>
      <c r="H50" s="148">
        <v>4.6318303577638685E-2</v>
      </c>
      <c r="I50" s="148">
        <v>4.4688942663309562E-2</v>
      </c>
      <c r="J50" s="148">
        <v>4.040660692502294E-3</v>
      </c>
      <c r="K50" s="148">
        <v>2.2084908257780827E-3</v>
      </c>
      <c r="L50" s="148">
        <v>5.9412580359620611E-3</v>
      </c>
      <c r="M50" s="148">
        <v>2.0136353274627554E-3</v>
      </c>
      <c r="N50" s="148">
        <v>1.2881207562058666E-3</v>
      </c>
      <c r="O50" s="148">
        <v>5.1476106817595017E-3</v>
      </c>
      <c r="P50" s="148">
        <v>5.5322812787209109E-3</v>
      </c>
      <c r="Q50" s="148">
        <v>1.7276873778749816E-3</v>
      </c>
      <c r="R50" s="148">
        <v>1.6114027483902858E-3</v>
      </c>
      <c r="S50" s="148">
        <v>1.6868648929580176E-3</v>
      </c>
      <c r="T50" s="148">
        <v>3.8650031442508554E-4</v>
      </c>
      <c r="U50" s="148">
        <v>1.6088124099861696E-3</v>
      </c>
      <c r="V50" s="148">
        <v>1.1586230830206881E-3</v>
      </c>
      <c r="W50" s="148">
        <v>2.1864072416845374E-3</v>
      </c>
      <c r="X50" s="148">
        <v>1.6947657104345584E-3</v>
      </c>
      <c r="Y50" s="148">
        <v>1.8364843840156656E-3</v>
      </c>
      <c r="Z50" s="148">
        <v>1.2498116464400666E-3</v>
      </c>
      <c r="AA50" s="148">
        <v>1.1194371465555E-3</v>
      </c>
      <c r="AB50" s="148">
        <v>1.9156471389155142E-3</v>
      </c>
      <c r="AC50" s="148">
        <v>2.467549292488921E-3</v>
      </c>
      <c r="AD50" s="148">
        <v>8.481849763950465E-4</v>
      </c>
      <c r="AE50" s="148">
        <v>2.334322431234393E-3</v>
      </c>
      <c r="AF50" s="148">
        <v>1.3824323049826414E-3</v>
      </c>
      <c r="AG50" s="148">
        <v>1.4309566476520335E-3</v>
      </c>
      <c r="AH50" s="148">
        <v>1.6373401094628586E-3</v>
      </c>
      <c r="AI50" s="148">
        <v>1.3071591930230826E-3</v>
      </c>
      <c r="AJ50" s="148">
        <v>2.8195984303986706E-4</v>
      </c>
      <c r="AK50" s="148">
        <v>9.8445822002240385E-4</v>
      </c>
      <c r="AL50" s="148">
        <v>5.3635582269263822E-3</v>
      </c>
      <c r="AM50" s="148">
        <v>2.1904762238722114E-3</v>
      </c>
      <c r="AN50" s="148">
        <v>1.4680929169347285E-3</v>
      </c>
      <c r="AO50" s="148">
        <v>1.8749928341322214E-3</v>
      </c>
      <c r="AP50" s="148">
        <v>2.8821202061809965E-3</v>
      </c>
      <c r="AQ50" s="148">
        <v>5.716629632983296E-3</v>
      </c>
      <c r="AR50" s="148">
        <v>4.4614051391639927E-3</v>
      </c>
      <c r="AS50" s="148">
        <v>1.5179609429730298E-3</v>
      </c>
      <c r="AT50" s="148">
        <v>1.5939372259234728E-3</v>
      </c>
      <c r="AU50" s="148">
        <v>3.31822895659145E-3</v>
      </c>
      <c r="AV50" s="148">
        <v>1.4707782773329884E-3</v>
      </c>
      <c r="AW50" s="148">
        <v>1.268904394648337E-3</v>
      </c>
      <c r="AX50" s="148">
        <v>1.5324401345077317E-3</v>
      </c>
      <c r="AY50" s="148">
        <v>1.7550935889297378E-3</v>
      </c>
      <c r="AZ50" s="148">
        <v>2.0619358349664245E-3</v>
      </c>
      <c r="BA50" s="148">
        <v>6.4075449892706873E-3</v>
      </c>
      <c r="BB50" s="148">
        <v>1.1423905969606887</v>
      </c>
      <c r="BC50" s="148">
        <v>3.4009024592054665E-3</v>
      </c>
      <c r="BD50" s="148">
        <v>5.9300486317051928E-3</v>
      </c>
      <c r="BE50" s="148">
        <v>4.7239754080123019E-3</v>
      </c>
      <c r="BF50" s="148">
        <v>4.9777312721906875E-3</v>
      </c>
      <c r="BG50" s="148">
        <v>3.1864950361602321E-3</v>
      </c>
      <c r="BH50" s="148">
        <v>4.5790946322824223E-3</v>
      </c>
      <c r="BI50" s="148">
        <v>1.8917882754126056E-3</v>
      </c>
      <c r="BJ50" s="148">
        <v>2.6431851813548237E-3</v>
      </c>
      <c r="BK50" s="148">
        <v>2.8044490032637748E-3</v>
      </c>
      <c r="BL50" s="148">
        <v>2.8367251662934491E-3</v>
      </c>
      <c r="BM50" s="148">
        <v>3.2643955891650273E-3</v>
      </c>
      <c r="BN50" s="148">
        <v>6.7000752072019724E-3</v>
      </c>
      <c r="BO50" s="148">
        <v>2.7385464445916661E-3</v>
      </c>
      <c r="BP50" s="148">
        <v>2.0166786485726041E-3</v>
      </c>
      <c r="BQ50" s="148">
        <v>2.6620620020843841E-3</v>
      </c>
      <c r="BR50" s="148">
        <v>1.5813911064866857E-3</v>
      </c>
      <c r="BS50" s="148">
        <v>1.9593371274741356E-3</v>
      </c>
      <c r="BT50" s="148">
        <v>2.087347340948465E-3</v>
      </c>
      <c r="BU50" s="148">
        <v>1.8446662406930176E-3</v>
      </c>
      <c r="BV50" s="148">
        <v>3.4610558222960422E-3</v>
      </c>
      <c r="BW50" s="148">
        <v>9.6772224100718542E-4</v>
      </c>
      <c r="BX50" s="148">
        <v>3.2825496981295E-3</v>
      </c>
      <c r="BY50" s="148">
        <v>2.2042813064589314E-3</v>
      </c>
      <c r="BZ50" s="148">
        <v>9.7549932400354264E-4</v>
      </c>
      <c r="CA50" s="148">
        <v>7.9153442574873931E-4</v>
      </c>
      <c r="CB50" s="148">
        <v>5.0363100477217033E-4</v>
      </c>
      <c r="CC50" s="148">
        <v>4.3427217134607348E-4</v>
      </c>
      <c r="CD50" s="148">
        <v>1.0979333588092367E-4</v>
      </c>
      <c r="CE50" s="148">
        <v>8.4090503894119247E-4</v>
      </c>
      <c r="CF50" s="148">
        <v>2.6337362624985565E-3</v>
      </c>
      <c r="CG50" s="148">
        <v>1.6841200150131602E-2</v>
      </c>
      <c r="CH50" s="148">
        <v>1.1842197658357184E-3</v>
      </c>
      <c r="CI50" s="148">
        <v>1.1616691207803941E-3</v>
      </c>
      <c r="CJ50" s="148">
        <v>1.2496552585075588E-3</v>
      </c>
      <c r="CK50" s="148">
        <v>1.5423361550057097E-3</v>
      </c>
      <c r="CL50" s="148">
        <v>7.084441957611894E-4</v>
      </c>
      <c r="CM50" s="148">
        <v>1.5627772040842968E-3</v>
      </c>
      <c r="CN50" s="148">
        <v>1.4455680605005442E-3</v>
      </c>
      <c r="CO50" s="148">
        <v>1.9235585767949832E-3</v>
      </c>
      <c r="CP50" s="148">
        <v>1.3775662287267177E-3</v>
      </c>
      <c r="CQ50" s="148">
        <v>1.0325366734191979E-3</v>
      </c>
      <c r="CR50" s="148">
        <v>1.5469518347815895E-3</v>
      </c>
      <c r="CS50" s="148">
        <v>7.4454794067629448E-4</v>
      </c>
      <c r="CT50" s="148">
        <v>1.8337941369562481E-3</v>
      </c>
      <c r="CU50" s="148">
        <v>8.8909540978194309E-4</v>
      </c>
      <c r="CV50" s="148">
        <v>1.7880002929218585E-3</v>
      </c>
      <c r="CW50" s="148">
        <v>1.1418574027881297E-3</v>
      </c>
      <c r="CX50" s="148">
        <v>7.0530812078018509E-4</v>
      </c>
      <c r="CY50" s="148">
        <v>1.1513774426609327E-3</v>
      </c>
      <c r="CZ50" s="148">
        <v>1.0329726786068054E-2</v>
      </c>
      <c r="DA50" s="148">
        <v>1.3329713090328426E-3</v>
      </c>
      <c r="DB50" s="148">
        <v>7.4622203945093737E-2</v>
      </c>
      <c r="DC50" s="148">
        <v>7.2891765135075126E-4</v>
      </c>
      <c r="DD50" s="148">
        <v>1.9888709390235718E-3</v>
      </c>
      <c r="DE50" s="148">
        <v>1.0631036665872495E-3</v>
      </c>
      <c r="DF50" s="148">
        <v>1.2702512823745723E-3</v>
      </c>
      <c r="DG50" s="148">
        <v>1.340451610181087E-3</v>
      </c>
      <c r="DH50" s="148">
        <v>6.8997633929171584E-4</v>
      </c>
      <c r="DI50" s="148">
        <v>9.9516932426029197E-4</v>
      </c>
      <c r="DJ50" s="148">
        <v>1.5296511593956633E-3</v>
      </c>
      <c r="DK50" s="148">
        <v>6.7760322973424501E-4</v>
      </c>
    </row>
    <row r="51" spans="2:115">
      <c r="B51" s="146">
        <v>311</v>
      </c>
      <c r="C51" s="149" t="s">
        <v>518</v>
      </c>
      <c r="D51" s="148">
        <v>0.62405914943414798</v>
      </c>
      <c r="E51" s="148">
        <v>0.26993994127638193</v>
      </c>
      <c r="F51" s="148">
        <v>2.853481454122655E-3</v>
      </c>
      <c r="G51" s="148">
        <v>2.528959458288387E-4</v>
      </c>
      <c r="H51" s="148">
        <v>4.6405254638966088E-2</v>
      </c>
      <c r="I51" s="148">
        <v>4.5729817391904633E-2</v>
      </c>
      <c r="J51" s="148">
        <v>9.155417484196988E-4</v>
      </c>
      <c r="K51" s="148">
        <v>5.9600650712346187E-4</v>
      </c>
      <c r="L51" s="148">
        <v>1.4182557463108868E-3</v>
      </c>
      <c r="M51" s="148">
        <v>5.0768261563873907E-4</v>
      </c>
      <c r="N51" s="148">
        <v>3.6514136773604992E-4</v>
      </c>
      <c r="O51" s="148">
        <v>7.5216406434134219E-4</v>
      </c>
      <c r="P51" s="148">
        <v>1.1317739228891609E-3</v>
      </c>
      <c r="Q51" s="148">
        <v>4.7728787056678388E-4</v>
      </c>
      <c r="R51" s="148">
        <v>3.9581852783054358E-4</v>
      </c>
      <c r="S51" s="148">
        <v>4.6025287414713659E-4</v>
      </c>
      <c r="T51" s="148">
        <v>1.0367446221385981E-4</v>
      </c>
      <c r="U51" s="148">
        <v>4.2106901078926417E-4</v>
      </c>
      <c r="V51" s="148">
        <v>3.6472039212827101E-4</v>
      </c>
      <c r="W51" s="148">
        <v>5.0438151435257207E-4</v>
      </c>
      <c r="X51" s="148">
        <v>3.3943031951326052E-4</v>
      </c>
      <c r="Y51" s="148">
        <v>4.9076295885876425E-4</v>
      </c>
      <c r="Z51" s="148">
        <v>3.5292407764033249E-4</v>
      </c>
      <c r="AA51" s="148">
        <v>3.0064544273051321E-4</v>
      </c>
      <c r="AB51" s="148">
        <v>4.4453148522215658E-4</v>
      </c>
      <c r="AC51" s="148">
        <v>5.5350357932566264E-4</v>
      </c>
      <c r="AD51" s="148">
        <v>1.9143948416489869E-4</v>
      </c>
      <c r="AE51" s="148">
        <v>5.237266972705967E-4</v>
      </c>
      <c r="AF51" s="148">
        <v>3.3004758919812647E-4</v>
      </c>
      <c r="AG51" s="148">
        <v>3.6893248002417724E-4</v>
      </c>
      <c r="AH51" s="148">
        <v>3.962148736549472E-4</v>
      </c>
      <c r="AI51" s="148">
        <v>3.484301800272745E-4</v>
      </c>
      <c r="AJ51" s="148">
        <v>6.1973987984821014E-5</v>
      </c>
      <c r="AK51" s="148">
        <v>2.2060731495936609E-4</v>
      </c>
      <c r="AL51" s="148">
        <v>3.7610732062886974E-4</v>
      </c>
      <c r="AM51" s="148">
        <v>4.8978674652975466E-4</v>
      </c>
      <c r="AN51" s="148">
        <v>3.7736914436825337E-4</v>
      </c>
      <c r="AO51" s="148">
        <v>3.7300912414495223E-4</v>
      </c>
      <c r="AP51" s="148">
        <v>5.3956533538525862E-4</v>
      </c>
      <c r="AQ51" s="148">
        <v>4.20445144469027E-4</v>
      </c>
      <c r="AR51" s="148">
        <v>6.0228874498404524E-4</v>
      </c>
      <c r="AS51" s="148">
        <v>3.402399040442128E-4</v>
      </c>
      <c r="AT51" s="148">
        <v>3.6427919480970473E-4</v>
      </c>
      <c r="AU51" s="148">
        <v>4.411312772761081E-4</v>
      </c>
      <c r="AV51" s="148">
        <v>2.9774622723652522E-4</v>
      </c>
      <c r="AW51" s="148">
        <v>2.7634528686765956E-4</v>
      </c>
      <c r="AX51" s="148">
        <v>3.2881657611717323E-4</v>
      </c>
      <c r="AY51" s="148">
        <v>3.8697396358023116E-4</v>
      </c>
      <c r="AZ51" s="148">
        <v>3.3812654239913467E-4</v>
      </c>
      <c r="BA51" s="148">
        <v>2.1752701299054978E-3</v>
      </c>
      <c r="BB51" s="148">
        <v>3.729300862803161E-3</v>
      </c>
      <c r="BC51" s="148">
        <v>1.0566106217320586</v>
      </c>
      <c r="BD51" s="148">
        <v>4.9885383855682636E-4</v>
      </c>
      <c r="BE51" s="148">
        <v>4.5700857673895907E-4</v>
      </c>
      <c r="BF51" s="148">
        <v>1.3050555674477037E-3</v>
      </c>
      <c r="BG51" s="148">
        <v>4.0516365069134455E-4</v>
      </c>
      <c r="BH51" s="148">
        <v>7.3794448621062356E-4</v>
      </c>
      <c r="BI51" s="148">
        <v>3.3208532021833788E-4</v>
      </c>
      <c r="BJ51" s="148">
        <v>6.4455502460521261E-4</v>
      </c>
      <c r="BK51" s="148">
        <v>8.7850474234061487E-4</v>
      </c>
      <c r="BL51" s="148">
        <v>6.916796983894944E-4</v>
      </c>
      <c r="BM51" s="148">
        <v>7.6168168949505627E-4</v>
      </c>
      <c r="BN51" s="148">
        <v>1.6517483566444438E-3</v>
      </c>
      <c r="BO51" s="148">
        <v>6.5859314965830632E-4</v>
      </c>
      <c r="BP51" s="148">
        <v>5.9020713875392592E-4</v>
      </c>
      <c r="BQ51" s="148">
        <v>7.0992508324199774E-4</v>
      </c>
      <c r="BR51" s="148">
        <v>6.7973902991648862E-4</v>
      </c>
      <c r="BS51" s="148">
        <v>4.52297612251692E-4</v>
      </c>
      <c r="BT51" s="148">
        <v>5.8211878279958217E-4</v>
      </c>
      <c r="BU51" s="148">
        <v>5.1179713512884413E-4</v>
      </c>
      <c r="BV51" s="148">
        <v>7.2385871306852477E-4</v>
      </c>
      <c r="BW51" s="148">
        <v>2.3369342766332244E-4</v>
      </c>
      <c r="BX51" s="148">
        <v>7.342383704007807E-4</v>
      </c>
      <c r="BY51" s="148">
        <v>5.5065416672415318E-4</v>
      </c>
      <c r="BZ51" s="148">
        <v>9.7990317712189513E-4</v>
      </c>
      <c r="CA51" s="148">
        <v>2.8928785674628942E-4</v>
      </c>
      <c r="CB51" s="148">
        <v>1.633205136391514E-4</v>
      </c>
      <c r="CC51" s="148">
        <v>1.384950821877777E-4</v>
      </c>
      <c r="CD51" s="148">
        <v>3.3715276125679984E-5</v>
      </c>
      <c r="CE51" s="148">
        <v>2.4975941443676258E-4</v>
      </c>
      <c r="CF51" s="148">
        <v>5.8552908327256896E-4</v>
      </c>
      <c r="CG51" s="148">
        <v>3.7604743848617373E-3</v>
      </c>
      <c r="CH51" s="148">
        <v>3.507845954896432E-4</v>
      </c>
      <c r="CI51" s="148">
        <v>6.1130082861830868E-4</v>
      </c>
      <c r="CJ51" s="148">
        <v>4.5185062355488915E-4</v>
      </c>
      <c r="CK51" s="148">
        <v>4.7563085494906114E-4</v>
      </c>
      <c r="CL51" s="148">
        <v>2.4460020744792698E-4</v>
      </c>
      <c r="CM51" s="148">
        <v>4.7632656829834085E-4</v>
      </c>
      <c r="CN51" s="148">
        <v>7.2807844617325855E-4</v>
      </c>
      <c r="CO51" s="148">
        <v>4.6568160793119948E-4</v>
      </c>
      <c r="CP51" s="148">
        <v>5.6902645840340045E-4</v>
      </c>
      <c r="CQ51" s="148">
        <v>1.3541541368033206E-3</v>
      </c>
      <c r="CR51" s="148">
        <v>3.0864953296379691E-3</v>
      </c>
      <c r="CS51" s="148">
        <v>2.1982240717311865E-4</v>
      </c>
      <c r="CT51" s="148">
        <v>5.5954260292557991E-4</v>
      </c>
      <c r="CU51" s="148">
        <v>1.1045555541632588E-2</v>
      </c>
      <c r="CV51" s="148">
        <v>6.6317031647992871E-3</v>
      </c>
      <c r="CW51" s="148">
        <v>2.3746727914148906E-3</v>
      </c>
      <c r="CX51" s="148">
        <v>1.8716036920803547E-3</v>
      </c>
      <c r="CY51" s="148">
        <v>3.9273419063491074E-4</v>
      </c>
      <c r="CZ51" s="148">
        <v>3.7606724437683958E-3</v>
      </c>
      <c r="DA51" s="148">
        <v>7.3609058554450189E-4</v>
      </c>
      <c r="DB51" s="148">
        <v>1.4782119923970282E-2</v>
      </c>
      <c r="DC51" s="148">
        <v>3.8077142064594447E-4</v>
      </c>
      <c r="DD51" s="148">
        <v>5.997084379508427E-4</v>
      </c>
      <c r="DE51" s="148">
        <v>3.6035023109931471E-4</v>
      </c>
      <c r="DF51" s="148">
        <v>3.9943051823779902E-4</v>
      </c>
      <c r="DG51" s="148">
        <v>2.7392943393159978E-3</v>
      </c>
      <c r="DH51" s="148">
        <v>6.4362479468314127E-3</v>
      </c>
      <c r="DI51" s="148">
        <v>5.8424335717114392E-4</v>
      </c>
      <c r="DJ51" s="148">
        <v>1.5974615983972734E-2</v>
      </c>
      <c r="DK51" s="148">
        <v>4.5681023338038407E-4</v>
      </c>
    </row>
    <row r="52" spans="2:115">
      <c r="B52" s="146">
        <v>321</v>
      </c>
      <c r="C52" s="147" t="s">
        <v>519</v>
      </c>
      <c r="D52" s="148">
        <v>0.3799224184239729</v>
      </c>
      <c r="E52" s="148">
        <v>0.15667135661921155</v>
      </c>
      <c r="F52" s="148">
        <v>5.9514659748753876E-2</v>
      </c>
      <c r="G52" s="148">
        <v>5.3735391698583836E-6</v>
      </c>
      <c r="H52" s="148">
        <v>2.2696328521398568E-2</v>
      </c>
      <c r="I52" s="148">
        <v>2.2683664718365401E-2</v>
      </c>
      <c r="J52" s="148">
        <v>5.3136967424017786E-4</v>
      </c>
      <c r="K52" s="148">
        <v>2.9913564323086784E-4</v>
      </c>
      <c r="L52" s="148">
        <v>7.8676054747794683E-4</v>
      </c>
      <c r="M52" s="148">
        <v>2.4948317576119504E-4</v>
      </c>
      <c r="N52" s="148">
        <v>2.1720680466173777E-4</v>
      </c>
      <c r="O52" s="148">
        <v>4.3829206460840176E-4</v>
      </c>
      <c r="P52" s="148">
        <v>6.8690938066910429E-4</v>
      </c>
      <c r="Q52" s="148">
        <v>2.318511787402981E-4</v>
      </c>
      <c r="R52" s="148">
        <v>2.1942557389495042E-4</v>
      </c>
      <c r="S52" s="148">
        <v>2.2766819893807716E-4</v>
      </c>
      <c r="T52" s="148">
        <v>5.3386647617538772E-5</v>
      </c>
      <c r="U52" s="148">
        <v>2.2173332760973448E-4</v>
      </c>
      <c r="V52" s="148">
        <v>2.1313423658810517E-4</v>
      </c>
      <c r="W52" s="148">
        <v>2.6760375797463845E-4</v>
      </c>
      <c r="X52" s="148">
        <v>2.007233476273875E-4</v>
      </c>
      <c r="Y52" s="148">
        <v>2.4864751771955213E-4</v>
      </c>
      <c r="Z52" s="148">
        <v>1.6151286548179782E-4</v>
      </c>
      <c r="AA52" s="148">
        <v>1.4639925868783406E-4</v>
      </c>
      <c r="AB52" s="148">
        <v>2.5134315822189707E-4</v>
      </c>
      <c r="AC52" s="148">
        <v>3.2621669035274583E-4</v>
      </c>
      <c r="AD52" s="148">
        <v>1.1276912946882501E-4</v>
      </c>
      <c r="AE52" s="148">
        <v>3.138111079355496E-4</v>
      </c>
      <c r="AF52" s="148">
        <v>1.8774297696379824E-4</v>
      </c>
      <c r="AG52" s="148">
        <v>1.9618484113593566E-4</v>
      </c>
      <c r="AH52" s="148">
        <v>2.0351074298133093E-4</v>
      </c>
      <c r="AI52" s="148">
        <v>1.7183997086356792E-4</v>
      </c>
      <c r="AJ52" s="148">
        <v>3.5133690427523005E-5</v>
      </c>
      <c r="AK52" s="148">
        <v>1.2789781960347184E-4</v>
      </c>
      <c r="AL52" s="148">
        <v>1.9997694048333567E-4</v>
      </c>
      <c r="AM52" s="148">
        <v>2.8766403072699124E-4</v>
      </c>
      <c r="AN52" s="148">
        <v>1.8133198938044369E-4</v>
      </c>
      <c r="AO52" s="148">
        <v>2.054197639620898E-4</v>
      </c>
      <c r="AP52" s="148">
        <v>3.1257261699760302E-4</v>
      </c>
      <c r="AQ52" s="148">
        <v>2.4628181511832808E-4</v>
      </c>
      <c r="AR52" s="148">
        <v>3.5105925435110851E-4</v>
      </c>
      <c r="AS52" s="148">
        <v>2.0067205102095986E-4</v>
      </c>
      <c r="AT52" s="148">
        <v>2.1778725002564089E-4</v>
      </c>
      <c r="AU52" s="148">
        <v>2.6558872091508748E-4</v>
      </c>
      <c r="AV52" s="148">
        <v>1.5487351043740749E-4</v>
      </c>
      <c r="AW52" s="148">
        <v>1.6132671291725539E-4</v>
      </c>
      <c r="AX52" s="148">
        <v>1.9008950474046674E-4</v>
      </c>
      <c r="AY52" s="148">
        <v>2.2476539018210969E-4</v>
      </c>
      <c r="AZ52" s="148">
        <v>4.6434443793418333E-4</v>
      </c>
      <c r="BA52" s="148">
        <v>1.4692953409721201E-3</v>
      </c>
      <c r="BB52" s="148">
        <v>2.992184488682794E-3</v>
      </c>
      <c r="BC52" s="148">
        <v>3.2592185491705679E-2</v>
      </c>
      <c r="BD52" s="148">
        <v>1.0622531455050308</v>
      </c>
      <c r="BE52" s="148">
        <v>2.8681559116644804E-2</v>
      </c>
      <c r="BF52" s="148">
        <v>2.155718334100783E-2</v>
      </c>
      <c r="BG52" s="148">
        <v>5.5209664654995792E-2</v>
      </c>
      <c r="BH52" s="148">
        <v>9.1068889658165314E-2</v>
      </c>
      <c r="BI52" s="148">
        <v>2.8535988539364072E-2</v>
      </c>
      <c r="BJ52" s="148">
        <v>6.1517392061835346E-2</v>
      </c>
      <c r="BK52" s="148">
        <v>9.4391946980886349E-2</v>
      </c>
      <c r="BL52" s="148">
        <v>5.4418362308019099E-3</v>
      </c>
      <c r="BM52" s="148">
        <v>7.8132292545708797E-3</v>
      </c>
      <c r="BN52" s="148">
        <v>1.1407887096987375E-3</v>
      </c>
      <c r="BO52" s="148">
        <v>2.2712244716207204E-3</v>
      </c>
      <c r="BP52" s="148">
        <v>4.4655093872894899E-3</v>
      </c>
      <c r="BQ52" s="148">
        <v>3.7159488694120304E-4</v>
      </c>
      <c r="BR52" s="148">
        <v>5.3010902331924515E-4</v>
      </c>
      <c r="BS52" s="148">
        <v>4.0697987640853306E-4</v>
      </c>
      <c r="BT52" s="148">
        <v>4.0343602040940053E-4</v>
      </c>
      <c r="BU52" s="148">
        <v>4.7185378253617225E-4</v>
      </c>
      <c r="BV52" s="148">
        <v>4.6096521749384436E-4</v>
      </c>
      <c r="BW52" s="148">
        <v>1.3499364013931506E-4</v>
      </c>
      <c r="BX52" s="148">
        <v>4.094473944912905E-4</v>
      </c>
      <c r="BY52" s="148">
        <v>3.0235713528500716E-4</v>
      </c>
      <c r="BZ52" s="148">
        <v>1.7040955004382326E-4</v>
      </c>
      <c r="CA52" s="148">
        <v>1.2658015989680237E-4</v>
      </c>
      <c r="CB52" s="148">
        <v>8.216081938806723E-5</v>
      </c>
      <c r="CC52" s="148">
        <v>6.9771846206677409E-5</v>
      </c>
      <c r="CD52" s="148">
        <v>1.8565606455211373E-5</v>
      </c>
      <c r="CE52" s="148">
        <v>2.3458596004529458E-4</v>
      </c>
      <c r="CF52" s="148">
        <v>3.5561737335897711E-4</v>
      </c>
      <c r="CG52" s="148">
        <v>2.2416230633607098E-3</v>
      </c>
      <c r="CH52" s="148">
        <v>2.2279766877720904E-4</v>
      </c>
      <c r="CI52" s="148">
        <v>1.7334646898920866E-4</v>
      </c>
      <c r="CJ52" s="148">
        <v>1.7458366260594046E-4</v>
      </c>
      <c r="CK52" s="148">
        <v>2.1312395855074639E-4</v>
      </c>
      <c r="CL52" s="148">
        <v>1.0025842164464482E-4</v>
      </c>
      <c r="CM52" s="148">
        <v>2.41811546934949E-4</v>
      </c>
      <c r="CN52" s="148">
        <v>3.0003215940016965E-4</v>
      </c>
      <c r="CO52" s="148">
        <v>3.2042682542064732E-4</v>
      </c>
      <c r="CP52" s="148">
        <v>2.204681560498713E-4</v>
      </c>
      <c r="CQ52" s="148">
        <v>3.2029613844683025E-4</v>
      </c>
      <c r="CR52" s="148">
        <v>4.6531069379970928E-4</v>
      </c>
      <c r="CS52" s="148">
        <v>1.2918440635837944E-4</v>
      </c>
      <c r="CT52" s="148">
        <v>3.6945811159052829E-4</v>
      </c>
      <c r="CU52" s="148">
        <v>4.5505054402496557E-4</v>
      </c>
      <c r="CV52" s="148">
        <v>4.4075735056512815E-4</v>
      </c>
      <c r="CW52" s="148">
        <v>2.352923964413638E-4</v>
      </c>
      <c r="CX52" s="148">
        <v>1.5898655491118025E-4</v>
      </c>
      <c r="CY52" s="148">
        <v>1.8431698282019327E-4</v>
      </c>
      <c r="CZ52" s="148">
        <v>1.4990574178753962E-3</v>
      </c>
      <c r="DA52" s="148">
        <v>2.6325922162670739E-4</v>
      </c>
      <c r="DB52" s="148">
        <v>9.7511267511834806E-3</v>
      </c>
      <c r="DC52" s="148">
        <v>1.3689314282434064E-4</v>
      </c>
      <c r="DD52" s="148">
        <v>2.860544283128522E-4</v>
      </c>
      <c r="DE52" s="148">
        <v>1.5894455289145053E-4</v>
      </c>
      <c r="DF52" s="148">
        <v>1.9331175468601823E-4</v>
      </c>
      <c r="DG52" s="148">
        <v>2.9161637482475215E-4</v>
      </c>
      <c r="DH52" s="148">
        <v>2.897643863958935E-4</v>
      </c>
      <c r="DI52" s="148">
        <v>1.7181797337851841E-4</v>
      </c>
      <c r="DJ52" s="148">
        <v>1.7634939341570331E-3</v>
      </c>
      <c r="DK52" s="148">
        <v>1.2735443264891522E-4</v>
      </c>
    </row>
    <row r="53" spans="2:115">
      <c r="B53" s="150">
        <v>329</v>
      </c>
      <c r="C53" s="151" t="s">
        <v>520</v>
      </c>
      <c r="D53" s="148">
        <v>0.83706321078420109</v>
      </c>
      <c r="E53" s="148">
        <v>0.25260256704855072</v>
      </c>
      <c r="F53" s="148">
        <v>-8.2919082165249652E-2</v>
      </c>
      <c r="G53" s="148">
        <v>1.182956878473103E-4</v>
      </c>
      <c r="H53" s="148">
        <v>4.571618028427929E-2</v>
      </c>
      <c r="I53" s="148">
        <v>4.5093654597380427E-2</v>
      </c>
      <c r="J53" s="148">
        <v>4.1793977947819005E-3</v>
      </c>
      <c r="K53" s="148">
        <v>2.3333591935604131E-3</v>
      </c>
      <c r="L53" s="148">
        <v>6.1748075208380802E-3</v>
      </c>
      <c r="M53" s="148">
        <v>2.0253912815982543E-3</v>
      </c>
      <c r="N53" s="148">
        <v>1.4470305458059891E-3</v>
      </c>
      <c r="O53" s="148">
        <v>3.4179314908837012E-3</v>
      </c>
      <c r="P53" s="148">
        <v>5.3459488556945054E-3</v>
      </c>
      <c r="Q53" s="148">
        <v>1.8330238159648281E-3</v>
      </c>
      <c r="R53" s="148">
        <v>1.8382153842001743E-3</v>
      </c>
      <c r="S53" s="148">
        <v>1.7850640892411852E-3</v>
      </c>
      <c r="T53" s="148">
        <v>4.352788936827774E-4</v>
      </c>
      <c r="U53" s="148">
        <v>1.7309266881861791E-3</v>
      </c>
      <c r="V53" s="148">
        <v>1.3324886784648704E-3</v>
      </c>
      <c r="W53" s="148">
        <v>2.1028597785935754E-3</v>
      </c>
      <c r="X53" s="148">
        <v>1.5465414279247629E-3</v>
      </c>
      <c r="Y53" s="148">
        <v>1.9379268596597275E-3</v>
      </c>
      <c r="Z53" s="148">
        <v>1.2685990868834957E-3</v>
      </c>
      <c r="AA53" s="148">
        <v>1.2809870842183473E-3</v>
      </c>
      <c r="AB53" s="148">
        <v>2.0144424527704726E-3</v>
      </c>
      <c r="AC53" s="148">
        <v>2.6042570754489396E-3</v>
      </c>
      <c r="AD53" s="148">
        <v>8.8736659203535022E-4</v>
      </c>
      <c r="AE53" s="148">
        <v>2.4677732206667396E-3</v>
      </c>
      <c r="AF53" s="148">
        <v>1.4827762832854501E-3</v>
      </c>
      <c r="AG53" s="148">
        <v>1.5270595817994026E-3</v>
      </c>
      <c r="AH53" s="148">
        <v>1.7070958531002509E-3</v>
      </c>
      <c r="AI53" s="148">
        <v>1.4226001276233771E-3</v>
      </c>
      <c r="AJ53" s="148">
        <v>2.7577525242153059E-4</v>
      </c>
      <c r="AK53" s="148">
        <v>9.9056797058439772E-4</v>
      </c>
      <c r="AL53" s="148">
        <v>1.5185841009674773E-3</v>
      </c>
      <c r="AM53" s="148">
        <v>2.3018602868546761E-3</v>
      </c>
      <c r="AN53" s="148">
        <v>1.4404288419752494E-3</v>
      </c>
      <c r="AO53" s="148">
        <v>1.5870571783881764E-3</v>
      </c>
      <c r="AP53" s="148">
        <v>2.4587713497721112E-3</v>
      </c>
      <c r="AQ53" s="148">
        <v>1.8729690203171329E-3</v>
      </c>
      <c r="AR53" s="148">
        <v>2.7182728435055036E-3</v>
      </c>
      <c r="AS53" s="148">
        <v>1.5687368784166921E-3</v>
      </c>
      <c r="AT53" s="148">
        <v>1.6706442783651326E-3</v>
      </c>
      <c r="AU53" s="148">
        <v>2.0323660390249515E-3</v>
      </c>
      <c r="AV53" s="148">
        <v>1.2040422055998568E-3</v>
      </c>
      <c r="AW53" s="148">
        <v>1.258785978682053E-3</v>
      </c>
      <c r="AX53" s="148">
        <v>1.7195566735913612E-3</v>
      </c>
      <c r="AY53" s="148">
        <v>1.8061448875273493E-3</v>
      </c>
      <c r="AZ53" s="148">
        <v>5.6055954501227148E-3</v>
      </c>
      <c r="BA53" s="148">
        <v>1.2321554161744012E-2</v>
      </c>
      <c r="BB53" s="148">
        <v>1.100408730319255E-2</v>
      </c>
      <c r="BC53" s="148">
        <v>6.3146540732157544E-2</v>
      </c>
      <c r="BD53" s="148">
        <v>0.16862229442960947</v>
      </c>
      <c r="BE53" s="148">
        <v>1.2771967590610243</v>
      </c>
      <c r="BF53" s="148">
        <v>4.3139293009656222E-2</v>
      </c>
      <c r="BG53" s="148">
        <v>6.1077197190841086E-2</v>
      </c>
      <c r="BH53" s="148">
        <v>0.1865608328707529</v>
      </c>
      <c r="BI53" s="148">
        <v>3.8206223053848729E-2</v>
      </c>
      <c r="BJ53" s="148">
        <v>0.17201080642306957</v>
      </c>
      <c r="BK53" s="148">
        <v>0.154030829572193</v>
      </c>
      <c r="BL53" s="148">
        <v>1.5161586040467221E-2</v>
      </c>
      <c r="BM53" s="148">
        <v>2.1205259710912559E-2</v>
      </c>
      <c r="BN53" s="148">
        <v>7.8429137460485042E-3</v>
      </c>
      <c r="BO53" s="148">
        <v>4.2316127281726758E-3</v>
      </c>
      <c r="BP53" s="148">
        <v>5.043389484361051E-3</v>
      </c>
      <c r="BQ53" s="148">
        <v>2.8415469980299407E-3</v>
      </c>
      <c r="BR53" s="148">
        <v>2.7972748645650222E-3</v>
      </c>
      <c r="BS53" s="148">
        <v>2.5355286395373705E-3</v>
      </c>
      <c r="BT53" s="148">
        <v>2.4705468519830385E-3</v>
      </c>
      <c r="BU53" s="148">
        <v>2.4082646792998826E-3</v>
      </c>
      <c r="BV53" s="148">
        <v>3.6219546285246643E-3</v>
      </c>
      <c r="BW53" s="148">
        <v>1.0440123272482144E-3</v>
      </c>
      <c r="BX53" s="148">
        <v>3.1864924045845386E-3</v>
      </c>
      <c r="BY53" s="148">
        <v>2.4182784011500145E-3</v>
      </c>
      <c r="BZ53" s="148">
        <v>1.2346362016290378E-3</v>
      </c>
      <c r="CA53" s="148">
        <v>1.1393957514518301E-3</v>
      </c>
      <c r="CB53" s="148">
        <v>6.6772884048167398E-4</v>
      </c>
      <c r="CC53" s="148">
        <v>5.6439015305380651E-4</v>
      </c>
      <c r="CD53" s="148">
        <v>1.4567055949368365E-4</v>
      </c>
      <c r="CE53" s="148">
        <v>1.1239314031653959E-3</v>
      </c>
      <c r="CF53" s="148">
        <v>2.8107892220570032E-3</v>
      </c>
      <c r="CG53" s="148">
        <v>1.7472212002600879E-2</v>
      </c>
      <c r="CH53" s="148">
        <v>1.3274580984520127E-3</v>
      </c>
      <c r="CI53" s="148">
        <v>1.402620492810318E-3</v>
      </c>
      <c r="CJ53" s="148">
        <v>1.4099786757331501E-3</v>
      </c>
      <c r="CK53" s="148">
        <v>1.647939268486529E-3</v>
      </c>
      <c r="CL53" s="148">
        <v>8.7883671506061318E-4</v>
      </c>
      <c r="CM53" s="148">
        <v>2.2820524263207098E-3</v>
      </c>
      <c r="CN53" s="148">
        <v>4.1416507557457205E-3</v>
      </c>
      <c r="CO53" s="148">
        <v>2.8007194934605169E-3</v>
      </c>
      <c r="CP53" s="148">
        <v>2.0556323129734028E-3</v>
      </c>
      <c r="CQ53" s="148">
        <v>5.1106423028245704E-3</v>
      </c>
      <c r="CR53" s="148">
        <v>4.3046531806769459E-3</v>
      </c>
      <c r="CS53" s="148">
        <v>9.2861209925603286E-4</v>
      </c>
      <c r="CT53" s="148">
        <v>4.7626532020710191E-3</v>
      </c>
      <c r="CU53" s="148">
        <v>1.6304071766519922E-3</v>
      </c>
      <c r="CV53" s="148">
        <v>2.465025232450669E-3</v>
      </c>
      <c r="CW53" s="148">
        <v>1.5449049289571475E-3</v>
      </c>
      <c r="CX53" s="148">
        <v>1.0317990683566577E-3</v>
      </c>
      <c r="CY53" s="148">
        <v>1.5188981229094546E-3</v>
      </c>
      <c r="CZ53" s="148">
        <v>1.0873060217633523E-2</v>
      </c>
      <c r="DA53" s="148">
        <v>3.0556766416249509E-3</v>
      </c>
      <c r="DB53" s="148">
        <v>7.6833383121916343E-2</v>
      </c>
      <c r="DC53" s="148">
        <v>9.817500178004306E-4</v>
      </c>
      <c r="DD53" s="148">
        <v>2.254432992571801E-3</v>
      </c>
      <c r="DE53" s="148">
        <v>1.2347421400422578E-3</v>
      </c>
      <c r="DF53" s="148">
        <v>1.5626158786937554E-3</v>
      </c>
      <c r="DG53" s="148">
        <v>1.735163797572079E-3</v>
      </c>
      <c r="DH53" s="148">
        <v>1.2233083654825598E-3</v>
      </c>
      <c r="DI53" s="148">
        <v>1.3410445491740749E-3</v>
      </c>
      <c r="DJ53" s="148">
        <v>3.6761351799586395E-2</v>
      </c>
      <c r="DK53" s="148">
        <v>1.0603126948674517E-3</v>
      </c>
    </row>
    <row r="54" spans="2:115">
      <c r="B54" s="150">
        <v>331</v>
      </c>
      <c r="C54" s="152" t="s">
        <v>521</v>
      </c>
      <c r="D54" s="148">
        <v>0.80536432874227937</v>
      </c>
      <c r="E54" s="148">
        <v>0.21281132630206623</v>
      </c>
      <c r="F54" s="148">
        <v>-3.4419613564702654E-2</v>
      </c>
      <c r="G54" s="148">
        <v>3.6493370688781487E-5</v>
      </c>
      <c r="H54" s="148">
        <v>4.1476578367651833E-2</v>
      </c>
      <c r="I54" s="148">
        <v>4.0519911932182621E-2</v>
      </c>
      <c r="J54" s="148">
        <v>1.5674786337002114E-3</v>
      </c>
      <c r="K54" s="148">
        <v>9.1067945109281107E-4</v>
      </c>
      <c r="L54" s="148">
        <v>2.3241240899326654E-3</v>
      </c>
      <c r="M54" s="148">
        <v>7.0178339829459109E-4</v>
      </c>
      <c r="N54" s="148">
        <v>1.8904846400035718E-3</v>
      </c>
      <c r="O54" s="148">
        <v>1.2948625144126053E-3</v>
      </c>
      <c r="P54" s="148">
        <v>2.2655455461702868E-3</v>
      </c>
      <c r="Q54" s="148">
        <v>7.0614706559643005E-4</v>
      </c>
      <c r="R54" s="148">
        <v>5.8802668385762543E-4</v>
      </c>
      <c r="S54" s="148">
        <v>6.7254545870597542E-4</v>
      </c>
      <c r="T54" s="148">
        <v>1.5103417511471554E-4</v>
      </c>
      <c r="U54" s="148">
        <v>6.5038179036723922E-4</v>
      </c>
      <c r="V54" s="148">
        <v>4.6205420340022298E-4</v>
      </c>
      <c r="W54" s="148">
        <v>7.5521753366837347E-4</v>
      </c>
      <c r="X54" s="148">
        <v>6.2304040335329027E-4</v>
      </c>
      <c r="Y54" s="148">
        <v>7.5711207667349437E-4</v>
      </c>
      <c r="Z54" s="148">
        <v>4.8098255825844481E-4</v>
      </c>
      <c r="AA54" s="148">
        <v>4.0341024400614449E-4</v>
      </c>
      <c r="AB54" s="148">
        <v>7.4594647131406649E-4</v>
      </c>
      <c r="AC54" s="148">
        <v>9.6693820001358954E-4</v>
      </c>
      <c r="AD54" s="148">
        <v>3.4430106241254045E-4</v>
      </c>
      <c r="AE54" s="148">
        <v>9.3757087156034916E-4</v>
      </c>
      <c r="AF54" s="148">
        <v>5.744910990143874E-4</v>
      </c>
      <c r="AG54" s="148">
        <v>6.0194122398948889E-4</v>
      </c>
      <c r="AH54" s="148">
        <v>5.6212009492126642E-4</v>
      </c>
      <c r="AI54" s="148">
        <v>4.8850554398616566E-4</v>
      </c>
      <c r="AJ54" s="148">
        <v>1.0451269421140015E-4</v>
      </c>
      <c r="AK54" s="148">
        <v>3.8604082091799296E-4</v>
      </c>
      <c r="AL54" s="148">
        <v>6.3826915080731619E-4</v>
      </c>
      <c r="AM54" s="148">
        <v>8.3334915178639838E-4</v>
      </c>
      <c r="AN54" s="148">
        <v>4.9970481356744151E-4</v>
      </c>
      <c r="AO54" s="148">
        <v>6.4429217754141449E-4</v>
      </c>
      <c r="AP54" s="148">
        <v>9.4480851456315651E-4</v>
      </c>
      <c r="AQ54" s="148">
        <v>7.8637114238467546E-4</v>
      </c>
      <c r="AR54" s="148">
        <v>1.0544382540931779E-3</v>
      </c>
      <c r="AS54" s="148">
        <v>6.2805682509797388E-4</v>
      </c>
      <c r="AT54" s="148">
        <v>6.6135308772308568E-4</v>
      </c>
      <c r="AU54" s="148">
        <v>8.1571215383150332E-4</v>
      </c>
      <c r="AV54" s="148">
        <v>4.6689086759245857E-4</v>
      </c>
      <c r="AW54" s="148">
        <v>5.0677388746509498E-4</v>
      </c>
      <c r="AX54" s="148">
        <v>5.6342408152917618E-4</v>
      </c>
      <c r="AY54" s="148">
        <v>1.0892296143620154E-3</v>
      </c>
      <c r="AZ54" s="148">
        <v>6.9943052196790988E-4</v>
      </c>
      <c r="BA54" s="148">
        <v>2.3247245333378949E-2</v>
      </c>
      <c r="BB54" s="148">
        <v>1.7318269787402717E-2</v>
      </c>
      <c r="BC54" s="148">
        <v>1.0494446626093588E-2</v>
      </c>
      <c r="BD54" s="148">
        <v>9.1851923985337514E-4</v>
      </c>
      <c r="BE54" s="148">
        <v>1.9495126403136968E-3</v>
      </c>
      <c r="BF54" s="148">
        <v>1.1542566230720834</v>
      </c>
      <c r="BG54" s="148">
        <v>1.7238081190988717E-2</v>
      </c>
      <c r="BH54" s="148">
        <v>8.6307976928141697E-3</v>
      </c>
      <c r="BI54" s="148">
        <v>4.5518380191342366E-3</v>
      </c>
      <c r="BJ54" s="148">
        <v>8.7586052991731819E-3</v>
      </c>
      <c r="BK54" s="148">
        <v>7.5373761173370829E-3</v>
      </c>
      <c r="BL54" s="148">
        <v>6.6596012236192423E-2</v>
      </c>
      <c r="BM54" s="148">
        <v>6.9625914146900197E-2</v>
      </c>
      <c r="BN54" s="148">
        <v>2.3597462334018764E-2</v>
      </c>
      <c r="BO54" s="148">
        <v>1.0947891240558892E-2</v>
      </c>
      <c r="BP54" s="148">
        <v>8.4698786837048836E-4</v>
      </c>
      <c r="BQ54" s="148">
        <v>1.0886055072974921E-3</v>
      </c>
      <c r="BR54" s="148">
        <v>2.7269657078541759E-3</v>
      </c>
      <c r="BS54" s="148">
        <v>4.063735284076519E-3</v>
      </c>
      <c r="BT54" s="148">
        <v>2.2771838378939976E-3</v>
      </c>
      <c r="BU54" s="148">
        <v>4.6866403117732831E-3</v>
      </c>
      <c r="BV54" s="148">
        <v>1.4081665094841215E-3</v>
      </c>
      <c r="BW54" s="148">
        <v>5.3755367393001311E-4</v>
      </c>
      <c r="BX54" s="148">
        <v>1.4923528482102329E-3</v>
      </c>
      <c r="BY54" s="148">
        <v>8.8165640450293709E-4</v>
      </c>
      <c r="BZ54" s="148">
        <v>4.0317533283252405E-4</v>
      </c>
      <c r="CA54" s="148">
        <v>3.2810425375521705E-4</v>
      </c>
      <c r="CB54" s="148">
        <v>2.2088507728822653E-4</v>
      </c>
      <c r="CC54" s="148">
        <v>2.2997878036114789E-4</v>
      </c>
      <c r="CD54" s="148">
        <v>9.6274314569315048E-5</v>
      </c>
      <c r="CE54" s="148">
        <v>1.0456582166703835E-3</v>
      </c>
      <c r="CF54" s="148">
        <v>1.0226095191832904E-3</v>
      </c>
      <c r="CG54" s="148">
        <v>6.6012810556215166E-3</v>
      </c>
      <c r="CH54" s="148">
        <v>1.1656321495522907E-3</v>
      </c>
      <c r="CI54" s="148">
        <v>4.5271194905538052E-4</v>
      </c>
      <c r="CJ54" s="148">
        <v>5.1451598694088633E-4</v>
      </c>
      <c r="CK54" s="148">
        <v>6.280919262992219E-4</v>
      </c>
      <c r="CL54" s="148">
        <v>2.8453266879240719E-4</v>
      </c>
      <c r="CM54" s="148">
        <v>6.4374314277722397E-4</v>
      </c>
      <c r="CN54" s="148">
        <v>6.1950222715096792E-4</v>
      </c>
      <c r="CO54" s="148">
        <v>7.4617382839285175E-4</v>
      </c>
      <c r="CP54" s="148">
        <v>5.6900648365415529E-4</v>
      </c>
      <c r="CQ54" s="148">
        <v>4.3060109204951956E-4</v>
      </c>
      <c r="CR54" s="148">
        <v>7.6944538921810881E-4</v>
      </c>
      <c r="CS54" s="148">
        <v>3.3643905516186266E-4</v>
      </c>
      <c r="CT54" s="148">
        <v>7.336854215471548E-4</v>
      </c>
      <c r="CU54" s="148">
        <v>4.3973671871042969E-4</v>
      </c>
      <c r="CV54" s="148">
        <v>7.6821296091046252E-4</v>
      </c>
      <c r="CW54" s="148">
        <v>4.8153940697523776E-4</v>
      </c>
      <c r="CX54" s="148">
        <v>3.0336389884314294E-4</v>
      </c>
      <c r="CY54" s="148">
        <v>4.5808908138192096E-4</v>
      </c>
      <c r="CZ54" s="148">
        <v>3.9734462804571977E-3</v>
      </c>
      <c r="DA54" s="148">
        <v>5.4646227345313389E-4</v>
      </c>
      <c r="DB54" s="148">
        <v>2.8842233875101236E-2</v>
      </c>
      <c r="DC54" s="148">
        <v>2.9481279384411201E-4</v>
      </c>
      <c r="DD54" s="148">
        <v>8.059641780173405E-4</v>
      </c>
      <c r="DE54" s="148">
        <v>4.3984144449267743E-4</v>
      </c>
      <c r="DF54" s="148">
        <v>5.1081564515549919E-4</v>
      </c>
      <c r="DG54" s="148">
        <v>5.655702138396831E-4</v>
      </c>
      <c r="DH54" s="148">
        <v>3.2484436815155034E-4</v>
      </c>
      <c r="DI54" s="148">
        <v>4.3093741535208606E-4</v>
      </c>
      <c r="DJ54" s="148">
        <v>6.9871184963670265E-4</v>
      </c>
      <c r="DK54" s="148">
        <v>3.6850415985874231E-4</v>
      </c>
    </row>
    <row r="55" spans="2:115">
      <c r="B55" s="150">
        <v>332</v>
      </c>
      <c r="C55" s="151" t="s">
        <v>522</v>
      </c>
      <c r="D55" s="148">
        <v>0.71817844656470031</v>
      </c>
      <c r="E55" s="148">
        <v>0.13825907424832035</v>
      </c>
      <c r="F55" s="148">
        <v>1.3156504085925539E-2</v>
      </c>
      <c r="G55" s="148">
        <v>8.7437352059418078E-3</v>
      </c>
      <c r="H55" s="148">
        <v>2.3810956768603182E-2</v>
      </c>
      <c r="I55" s="148">
        <v>2.3488016722422754E-2</v>
      </c>
      <c r="J55" s="148">
        <v>3.3066147590841787E-4</v>
      </c>
      <c r="K55" s="148">
        <v>1.8294718735489796E-4</v>
      </c>
      <c r="L55" s="148">
        <v>4.8958381495513216E-4</v>
      </c>
      <c r="M55" s="148">
        <v>1.4927873428429147E-4</v>
      </c>
      <c r="N55" s="148">
        <v>9.401594636256496E-5</v>
      </c>
      <c r="O55" s="148">
        <v>2.6317964431504532E-4</v>
      </c>
      <c r="P55" s="148">
        <v>4.1516800701243202E-4</v>
      </c>
      <c r="Q55" s="148">
        <v>1.3844156685454781E-4</v>
      </c>
      <c r="R55" s="148">
        <v>1.2595865474516549E-4</v>
      </c>
      <c r="S55" s="148">
        <v>1.3880871703885394E-4</v>
      </c>
      <c r="T55" s="148">
        <v>3.3772272342455473E-5</v>
      </c>
      <c r="U55" s="148">
        <v>1.3266352495628573E-4</v>
      </c>
      <c r="V55" s="148">
        <v>9.5813913055039723E-5</v>
      </c>
      <c r="W55" s="148">
        <v>1.5898832361296375E-4</v>
      </c>
      <c r="X55" s="148">
        <v>9.0289111617083769E-5</v>
      </c>
      <c r="Y55" s="148">
        <v>1.4872017782996115E-4</v>
      </c>
      <c r="Z55" s="148">
        <v>9.5777050190095503E-5</v>
      </c>
      <c r="AA55" s="148">
        <v>8.3587929130932387E-5</v>
      </c>
      <c r="AB55" s="148">
        <v>1.565931857377696E-4</v>
      </c>
      <c r="AC55" s="148">
        <v>2.0015178103786511E-4</v>
      </c>
      <c r="AD55" s="148">
        <v>6.9400495123010062E-5</v>
      </c>
      <c r="AE55" s="148">
        <v>1.9223232050144477E-4</v>
      </c>
      <c r="AF55" s="148">
        <v>1.1389005434941113E-4</v>
      </c>
      <c r="AG55" s="148">
        <v>1.1706840676953017E-4</v>
      </c>
      <c r="AH55" s="148">
        <v>1.2089394278528156E-4</v>
      </c>
      <c r="AI55" s="148">
        <v>1.0265158992448149E-4</v>
      </c>
      <c r="AJ55" s="148">
        <v>2.1442594817367892E-5</v>
      </c>
      <c r="AK55" s="148">
        <v>7.8319290625517135E-5</v>
      </c>
      <c r="AL55" s="148">
        <v>1.1822072591493098E-4</v>
      </c>
      <c r="AM55" s="148">
        <v>1.7359556413023164E-4</v>
      </c>
      <c r="AN55" s="148">
        <v>1.0375061034150278E-4</v>
      </c>
      <c r="AO55" s="148">
        <v>1.1307336224146161E-4</v>
      </c>
      <c r="AP55" s="148">
        <v>1.9008250504198827E-4</v>
      </c>
      <c r="AQ55" s="148">
        <v>1.3195920042169331E-4</v>
      </c>
      <c r="AR55" s="148">
        <v>2.0751509575938379E-4</v>
      </c>
      <c r="AS55" s="148">
        <v>1.2368834227116215E-4</v>
      </c>
      <c r="AT55" s="148">
        <v>1.310628142689929E-4</v>
      </c>
      <c r="AU55" s="148">
        <v>1.5441442358197667E-4</v>
      </c>
      <c r="AV55" s="148">
        <v>9.2238423282193062E-5</v>
      </c>
      <c r="AW55" s="148">
        <v>9.9106357721770916E-5</v>
      </c>
      <c r="AX55" s="148">
        <v>1.0941210263449628E-4</v>
      </c>
      <c r="AY55" s="148">
        <v>1.2107788263747E-4</v>
      </c>
      <c r="AZ55" s="148">
        <v>1.1049451585255591E-4</v>
      </c>
      <c r="BA55" s="148">
        <v>1.160345679786872E-4</v>
      </c>
      <c r="BB55" s="148">
        <v>1.027350357192107E-4</v>
      </c>
      <c r="BC55" s="148">
        <v>1.055836370308468E-4</v>
      </c>
      <c r="BD55" s="148">
        <v>1.3291963747236868E-4</v>
      </c>
      <c r="BE55" s="148">
        <v>1.3886371228730236E-4</v>
      </c>
      <c r="BF55" s="148">
        <v>1.1011980505577144E-4</v>
      </c>
      <c r="BG55" s="148">
        <v>1.0526580327017434</v>
      </c>
      <c r="BH55" s="148">
        <v>1.0074692628307402E-4</v>
      </c>
      <c r="BI55" s="148">
        <v>9.3630362840118854E-5</v>
      </c>
      <c r="BJ55" s="148">
        <v>8.7235643651129764E-5</v>
      </c>
      <c r="BK55" s="148">
        <v>8.9323984195315251E-5</v>
      </c>
      <c r="BL55" s="148">
        <v>1.1002698705288054E-4</v>
      </c>
      <c r="BM55" s="148">
        <v>1.1195285893304177E-4</v>
      </c>
      <c r="BN55" s="148">
        <v>3.1394420548387821E-4</v>
      </c>
      <c r="BO55" s="148">
        <v>1.1268175606384892E-3</v>
      </c>
      <c r="BP55" s="148">
        <v>1.2746871933980638E-4</v>
      </c>
      <c r="BQ55" s="148">
        <v>2.3715107456255048E-4</v>
      </c>
      <c r="BR55" s="148">
        <v>2.8461767438002286E-3</v>
      </c>
      <c r="BS55" s="148">
        <v>1.4030446682083362E-4</v>
      </c>
      <c r="BT55" s="148">
        <v>1.577352134029798E-4</v>
      </c>
      <c r="BU55" s="148">
        <v>1.4593933496438982E-4</v>
      </c>
      <c r="BV55" s="148">
        <v>2.8687999385870446E-4</v>
      </c>
      <c r="BW55" s="148">
        <v>7.7251409268516886E-5</v>
      </c>
      <c r="BX55" s="148">
        <v>2.3434061034088174E-4</v>
      </c>
      <c r="BY55" s="148">
        <v>1.8424289442680466E-4</v>
      </c>
      <c r="BZ55" s="148">
        <v>8.3128097142392201E-5</v>
      </c>
      <c r="CA55" s="148">
        <v>7.1657114321047781E-5</v>
      </c>
      <c r="CB55" s="148">
        <v>4.5527697481414963E-5</v>
      </c>
      <c r="CC55" s="148">
        <v>3.8698861813786087E-5</v>
      </c>
      <c r="CD55" s="148">
        <v>9.1051375171918732E-6</v>
      </c>
      <c r="CE55" s="148">
        <v>1.1738313057332555E-4</v>
      </c>
      <c r="CF55" s="148">
        <v>2.3751033003378724E-4</v>
      </c>
      <c r="CG55" s="148">
        <v>1.4085873431097281E-3</v>
      </c>
      <c r="CH55" s="148">
        <v>1.1784719176191301E-4</v>
      </c>
      <c r="CI55" s="148">
        <v>9.5244015588022665E-5</v>
      </c>
      <c r="CJ55" s="148">
        <v>9.963836476329697E-5</v>
      </c>
      <c r="CK55" s="148">
        <v>1.3852822348432668E-4</v>
      </c>
      <c r="CL55" s="148">
        <v>5.9322993479086953E-5</v>
      </c>
      <c r="CM55" s="148">
        <v>1.3696274576707707E-4</v>
      </c>
      <c r="CN55" s="148">
        <v>2.1087003414470783E-4</v>
      </c>
      <c r="CO55" s="148">
        <v>1.625561415616413E-4</v>
      </c>
      <c r="CP55" s="148">
        <v>1.2527559195112074E-4</v>
      </c>
      <c r="CQ55" s="148">
        <v>5.173164118114418E-4</v>
      </c>
      <c r="CR55" s="148">
        <v>4.932973964304518E-4</v>
      </c>
      <c r="CS55" s="148">
        <v>6.388695905081094E-5</v>
      </c>
      <c r="CT55" s="148">
        <v>1.5638189933005452E-4</v>
      </c>
      <c r="CU55" s="148">
        <v>7.1636177648568615E-5</v>
      </c>
      <c r="CV55" s="148">
        <v>1.5136123016173527E-4</v>
      </c>
      <c r="CW55" s="148">
        <v>9.8658250335009642E-5</v>
      </c>
      <c r="CX55" s="148">
        <v>5.9799370060821241E-5</v>
      </c>
      <c r="CY55" s="148">
        <v>1.0475483263721862E-4</v>
      </c>
      <c r="CZ55" s="148">
        <v>9.4937921103325964E-4</v>
      </c>
      <c r="DA55" s="148">
        <v>2.1785238696150913E-4</v>
      </c>
      <c r="DB55" s="148">
        <v>6.1605826717811424E-3</v>
      </c>
      <c r="DC55" s="148">
        <v>7.5440231718751076E-5</v>
      </c>
      <c r="DD55" s="148">
        <v>1.6871557881036447E-4</v>
      </c>
      <c r="DE55" s="148">
        <v>8.9083285843268069E-5</v>
      </c>
      <c r="DF55" s="148">
        <v>1.0881835005520418E-4</v>
      </c>
      <c r="DG55" s="148">
        <v>2.314224291066707E-4</v>
      </c>
      <c r="DH55" s="148">
        <v>5.7569448272498112E-5</v>
      </c>
      <c r="DI55" s="148">
        <v>8.8794300624956695E-5</v>
      </c>
      <c r="DJ55" s="148">
        <v>1.0160757341398428E-4</v>
      </c>
      <c r="DK55" s="148">
        <v>9.4328135649917333E-5</v>
      </c>
    </row>
    <row r="56" spans="2:115">
      <c r="B56" s="150">
        <v>333</v>
      </c>
      <c r="C56" s="151" t="s">
        <v>523</v>
      </c>
      <c r="D56" s="148">
        <v>0.37146204547101291</v>
      </c>
      <c r="E56" s="148">
        <v>0.2340925918253009</v>
      </c>
      <c r="F56" s="148">
        <v>-2.6926083988016637E-2</v>
      </c>
      <c r="G56" s="148">
        <v>4.8818196539858909E-7</v>
      </c>
      <c r="H56" s="148">
        <v>3.1885974314676734E-2</v>
      </c>
      <c r="I56" s="148">
        <v>3.1572518973956187E-2</v>
      </c>
      <c r="J56" s="148">
        <v>6.7511644791742363E-5</v>
      </c>
      <c r="K56" s="148">
        <v>3.7885131102291675E-5</v>
      </c>
      <c r="L56" s="148">
        <v>1.0016386283469898E-4</v>
      </c>
      <c r="M56" s="148">
        <v>3.072484144276796E-5</v>
      </c>
      <c r="N56" s="148">
        <v>7.8674216042389625E-5</v>
      </c>
      <c r="O56" s="148">
        <v>5.7939958287404529E-5</v>
      </c>
      <c r="P56" s="148">
        <v>8.6805948272316959E-5</v>
      </c>
      <c r="Q56" s="148">
        <v>3.1342930572764394E-5</v>
      </c>
      <c r="R56" s="148">
        <v>2.6105412425644287E-5</v>
      </c>
      <c r="S56" s="148">
        <v>2.9534336283866695E-5</v>
      </c>
      <c r="T56" s="148">
        <v>7.072492329028955E-6</v>
      </c>
      <c r="U56" s="148">
        <v>2.7729497752045193E-5</v>
      </c>
      <c r="V56" s="148">
        <v>2.0781621206742597E-5</v>
      </c>
      <c r="W56" s="148">
        <v>3.3377825863217076E-5</v>
      </c>
      <c r="X56" s="148">
        <v>2.0969115714028781E-5</v>
      </c>
      <c r="Y56" s="148">
        <v>3.1688374407716275E-5</v>
      </c>
      <c r="Z56" s="148">
        <v>2.0583752795646558E-5</v>
      </c>
      <c r="AA56" s="148">
        <v>1.8263408936748834E-5</v>
      </c>
      <c r="AB56" s="148">
        <v>3.2264163323442181E-5</v>
      </c>
      <c r="AC56" s="148">
        <v>4.1730738343101552E-5</v>
      </c>
      <c r="AD56" s="148">
        <v>1.4539046695911307E-5</v>
      </c>
      <c r="AE56" s="148">
        <v>3.9922841467043737E-5</v>
      </c>
      <c r="AF56" s="148">
        <v>2.4036135727191413E-5</v>
      </c>
      <c r="AG56" s="148">
        <v>2.5021554869494271E-5</v>
      </c>
      <c r="AH56" s="148">
        <v>2.506212902672859E-5</v>
      </c>
      <c r="AI56" s="148">
        <v>2.149056981432444E-5</v>
      </c>
      <c r="AJ56" s="148">
        <v>4.6187240294215752E-6</v>
      </c>
      <c r="AK56" s="148">
        <v>1.6670205248224654E-5</v>
      </c>
      <c r="AL56" s="148">
        <v>3.0537928237696481E-5</v>
      </c>
      <c r="AM56" s="148">
        <v>3.6247872691656333E-5</v>
      </c>
      <c r="AN56" s="148">
        <v>2.237771404758421E-5</v>
      </c>
      <c r="AO56" s="148">
        <v>2.7483730777046329E-5</v>
      </c>
      <c r="AP56" s="148">
        <v>4.1547722123693335E-5</v>
      </c>
      <c r="AQ56" s="148">
        <v>3.5382537281269098E-5</v>
      </c>
      <c r="AR56" s="148">
        <v>4.7025451111073787E-5</v>
      </c>
      <c r="AS56" s="148">
        <v>2.6074051716282293E-5</v>
      </c>
      <c r="AT56" s="148">
        <v>2.760673575193441E-5</v>
      </c>
      <c r="AU56" s="148">
        <v>3.5575562540897318E-5</v>
      </c>
      <c r="AV56" s="148">
        <v>2.0296248924520191E-5</v>
      </c>
      <c r="AW56" s="148">
        <v>2.1154238260934529E-5</v>
      </c>
      <c r="AX56" s="148">
        <v>2.348039986916004E-5</v>
      </c>
      <c r="AY56" s="148">
        <v>2.7152207223170993E-5</v>
      </c>
      <c r="AZ56" s="148">
        <v>2.5245498179817019E-5</v>
      </c>
      <c r="BA56" s="148">
        <v>5.4055176443828807E-4</v>
      </c>
      <c r="BB56" s="148">
        <v>1.6652957222029056E-3</v>
      </c>
      <c r="BC56" s="148">
        <v>1.6704112276255752E-3</v>
      </c>
      <c r="BD56" s="148">
        <v>1.2899611028274811E-4</v>
      </c>
      <c r="BE56" s="148">
        <v>3.9565323898448289E-5</v>
      </c>
      <c r="BF56" s="148">
        <v>1.5652573294848572E-3</v>
      </c>
      <c r="BG56" s="148">
        <v>6.4458308257977776E-5</v>
      </c>
      <c r="BH56" s="148">
        <v>1.0153163873030522</v>
      </c>
      <c r="BI56" s="148">
        <v>2.902213510898304E-5</v>
      </c>
      <c r="BJ56" s="148">
        <v>2.9041067755511917E-4</v>
      </c>
      <c r="BK56" s="148">
        <v>1.3785101474955569E-4</v>
      </c>
      <c r="BL56" s="148">
        <v>1.2534723911093796E-4</v>
      </c>
      <c r="BM56" s="148">
        <v>1.2713136652000082E-4</v>
      </c>
      <c r="BN56" s="148">
        <v>1.6161255826306758E-3</v>
      </c>
      <c r="BO56" s="148">
        <v>1.0921214321227029E-4</v>
      </c>
      <c r="BP56" s="148">
        <v>2.8110623302704016E-5</v>
      </c>
      <c r="BQ56" s="148">
        <v>4.8395243983942994E-5</v>
      </c>
      <c r="BR56" s="148">
        <v>9.6711443422859794E-5</v>
      </c>
      <c r="BS56" s="148">
        <v>5.3472618684843007E-5</v>
      </c>
      <c r="BT56" s="148">
        <v>2.0587634484387006E-4</v>
      </c>
      <c r="BU56" s="148">
        <v>3.4701247228173743E-4</v>
      </c>
      <c r="BV56" s="148">
        <v>6.0081947628763907E-5</v>
      </c>
      <c r="BW56" s="148">
        <v>1.8074585012124593E-5</v>
      </c>
      <c r="BX56" s="148">
        <v>5.7862154882720435E-5</v>
      </c>
      <c r="BY56" s="148">
        <v>3.8864676722826951E-5</v>
      </c>
      <c r="BZ56" s="148">
        <v>1.9714656391651405E-5</v>
      </c>
      <c r="CA56" s="148">
        <v>1.6777518077138009E-5</v>
      </c>
      <c r="CB56" s="148">
        <v>1.074044394342927E-5</v>
      </c>
      <c r="CC56" s="148">
        <v>9.4998795482466689E-6</v>
      </c>
      <c r="CD56" s="148">
        <v>2.4574975332215792E-6</v>
      </c>
      <c r="CE56" s="148">
        <v>2.5090856583438131E-5</v>
      </c>
      <c r="CF56" s="148">
        <v>4.482537519339414E-5</v>
      </c>
      <c r="CG56" s="148">
        <v>2.8316343919438687E-4</v>
      </c>
      <c r="CH56" s="148">
        <v>5.225429533592243E-5</v>
      </c>
      <c r="CI56" s="148">
        <v>2.1623971804117483E-5</v>
      </c>
      <c r="CJ56" s="148">
        <v>2.4384822301200922E-5</v>
      </c>
      <c r="CK56" s="148">
        <v>2.9687981772737654E-5</v>
      </c>
      <c r="CL56" s="148">
        <v>1.2685547572732856E-5</v>
      </c>
      <c r="CM56" s="148">
        <v>3.1562891485927953E-5</v>
      </c>
      <c r="CN56" s="148">
        <v>2.8895156513326483E-5</v>
      </c>
      <c r="CO56" s="148">
        <v>3.9480050424085753E-5</v>
      </c>
      <c r="CP56" s="148">
        <v>2.9885123535687762E-5</v>
      </c>
      <c r="CQ56" s="148">
        <v>2.0891079813998283E-5</v>
      </c>
      <c r="CR56" s="148">
        <v>3.3850741053165966E-4</v>
      </c>
      <c r="CS56" s="148">
        <v>1.4751871161817483E-5</v>
      </c>
      <c r="CT56" s="148">
        <v>3.4962684269326288E-5</v>
      </c>
      <c r="CU56" s="148">
        <v>5.7368221479742265E-5</v>
      </c>
      <c r="CV56" s="148">
        <v>4.256384003027662E-5</v>
      </c>
      <c r="CW56" s="148">
        <v>2.4550629982640667E-5</v>
      </c>
      <c r="CX56" s="148">
        <v>1.5595353892391847E-5</v>
      </c>
      <c r="CY56" s="148">
        <v>2.1984973830423925E-5</v>
      </c>
      <c r="CZ56" s="148">
        <v>1.7590196495370785E-4</v>
      </c>
      <c r="DA56" s="148">
        <v>2.7197426843081077E-5</v>
      </c>
      <c r="DB56" s="148">
        <v>1.244634769361585E-3</v>
      </c>
      <c r="DC56" s="148">
        <v>4.2303446284037711E-5</v>
      </c>
      <c r="DD56" s="148">
        <v>3.6068199778872198E-5</v>
      </c>
      <c r="DE56" s="148">
        <v>1.9647775365374032E-5</v>
      </c>
      <c r="DF56" s="148">
        <v>2.3064189351952535E-5</v>
      </c>
      <c r="DG56" s="148">
        <v>2.7417989893532068E-5</v>
      </c>
      <c r="DH56" s="148">
        <v>2.1876510432745684E-5</v>
      </c>
      <c r="DI56" s="148">
        <v>1.7629981405449956E-5</v>
      </c>
      <c r="DJ56" s="148">
        <v>4.6627451261031146E-5</v>
      </c>
      <c r="DK56" s="148">
        <v>4.4541747840332838E-5</v>
      </c>
    </row>
    <row r="57" spans="2:115">
      <c r="B57" s="150">
        <v>339</v>
      </c>
      <c r="C57" s="151" t="s">
        <v>524</v>
      </c>
      <c r="D57" s="148">
        <v>0.58946687277010867</v>
      </c>
      <c r="E57" s="148">
        <v>0.18419931560438704</v>
      </c>
      <c r="F57" s="148">
        <v>6.3813546546339903E-2</v>
      </c>
      <c r="G57" s="148">
        <v>2.1740865449483516E-3</v>
      </c>
      <c r="H57" s="148">
        <v>3.4700679343988947E-2</v>
      </c>
      <c r="I57" s="148">
        <v>3.4150569421445856E-2</v>
      </c>
      <c r="J57" s="148">
        <v>3.0046050123919312E-4</v>
      </c>
      <c r="K57" s="148">
        <v>2.199285126075995E-4</v>
      </c>
      <c r="L57" s="148">
        <v>4.1591206738594318E-4</v>
      </c>
      <c r="M57" s="148">
        <v>1.364171210890818E-4</v>
      </c>
      <c r="N57" s="148">
        <v>4.8057925260056576E-4</v>
      </c>
      <c r="O57" s="148">
        <v>2.5994501609161549E-4</v>
      </c>
      <c r="P57" s="148">
        <v>6.6939332956834202E-4</v>
      </c>
      <c r="Q57" s="148">
        <v>1.6730850114339072E-4</v>
      </c>
      <c r="R57" s="148">
        <v>1.4830917981084645E-4</v>
      </c>
      <c r="S57" s="148">
        <v>1.5191975707090305E-4</v>
      </c>
      <c r="T57" s="148">
        <v>4.0419905761646594E-5</v>
      </c>
      <c r="U57" s="148">
        <v>1.5052861037380855E-4</v>
      </c>
      <c r="V57" s="148">
        <v>1.3402974195790169E-4</v>
      </c>
      <c r="W57" s="148">
        <v>1.5936676332065227E-4</v>
      </c>
      <c r="X57" s="148">
        <v>3.9224949101202152E-4</v>
      </c>
      <c r="Y57" s="148">
        <v>1.9777744437907588E-4</v>
      </c>
      <c r="Z57" s="148">
        <v>1.3163199933928843E-4</v>
      </c>
      <c r="AA57" s="148">
        <v>2.3783213795333544E-4</v>
      </c>
      <c r="AB57" s="148">
        <v>1.5664604627325208E-4</v>
      </c>
      <c r="AC57" s="148">
        <v>2.0297871515080886E-4</v>
      </c>
      <c r="AD57" s="148">
        <v>7.4570200585812445E-5</v>
      </c>
      <c r="AE57" s="148">
        <v>1.9314295723321266E-4</v>
      </c>
      <c r="AF57" s="148">
        <v>1.3384551301906086E-4</v>
      </c>
      <c r="AG57" s="148">
        <v>1.5664700229423793E-4</v>
      </c>
      <c r="AH57" s="148">
        <v>1.5145903414279292E-4</v>
      </c>
      <c r="AI57" s="148">
        <v>1.3290958923452804E-4</v>
      </c>
      <c r="AJ57" s="148">
        <v>2.1741076875174413E-5</v>
      </c>
      <c r="AK57" s="148">
        <v>8.2059670743449655E-5</v>
      </c>
      <c r="AL57" s="148">
        <v>1.5932944137601437E-4</v>
      </c>
      <c r="AM57" s="148">
        <v>1.7418160609083559E-4</v>
      </c>
      <c r="AN57" s="148">
        <v>1.2384147363941395E-4</v>
      </c>
      <c r="AO57" s="148">
        <v>1.438372507221387E-4</v>
      </c>
      <c r="AP57" s="148">
        <v>1.9953171157476807E-4</v>
      </c>
      <c r="AQ57" s="148">
        <v>1.6362529796674636E-4</v>
      </c>
      <c r="AR57" s="148">
        <v>2.5988505476149938E-4</v>
      </c>
      <c r="AS57" s="148">
        <v>1.463406007467478E-4</v>
      </c>
      <c r="AT57" s="148">
        <v>1.5531277387988783E-4</v>
      </c>
      <c r="AU57" s="148">
        <v>1.792776531541168E-4</v>
      </c>
      <c r="AV57" s="148">
        <v>1.1541523251293533E-4</v>
      </c>
      <c r="AW57" s="148">
        <v>1.2170772713324545E-4</v>
      </c>
      <c r="AX57" s="148">
        <v>1.5608777462687608E-4</v>
      </c>
      <c r="AY57" s="148">
        <v>1.5500380586530116E-4</v>
      </c>
      <c r="AZ57" s="148">
        <v>3.8999515152208066E-4</v>
      </c>
      <c r="BA57" s="148">
        <v>1.1402046120570493E-3</v>
      </c>
      <c r="BB57" s="148">
        <v>1.2213457781192151E-3</v>
      </c>
      <c r="BC57" s="148">
        <v>3.1054186723011089E-3</v>
      </c>
      <c r="BD57" s="148">
        <v>7.0689389853233588E-3</v>
      </c>
      <c r="BE57" s="148">
        <v>5.9116217862644578E-3</v>
      </c>
      <c r="BF57" s="148">
        <v>6.7193908191365758E-3</v>
      </c>
      <c r="BG57" s="148">
        <v>5.4235779263906237E-3</v>
      </c>
      <c r="BH57" s="148">
        <v>3.9134000968862326E-3</v>
      </c>
      <c r="BI57" s="148">
        <v>1.0429830769970068</v>
      </c>
      <c r="BJ57" s="148">
        <v>9.9325683293100351E-3</v>
      </c>
      <c r="BK57" s="148">
        <v>2.8219972030103127E-3</v>
      </c>
      <c r="BL57" s="148">
        <v>1.031375069354263E-2</v>
      </c>
      <c r="BM57" s="148">
        <v>3.3573716185284603E-3</v>
      </c>
      <c r="BN57" s="148">
        <v>1.4306741105701427E-3</v>
      </c>
      <c r="BO57" s="148">
        <v>4.12242011055634E-3</v>
      </c>
      <c r="BP57" s="148">
        <v>1.4491098480705804E-3</v>
      </c>
      <c r="BQ57" s="148">
        <v>2.2288319634205042E-4</v>
      </c>
      <c r="BR57" s="148">
        <v>2.9872324928130354E-3</v>
      </c>
      <c r="BS57" s="148">
        <v>2.724028284257904E-3</v>
      </c>
      <c r="BT57" s="148">
        <v>9.0376649836117749E-4</v>
      </c>
      <c r="BU57" s="148">
        <v>1.2920593497908282E-3</v>
      </c>
      <c r="BV57" s="148">
        <v>2.8357883428907992E-4</v>
      </c>
      <c r="BW57" s="148">
        <v>2.1746295193313122E-4</v>
      </c>
      <c r="BX57" s="148">
        <v>5.0463031941057324E-4</v>
      </c>
      <c r="BY57" s="148">
        <v>1.7937346605353784E-4</v>
      </c>
      <c r="BZ57" s="148">
        <v>2.3354687493633348E-4</v>
      </c>
      <c r="CA57" s="148">
        <v>1.0021772419543945E-4</v>
      </c>
      <c r="CB57" s="148">
        <v>1.1533813717765458E-4</v>
      </c>
      <c r="CC57" s="148">
        <v>1.1717183519209526E-4</v>
      </c>
      <c r="CD57" s="148">
        <v>5.339989422235548E-5</v>
      </c>
      <c r="CE57" s="148">
        <v>5.6817197244271827E-4</v>
      </c>
      <c r="CF57" s="148">
        <v>1.9619265358259037E-4</v>
      </c>
      <c r="CG57" s="148">
        <v>1.2468262153159269E-3</v>
      </c>
      <c r="CH57" s="148">
        <v>3.6290929138054699E-4</v>
      </c>
      <c r="CI57" s="148">
        <v>1.6666499812373903E-4</v>
      </c>
      <c r="CJ57" s="148">
        <v>1.7801073443745967E-4</v>
      </c>
      <c r="CK57" s="148">
        <v>4.6818054609785715E-4</v>
      </c>
      <c r="CL57" s="148">
        <v>6.6624536719881746E-5</v>
      </c>
      <c r="CM57" s="148">
        <v>1.6666550630808026E-4</v>
      </c>
      <c r="CN57" s="148">
        <v>6.1496234857096358E-4</v>
      </c>
      <c r="CO57" s="148">
        <v>1.9198833752244522E-4</v>
      </c>
      <c r="CP57" s="148">
        <v>1.7133085118529502E-4</v>
      </c>
      <c r="CQ57" s="148">
        <v>5.7823416806576568E-4</v>
      </c>
      <c r="CR57" s="148">
        <v>5.2900564278194522E-4</v>
      </c>
      <c r="CS57" s="148">
        <v>6.1282586921240496E-4</v>
      </c>
      <c r="CT57" s="148">
        <v>4.7555051716518935E-4</v>
      </c>
      <c r="CU57" s="148">
        <v>1.4044185891811135E-4</v>
      </c>
      <c r="CV57" s="148">
        <v>2.0906469575070538E-4</v>
      </c>
      <c r="CW57" s="148">
        <v>1.2318231206217406E-4</v>
      </c>
      <c r="CX57" s="148">
        <v>8.1927899365346943E-5</v>
      </c>
      <c r="CY57" s="148">
        <v>1.2856630890016241E-4</v>
      </c>
      <c r="CZ57" s="148">
        <v>7.1321271017117519E-4</v>
      </c>
      <c r="DA57" s="148">
        <v>3.6015101332689163E-4</v>
      </c>
      <c r="DB57" s="148">
        <v>4.5705414125149007E-3</v>
      </c>
      <c r="DC57" s="148">
        <v>1.3826274006162521E-4</v>
      </c>
      <c r="DD57" s="148">
        <v>2.4053119195306655E-4</v>
      </c>
      <c r="DE57" s="148">
        <v>1.4424318542020559E-4</v>
      </c>
      <c r="DF57" s="148">
        <v>1.4076526727784241E-4</v>
      </c>
      <c r="DG57" s="148">
        <v>3.6081016263770076E-4</v>
      </c>
      <c r="DH57" s="148">
        <v>8.7044130202894787E-5</v>
      </c>
      <c r="DI57" s="148">
        <v>1.51516355786524E-4</v>
      </c>
      <c r="DJ57" s="148">
        <v>4.6291203402729054E-4</v>
      </c>
      <c r="DK57" s="148">
        <v>2.6550015225195833E-4</v>
      </c>
    </row>
    <row r="58" spans="2:115">
      <c r="B58" s="150">
        <v>341</v>
      </c>
      <c r="C58" s="151" t="s">
        <v>525</v>
      </c>
      <c r="D58" s="148">
        <v>0.3919045317738028</v>
      </c>
      <c r="E58" s="148">
        <v>0.20153340027265529</v>
      </c>
      <c r="F58" s="148">
        <v>1.0656086988465211E-2</v>
      </c>
      <c r="G58" s="148">
        <v>9.8855397597519996E-3</v>
      </c>
      <c r="H58" s="148">
        <v>2.9656405358411089E-2</v>
      </c>
      <c r="I58" s="148">
        <v>2.946375072449571E-2</v>
      </c>
      <c r="J58" s="148">
        <v>5.9497583193191394E-5</v>
      </c>
      <c r="K58" s="148">
        <v>4.7977466360840819E-5</v>
      </c>
      <c r="L58" s="148">
        <v>7.899506615685316E-5</v>
      </c>
      <c r="M58" s="148">
        <v>7.6023971992212195E-5</v>
      </c>
      <c r="N58" s="148">
        <v>1.6181589660290869E-4</v>
      </c>
      <c r="O58" s="148">
        <v>6.2795441002385039E-5</v>
      </c>
      <c r="P58" s="148">
        <v>7.7561760878688802E-5</v>
      </c>
      <c r="Q58" s="148">
        <v>6.0353085434776085E-5</v>
      </c>
      <c r="R58" s="148">
        <v>6.1311462621358617E-5</v>
      </c>
      <c r="S58" s="148">
        <v>4.7493916125876909E-5</v>
      </c>
      <c r="T58" s="148">
        <v>1.4132588088851967E-5</v>
      </c>
      <c r="U58" s="148">
        <v>4.3614273901384591E-5</v>
      </c>
      <c r="V58" s="148">
        <v>4.6289599240714101E-5</v>
      </c>
      <c r="W58" s="148">
        <v>5.2864291723615947E-5</v>
      </c>
      <c r="X58" s="148">
        <v>4.7480414233350684E-5</v>
      </c>
      <c r="Y58" s="148">
        <v>5.7267400549222173E-5</v>
      </c>
      <c r="Z58" s="148">
        <v>4.3569837623910061E-5</v>
      </c>
      <c r="AA58" s="148">
        <v>3.7607893179341355E-5</v>
      </c>
      <c r="AB58" s="148">
        <v>4.2008232092649158E-5</v>
      </c>
      <c r="AC58" s="148">
        <v>4.6796119101206942E-5</v>
      </c>
      <c r="AD58" s="148">
        <v>2.1047660719429083E-5</v>
      </c>
      <c r="AE58" s="148">
        <v>4.8252069796844578E-5</v>
      </c>
      <c r="AF58" s="148">
        <v>3.8239311762736183E-5</v>
      </c>
      <c r="AG58" s="148">
        <v>4.1269734542897225E-5</v>
      </c>
      <c r="AH58" s="148">
        <v>9.3238752190939124E-5</v>
      </c>
      <c r="AI58" s="148">
        <v>4.7340418799890333E-5</v>
      </c>
      <c r="AJ58" s="148">
        <v>9.6482355209358633E-6</v>
      </c>
      <c r="AK58" s="148">
        <v>3.9398067852453214E-5</v>
      </c>
      <c r="AL58" s="148">
        <v>4.4146063817863883E-5</v>
      </c>
      <c r="AM58" s="148">
        <v>5.2153591952182943E-5</v>
      </c>
      <c r="AN58" s="148">
        <v>5.6003243293530917E-5</v>
      </c>
      <c r="AO58" s="148">
        <v>8.7270309686588652E-5</v>
      </c>
      <c r="AP58" s="148">
        <v>6.9719509826846607E-5</v>
      </c>
      <c r="AQ58" s="148">
        <v>4.3184374472374149E-5</v>
      </c>
      <c r="AR58" s="148">
        <v>6.167478361615438E-5</v>
      </c>
      <c r="AS58" s="148">
        <v>3.3682327745880478E-5</v>
      </c>
      <c r="AT58" s="148">
        <v>3.77935058572394E-5</v>
      </c>
      <c r="AU58" s="148">
        <v>4.6154258100480691E-5</v>
      </c>
      <c r="AV58" s="148">
        <v>3.4272523982996484E-5</v>
      </c>
      <c r="AW58" s="148">
        <v>2.8638674495407341E-5</v>
      </c>
      <c r="AX58" s="148">
        <v>3.582192500741567E-5</v>
      </c>
      <c r="AY58" s="148">
        <v>6.8359938351513381E-5</v>
      </c>
      <c r="AZ58" s="148">
        <v>4.1200928176014873E-5</v>
      </c>
      <c r="BA58" s="148">
        <v>4.6573846990191251E-4</v>
      </c>
      <c r="BB58" s="148">
        <v>1.0413189788261298E-4</v>
      </c>
      <c r="BC58" s="148">
        <v>5.9197436983611232E-5</v>
      </c>
      <c r="BD58" s="148">
        <v>7.4499485838557501E-5</v>
      </c>
      <c r="BE58" s="148">
        <v>6.2312036566066197E-5</v>
      </c>
      <c r="BF58" s="148">
        <v>6.7477325817281051E-5</v>
      </c>
      <c r="BG58" s="148">
        <v>5.8599873168879878E-5</v>
      </c>
      <c r="BH58" s="148">
        <v>6.6078938165862664E-5</v>
      </c>
      <c r="BI58" s="148">
        <v>5.1015771998239605E-5</v>
      </c>
      <c r="BJ58" s="148">
        <v>1.0045450838657193</v>
      </c>
      <c r="BK58" s="148">
        <v>1.0550566060053806E-4</v>
      </c>
      <c r="BL58" s="148">
        <v>6.1021465025672206E-3</v>
      </c>
      <c r="BM58" s="148">
        <v>5.9439784381085621E-5</v>
      </c>
      <c r="BN58" s="148">
        <v>3.1142758992320774E-3</v>
      </c>
      <c r="BO58" s="148">
        <v>6.1169504571014952E-4</v>
      </c>
      <c r="BP58" s="148">
        <v>5.7392568656262197E-5</v>
      </c>
      <c r="BQ58" s="148">
        <v>1.1775476576705473E-4</v>
      </c>
      <c r="BR58" s="148">
        <v>6.219645493602214E-4</v>
      </c>
      <c r="BS58" s="148">
        <v>2.0160651777592818E-4</v>
      </c>
      <c r="BT58" s="148">
        <v>1.1686328923484403E-3</v>
      </c>
      <c r="BU58" s="148">
        <v>1.5096383978972776E-3</v>
      </c>
      <c r="BV58" s="148">
        <v>6.5904929763989945E-5</v>
      </c>
      <c r="BW58" s="148">
        <v>4.7653905432902895E-5</v>
      </c>
      <c r="BX58" s="148">
        <v>9.4457233664111355E-5</v>
      </c>
      <c r="BY58" s="148">
        <v>5.9571202820946733E-5</v>
      </c>
      <c r="BZ58" s="148">
        <v>1.3372577635680633E-4</v>
      </c>
      <c r="CA58" s="148">
        <v>1.0009801152129912E-4</v>
      </c>
      <c r="CB58" s="148">
        <v>1.1854169642184307E-4</v>
      </c>
      <c r="CC58" s="148">
        <v>7.7420698152106873E-5</v>
      </c>
      <c r="CD58" s="148">
        <v>1.2633953457329674E-5</v>
      </c>
      <c r="CE58" s="148">
        <v>1.0457190493043332E-4</v>
      </c>
      <c r="CF58" s="148">
        <v>1.0493978764084208E-4</v>
      </c>
      <c r="CG58" s="148">
        <v>2.0737552459984104E-4</v>
      </c>
      <c r="CH58" s="148">
        <v>1.421774756739536E-4</v>
      </c>
      <c r="CI58" s="148">
        <v>1.019051742960065E-4</v>
      </c>
      <c r="CJ58" s="148">
        <v>7.4156232549855335E-5</v>
      </c>
      <c r="CK58" s="148">
        <v>1.2761473262856097E-4</v>
      </c>
      <c r="CL58" s="148">
        <v>2.52573846673858E-5</v>
      </c>
      <c r="CM58" s="148">
        <v>7.9704533084364664E-5</v>
      </c>
      <c r="CN58" s="148">
        <v>1.2238351531827831E-4</v>
      </c>
      <c r="CO58" s="148">
        <v>1.8635174392327123E-4</v>
      </c>
      <c r="CP58" s="148">
        <v>1.0546318604321427E-4</v>
      </c>
      <c r="CQ58" s="148">
        <v>1.388096787724237E-4</v>
      </c>
      <c r="CR58" s="148">
        <v>9.1038511817707597E-4</v>
      </c>
      <c r="CS58" s="148">
        <v>4.3683145523787345E-5</v>
      </c>
      <c r="CT58" s="148">
        <v>1.5404978130721677E-4</v>
      </c>
      <c r="CU58" s="148">
        <v>5.3165157436819024E-5</v>
      </c>
      <c r="CV58" s="148">
        <v>6.0753916734795557E-5</v>
      </c>
      <c r="CW58" s="148">
        <v>5.6696964134476717E-5</v>
      </c>
      <c r="CX58" s="148">
        <v>2.7737697675649578E-5</v>
      </c>
      <c r="CY58" s="148">
        <v>7.1893367627458068E-5</v>
      </c>
      <c r="CZ58" s="148">
        <v>1.7199470776642334E-4</v>
      </c>
      <c r="DA58" s="148">
        <v>1.9543872558774051E-4</v>
      </c>
      <c r="DB58" s="148">
        <v>6.8490563282936809E-4</v>
      </c>
      <c r="DC58" s="148">
        <v>2.9323307132537031E-4</v>
      </c>
      <c r="DD58" s="148">
        <v>6.5378574270609293E-5</v>
      </c>
      <c r="DE58" s="148">
        <v>8.5751137337104308E-5</v>
      </c>
      <c r="DF58" s="148">
        <v>4.8027376584362645E-5</v>
      </c>
      <c r="DG58" s="148">
        <v>1.3132754766001373E-4</v>
      </c>
      <c r="DH58" s="148">
        <v>5.3390595662679604E-5</v>
      </c>
      <c r="DI58" s="148">
        <v>4.3059580453413812E-5</v>
      </c>
      <c r="DJ58" s="148">
        <v>6.7668135252030783E-5</v>
      </c>
      <c r="DK58" s="148">
        <v>1.2231113601266595E-4</v>
      </c>
    </row>
    <row r="59" spans="2:115">
      <c r="B59" s="150">
        <v>342</v>
      </c>
      <c r="C59" s="151" t="s">
        <v>526</v>
      </c>
      <c r="D59" s="148">
        <v>0.27975834873501049</v>
      </c>
      <c r="E59" s="148">
        <v>0.14798168367512379</v>
      </c>
      <c r="F59" s="148">
        <v>-3.8391785911160728E-2</v>
      </c>
      <c r="G59" s="148">
        <v>2.616057488506348E-3</v>
      </c>
      <c r="H59" s="148">
        <v>2.637140818907413E-2</v>
      </c>
      <c r="I59" s="148">
        <v>2.6222593839896606E-2</v>
      </c>
      <c r="J59" s="148">
        <v>3.7244647103910947E-5</v>
      </c>
      <c r="K59" s="148">
        <v>2.3120290602005112E-5</v>
      </c>
      <c r="L59" s="148">
        <v>4.3512822171383938E-5</v>
      </c>
      <c r="M59" s="148">
        <v>2.3895089810485391E-5</v>
      </c>
      <c r="N59" s="148">
        <v>1.2941135331517353E-5</v>
      </c>
      <c r="O59" s="148">
        <v>5.5072555015940003E-5</v>
      </c>
      <c r="P59" s="148">
        <v>6.6007705368115527E-5</v>
      </c>
      <c r="Q59" s="148">
        <v>1.7653300599713444E-5</v>
      </c>
      <c r="R59" s="148">
        <v>1.6041250404984292E-5</v>
      </c>
      <c r="S59" s="148">
        <v>1.6902065547498075E-5</v>
      </c>
      <c r="T59" s="148">
        <v>4.129149786719457E-6</v>
      </c>
      <c r="U59" s="148">
        <v>1.6234769841839606E-5</v>
      </c>
      <c r="V59" s="148">
        <v>1.2784055248725166E-5</v>
      </c>
      <c r="W59" s="148">
        <v>2.3007872028861195E-5</v>
      </c>
      <c r="X59" s="148">
        <v>1.3962632253939712E-5</v>
      </c>
      <c r="Y59" s="148">
        <v>1.8521817278984991E-5</v>
      </c>
      <c r="Z59" s="148">
        <v>1.2485073039780704E-5</v>
      </c>
      <c r="AA59" s="148">
        <v>1.498335657725627E-5</v>
      </c>
      <c r="AB59" s="148">
        <v>1.6406820564928321E-5</v>
      </c>
      <c r="AC59" s="148">
        <v>2.1466659800781391E-5</v>
      </c>
      <c r="AD59" s="148">
        <v>7.6270213816216751E-6</v>
      </c>
      <c r="AE59" s="148">
        <v>1.8652738285489594E-5</v>
      </c>
      <c r="AF59" s="148">
        <v>1.1649651318542981E-5</v>
      </c>
      <c r="AG59" s="148">
        <v>1.3654885235616125E-5</v>
      </c>
      <c r="AH59" s="148">
        <v>1.3397421021798417E-5</v>
      </c>
      <c r="AI59" s="148">
        <v>1.2332413436942279E-5</v>
      </c>
      <c r="AJ59" s="148">
        <v>2.2742087291202126E-6</v>
      </c>
      <c r="AK59" s="148">
        <v>1.1380667921705353E-5</v>
      </c>
      <c r="AL59" s="148">
        <v>1.3413298067301049E-5</v>
      </c>
      <c r="AM59" s="148">
        <v>1.856931604612242E-5</v>
      </c>
      <c r="AN59" s="148">
        <v>1.3456327882692274E-5</v>
      </c>
      <c r="AO59" s="148">
        <v>1.3975953028550707E-5</v>
      </c>
      <c r="AP59" s="148">
        <v>2.4109247010741111E-5</v>
      </c>
      <c r="AQ59" s="148">
        <v>1.4692290514472682E-5</v>
      </c>
      <c r="AR59" s="148">
        <v>2.8078714710647982E-5</v>
      </c>
      <c r="AS59" s="148">
        <v>1.497552365374111E-5</v>
      </c>
      <c r="AT59" s="148">
        <v>1.5548729705390944E-5</v>
      </c>
      <c r="AU59" s="148">
        <v>1.8360031110496812E-5</v>
      </c>
      <c r="AV59" s="148">
        <v>1.2659760181851486E-5</v>
      </c>
      <c r="AW59" s="148">
        <v>1.3576759000330663E-5</v>
      </c>
      <c r="AX59" s="148">
        <v>1.4236235483685491E-5</v>
      </c>
      <c r="AY59" s="148">
        <v>1.4309468653488592E-5</v>
      </c>
      <c r="AZ59" s="148">
        <v>1.4123231460682033E-5</v>
      </c>
      <c r="BA59" s="148">
        <v>1.6049007447497177E-5</v>
      </c>
      <c r="BB59" s="148">
        <v>3.3410800452164085E-5</v>
      </c>
      <c r="BC59" s="148">
        <v>1.3506717925611435E-5</v>
      </c>
      <c r="BD59" s="148">
        <v>1.8390332341779495E-5</v>
      </c>
      <c r="BE59" s="148">
        <v>1.6252104760091806E-5</v>
      </c>
      <c r="BF59" s="148">
        <v>1.8710860913401636E-5</v>
      </c>
      <c r="BG59" s="148">
        <v>1.3224642003782216E-5</v>
      </c>
      <c r="BH59" s="148">
        <v>1.2919491332680931E-5</v>
      </c>
      <c r="BI59" s="148">
        <v>1.5917004142348696E-5</v>
      </c>
      <c r="BJ59" s="148">
        <v>3.6025328917354109E-5</v>
      </c>
      <c r="BK59" s="148">
        <v>1.0135180617489528</v>
      </c>
      <c r="BL59" s="148">
        <v>1.5096219960252409E-5</v>
      </c>
      <c r="BM59" s="148">
        <v>1.4696758622663118E-5</v>
      </c>
      <c r="BN59" s="148">
        <v>1.8874312067839143E-5</v>
      </c>
      <c r="BO59" s="148">
        <v>1.9829361816659359E-5</v>
      </c>
      <c r="BP59" s="148">
        <v>1.9851695863482505E-5</v>
      </c>
      <c r="BQ59" s="148">
        <v>6.5451619883466085E-5</v>
      </c>
      <c r="BR59" s="148">
        <v>3.1059052214032775E-5</v>
      </c>
      <c r="BS59" s="148">
        <v>2.5634052421305085E-5</v>
      </c>
      <c r="BT59" s="148">
        <v>4.5291643672595087E-5</v>
      </c>
      <c r="BU59" s="148">
        <v>5.5137747501230982E-5</v>
      </c>
      <c r="BV59" s="148">
        <v>2.6914542036206799E-5</v>
      </c>
      <c r="BW59" s="148">
        <v>1.1933411429850476E-5</v>
      </c>
      <c r="BX59" s="148">
        <v>2.3064810543620972E-5</v>
      </c>
      <c r="BY59" s="148">
        <v>2.1099748339676836E-5</v>
      </c>
      <c r="BZ59" s="148">
        <v>1.6524859449953906E-5</v>
      </c>
      <c r="CA59" s="148">
        <v>1.115249200741372E-5</v>
      </c>
      <c r="CB59" s="148">
        <v>6.4297616795671337E-6</v>
      </c>
      <c r="CC59" s="148">
        <v>5.5263434499783877E-6</v>
      </c>
      <c r="CD59" s="148">
        <v>1.4850557673145022E-6</v>
      </c>
      <c r="CE59" s="148">
        <v>8.5727874036216955E-6</v>
      </c>
      <c r="CF59" s="148">
        <v>2.1851472240570221E-5</v>
      </c>
      <c r="CG59" s="148">
        <v>2.5070696202680366E-4</v>
      </c>
      <c r="CH59" s="148">
        <v>2.3736771542298987E-5</v>
      </c>
      <c r="CI59" s="148">
        <v>1.3704763202956286E-5</v>
      </c>
      <c r="CJ59" s="148">
        <v>1.3868995270550448E-5</v>
      </c>
      <c r="CK59" s="148">
        <v>1.4830033145636443E-5</v>
      </c>
      <c r="CL59" s="148">
        <v>7.7960474744929542E-6</v>
      </c>
      <c r="CM59" s="148">
        <v>3.8190460140707619E-5</v>
      </c>
      <c r="CN59" s="148">
        <v>3.8310499625536748E-5</v>
      </c>
      <c r="CO59" s="148">
        <v>1.939268851055421E-5</v>
      </c>
      <c r="CP59" s="148">
        <v>4.3286236266555418E-5</v>
      </c>
      <c r="CQ59" s="148">
        <v>1.4624278966056706E-5</v>
      </c>
      <c r="CR59" s="148">
        <v>1.6985738671675168E-5</v>
      </c>
      <c r="CS59" s="148">
        <v>8.4206516526173795E-6</v>
      </c>
      <c r="CT59" s="148">
        <v>1.6729449715276895E-5</v>
      </c>
      <c r="CU59" s="148">
        <v>1.3645336730205179E-5</v>
      </c>
      <c r="CV59" s="148">
        <v>2.2138465281946317E-5</v>
      </c>
      <c r="CW59" s="148">
        <v>1.3547591500101482E-5</v>
      </c>
      <c r="CX59" s="148">
        <v>1.5486467190306763E-5</v>
      </c>
      <c r="CY59" s="148">
        <v>1.2847876905756517E-5</v>
      </c>
      <c r="CZ59" s="148">
        <v>8.3928107488689745E-4</v>
      </c>
      <c r="DA59" s="148">
        <v>2.8365097414243369E-5</v>
      </c>
      <c r="DB59" s="148">
        <v>4.8312433932401223E-4</v>
      </c>
      <c r="DC59" s="148">
        <v>1.2111276099641283E-5</v>
      </c>
      <c r="DD59" s="148">
        <v>3.0088866710644129E-5</v>
      </c>
      <c r="DE59" s="148">
        <v>1.2516304216804939E-5</v>
      </c>
      <c r="DF59" s="148">
        <v>1.4963790473632631E-5</v>
      </c>
      <c r="DG59" s="148">
        <v>1.6008402974719728E-5</v>
      </c>
      <c r="DH59" s="148">
        <v>8.6894552660467864E-6</v>
      </c>
      <c r="DI59" s="148">
        <v>1.280367263339813E-5</v>
      </c>
      <c r="DJ59" s="148">
        <v>1.4201385304946108E-5</v>
      </c>
      <c r="DK59" s="148">
        <v>8.725182654070573E-6</v>
      </c>
    </row>
    <row r="60" spans="2:115">
      <c r="B60" s="150">
        <v>352</v>
      </c>
      <c r="C60" s="151" t="s">
        <v>527</v>
      </c>
      <c r="D60" s="148">
        <v>0.86954026396430173</v>
      </c>
      <c r="E60" s="148">
        <v>8.2268762949345611E-2</v>
      </c>
      <c r="F60" s="148">
        <v>2.095952771049377E-2</v>
      </c>
      <c r="G60" s="148">
        <v>1.9615636014130237E-2</v>
      </c>
      <c r="H60" s="148">
        <v>1.184865123331735E-2</v>
      </c>
      <c r="I60" s="148">
        <v>1.184865123331735E-2</v>
      </c>
      <c r="J60" s="148">
        <v>1.4291579890155426E-4</v>
      </c>
      <c r="K60" s="148">
        <v>7.8045602398793529E-5</v>
      </c>
      <c r="L60" s="148">
        <v>2.1254385576467967E-4</v>
      </c>
      <c r="M60" s="148">
        <v>6.3383128840662382E-5</v>
      </c>
      <c r="N60" s="148">
        <v>3.615704502024491E-5</v>
      </c>
      <c r="O60" s="148">
        <v>1.1169548508204419E-4</v>
      </c>
      <c r="P60" s="148">
        <v>1.7791999286053415E-4</v>
      </c>
      <c r="Q60" s="148">
        <v>5.8339130727453105E-5</v>
      </c>
      <c r="R60" s="148">
        <v>5.1650948133299928E-5</v>
      </c>
      <c r="S60" s="148">
        <v>5.8976939354071943E-5</v>
      </c>
      <c r="T60" s="148">
        <v>1.3646591597317124E-5</v>
      </c>
      <c r="U60" s="148">
        <v>5.6582039289093356E-5</v>
      </c>
      <c r="V60" s="148">
        <v>3.9978917990176187E-5</v>
      </c>
      <c r="W60" s="148">
        <v>6.7634569936233851E-5</v>
      </c>
      <c r="X60" s="148">
        <v>3.7399690262276623E-5</v>
      </c>
      <c r="Y60" s="148">
        <v>6.2850766068450059E-5</v>
      </c>
      <c r="Z60" s="148">
        <v>4.0073746045367255E-5</v>
      </c>
      <c r="AA60" s="148">
        <v>3.4661740456052944E-5</v>
      </c>
      <c r="AB60" s="148">
        <v>6.5993333044009366E-5</v>
      </c>
      <c r="AC60" s="148">
        <v>8.5973875895911531E-5</v>
      </c>
      <c r="AD60" s="148">
        <v>2.9701481912987373E-5</v>
      </c>
      <c r="AE60" s="148">
        <v>8.2837075230193243E-5</v>
      </c>
      <c r="AF60" s="148">
        <v>4.8786163875573556E-5</v>
      </c>
      <c r="AG60" s="148">
        <v>4.9801887471731831E-5</v>
      </c>
      <c r="AH60" s="148">
        <v>4.8579423443711115E-5</v>
      </c>
      <c r="AI60" s="148">
        <v>4.1608154619056584E-5</v>
      </c>
      <c r="AJ60" s="148">
        <v>9.1306107789522126E-6</v>
      </c>
      <c r="AK60" s="148">
        <v>3.3174274312105485E-5</v>
      </c>
      <c r="AL60" s="148">
        <v>4.8511616485177181E-5</v>
      </c>
      <c r="AM60" s="148">
        <v>7.4410197259572691E-5</v>
      </c>
      <c r="AN60" s="148">
        <v>4.3727772641581991E-5</v>
      </c>
      <c r="AO60" s="148">
        <v>4.7868361669917041E-5</v>
      </c>
      <c r="AP60" s="148">
        <v>8.1160579261098725E-5</v>
      </c>
      <c r="AQ60" s="148">
        <v>5.5826782977344327E-5</v>
      </c>
      <c r="AR60" s="148">
        <v>8.8724861421615164E-5</v>
      </c>
      <c r="AS60" s="148">
        <v>5.2869899943204808E-5</v>
      </c>
      <c r="AT60" s="148">
        <v>5.6098601030486703E-5</v>
      </c>
      <c r="AU60" s="148">
        <v>6.6108314423228107E-5</v>
      </c>
      <c r="AV60" s="148">
        <v>3.9130892363100249E-5</v>
      </c>
      <c r="AW60" s="148">
        <v>4.1911504579539676E-5</v>
      </c>
      <c r="AX60" s="148">
        <v>4.6441189112497849E-5</v>
      </c>
      <c r="AY60" s="148">
        <v>5.1650530506341989E-5</v>
      </c>
      <c r="AZ60" s="148">
        <v>4.7052017275126536E-5</v>
      </c>
      <c r="BA60" s="148">
        <v>4.9212941173997423E-5</v>
      </c>
      <c r="BB60" s="148">
        <v>4.3417728246468291E-5</v>
      </c>
      <c r="BC60" s="148">
        <v>4.4512645565958516E-5</v>
      </c>
      <c r="BD60" s="148">
        <v>5.6341119401483561E-5</v>
      </c>
      <c r="BE60" s="148">
        <v>5.9058720033782776E-5</v>
      </c>
      <c r="BF60" s="148">
        <v>4.6129630281119476E-5</v>
      </c>
      <c r="BG60" s="148">
        <v>3.9882660062232677E-5</v>
      </c>
      <c r="BH60" s="148">
        <v>4.2502239246262105E-5</v>
      </c>
      <c r="BI60" s="148">
        <v>3.8548850802193025E-5</v>
      </c>
      <c r="BJ60" s="148">
        <v>3.6289924970792604E-5</v>
      </c>
      <c r="BK60" s="148">
        <v>3.7182040553438521E-5</v>
      </c>
      <c r="BL60" s="148">
        <v>1.0081159011308669</v>
      </c>
      <c r="BM60" s="148">
        <v>4.7135692323471103E-5</v>
      </c>
      <c r="BN60" s="148">
        <v>3.9594620316944316E-5</v>
      </c>
      <c r="BO60" s="148">
        <v>3.6415106104670266E-5</v>
      </c>
      <c r="BP60" s="148">
        <v>5.1418352363718717E-5</v>
      </c>
      <c r="BQ60" s="148">
        <v>9.3725108778930323E-5</v>
      </c>
      <c r="BR60" s="148">
        <v>4.8567617063632827E-5</v>
      </c>
      <c r="BS60" s="148">
        <v>5.9264992718721334E-5</v>
      </c>
      <c r="BT60" s="148">
        <v>6.5196344150407706E-5</v>
      </c>
      <c r="BU60" s="148">
        <v>5.9858980046236421E-5</v>
      </c>
      <c r="BV60" s="148">
        <v>1.2412982407267761E-4</v>
      </c>
      <c r="BW60" s="148">
        <v>3.1881469460440711E-5</v>
      </c>
      <c r="BX60" s="148">
        <v>1.0000706791221412E-4</v>
      </c>
      <c r="BY60" s="148">
        <v>7.8493175898711065E-5</v>
      </c>
      <c r="BZ60" s="148">
        <v>3.3805414711065902E-5</v>
      </c>
      <c r="CA60" s="148">
        <v>2.7783754123292527E-5</v>
      </c>
      <c r="CB60" s="148">
        <v>1.7944130659992808E-5</v>
      </c>
      <c r="CC60" s="148">
        <v>1.5129000773313309E-5</v>
      </c>
      <c r="CD60" s="148">
        <v>3.6544996324254759E-6</v>
      </c>
      <c r="CE60" s="148">
        <v>2.4988854513496724E-5</v>
      </c>
      <c r="CF60" s="148">
        <v>9.3925298626367578E-5</v>
      </c>
      <c r="CG60" s="148">
        <v>6.0439545834007702E-4</v>
      </c>
      <c r="CH60" s="148">
        <v>3.1881053523898836E-5</v>
      </c>
      <c r="CI60" s="148">
        <v>3.9030083137816703E-5</v>
      </c>
      <c r="CJ60" s="148">
        <v>4.1184705067055491E-5</v>
      </c>
      <c r="CK60" s="148">
        <v>4.6686016072059346E-5</v>
      </c>
      <c r="CL60" s="148">
        <v>2.3822150489384551E-5</v>
      </c>
      <c r="CM60" s="148">
        <v>5.5529913326487908E-5</v>
      </c>
      <c r="CN60" s="148">
        <v>5.097759946148468E-5</v>
      </c>
      <c r="CO60" s="148">
        <v>6.7605890100638256E-5</v>
      </c>
      <c r="CP60" s="148">
        <v>4.80560759377207E-5</v>
      </c>
      <c r="CQ60" s="148">
        <v>3.5258150266556122E-5</v>
      </c>
      <c r="CR60" s="148">
        <v>3.5734911449688698E-4</v>
      </c>
      <c r="CS60" s="148">
        <v>2.6243309555315747E-5</v>
      </c>
      <c r="CT60" s="148">
        <v>6.3485545244093832E-5</v>
      </c>
      <c r="CU60" s="148">
        <v>2.8914445688536744E-5</v>
      </c>
      <c r="CV60" s="148">
        <v>6.337837864885278E-5</v>
      </c>
      <c r="CW60" s="148">
        <v>4.0200098868349219E-5</v>
      </c>
      <c r="CX60" s="148">
        <v>2.4524742450278101E-5</v>
      </c>
      <c r="CY60" s="148">
        <v>4.0325102871301793E-5</v>
      </c>
      <c r="CZ60" s="148">
        <v>3.6630107204705444E-4</v>
      </c>
      <c r="DA60" s="148">
        <v>4.6233727808376476E-5</v>
      </c>
      <c r="DB60" s="148">
        <v>2.6922578354621291E-3</v>
      </c>
      <c r="DC60" s="148">
        <v>2.5373315483354544E-5</v>
      </c>
      <c r="DD60" s="148">
        <v>7.0204909202260809E-5</v>
      </c>
      <c r="DE60" s="148">
        <v>3.6401194233385288E-5</v>
      </c>
      <c r="DF60" s="148">
        <v>4.4584482726717125E-5</v>
      </c>
      <c r="DG60" s="148">
        <v>4.6554358546570948E-5</v>
      </c>
      <c r="DH60" s="148">
        <v>2.337701528989639E-5</v>
      </c>
      <c r="DI60" s="148">
        <v>3.3066454796125718E-5</v>
      </c>
      <c r="DJ60" s="148">
        <v>4.1909928936567074E-5</v>
      </c>
      <c r="DK60" s="148">
        <v>5.3950779406192469E-5</v>
      </c>
    </row>
    <row r="61" spans="2:115">
      <c r="B61" s="150">
        <v>353</v>
      </c>
      <c r="C61" s="147" t="s">
        <v>528</v>
      </c>
      <c r="D61" s="148">
        <v>0.94575226836790138</v>
      </c>
      <c r="E61" s="148">
        <v>0.18763235000193798</v>
      </c>
      <c r="F61" s="148">
        <v>-2.7710234814579883E-2</v>
      </c>
      <c r="G61" s="148">
        <v>3.5987500971013384E-5</v>
      </c>
      <c r="H61" s="148">
        <v>3.3491366929231825E-2</v>
      </c>
      <c r="I61" s="148">
        <v>3.3091850466896645E-2</v>
      </c>
      <c r="J61" s="148">
        <v>9.6307117255493846E-3</v>
      </c>
      <c r="K61" s="148">
        <v>5.2698082716188619E-3</v>
      </c>
      <c r="L61" s="148">
        <v>1.4318186761594734E-2</v>
      </c>
      <c r="M61" s="148">
        <v>4.2848523947233057E-3</v>
      </c>
      <c r="N61" s="148">
        <v>2.4329793927663555E-3</v>
      </c>
      <c r="O61" s="148">
        <v>7.5425221508262693E-3</v>
      </c>
      <c r="P61" s="148">
        <v>1.2036576794779335E-2</v>
      </c>
      <c r="Q61" s="148">
        <v>3.9319125646016797E-3</v>
      </c>
      <c r="R61" s="148">
        <v>3.4758934019990854E-3</v>
      </c>
      <c r="S61" s="148">
        <v>3.9799939163082986E-3</v>
      </c>
      <c r="T61" s="148">
        <v>9.1422564100227389E-4</v>
      </c>
      <c r="U61" s="148">
        <v>3.8187939231575907E-3</v>
      </c>
      <c r="V61" s="148">
        <v>2.6992840111059939E-3</v>
      </c>
      <c r="W61" s="148">
        <v>4.5563896092245043E-3</v>
      </c>
      <c r="X61" s="148">
        <v>2.5266961159695301E-3</v>
      </c>
      <c r="Y61" s="148">
        <v>4.2514701610139628E-3</v>
      </c>
      <c r="Z61" s="148">
        <v>2.7115538675603896E-3</v>
      </c>
      <c r="AA61" s="148">
        <v>2.3450498773066398E-3</v>
      </c>
      <c r="AB61" s="148">
        <v>4.4591822782816979E-3</v>
      </c>
      <c r="AC61" s="148">
        <v>5.8017564941385061E-3</v>
      </c>
      <c r="AD61" s="148">
        <v>2.0122129469890503E-3</v>
      </c>
      <c r="AE61" s="148">
        <v>5.5908607675776486E-3</v>
      </c>
      <c r="AF61" s="148">
        <v>3.2974238565320144E-3</v>
      </c>
      <c r="AG61" s="148">
        <v>3.3558968621669638E-3</v>
      </c>
      <c r="AH61" s="148">
        <v>3.2848243778416442E-3</v>
      </c>
      <c r="AI61" s="148">
        <v>2.8132264750569498E-3</v>
      </c>
      <c r="AJ61" s="148">
        <v>6.2156872453862091E-4</v>
      </c>
      <c r="AK61" s="148">
        <v>2.2547624704208177E-3</v>
      </c>
      <c r="AL61" s="148">
        <v>3.2806559868063107E-3</v>
      </c>
      <c r="AM61" s="148">
        <v>5.010446058747643E-3</v>
      </c>
      <c r="AN61" s="148">
        <v>2.9500819275314252E-3</v>
      </c>
      <c r="AO61" s="148">
        <v>3.2185601925429066E-3</v>
      </c>
      <c r="AP61" s="148">
        <v>5.4772591656082953E-3</v>
      </c>
      <c r="AQ61" s="148">
        <v>3.7731550211991872E-3</v>
      </c>
      <c r="AR61" s="148">
        <v>5.9848113460187775E-3</v>
      </c>
      <c r="AS61" s="148">
        <v>3.5748315458280161E-3</v>
      </c>
      <c r="AT61" s="148">
        <v>3.7854294682391843E-3</v>
      </c>
      <c r="AU61" s="148">
        <v>4.449210784196302E-3</v>
      </c>
      <c r="AV61" s="148">
        <v>2.6348359840249807E-3</v>
      </c>
      <c r="AW61" s="148">
        <v>2.8565575760524323E-3</v>
      </c>
      <c r="AX61" s="148">
        <v>3.1369392861259494E-3</v>
      </c>
      <c r="AY61" s="148">
        <v>3.488333898545823E-3</v>
      </c>
      <c r="AZ61" s="148">
        <v>3.1695475278385684E-3</v>
      </c>
      <c r="BA61" s="148">
        <v>3.3149224740849268E-3</v>
      </c>
      <c r="BB61" s="148">
        <v>3.6964075781022875E-3</v>
      </c>
      <c r="BC61" s="148">
        <v>3.00842562461236E-3</v>
      </c>
      <c r="BD61" s="148">
        <v>3.8079273332228443E-3</v>
      </c>
      <c r="BE61" s="148">
        <v>3.9907976763480547E-3</v>
      </c>
      <c r="BF61" s="148">
        <v>3.1147406521710385E-3</v>
      </c>
      <c r="BG61" s="148">
        <v>2.6945160034396037E-3</v>
      </c>
      <c r="BH61" s="148">
        <v>2.8753738757994625E-3</v>
      </c>
      <c r="BI61" s="148">
        <v>2.5979649136766993E-3</v>
      </c>
      <c r="BJ61" s="148">
        <v>2.4634582238514707E-3</v>
      </c>
      <c r="BK61" s="148">
        <v>2.5143024098052292E-3</v>
      </c>
      <c r="BL61" s="148">
        <v>0.82486085492189076</v>
      </c>
      <c r="BM61" s="148">
        <v>1.5272102684192728</v>
      </c>
      <c r="BN61" s="148">
        <v>2.6743411897362907E-3</v>
      </c>
      <c r="BO61" s="148">
        <v>6.4417300405898381E-2</v>
      </c>
      <c r="BP61" s="148">
        <v>3.4802494909172677E-3</v>
      </c>
      <c r="BQ61" s="148">
        <v>6.4670941462606551E-3</v>
      </c>
      <c r="BR61" s="148">
        <v>3.2652955725976122E-3</v>
      </c>
      <c r="BS61" s="148">
        <v>3.9795604979092729E-3</v>
      </c>
      <c r="BT61" s="148">
        <v>4.3866941842433897E-3</v>
      </c>
      <c r="BU61" s="148">
        <v>4.0216596559620116E-3</v>
      </c>
      <c r="BV61" s="148">
        <v>8.3653772752528433E-3</v>
      </c>
      <c r="BW61" s="148">
        <v>2.154321449122859E-3</v>
      </c>
      <c r="BX61" s="148">
        <v>6.7363853424143557E-3</v>
      </c>
      <c r="BY61" s="148">
        <v>5.3324126620919203E-3</v>
      </c>
      <c r="BZ61" s="148">
        <v>2.2979838813041464E-3</v>
      </c>
      <c r="CA61" s="148">
        <v>1.8895060876140759E-3</v>
      </c>
      <c r="CB61" s="148">
        <v>1.1988563522327847E-3</v>
      </c>
      <c r="CC61" s="148">
        <v>1.0100386223502488E-3</v>
      </c>
      <c r="CD61" s="148">
        <v>2.4706287091864562E-4</v>
      </c>
      <c r="CE61" s="148">
        <v>5.0606888557535017E-3</v>
      </c>
      <c r="CF61" s="148">
        <v>6.3362767978905176E-3</v>
      </c>
      <c r="CG61" s="148">
        <v>4.0926595610937817E-2</v>
      </c>
      <c r="CH61" s="148">
        <v>4.0359815277194004E-3</v>
      </c>
      <c r="CI61" s="148">
        <v>2.6417175053515584E-3</v>
      </c>
      <c r="CJ61" s="148">
        <v>2.7760520173392362E-3</v>
      </c>
      <c r="CK61" s="148">
        <v>3.1887018635922736E-3</v>
      </c>
      <c r="CL61" s="148">
        <v>1.6400510941887169E-3</v>
      </c>
      <c r="CM61" s="148">
        <v>3.73815624682021E-3</v>
      </c>
      <c r="CN61" s="148">
        <v>3.4404616018659782E-3</v>
      </c>
      <c r="CO61" s="148">
        <v>4.560629317855479E-3</v>
      </c>
      <c r="CP61" s="148">
        <v>3.2271431343621356E-3</v>
      </c>
      <c r="CQ61" s="148">
        <v>2.3876831185781575E-3</v>
      </c>
      <c r="CR61" s="148">
        <v>4.1699436686208936E-3</v>
      </c>
      <c r="CS61" s="148">
        <v>1.7713911794438981E-3</v>
      </c>
      <c r="CT61" s="148">
        <v>4.309768503033779E-3</v>
      </c>
      <c r="CU61" s="148">
        <v>1.9558319399193198E-3</v>
      </c>
      <c r="CV61" s="148">
        <v>4.2637693842653458E-3</v>
      </c>
      <c r="CW61" s="148">
        <v>2.7050904034154498E-3</v>
      </c>
      <c r="CX61" s="148">
        <v>1.6514643257326471E-3</v>
      </c>
      <c r="CY61" s="148">
        <v>2.7220791549813282E-3</v>
      </c>
      <c r="CZ61" s="148">
        <v>2.4668547058357301E-2</v>
      </c>
      <c r="DA61" s="148">
        <v>3.1223270280737203E-3</v>
      </c>
      <c r="DB61" s="148">
        <v>0.18128053580043751</v>
      </c>
      <c r="DC61" s="148">
        <v>1.7114546990342936E-3</v>
      </c>
      <c r="DD61" s="148">
        <v>4.7177467110056364E-3</v>
      </c>
      <c r="DE61" s="148">
        <v>2.4578567398503251E-3</v>
      </c>
      <c r="DF61" s="148">
        <v>2.9991161787308257E-3</v>
      </c>
      <c r="DG61" s="148">
        <v>3.1479554663980613E-3</v>
      </c>
      <c r="DH61" s="148">
        <v>1.5786857740887721E-3</v>
      </c>
      <c r="DI61" s="148">
        <v>2.2569396855582E-3</v>
      </c>
      <c r="DJ61" s="148">
        <v>2.841804128319921E-3</v>
      </c>
      <c r="DK61" s="148">
        <v>1.6218224995405096E-3</v>
      </c>
    </row>
    <row r="62" spans="2:115">
      <c r="B62" s="150">
        <v>354</v>
      </c>
      <c r="C62" s="147" t="s">
        <v>529</v>
      </c>
      <c r="D62" s="148">
        <v>0.91992255369651954</v>
      </c>
      <c r="E62" s="148">
        <v>0.18348181985168882</v>
      </c>
      <c r="F62" s="148">
        <v>2.1235972400566062E-3</v>
      </c>
      <c r="G62" s="148">
        <v>6.0127745404926228E-5</v>
      </c>
      <c r="H62" s="148">
        <v>3.6091235774054431E-2</v>
      </c>
      <c r="I62" s="148">
        <v>3.504129480358989E-2</v>
      </c>
      <c r="J62" s="148">
        <v>8.4937326401516699E-5</v>
      </c>
      <c r="K62" s="148">
        <v>2.7258487424128476E-4</v>
      </c>
      <c r="L62" s="148">
        <v>6.4152337375031603E-5</v>
      </c>
      <c r="M62" s="148">
        <v>9.3261723078176274E-5</v>
      </c>
      <c r="N62" s="148">
        <v>4.2993326768522334E-2</v>
      </c>
      <c r="O62" s="148">
        <v>1.352960968259859E-4</v>
      </c>
      <c r="P62" s="148">
        <v>2.7574916942876257E-4</v>
      </c>
      <c r="Q62" s="148">
        <v>1.5257988068945396E-3</v>
      </c>
      <c r="R62" s="148">
        <v>1.5487148672824189E-4</v>
      </c>
      <c r="S62" s="148">
        <v>5.1780579878295437E-4</v>
      </c>
      <c r="T62" s="148">
        <v>1.5164821702493566E-5</v>
      </c>
      <c r="U62" s="148">
        <v>5.4839597187700713E-5</v>
      </c>
      <c r="V62" s="148">
        <v>5.7831755130994642E-5</v>
      </c>
      <c r="W62" s="148">
        <v>1.1028797959638201E-4</v>
      </c>
      <c r="X62" s="148">
        <v>7.9661218162973657E-5</v>
      </c>
      <c r="Y62" s="148">
        <v>1.8440473182596961E-4</v>
      </c>
      <c r="Z62" s="148">
        <v>9.4258080089412835E-5</v>
      </c>
      <c r="AA62" s="148">
        <v>6.2215718204050471E-5</v>
      </c>
      <c r="AB62" s="148">
        <v>1.3940606566530044E-4</v>
      </c>
      <c r="AC62" s="148">
        <v>1.3085910006263761E-4</v>
      </c>
      <c r="AD62" s="148">
        <v>1.0081256756639748E-4</v>
      </c>
      <c r="AE62" s="148">
        <v>9.9774952713265467E-5</v>
      </c>
      <c r="AF62" s="148">
        <v>9.8416525554334401E-5</v>
      </c>
      <c r="AG62" s="148">
        <v>1.03216424417954E-4</v>
      </c>
      <c r="AH62" s="148">
        <v>1.2522332258702756E-4</v>
      </c>
      <c r="AI62" s="148">
        <v>1.0383631839127104E-4</v>
      </c>
      <c r="AJ62" s="148">
        <v>7.9779736260917762E-5</v>
      </c>
      <c r="AK62" s="148">
        <v>3.6238477380452034E-4</v>
      </c>
      <c r="AL62" s="148">
        <v>6.0135377713722081E-5</v>
      </c>
      <c r="AM62" s="148">
        <v>5.1324202046663714E-5</v>
      </c>
      <c r="AN62" s="148">
        <v>7.3123414072863506E-5</v>
      </c>
      <c r="AO62" s="148">
        <v>1.1599635537400868E-4</v>
      </c>
      <c r="AP62" s="148">
        <v>1.9591894220609172E-4</v>
      </c>
      <c r="AQ62" s="148">
        <v>1.0369394902895862E-4</v>
      </c>
      <c r="AR62" s="148">
        <v>1.3529222289973284E-4</v>
      </c>
      <c r="AS62" s="148">
        <v>2.6686139603781384E-4</v>
      </c>
      <c r="AT62" s="148">
        <v>1.9919387810818511E-4</v>
      </c>
      <c r="AU62" s="148">
        <v>1.9815121961520569E-4</v>
      </c>
      <c r="AV62" s="148">
        <v>1.6718982580069349E-4</v>
      </c>
      <c r="AW62" s="148">
        <v>4.3418253747255634E-4</v>
      </c>
      <c r="AX62" s="148">
        <v>1.8642308939531007E-4</v>
      </c>
      <c r="AY62" s="148">
        <v>1.1309702653288233E-4</v>
      </c>
      <c r="AZ62" s="148">
        <v>9.6041109547249457E-5</v>
      </c>
      <c r="BA62" s="148">
        <v>7.8161804962124679E-5</v>
      </c>
      <c r="BB62" s="148">
        <v>7.0321457294868591E-5</v>
      </c>
      <c r="BC62" s="148">
        <v>6.6510064351263791E-5</v>
      </c>
      <c r="BD62" s="148">
        <v>4.6119571632735663E-5</v>
      </c>
      <c r="BE62" s="148">
        <v>6.4546250491040374E-5</v>
      </c>
      <c r="BF62" s="148">
        <v>7.9189463333758449E-5</v>
      </c>
      <c r="BG62" s="148">
        <v>5.8972631913535899E-5</v>
      </c>
      <c r="BH62" s="148">
        <v>4.55958014379475E-5</v>
      </c>
      <c r="BI62" s="148">
        <v>7.092004251562655E-5</v>
      </c>
      <c r="BJ62" s="148">
        <v>5.2273514091845915E-5</v>
      </c>
      <c r="BK62" s="148">
        <v>4.6039060346757198E-5</v>
      </c>
      <c r="BL62" s="148">
        <v>1.193246063913515E-4</v>
      </c>
      <c r="BM62" s="148">
        <v>9.3266093357041686E-5</v>
      </c>
      <c r="BN62" s="148">
        <v>1.1487691998206688</v>
      </c>
      <c r="BO62" s="148">
        <v>6.340631835399728E-5</v>
      </c>
      <c r="BP62" s="148">
        <v>3.0865247559085611E-4</v>
      </c>
      <c r="BQ62" s="148">
        <v>1.8460357721148957E-3</v>
      </c>
      <c r="BR62" s="148">
        <v>6.5338661105481574E-5</v>
      </c>
      <c r="BS62" s="148">
        <v>6.8327751101978585E-5</v>
      </c>
      <c r="BT62" s="148">
        <v>8.4076807877160053E-5</v>
      </c>
      <c r="BU62" s="148">
        <v>8.6153948688148086E-5</v>
      </c>
      <c r="BV62" s="148">
        <v>1.0950611195521482E-4</v>
      </c>
      <c r="BW62" s="148">
        <v>9.9866202922943256E-5</v>
      </c>
      <c r="BX62" s="148">
        <v>5.5633165154141239E-5</v>
      </c>
      <c r="BY62" s="148">
        <v>1.0067735541184408E-4</v>
      </c>
      <c r="BZ62" s="148">
        <v>6.2952697158576097E-5</v>
      </c>
      <c r="CA62" s="148">
        <v>4.0719974557573436E-5</v>
      </c>
      <c r="CB62" s="148">
        <v>1.9021526923128173E-5</v>
      </c>
      <c r="CC62" s="148">
        <v>1.7304181382913276E-5</v>
      </c>
      <c r="CD62" s="148">
        <v>4.7671701271348168E-6</v>
      </c>
      <c r="CE62" s="148">
        <v>3.0073671161249022E-5</v>
      </c>
      <c r="CF62" s="148">
        <v>1.3716358734537561E-4</v>
      </c>
      <c r="CG62" s="148">
        <v>3.2148465877582607E-4</v>
      </c>
      <c r="CH62" s="148">
        <v>2.3371948598039087E-2</v>
      </c>
      <c r="CI62" s="148">
        <v>9.5159080684822974E-5</v>
      </c>
      <c r="CJ62" s="148">
        <v>4.7578890045215932E-5</v>
      </c>
      <c r="CK62" s="148">
        <v>1.3765228351780491E-3</v>
      </c>
      <c r="CL62" s="148">
        <v>3.9662995669849523E-4</v>
      </c>
      <c r="CM62" s="148">
        <v>4.7325151045867015E-5</v>
      </c>
      <c r="CN62" s="148">
        <v>7.9605086658561343E-5</v>
      </c>
      <c r="CO62" s="148">
        <v>6.6564216195596414E-5</v>
      </c>
      <c r="CP62" s="148">
        <v>5.0679622896897149E-5</v>
      </c>
      <c r="CQ62" s="148">
        <v>1.4248567360387816E-4</v>
      </c>
      <c r="CR62" s="148">
        <v>1.4253703796528554E-3</v>
      </c>
      <c r="CS62" s="148">
        <v>2.1066775469598842E-4</v>
      </c>
      <c r="CT62" s="148">
        <v>2.1304140197377989E-4</v>
      </c>
      <c r="CU62" s="148">
        <v>5.6382886891238005E-5</v>
      </c>
      <c r="CV62" s="148">
        <v>4.3112704314945772E-5</v>
      </c>
      <c r="CW62" s="148">
        <v>6.3583627996345739E-5</v>
      </c>
      <c r="CX62" s="148">
        <v>9.268771474292705E-5</v>
      </c>
      <c r="CY62" s="148">
        <v>9.2705780449623535E-5</v>
      </c>
      <c r="CZ62" s="148">
        <v>6.7073571338071607E-5</v>
      </c>
      <c r="DA62" s="148">
        <v>9.7883327719854453E-5</v>
      </c>
      <c r="DB62" s="148">
        <v>5.9834476035796424E-5</v>
      </c>
      <c r="DC62" s="148">
        <v>4.401806813064333E-5</v>
      </c>
      <c r="DD62" s="148">
        <v>4.0031046466757164E-4</v>
      </c>
      <c r="DE62" s="148">
        <v>5.2074333501242063E-4</v>
      </c>
      <c r="DF62" s="148">
        <v>4.0455877386633837E-5</v>
      </c>
      <c r="DG62" s="148">
        <v>6.8369947799013598E-5</v>
      </c>
      <c r="DH62" s="148">
        <v>3.9399217426896617E-5</v>
      </c>
      <c r="DI62" s="148">
        <v>6.0608771337297649E-5</v>
      </c>
      <c r="DJ62" s="148">
        <v>1.4897562642417846E-4</v>
      </c>
      <c r="DK62" s="148">
        <v>2.2324668621332547E-4</v>
      </c>
    </row>
    <row r="63" spans="2:115">
      <c r="B63" s="150">
        <v>359</v>
      </c>
      <c r="C63" s="151" t="s">
        <v>530</v>
      </c>
      <c r="D63" s="148">
        <v>0.70172317630665815</v>
      </c>
      <c r="E63" s="148">
        <v>0.18473097853716974</v>
      </c>
      <c r="F63" s="148">
        <v>3.7030477999623161E-2</v>
      </c>
      <c r="G63" s="148">
        <v>4.3451378715900945E-4</v>
      </c>
      <c r="H63" s="148">
        <v>2.9697099368774304E-2</v>
      </c>
      <c r="I63" s="148">
        <v>2.9285084732857902E-2</v>
      </c>
      <c r="J63" s="148">
        <v>5.5975237029681952E-4</v>
      </c>
      <c r="K63" s="148">
        <v>5.1077653204173717E-4</v>
      </c>
      <c r="L63" s="148">
        <v>6.6715342304410265E-4</v>
      </c>
      <c r="M63" s="148">
        <v>4.1808117847501141E-4</v>
      </c>
      <c r="N63" s="148">
        <v>3.0325570636688393E-4</v>
      </c>
      <c r="O63" s="148">
        <v>9.5028098699504566E-4</v>
      </c>
      <c r="P63" s="148">
        <v>1.0152116016522042E-3</v>
      </c>
      <c r="Q63" s="148">
        <v>4.0666299755404541E-4</v>
      </c>
      <c r="R63" s="148">
        <v>3.2817846804140765E-4</v>
      </c>
      <c r="S63" s="148">
        <v>4.7233007500038841E-4</v>
      </c>
      <c r="T63" s="148">
        <v>8.8268144266691464E-5</v>
      </c>
      <c r="U63" s="148">
        <v>3.9043088754595436E-4</v>
      </c>
      <c r="V63" s="148">
        <v>3.7221377340931124E-4</v>
      </c>
      <c r="W63" s="148">
        <v>4.6673221495891441E-4</v>
      </c>
      <c r="X63" s="148">
        <v>3.7500449453465391E-4</v>
      </c>
      <c r="Y63" s="148">
        <v>6.859035497173222E-4</v>
      </c>
      <c r="Z63" s="148">
        <v>4.8760174449393232E-4</v>
      </c>
      <c r="AA63" s="148">
        <v>3.7972097288224753E-4</v>
      </c>
      <c r="AB63" s="148">
        <v>5.2499354752297321E-4</v>
      </c>
      <c r="AC63" s="148">
        <v>5.6898114505752836E-4</v>
      </c>
      <c r="AD63" s="148">
        <v>3.407157963911123E-4</v>
      </c>
      <c r="AE63" s="148">
        <v>5.0261777176232767E-4</v>
      </c>
      <c r="AF63" s="148">
        <v>4.3715844221916379E-4</v>
      </c>
      <c r="AG63" s="148">
        <v>4.410294514945728E-4</v>
      </c>
      <c r="AH63" s="148">
        <v>4.7226603215506647E-4</v>
      </c>
      <c r="AI63" s="148">
        <v>4.207196094353614E-4</v>
      </c>
      <c r="AJ63" s="148">
        <v>1.7821831392651139E-4</v>
      </c>
      <c r="AK63" s="148">
        <v>7.4459105047941108E-4</v>
      </c>
      <c r="AL63" s="148">
        <v>4.4594471342754191E-4</v>
      </c>
      <c r="AM63" s="148">
        <v>3.8769430015342491E-4</v>
      </c>
      <c r="AN63" s="148">
        <v>3.3729596323698116E-4</v>
      </c>
      <c r="AO63" s="148">
        <v>4.489608085478768E-4</v>
      </c>
      <c r="AP63" s="148">
        <v>6.7500382451614078E-4</v>
      </c>
      <c r="AQ63" s="148">
        <v>4.4883289232845394E-4</v>
      </c>
      <c r="AR63" s="148">
        <v>6.6467522688879474E-4</v>
      </c>
      <c r="AS63" s="148">
        <v>6.8274543785898064E-4</v>
      </c>
      <c r="AT63" s="148">
        <v>5.844485202103043E-4</v>
      </c>
      <c r="AU63" s="148">
        <v>6.5966449481322101E-4</v>
      </c>
      <c r="AV63" s="148">
        <v>4.7142230134831706E-4</v>
      </c>
      <c r="AW63" s="148">
        <v>9.3847430165925792E-4</v>
      </c>
      <c r="AX63" s="148">
        <v>5.4535493089260742E-4</v>
      </c>
      <c r="AY63" s="148">
        <v>5.2821776299781986E-4</v>
      </c>
      <c r="AZ63" s="148">
        <v>3.8985129038785458E-4</v>
      </c>
      <c r="BA63" s="148">
        <v>3.9976021673270566E-4</v>
      </c>
      <c r="BB63" s="148">
        <v>3.6853740981914932E-4</v>
      </c>
      <c r="BC63" s="148">
        <v>4.1876447202873908E-4</v>
      </c>
      <c r="BD63" s="148">
        <v>4.3815317227176043E-4</v>
      </c>
      <c r="BE63" s="148">
        <v>4.7749095730214306E-4</v>
      </c>
      <c r="BF63" s="148">
        <v>4.1854265758121083E-4</v>
      </c>
      <c r="BG63" s="148">
        <v>3.5230056482477365E-4</v>
      </c>
      <c r="BH63" s="148">
        <v>4.0341345194179641E-4</v>
      </c>
      <c r="BI63" s="148">
        <v>3.4434525987679453E-4</v>
      </c>
      <c r="BJ63" s="148">
        <v>6.5212337318402633E-4</v>
      </c>
      <c r="BK63" s="148">
        <v>3.7531490414912045E-4</v>
      </c>
      <c r="BL63" s="148">
        <v>4.6210878501087767E-4</v>
      </c>
      <c r="BM63" s="148">
        <v>4.070618130323139E-4</v>
      </c>
      <c r="BN63" s="148">
        <v>4.4278936288540881E-4</v>
      </c>
      <c r="BO63" s="148">
        <v>1.2977901989448215</v>
      </c>
      <c r="BP63" s="148">
        <v>4.748998696699323E-4</v>
      </c>
      <c r="BQ63" s="148">
        <v>3.6052303397312076E-3</v>
      </c>
      <c r="BR63" s="148">
        <v>4.6806253341959175E-4</v>
      </c>
      <c r="BS63" s="148">
        <v>4.6445086570151979E-4</v>
      </c>
      <c r="BT63" s="148">
        <v>4.504702703713919E-4</v>
      </c>
      <c r="BU63" s="148">
        <v>4.3650667919156678E-4</v>
      </c>
      <c r="BV63" s="148">
        <v>6.0094168316377492E-4</v>
      </c>
      <c r="BW63" s="148">
        <v>3.6180886581980569E-4</v>
      </c>
      <c r="BX63" s="148">
        <v>5.727443032118207E-4</v>
      </c>
      <c r="BY63" s="148">
        <v>1.3814180631427134E-3</v>
      </c>
      <c r="BZ63" s="148">
        <v>5.9269486899879713E-4</v>
      </c>
      <c r="CA63" s="148">
        <v>7.8923029621626628E-4</v>
      </c>
      <c r="CB63" s="148">
        <v>2.1898007189003954E-4</v>
      </c>
      <c r="CC63" s="148">
        <v>1.6321030766822792E-4</v>
      </c>
      <c r="CD63" s="148">
        <v>6.6761305492852186E-5</v>
      </c>
      <c r="CE63" s="148">
        <v>7.1035005752218897E-2</v>
      </c>
      <c r="CF63" s="148">
        <v>5.5799481275480988E-4</v>
      </c>
      <c r="CG63" s="148">
        <v>1.9718065886679807E-3</v>
      </c>
      <c r="CH63" s="148">
        <v>4.0048522640624057E-2</v>
      </c>
      <c r="CI63" s="148">
        <v>6.2308817254123222E-4</v>
      </c>
      <c r="CJ63" s="148">
        <v>2.8982658167396336E-4</v>
      </c>
      <c r="CK63" s="148">
        <v>1.2313299082104194E-3</v>
      </c>
      <c r="CL63" s="148">
        <v>8.4010600639906744E-4</v>
      </c>
      <c r="CM63" s="148">
        <v>4.1533445528618902E-4</v>
      </c>
      <c r="CN63" s="148">
        <v>4.9812303867448728E-4</v>
      </c>
      <c r="CO63" s="148">
        <v>3.7645260752998557E-4</v>
      </c>
      <c r="CP63" s="148">
        <v>4.2318579113636E-4</v>
      </c>
      <c r="CQ63" s="148">
        <v>4.9888256332947646E-4</v>
      </c>
      <c r="CR63" s="148">
        <v>7.3443567042276803E-3</v>
      </c>
      <c r="CS63" s="148">
        <v>4.0725379447713105E-4</v>
      </c>
      <c r="CT63" s="148">
        <v>9.4928724090650811E-4</v>
      </c>
      <c r="CU63" s="148">
        <v>3.323368134606276E-4</v>
      </c>
      <c r="CV63" s="148">
        <v>6.7995947502819457E-4</v>
      </c>
      <c r="CW63" s="148">
        <v>2.8552487326161319E-4</v>
      </c>
      <c r="CX63" s="148">
        <v>1.7015939788075606E-4</v>
      </c>
      <c r="CY63" s="148">
        <v>6.3613874634870545E-4</v>
      </c>
      <c r="CZ63" s="148">
        <v>1.1077181522239756E-3</v>
      </c>
      <c r="DA63" s="148">
        <v>4.8052583826211861E-4</v>
      </c>
      <c r="DB63" s="148">
        <v>6.6058552320314382E-3</v>
      </c>
      <c r="DC63" s="148">
        <v>2.4822118557711294E-4</v>
      </c>
      <c r="DD63" s="148">
        <v>4.6926522329386551E-4</v>
      </c>
      <c r="DE63" s="148">
        <v>3.5354939883909731E-4</v>
      </c>
      <c r="DF63" s="148">
        <v>3.0921928718391576E-4</v>
      </c>
      <c r="DG63" s="148">
        <v>3.4293613289108031E-4</v>
      </c>
      <c r="DH63" s="148">
        <v>1.9356558925996172E-4</v>
      </c>
      <c r="DI63" s="148">
        <v>8.0432447701278987E-4</v>
      </c>
      <c r="DJ63" s="148">
        <v>6.0501341401338353E-4</v>
      </c>
      <c r="DK63" s="148">
        <v>9.8449645586619035E-4</v>
      </c>
    </row>
    <row r="64" spans="2:115">
      <c r="B64" s="150">
        <v>391</v>
      </c>
      <c r="C64" s="147" t="s">
        <v>531</v>
      </c>
      <c r="D64" s="148">
        <v>0.63751343537066418</v>
      </c>
      <c r="E64" s="148">
        <v>0.25848063312763658</v>
      </c>
      <c r="F64" s="148">
        <v>2.6375079086658402E-2</v>
      </c>
      <c r="G64" s="148">
        <v>4.9124123904842028E-3</v>
      </c>
      <c r="H64" s="148">
        <v>7.952274237953251E-2</v>
      </c>
      <c r="I64" s="148">
        <v>6.0798279440097892E-2</v>
      </c>
      <c r="J64" s="148">
        <v>5.7805583695488328E-4</v>
      </c>
      <c r="K64" s="148">
        <v>5.3605507587674414E-4</v>
      </c>
      <c r="L64" s="148">
        <v>6.8536761383041975E-4</v>
      </c>
      <c r="M64" s="148">
        <v>8.6586470749099747E-4</v>
      </c>
      <c r="N64" s="148">
        <v>4.4844060169439738E-3</v>
      </c>
      <c r="O64" s="148">
        <v>1.6932648768751767E-3</v>
      </c>
      <c r="P64" s="148">
        <v>1.7205602450500168E-3</v>
      </c>
      <c r="Q64" s="148">
        <v>1.0072291589113174E-3</v>
      </c>
      <c r="R64" s="148">
        <v>1.46969142165592E-3</v>
      </c>
      <c r="S64" s="148">
        <v>5.8501117993971469E-4</v>
      </c>
      <c r="T64" s="148">
        <v>1.8618943052170505E-4</v>
      </c>
      <c r="U64" s="148">
        <v>1.452264076764153E-3</v>
      </c>
      <c r="V64" s="148">
        <v>1.3308086585064707E-2</v>
      </c>
      <c r="W64" s="148">
        <v>1.8628814698369667E-3</v>
      </c>
      <c r="X64" s="148">
        <v>5.7274020582724593E-3</v>
      </c>
      <c r="Y64" s="148">
        <v>1.2563914754403689E-3</v>
      </c>
      <c r="Z64" s="148">
        <v>8.3225981997528864E-4</v>
      </c>
      <c r="AA64" s="148">
        <v>5.7361154521528787E-4</v>
      </c>
      <c r="AB64" s="148">
        <v>5.3826734863499852E-4</v>
      </c>
      <c r="AC64" s="148">
        <v>5.1082878263718949E-4</v>
      </c>
      <c r="AD64" s="148">
        <v>1.872356576612251E-4</v>
      </c>
      <c r="AE64" s="148">
        <v>8.8298888293182425E-4</v>
      </c>
      <c r="AF64" s="148">
        <v>4.8857510906360547E-4</v>
      </c>
      <c r="AG64" s="148">
        <v>1.1572982771336665E-3</v>
      </c>
      <c r="AH64" s="148">
        <v>8.9851351382506895E-4</v>
      </c>
      <c r="AI64" s="148">
        <v>8.8978098477497972E-4</v>
      </c>
      <c r="AJ64" s="148">
        <v>6.0194747399538221E-5</v>
      </c>
      <c r="AK64" s="148">
        <v>2.6946180187157871E-4</v>
      </c>
      <c r="AL64" s="148">
        <v>6.0498809963636783E-4</v>
      </c>
      <c r="AM64" s="148">
        <v>7.2482500426715544E-4</v>
      </c>
      <c r="AN64" s="148">
        <v>1.633838150445924E-3</v>
      </c>
      <c r="AO64" s="148">
        <v>2.5709295337710087E-3</v>
      </c>
      <c r="AP64" s="148">
        <v>7.0119026574306631E-4</v>
      </c>
      <c r="AQ64" s="148">
        <v>3.4563150647411917E-3</v>
      </c>
      <c r="AR64" s="148">
        <v>1.9365986879879538E-3</v>
      </c>
      <c r="AS64" s="148">
        <v>3.3877535602271948E-4</v>
      </c>
      <c r="AT64" s="148">
        <v>1.5580521691926663E-3</v>
      </c>
      <c r="AU64" s="148">
        <v>2.3027389823124032E-3</v>
      </c>
      <c r="AV64" s="148">
        <v>9.3616800218913833E-4</v>
      </c>
      <c r="AW64" s="148">
        <v>3.2156930359833583E-4</v>
      </c>
      <c r="AX64" s="148">
        <v>1.0677127054696156E-3</v>
      </c>
      <c r="AY64" s="148">
        <v>7.6280395701021591E-4</v>
      </c>
      <c r="AZ64" s="148">
        <v>6.6523688726876761E-4</v>
      </c>
      <c r="BA64" s="148">
        <v>7.4744079136425704E-4</v>
      </c>
      <c r="BB64" s="148">
        <v>1.6629992265991187E-3</v>
      </c>
      <c r="BC64" s="148">
        <v>1.8219695604202004E-3</v>
      </c>
      <c r="BD64" s="148">
        <v>1.0171903558666413E-3</v>
      </c>
      <c r="BE64" s="148">
        <v>1.7182120882540967E-3</v>
      </c>
      <c r="BF64" s="148">
        <v>2.4467697229441062E-3</v>
      </c>
      <c r="BG64" s="148">
        <v>7.9639140407021254E-4</v>
      </c>
      <c r="BH64" s="148">
        <v>2.9783261413948003E-3</v>
      </c>
      <c r="BI64" s="148">
        <v>1.0637409188200544E-3</v>
      </c>
      <c r="BJ64" s="148">
        <v>2.0165287291655436E-3</v>
      </c>
      <c r="BK64" s="148">
        <v>1.4860820186670578E-3</v>
      </c>
      <c r="BL64" s="148">
        <v>1.2828716388410706E-3</v>
      </c>
      <c r="BM64" s="148">
        <v>1.1269079248797116E-3</v>
      </c>
      <c r="BN64" s="148">
        <v>1.3938501800352992E-3</v>
      </c>
      <c r="BO64" s="148">
        <v>8.8826347094390641E-4</v>
      </c>
      <c r="BP64" s="148">
        <v>1.0226779821605629</v>
      </c>
      <c r="BQ64" s="148">
        <v>9.8379820485748593E-4</v>
      </c>
      <c r="BR64" s="148">
        <v>1.7207181676648121E-3</v>
      </c>
      <c r="BS64" s="148">
        <v>3.5948165683423452E-3</v>
      </c>
      <c r="BT64" s="148">
        <v>2.7695661905930416E-3</v>
      </c>
      <c r="BU64" s="148">
        <v>2.9220235197094271E-3</v>
      </c>
      <c r="BV64" s="148">
        <v>5.1897862023015046E-4</v>
      </c>
      <c r="BW64" s="148">
        <v>6.3359821064686895E-4</v>
      </c>
      <c r="BX64" s="148">
        <v>1.6181164711330533E-3</v>
      </c>
      <c r="BY64" s="148">
        <v>1.0183410022844969E-3</v>
      </c>
      <c r="BZ64" s="148">
        <v>9.6656717543857251E-4</v>
      </c>
      <c r="CA64" s="148">
        <v>1.3183392318875775E-3</v>
      </c>
      <c r="CB64" s="148">
        <v>5.4762729301558333E-4</v>
      </c>
      <c r="CC64" s="148">
        <v>5.0623278734795551E-4</v>
      </c>
      <c r="CD64" s="148">
        <v>1.6228928512684014E-4</v>
      </c>
      <c r="CE64" s="148">
        <v>7.2736039002793326E-4</v>
      </c>
      <c r="CF64" s="148">
        <v>6.1045085712042619E-4</v>
      </c>
      <c r="CG64" s="148">
        <v>2.0999148812653173E-3</v>
      </c>
      <c r="CH64" s="148">
        <v>9.0645577820390162E-4</v>
      </c>
      <c r="CI64" s="148">
        <v>9.0429361067462092E-4</v>
      </c>
      <c r="CJ64" s="148">
        <v>9.354408240919885E-4</v>
      </c>
      <c r="CK64" s="148">
        <v>1.2083729287008446E-3</v>
      </c>
      <c r="CL64" s="148">
        <v>5.4486131326293892E-4</v>
      </c>
      <c r="CM64" s="148">
        <v>2.5054546255540572E-3</v>
      </c>
      <c r="CN64" s="148">
        <v>3.2757310552361282E-3</v>
      </c>
      <c r="CO64" s="148">
        <v>9.7473460318431102E-3</v>
      </c>
      <c r="CP64" s="148">
        <v>2.3190923405479757E-3</v>
      </c>
      <c r="CQ64" s="148">
        <v>5.4894458229422004E-3</v>
      </c>
      <c r="CR64" s="148">
        <v>1.6097819325779611E-3</v>
      </c>
      <c r="CS64" s="148">
        <v>2.2118538784325304E-3</v>
      </c>
      <c r="CT64" s="148">
        <v>7.593102832048961E-3</v>
      </c>
      <c r="CU64" s="148">
        <v>8.4250126237369184E-4</v>
      </c>
      <c r="CV64" s="148">
        <v>1.3112608301362797E-3</v>
      </c>
      <c r="CW64" s="148">
        <v>2.9184353742183798E-3</v>
      </c>
      <c r="CX64" s="148">
        <v>1.886746895717231E-3</v>
      </c>
      <c r="CY64" s="148">
        <v>4.3535449889964984E-3</v>
      </c>
      <c r="CZ64" s="148">
        <v>7.2423784484598264E-3</v>
      </c>
      <c r="DA64" s="148">
        <v>4.0159503158213863E-3</v>
      </c>
      <c r="DB64" s="148">
        <v>1.4449994963428722E-3</v>
      </c>
      <c r="DC64" s="148">
        <v>2.1505127900968042E-3</v>
      </c>
      <c r="DD64" s="148">
        <v>2.701615011949141E-3</v>
      </c>
      <c r="DE64" s="148">
        <v>2.0317719111992258E-3</v>
      </c>
      <c r="DF64" s="148">
        <v>3.6410645463105288E-3</v>
      </c>
      <c r="DG64" s="148">
        <v>4.5900888311083722E-3</v>
      </c>
      <c r="DH64" s="148">
        <v>6.1616274510137357E-4</v>
      </c>
      <c r="DI64" s="148">
        <v>5.543237301221156E-3</v>
      </c>
      <c r="DJ64" s="148">
        <v>8.4863353270016817E-2</v>
      </c>
      <c r="DK64" s="148">
        <v>7.7317942799762056E-4</v>
      </c>
    </row>
    <row r="65" spans="2:115">
      <c r="B65" s="150">
        <v>392</v>
      </c>
      <c r="C65" s="149" t="s">
        <v>532</v>
      </c>
      <c r="D65" s="148">
        <v>1</v>
      </c>
      <c r="E65" s="148">
        <v>0.24511462544823837</v>
      </c>
      <c r="F65" s="148">
        <v>-0.12226750932018683</v>
      </c>
      <c r="G65" s="148">
        <v>2.2973206532572301E-4</v>
      </c>
      <c r="H65" s="148">
        <v>6.7816183715673328E-2</v>
      </c>
      <c r="I65" s="148">
        <v>5.5969239282468643E-2</v>
      </c>
      <c r="J65" s="148">
        <v>2.2146537999587564E-3</v>
      </c>
      <c r="K65" s="148">
        <v>3.7418439755644941E-3</v>
      </c>
      <c r="L65" s="148">
        <v>1.1955882162669803E-3</v>
      </c>
      <c r="M65" s="148">
        <v>4.5707964634320516E-3</v>
      </c>
      <c r="N65" s="148">
        <v>8.1479823013227428E-4</v>
      </c>
      <c r="O65" s="148">
        <v>9.8421677531439623E-4</v>
      </c>
      <c r="P65" s="148">
        <v>5.2316878481789369E-4</v>
      </c>
      <c r="Q65" s="148">
        <v>1.3603174630075947E-3</v>
      </c>
      <c r="R65" s="148">
        <v>3.4439074777900072E-3</v>
      </c>
      <c r="S65" s="148">
        <v>3.9150216238470628E-3</v>
      </c>
      <c r="T65" s="148">
        <v>2.8415026624517938E-4</v>
      </c>
      <c r="U65" s="148">
        <v>1.4096160579804454E-3</v>
      </c>
      <c r="V65" s="148">
        <v>8.0786563754158621E-4</v>
      </c>
      <c r="W65" s="148">
        <v>1.0086315269797468E-2</v>
      </c>
      <c r="X65" s="148">
        <v>2.9640197001923542E-3</v>
      </c>
      <c r="Y65" s="148">
        <v>3.3682013067553314E-2</v>
      </c>
      <c r="Z65" s="148">
        <v>8.8684730654288117E-3</v>
      </c>
      <c r="AA65" s="148">
        <v>3.8147177798216916E-3</v>
      </c>
      <c r="AB65" s="148">
        <v>3.1387324677076646E-2</v>
      </c>
      <c r="AC65" s="148">
        <v>8.0418872136072891E-3</v>
      </c>
      <c r="AD65" s="148">
        <v>2.9339340243452437E-3</v>
      </c>
      <c r="AE65" s="148">
        <v>2.9449243427079061E-3</v>
      </c>
      <c r="AF65" s="148">
        <v>1.6444439567551874E-3</v>
      </c>
      <c r="AG65" s="148">
        <v>4.7088626978094416E-3</v>
      </c>
      <c r="AH65" s="148">
        <v>1.763618546293749E-3</v>
      </c>
      <c r="AI65" s="148">
        <v>1.7374988483471463E-3</v>
      </c>
      <c r="AJ65" s="148">
        <v>1.2278831501598376E-4</v>
      </c>
      <c r="AK65" s="148">
        <v>1.0316173666285958E-2</v>
      </c>
      <c r="AL65" s="148">
        <v>6.9342191779115259E-3</v>
      </c>
      <c r="AM65" s="148">
        <v>1.3536011452718886E-3</v>
      </c>
      <c r="AN65" s="148">
        <v>1.0051337343546512E-3</v>
      </c>
      <c r="AO65" s="148">
        <v>1.4132713305388452E-2</v>
      </c>
      <c r="AP65" s="148">
        <v>4.1498223699461979E-3</v>
      </c>
      <c r="AQ65" s="148">
        <v>1.1982050698452129E-2</v>
      </c>
      <c r="AR65" s="148">
        <v>3.8895235585279108E-3</v>
      </c>
      <c r="AS65" s="148">
        <v>2.5721221097496468E-2</v>
      </c>
      <c r="AT65" s="148">
        <v>1.8230058059383426E-2</v>
      </c>
      <c r="AU65" s="148">
        <v>1.2341665022496786E-2</v>
      </c>
      <c r="AV65" s="148">
        <v>8.2594255139278386E-3</v>
      </c>
      <c r="AW65" s="148">
        <v>4.9953045297045411E-2</v>
      </c>
      <c r="AX65" s="148">
        <v>4.1128354291605718E-2</v>
      </c>
      <c r="AY65" s="148">
        <v>5.0953510195361406E-3</v>
      </c>
      <c r="AZ65" s="148">
        <v>4.8126233381146875E-3</v>
      </c>
      <c r="BA65" s="148">
        <v>3.1979823876563916E-3</v>
      </c>
      <c r="BB65" s="148">
        <v>2.4391046487055464E-3</v>
      </c>
      <c r="BC65" s="148">
        <v>2.6093540543405832E-3</v>
      </c>
      <c r="BD65" s="148">
        <v>1.9618852095650324E-3</v>
      </c>
      <c r="BE65" s="148">
        <v>3.9764498462649366E-3</v>
      </c>
      <c r="BF65" s="148">
        <v>4.2064727137371659E-3</v>
      </c>
      <c r="BG65" s="148">
        <v>2.9683144945536945E-3</v>
      </c>
      <c r="BH65" s="148">
        <v>1.8402771652109115E-3</v>
      </c>
      <c r="BI65" s="148">
        <v>4.4711391181147826E-3</v>
      </c>
      <c r="BJ65" s="148">
        <v>2.9806144603765263E-3</v>
      </c>
      <c r="BK65" s="148">
        <v>1.9035579675675796E-3</v>
      </c>
      <c r="BL65" s="148">
        <v>3.6246928188367238E-3</v>
      </c>
      <c r="BM65" s="148">
        <v>4.0516704925035053E-3</v>
      </c>
      <c r="BN65" s="148">
        <v>4.6640377679412499E-3</v>
      </c>
      <c r="BO65" s="148">
        <v>2.2651384142826879E-3</v>
      </c>
      <c r="BP65" s="148">
        <v>2.7529545911510922E-3</v>
      </c>
      <c r="BQ65" s="148">
        <v>1.0006160065771241</v>
      </c>
      <c r="BR65" s="148">
        <v>1.97877151346842E-3</v>
      </c>
      <c r="BS65" s="148">
        <v>1.972709107604794E-3</v>
      </c>
      <c r="BT65" s="148">
        <v>1.6119639885986475E-3</v>
      </c>
      <c r="BU65" s="148">
        <v>2.2487931673708683E-3</v>
      </c>
      <c r="BV65" s="148">
        <v>6.4759923266110358E-3</v>
      </c>
      <c r="BW65" s="148">
        <v>4.7670730863298384E-3</v>
      </c>
      <c r="BX65" s="148">
        <v>9.7414200151269741E-4</v>
      </c>
      <c r="BY65" s="148">
        <v>7.1008229625840443E-4</v>
      </c>
      <c r="BZ65" s="148">
        <v>3.6243899148378258E-4</v>
      </c>
      <c r="CA65" s="148">
        <v>2.8593249990514779E-4</v>
      </c>
      <c r="CB65" s="148">
        <v>2.0335350742477784E-4</v>
      </c>
      <c r="CC65" s="148">
        <v>1.7627756760893565E-4</v>
      </c>
      <c r="CD65" s="148">
        <v>6.2100828299736761E-5</v>
      </c>
      <c r="CE65" s="148">
        <v>5.5912084027201795E-4</v>
      </c>
      <c r="CF65" s="148">
        <v>5.0565818580279229E-4</v>
      </c>
      <c r="CG65" s="148">
        <v>6.2487448358501251E-4</v>
      </c>
      <c r="CH65" s="148">
        <v>4.1774941668552227E-4</v>
      </c>
      <c r="CI65" s="148">
        <v>2.5589638664154032E-4</v>
      </c>
      <c r="CJ65" s="148">
        <v>6.729910555839559E-4</v>
      </c>
      <c r="CK65" s="148">
        <v>8.9535168320002657E-4</v>
      </c>
      <c r="CL65" s="148">
        <v>1.7348310159095954E-4</v>
      </c>
      <c r="CM65" s="148">
        <v>3.2786896828902257E-4</v>
      </c>
      <c r="CN65" s="148">
        <v>5.2482211754070079E-4</v>
      </c>
      <c r="CO65" s="148">
        <v>4.1881937749654554E-4</v>
      </c>
      <c r="CP65" s="148">
        <v>2.9757181665022558E-4</v>
      </c>
      <c r="CQ65" s="148">
        <v>1.6166023473581461E-3</v>
      </c>
      <c r="CR65" s="148">
        <v>3.1294152945954203E-4</v>
      </c>
      <c r="CS65" s="148">
        <v>3.4299496926215394E-4</v>
      </c>
      <c r="CT65" s="148">
        <v>7.2047373955217418E-4</v>
      </c>
      <c r="CU65" s="148">
        <v>5.7996477218307571E-4</v>
      </c>
      <c r="CV65" s="148">
        <v>7.9686070228165659E-4</v>
      </c>
      <c r="CW65" s="148">
        <v>4.7709481273301957E-4</v>
      </c>
      <c r="CX65" s="148">
        <v>3.7959858591016937E-4</v>
      </c>
      <c r="CY65" s="148">
        <v>4.8118746455372443E-4</v>
      </c>
      <c r="CZ65" s="148">
        <v>3.6639907973143023E-4</v>
      </c>
      <c r="DA65" s="148">
        <v>7.0869551318678296E-4</v>
      </c>
      <c r="DB65" s="148">
        <v>1.4862260439334482E-3</v>
      </c>
      <c r="DC65" s="148">
        <v>2.6481717495270855E-4</v>
      </c>
      <c r="DD65" s="148">
        <v>8.5688584429075866E-4</v>
      </c>
      <c r="DE65" s="148">
        <v>8.8657517461696261E-4</v>
      </c>
      <c r="DF65" s="148">
        <v>4.7601265969313692E-4</v>
      </c>
      <c r="DG65" s="148">
        <v>4.7057333576248748E-4</v>
      </c>
      <c r="DH65" s="148">
        <v>3.4419607583491057E-4</v>
      </c>
      <c r="DI65" s="148">
        <v>3.6087069832655598E-4</v>
      </c>
      <c r="DJ65" s="148">
        <v>7.2549785966289273E-3</v>
      </c>
      <c r="DK65" s="148">
        <v>3.4380229647614012E-4</v>
      </c>
    </row>
    <row r="66" spans="2:115">
      <c r="B66" s="150">
        <v>411</v>
      </c>
      <c r="C66" s="147" t="s">
        <v>533</v>
      </c>
      <c r="D66" s="148">
        <v>1</v>
      </c>
      <c r="E66" s="148">
        <v>0.32922686820497249</v>
      </c>
      <c r="F66" s="148">
        <v>4.6716997965982936E-2</v>
      </c>
      <c r="G66" s="148">
        <v>0</v>
      </c>
      <c r="H66" s="148">
        <v>6.9265408364692124E-2</v>
      </c>
      <c r="I66" s="148">
        <v>5.79753337260248E-2</v>
      </c>
      <c r="J66" s="148">
        <v>0</v>
      </c>
      <c r="K66" s="148">
        <v>0</v>
      </c>
      <c r="L66" s="148">
        <v>0</v>
      </c>
      <c r="M66" s="148">
        <v>0</v>
      </c>
      <c r="N66" s="148">
        <v>0</v>
      </c>
      <c r="O66" s="148">
        <v>0</v>
      </c>
      <c r="P66" s="148">
        <v>0</v>
      </c>
      <c r="Q66" s="148">
        <v>0</v>
      </c>
      <c r="R66" s="148">
        <v>0</v>
      </c>
      <c r="S66" s="148">
        <v>0</v>
      </c>
      <c r="T66" s="148">
        <v>0</v>
      </c>
      <c r="U66" s="148">
        <v>0</v>
      </c>
      <c r="V66" s="148">
        <v>0</v>
      </c>
      <c r="W66" s="148">
        <v>0</v>
      </c>
      <c r="X66" s="148">
        <v>0</v>
      </c>
      <c r="Y66" s="148">
        <v>0</v>
      </c>
      <c r="Z66" s="148">
        <v>0</v>
      </c>
      <c r="AA66" s="148">
        <v>0</v>
      </c>
      <c r="AB66" s="148">
        <v>0</v>
      </c>
      <c r="AC66" s="148">
        <v>0</v>
      </c>
      <c r="AD66" s="148">
        <v>0</v>
      </c>
      <c r="AE66" s="148">
        <v>0</v>
      </c>
      <c r="AF66" s="148">
        <v>0</v>
      </c>
      <c r="AG66" s="148">
        <v>0</v>
      </c>
      <c r="AH66" s="148">
        <v>0</v>
      </c>
      <c r="AI66" s="148">
        <v>0</v>
      </c>
      <c r="AJ66" s="148">
        <v>0</v>
      </c>
      <c r="AK66" s="148">
        <v>0</v>
      </c>
      <c r="AL66" s="148">
        <v>0</v>
      </c>
      <c r="AM66" s="148">
        <v>0</v>
      </c>
      <c r="AN66" s="148">
        <v>0</v>
      </c>
      <c r="AO66" s="148">
        <v>0</v>
      </c>
      <c r="AP66" s="148">
        <v>0</v>
      </c>
      <c r="AQ66" s="148">
        <v>0</v>
      </c>
      <c r="AR66" s="148">
        <v>0</v>
      </c>
      <c r="AS66" s="148">
        <v>0</v>
      </c>
      <c r="AT66" s="148">
        <v>0</v>
      </c>
      <c r="AU66" s="148">
        <v>0</v>
      </c>
      <c r="AV66" s="148">
        <v>0</v>
      </c>
      <c r="AW66" s="148">
        <v>0</v>
      </c>
      <c r="AX66" s="148">
        <v>0</v>
      </c>
      <c r="AY66" s="148">
        <v>0</v>
      </c>
      <c r="AZ66" s="148">
        <v>0</v>
      </c>
      <c r="BA66" s="148">
        <v>0</v>
      </c>
      <c r="BB66" s="148">
        <v>0</v>
      </c>
      <c r="BC66" s="148">
        <v>0</v>
      </c>
      <c r="BD66" s="148">
        <v>0</v>
      </c>
      <c r="BE66" s="148">
        <v>0</v>
      </c>
      <c r="BF66" s="148">
        <v>0</v>
      </c>
      <c r="BG66" s="148">
        <v>0</v>
      </c>
      <c r="BH66" s="148">
        <v>0</v>
      </c>
      <c r="BI66" s="148">
        <v>0</v>
      </c>
      <c r="BJ66" s="148">
        <v>0</v>
      </c>
      <c r="BK66" s="148">
        <v>0</v>
      </c>
      <c r="BL66" s="148">
        <v>0</v>
      </c>
      <c r="BM66" s="148">
        <v>0</v>
      </c>
      <c r="BN66" s="148">
        <v>0</v>
      </c>
      <c r="BO66" s="148">
        <v>0</v>
      </c>
      <c r="BP66" s="148">
        <v>0</v>
      </c>
      <c r="BQ66" s="148">
        <v>0</v>
      </c>
      <c r="BR66" s="148">
        <v>1</v>
      </c>
      <c r="BS66" s="148">
        <v>0</v>
      </c>
      <c r="BT66" s="148">
        <v>0</v>
      </c>
      <c r="BU66" s="148">
        <v>0</v>
      </c>
      <c r="BV66" s="148">
        <v>0</v>
      </c>
      <c r="BW66" s="148">
        <v>0</v>
      </c>
      <c r="BX66" s="148">
        <v>0</v>
      </c>
      <c r="BY66" s="148">
        <v>0</v>
      </c>
      <c r="BZ66" s="148">
        <v>0</v>
      </c>
      <c r="CA66" s="148">
        <v>0</v>
      </c>
      <c r="CB66" s="148">
        <v>0</v>
      </c>
      <c r="CC66" s="148">
        <v>0</v>
      </c>
      <c r="CD66" s="148">
        <v>0</v>
      </c>
      <c r="CE66" s="148">
        <v>0</v>
      </c>
      <c r="CF66" s="148">
        <v>0</v>
      </c>
      <c r="CG66" s="148">
        <v>0</v>
      </c>
      <c r="CH66" s="148">
        <v>0</v>
      </c>
      <c r="CI66" s="148">
        <v>0</v>
      </c>
      <c r="CJ66" s="148">
        <v>0</v>
      </c>
      <c r="CK66" s="148">
        <v>0</v>
      </c>
      <c r="CL66" s="148">
        <v>0</v>
      </c>
      <c r="CM66" s="148">
        <v>0</v>
      </c>
      <c r="CN66" s="148">
        <v>0</v>
      </c>
      <c r="CO66" s="148">
        <v>0</v>
      </c>
      <c r="CP66" s="148">
        <v>0</v>
      </c>
      <c r="CQ66" s="148">
        <v>0</v>
      </c>
      <c r="CR66" s="148">
        <v>0</v>
      </c>
      <c r="CS66" s="148">
        <v>0</v>
      </c>
      <c r="CT66" s="148">
        <v>0</v>
      </c>
      <c r="CU66" s="148">
        <v>0</v>
      </c>
      <c r="CV66" s="148">
        <v>0</v>
      </c>
      <c r="CW66" s="148">
        <v>0</v>
      </c>
      <c r="CX66" s="148">
        <v>0</v>
      </c>
      <c r="CY66" s="148">
        <v>0</v>
      </c>
      <c r="CZ66" s="148">
        <v>0</v>
      </c>
      <c r="DA66" s="148">
        <v>0</v>
      </c>
      <c r="DB66" s="148">
        <v>0</v>
      </c>
      <c r="DC66" s="148">
        <v>0</v>
      </c>
      <c r="DD66" s="148">
        <v>0</v>
      </c>
      <c r="DE66" s="148">
        <v>0</v>
      </c>
      <c r="DF66" s="148">
        <v>0</v>
      </c>
      <c r="DG66" s="148">
        <v>0</v>
      </c>
      <c r="DH66" s="148">
        <v>0</v>
      </c>
      <c r="DI66" s="148">
        <v>0</v>
      </c>
      <c r="DJ66" s="148">
        <v>0</v>
      </c>
      <c r="DK66" s="148">
        <v>0</v>
      </c>
    </row>
    <row r="67" spans="2:115">
      <c r="B67" s="153">
        <v>412</v>
      </c>
      <c r="C67" s="154" t="s">
        <v>534</v>
      </c>
      <c r="D67" s="148">
        <v>1</v>
      </c>
      <c r="E67" s="148">
        <v>0.34276965369262008</v>
      </c>
      <c r="F67" s="148">
        <v>4.7876755437973532E-2</v>
      </c>
      <c r="G67" s="148">
        <v>0</v>
      </c>
      <c r="H67" s="148">
        <v>7.4921000338309965E-2</v>
      </c>
      <c r="I67" s="148">
        <v>6.0552845260268343E-2</v>
      </c>
      <c r="J67" s="148">
        <v>8.6300862235489557E-3</v>
      </c>
      <c r="K67" s="148">
        <v>8.0840676626410847E-3</v>
      </c>
      <c r="L67" s="148">
        <v>1.1725250741118907E-2</v>
      </c>
      <c r="M67" s="148">
        <v>2.9170332155256545E-3</v>
      </c>
      <c r="N67" s="148">
        <v>3.7437172590251019E-3</v>
      </c>
      <c r="O67" s="148">
        <v>8.6187507479257124E-3</v>
      </c>
      <c r="P67" s="148">
        <v>9.7586227031330446E-3</v>
      </c>
      <c r="Q67" s="148">
        <v>5.4170512943482931E-3</v>
      </c>
      <c r="R67" s="148">
        <v>4.5363269859617595E-3</v>
      </c>
      <c r="S67" s="148">
        <v>5.2227147812090209E-3</v>
      </c>
      <c r="T67" s="148">
        <v>1.1497611644861313E-3</v>
      </c>
      <c r="U67" s="148">
        <v>1.097981012363633E-2</v>
      </c>
      <c r="V67" s="148">
        <v>6.8601437286863005E-3</v>
      </c>
      <c r="W67" s="148">
        <v>4.9267444192013909E-3</v>
      </c>
      <c r="X67" s="148">
        <v>7.137022848614537E-3</v>
      </c>
      <c r="Y67" s="148">
        <v>2.0401831278457332E-2</v>
      </c>
      <c r="Z67" s="148">
        <v>1.1954540204332766E-2</v>
      </c>
      <c r="AA67" s="148">
        <v>6.5414853629490611E-3</v>
      </c>
      <c r="AB67" s="148">
        <v>8.3007650293686949E-3</v>
      </c>
      <c r="AC67" s="148">
        <v>9.9373339071066186E-3</v>
      </c>
      <c r="AD67" s="148">
        <v>5.9764327784969026E-3</v>
      </c>
      <c r="AE67" s="148">
        <v>1.2218725040864424E-2</v>
      </c>
      <c r="AF67" s="148">
        <v>1.3016749497615854E-2</v>
      </c>
      <c r="AG67" s="148">
        <v>1.7868983760423226E-2</v>
      </c>
      <c r="AH67" s="148">
        <v>6.5198221491086367E-3</v>
      </c>
      <c r="AI67" s="148">
        <v>8.2135734536878651E-3</v>
      </c>
      <c r="AJ67" s="148">
        <v>8.3448656857823143E-4</v>
      </c>
      <c r="AK67" s="148">
        <v>4.7035330965886669E-3</v>
      </c>
      <c r="AL67" s="148">
        <v>1.0420086690010514E-2</v>
      </c>
      <c r="AM67" s="148">
        <v>7.8836476258887771E-3</v>
      </c>
      <c r="AN67" s="148">
        <v>5.2310983836145524E-3</v>
      </c>
      <c r="AO67" s="148">
        <v>9.3740074820835347E-3</v>
      </c>
      <c r="AP67" s="148">
        <v>1.1703964150622187E-2</v>
      </c>
      <c r="AQ67" s="148">
        <v>1.0060345673140134E-2</v>
      </c>
      <c r="AR67" s="148">
        <v>1.2369304041361865E-2</v>
      </c>
      <c r="AS67" s="148">
        <v>1.2214946962110918E-2</v>
      </c>
      <c r="AT67" s="148">
        <v>1.3655951440341209E-2</v>
      </c>
      <c r="AU67" s="148">
        <v>1.3893376653090294E-2</v>
      </c>
      <c r="AV67" s="148">
        <v>9.8649561346390007E-3</v>
      </c>
      <c r="AW67" s="148">
        <v>7.1846772761101395E-3</v>
      </c>
      <c r="AX67" s="148">
        <v>7.8509060265126076E-3</v>
      </c>
      <c r="AY67" s="148">
        <v>1.1144653961437717E-2</v>
      </c>
      <c r="AZ67" s="148">
        <v>8.9175192641893167E-3</v>
      </c>
      <c r="BA67" s="148">
        <v>6.4637210058853881E-3</v>
      </c>
      <c r="BB67" s="148">
        <v>5.8373713300399147E-3</v>
      </c>
      <c r="BC67" s="148">
        <v>5.7258000657310921E-3</v>
      </c>
      <c r="BD67" s="148">
        <v>6.7762022322984941E-3</v>
      </c>
      <c r="BE67" s="148">
        <v>1.0932583197988203E-2</v>
      </c>
      <c r="BF67" s="148">
        <v>7.2775435515723729E-3</v>
      </c>
      <c r="BG67" s="148">
        <v>6.294137695638284E-3</v>
      </c>
      <c r="BH67" s="148">
        <v>5.4670892456613511E-3</v>
      </c>
      <c r="BI67" s="148">
        <v>6.8676600397348667E-3</v>
      </c>
      <c r="BJ67" s="148">
        <v>6.964746468746022E-3</v>
      </c>
      <c r="BK67" s="148">
        <v>6.4115171454909477E-3</v>
      </c>
      <c r="BL67" s="148">
        <v>5.670726567758742E-3</v>
      </c>
      <c r="BM67" s="148">
        <v>5.8287078525745403E-3</v>
      </c>
      <c r="BN67" s="148">
        <v>7.908671528072406E-3</v>
      </c>
      <c r="BO67" s="148">
        <v>6.8090674420839062E-3</v>
      </c>
      <c r="BP67" s="148">
        <v>7.129650470848568E-3</v>
      </c>
      <c r="BQ67" s="148">
        <v>4.3332243115810675E-3</v>
      </c>
      <c r="BR67" s="148">
        <v>5.0172720071222461E-3</v>
      </c>
      <c r="BS67" s="148">
        <v>1.0060582326501619</v>
      </c>
      <c r="BT67" s="148">
        <v>4.2955372502330768E-3</v>
      </c>
      <c r="BU67" s="148">
        <v>4.148682978309351E-3</v>
      </c>
      <c r="BV67" s="148">
        <v>2.1524745978008207E-2</v>
      </c>
      <c r="BW67" s="148">
        <v>5.5324649518162322E-2</v>
      </c>
      <c r="BX67" s="148">
        <v>5.6781005768069895E-2</v>
      </c>
      <c r="BY67" s="148">
        <v>7.0521486724487766E-3</v>
      </c>
      <c r="BZ67" s="148">
        <v>6.903334315542152E-3</v>
      </c>
      <c r="CA67" s="148">
        <v>5.9885115869962383E-3</v>
      </c>
      <c r="CB67" s="148">
        <v>7.6000794741066932E-3</v>
      </c>
      <c r="CC67" s="148">
        <v>1.9331280213872183E-2</v>
      </c>
      <c r="CD67" s="148">
        <v>1.649841232324922E-2</v>
      </c>
      <c r="CE67" s="148">
        <v>2.3803998484989614E-2</v>
      </c>
      <c r="CF67" s="148">
        <v>2.432124056170196E-3</v>
      </c>
      <c r="CG67" s="148">
        <v>2.5497554578462138E-2</v>
      </c>
      <c r="CH67" s="148">
        <v>6.9558502344720732E-3</v>
      </c>
      <c r="CI67" s="148">
        <v>5.9542611319936944E-3</v>
      </c>
      <c r="CJ67" s="148">
        <v>1.6106854587232051E-2</v>
      </c>
      <c r="CK67" s="148">
        <v>2.1473378745556885E-2</v>
      </c>
      <c r="CL67" s="148">
        <v>3.2135504497423605E-3</v>
      </c>
      <c r="CM67" s="148">
        <v>1.0600237684295803E-2</v>
      </c>
      <c r="CN67" s="148">
        <v>1.6429772835465959E-2</v>
      </c>
      <c r="CO67" s="148">
        <v>3.3593375147005894E-3</v>
      </c>
      <c r="CP67" s="148">
        <v>1.3354019931470489E-2</v>
      </c>
      <c r="CQ67" s="148">
        <v>5.417800909267907E-3</v>
      </c>
      <c r="CR67" s="148">
        <v>1.0334645954574267E-2</v>
      </c>
      <c r="CS67" s="148">
        <v>1.260694349225496E-2</v>
      </c>
      <c r="CT67" s="148">
        <v>8.2160355550487275E-3</v>
      </c>
      <c r="CU67" s="148">
        <v>5.5437393675994368E-3</v>
      </c>
      <c r="CV67" s="148">
        <v>7.1070624981607218E-3</v>
      </c>
      <c r="CW67" s="148">
        <v>7.0131117901005222E-3</v>
      </c>
      <c r="CX67" s="148">
        <v>4.9766977809241157E-3</v>
      </c>
      <c r="CY67" s="148">
        <v>4.1487996118392753E-3</v>
      </c>
      <c r="CZ67" s="148">
        <v>5.5496977169876109E-3</v>
      </c>
      <c r="DA67" s="148">
        <v>9.7569906364681769E-3</v>
      </c>
      <c r="DB67" s="148">
        <v>4.8849804393653815E-3</v>
      </c>
      <c r="DC67" s="148">
        <v>3.234772487586194E-3</v>
      </c>
      <c r="DD67" s="148">
        <v>9.7210374461124578E-3</v>
      </c>
      <c r="DE67" s="148">
        <v>6.6278606274739792E-3</v>
      </c>
      <c r="DF67" s="148">
        <v>7.1744954104746217E-3</v>
      </c>
      <c r="DG67" s="148">
        <v>9.3206126889891269E-3</v>
      </c>
      <c r="DH67" s="148">
        <v>3.0792143140163952E-3</v>
      </c>
      <c r="DI67" s="148">
        <v>6.0201463826244058E-3</v>
      </c>
      <c r="DJ67" s="148">
        <v>9.3786880147688021E-3</v>
      </c>
      <c r="DK67" s="148">
        <v>1.7718033042765199E-2</v>
      </c>
    </row>
    <row r="68" spans="2:115">
      <c r="B68" s="150">
        <v>413</v>
      </c>
      <c r="C68" s="149" t="s">
        <v>535</v>
      </c>
      <c r="D68" s="148">
        <v>1</v>
      </c>
      <c r="E68" s="148">
        <v>0.33207772754497022</v>
      </c>
      <c r="F68" s="148">
        <v>2.1779270510668261E-2</v>
      </c>
      <c r="G68" s="148">
        <v>0</v>
      </c>
      <c r="H68" s="148">
        <v>7.5968955292549031E-2</v>
      </c>
      <c r="I68" s="148">
        <v>6.0641907933592809E-2</v>
      </c>
      <c r="J68" s="148">
        <v>0</v>
      </c>
      <c r="K68" s="148">
        <v>0</v>
      </c>
      <c r="L68" s="148">
        <v>0</v>
      </c>
      <c r="M68" s="148">
        <v>0</v>
      </c>
      <c r="N68" s="148">
        <v>0</v>
      </c>
      <c r="O68" s="148">
        <v>0</v>
      </c>
      <c r="P68" s="148">
        <v>0</v>
      </c>
      <c r="Q68" s="148">
        <v>0</v>
      </c>
      <c r="R68" s="148">
        <v>0</v>
      </c>
      <c r="S68" s="148">
        <v>0</v>
      </c>
      <c r="T68" s="148">
        <v>0</v>
      </c>
      <c r="U68" s="148">
        <v>0</v>
      </c>
      <c r="V68" s="148">
        <v>0</v>
      </c>
      <c r="W68" s="148">
        <v>0</v>
      </c>
      <c r="X68" s="148">
        <v>0</v>
      </c>
      <c r="Y68" s="148">
        <v>0</v>
      </c>
      <c r="Z68" s="148">
        <v>0</v>
      </c>
      <c r="AA68" s="148">
        <v>0</v>
      </c>
      <c r="AB68" s="148">
        <v>0</v>
      </c>
      <c r="AC68" s="148">
        <v>0</v>
      </c>
      <c r="AD68" s="148">
        <v>0</v>
      </c>
      <c r="AE68" s="148">
        <v>0</v>
      </c>
      <c r="AF68" s="148">
        <v>0</v>
      </c>
      <c r="AG68" s="148">
        <v>0</v>
      </c>
      <c r="AH68" s="148">
        <v>0</v>
      </c>
      <c r="AI68" s="148">
        <v>0</v>
      </c>
      <c r="AJ68" s="148">
        <v>0</v>
      </c>
      <c r="AK68" s="148">
        <v>0</v>
      </c>
      <c r="AL68" s="148">
        <v>0</v>
      </c>
      <c r="AM68" s="148">
        <v>0</v>
      </c>
      <c r="AN68" s="148">
        <v>0</v>
      </c>
      <c r="AO68" s="148">
        <v>0</v>
      </c>
      <c r="AP68" s="148">
        <v>0</v>
      </c>
      <c r="AQ68" s="148">
        <v>0</v>
      </c>
      <c r="AR68" s="148">
        <v>0</v>
      </c>
      <c r="AS68" s="148">
        <v>0</v>
      </c>
      <c r="AT68" s="148">
        <v>0</v>
      </c>
      <c r="AU68" s="148">
        <v>0</v>
      </c>
      <c r="AV68" s="148">
        <v>0</v>
      </c>
      <c r="AW68" s="148">
        <v>0</v>
      </c>
      <c r="AX68" s="148">
        <v>0</v>
      </c>
      <c r="AY68" s="148">
        <v>0</v>
      </c>
      <c r="AZ68" s="148">
        <v>0</v>
      </c>
      <c r="BA68" s="148">
        <v>0</v>
      </c>
      <c r="BB68" s="148">
        <v>0</v>
      </c>
      <c r="BC68" s="148">
        <v>0</v>
      </c>
      <c r="BD68" s="148">
        <v>0</v>
      </c>
      <c r="BE68" s="148">
        <v>0</v>
      </c>
      <c r="BF68" s="148">
        <v>0</v>
      </c>
      <c r="BG68" s="148">
        <v>0</v>
      </c>
      <c r="BH68" s="148">
        <v>0</v>
      </c>
      <c r="BI68" s="148">
        <v>0</v>
      </c>
      <c r="BJ68" s="148">
        <v>0</v>
      </c>
      <c r="BK68" s="148">
        <v>0</v>
      </c>
      <c r="BL68" s="148">
        <v>0</v>
      </c>
      <c r="BM68" s="148">
        <v>0</v>
      </c>
      <c r="BN68" s="148">
        <v>0</v>
      </c>
      <c r="BO68" s="148">
        <v>0</v>
      </c>
      <c r="BP68" s="148">
        <v>0</v>
      </c>
      <c r="BQ68" s="148">
        <v>0</v>
      </c>
      <c r="BR68" s="148">
        <v>0</v>
      </c>
      <c r="BS68" s="148">
        <v>0</v>
      </c>
      <c r="BT68" s="148">
        <v>1</v>
      </c>
      <c r="BU68" s="148">
        <v>0</v>
      </c>
      <c r="BV68" s="148">
        <v>0</v>
      </c>
      <c r="BW68" s="148">
        <v>0</v>
      </c>
      <c r="BX68" s="148">
        <v>0</v>
      </c>
      <c r="BY68" s="148">
        <v>0</v>
      </c>
      <c r="BZ68" s="148">
        <v>0</v>
      </c>
      <c r="CA68" s="148">
        <v>0</v>
      </c>
      <c r="CB68" s="148">
        <v>0</v>
      </c>
      <c r="CC68" s="148">
        <v>0</v>
      </c>
      <c r="CD68" s="148">
        <v>0</v>
      </c>
      <c r="CE68" s="148">
        <v>0</v>
      </c>
      <c r="CF68" s="148">
        <v>0</v>
      </c>
      <c r="CG68" s="148">
        <v>0</v>
      </c>
      <c r="CH68" s="148">
        <v>0</v>
      </c>
      <c r="CI68" s="148">
        <v>0</v>
      </c>
      <c r="CJ68" s="148">
        <v>0</v>
      </c>
      <c r="CK68" s="148">
        <v>0</v>
      </c>
      <c r="CL68" s="148">
        <v>0</v>
      </c>
      <c r="CM68" s="148">
        <v>0</v>
      </c>
      <c r="CN68" s="148">
        <v>0</v>
      </c>
      <c r="CO68" s="148">
        <v>0</v>
      </c>
      <c r="CP68" s="148">
        <v>0</v>
      </c>
      <c r="CQ68" s="148">
        <v>0</v>
      </c>
      <c r="CR68" s="148">
        <v>0</v>
      </c>
      <c r="CS68" s="148">
        <v>0</v>
      </c>
      <c r="CT68" s="148">
        <v>0</v>
      </c>
      <c r="CU68" s="148">
        <v>0</v>
      </c>
      <c r="CV68" s="148">
        <v>0</v>
      </c>
      <c r="CW68" s="148">
        <v>0</v>
      </c>
      <c r="CX68" s="148">
        <v>0</v>
      </c>
      <c r="CY68" s="148">
        <v>0</v>
      </c>
      <c r="CZ68" s="148">
        <v>0</v>
      </c>
      <c r="DA68" s="148">
        <v>0</v>
      </c>
      <c r="DB68" s="148">
        <v>0</v>
      </c>
      <c r="DC68" s="148">
        <v>0</v>
      </c>
      <c r="DD68" s="148">
        <v>0</v>
      </c>
      <c r="DE68" s="148">
        <v>0</v>
      </c>
      <c r="DF68" s="148">
        <v>0</v>
      </c>
      <c r="DG68" s="148">
        <v>0</v>
      </c>
      <c r="DH68" s="148">
        <v>0</v>
      </c>
      <c r="DI68" s="148">
        <v>0</v>
      </c>
      <c r="DJ68" s="148">
        <v>0</v>
      </c>
      <c r="DK68" s="148">
        <v>0</v>
      </c>
    </row>
    <row r="69" spans="2:115">
      <c r="B69" s="150">
        <v>419</v>
      </c>
      <c r="C69" s="147" t="s">
        <v>536</v>
      </c>
      <c r="D69" s="148">
        <v>1</v>
      </c>
      <c r="E69" s="148">
        <v>0.40929892694424636</v>
      </c>
      <c r="F69" s="148">
        <v>2.2146346358314369E-2</v>
      </c>
      <c r="G69" s="148">
        <v>0</v>
      </c>
      <c r="H69" s="148">
        <v>8.8570333616577915E-2</v>
      </c>
      <c r="I69" s="148">
        <v>7.5163861975908547E-2</v>
      </c>
      <c r="J69" s="148">
        <v>0</v>
      </c>
      <c r="K69" s="148">
        <v>0</v>
      </c>
      <c r="L69" s="148">
        <v>0</v>
      </c>
      <c r="M69" s="148">
        <v>0</v>
      </c>
      <c r="N69" s="148">
        <v>0</v>
      </c>
      <c r="O69" s="148">
        <v>0</v>
      </c>
      <c r="P69" s="148">
        <v>0</v>
      </c>
      <c r="Q69" s="148">
        <v>0</v>
      </c>
      <c r="R69" s="148">
        <v>0</v>
      </c>
      <c r="S69" s="148">
        <v>0</v>
      </c>
      <c r="T69" s="148">
        <v>0</v>
      </c>
      <c r="U69" s="148">
        <v>0</v>
      </c>
      <c r="V69" s="148">
        <v>0</v>
      </c>
      <c r="W69" s="148">
        <v>0</v>
      </c>
      <c r="X69" s="148">
        <v>0</v>
      </c>
      <c r="Y69" s="148">
        <v>0</v>
      </c>
      <c r="Z69" s="148">
        <v>0</v>
      </c>
      <c r="AA69" s="148">
        <v>0</v>
      </c>
      <c r="AB69" s="148">
        <v>0</v>
      </c>
      <c r="AC69" s="148">
        <v>0</v>
      </c>
      <c r="AD69" s="148">
        <v>0</v>
      </c>
      <c r="AE69" s="148">
        <v>0</v>
      </c>
      <c r="AF69" s="148">
        <v>0</v>
      </c>
      <c r="AG69" s="148">
        <v>0</v>
      </c>
      <c r="AH69" s="148">
        <v>0</v>
      </c>
      <c r="AI69" s="148">
        <v>0</v>
      </c>
      <c r="AJ69" s="148">
        <v>0</v>
      </c>
      <c r="AK69" s="148">
        <v>0</v>
      </c>
      <c r="AL69" s="148">
        <v>0</v>
      </c>
      <c r="AM69" s="148">
        <v>0</v>
      </c>
      <c r="AN69" s="148">
        <v>0</v>
      </c>
      <c r="AO69" s="148">
        <v>0</v>
      </c>
      <c r="AP69" s="148">
        <v>0</v>
      </c>
      <c r="AQ69" s="148">
        <v>0</v>
      </c>
      <c r="AR69" s="148">
        <v>0</v>
      </c>
      <c r="AS69" s="148">
        <v>0</v>
      </c>
      <c r="AT69" s="148">
        <v>0</v>
      </c>
      <c r="AU69" s="148">
        <v>0</v>
      </c>
      <c r="AV69" s="148">
        <v>0</v>
      </c>
      <c r="AW69" s="148">
        <v>0</v>
      </c>
      <c r="AX69" s="148">
        <v>0</v>
      </c>
      <c r="AY69" s="148">
        <v>0</v>
      </c>
      <c r="AZ69" s="148">
        <v>0</v>
      </c>
      <c r="BA69" s="148">
        <v>0</v>
      </c>
      <c r="BB69" s="148">
        <v>0</v>
      </c>
      <c r="BC69" s="148">
        <v>0</v>
      </c>
      <c r="BD69" s="148">
        <v>0</v>
      </c>
      <c r="BE69" s="148">
        <v>0</v>
      </c>
      <c r="BF69" s="148">
        <v>0</v>
      </c>
      <c r="BG69" s="148">
        <v>0</v>
      </c>
      <c r="BH69" s="148">
        <v>0</v>
      </c>
      <c r="BI69" s="148">
        <v>0</v>
      </c>
      <c r="BJ69" s="148">
        <v>0</v>
      </c>
      <c r="BK69" s="148">
        <v>0</v>
      </c>
      <c r="BL69" s="148">
        <v>0</v>
      </c>
      <c r="BM69" s="148">
        <v>0</v>
      </c>
      <c r="BN69" s="148">
        <v>0</v>
      </c>
      <c r="BO69" s="148">
        <v>0</v>
      </c>
      <c r="BP69" s="148">
        <v>0</v>
      </c>
      <c r="BQ69" s="148">
        <v>0</v>
      </c>
      <c r="BR69" s="148">
        <v>0</v>
      </c>
      <c r="BS69" s="148">
        <v>0</v>
      </c>
      <c r="BT69" s="148">
        <v>0</v>
      </c>
      <c r="BU69" s="148">
        <v>1</v>
      </c>
      <c r="BV69" s="148">
        <v>0</v>
      </c>
      <c r="BW69" s="148">
        <v>0</v>
      </c>
      <c r="BX69" s="148">
        <v>0</v>
      </c>
      <c r="BY69" s="148">
        <v>0</v>
      </c>
      <c r="BZ69" s="148">
        <v>0</v>
      </c>
      <c r="CA69" s="148">
        <v>0</v>
      </c>
      <c r="CB69" s="148">
        <v>0</v>
      </c>
      <c r="CC69" s="148">
        <v>0</v>
      </c>
      <c r="CD69" s="148">
        <v>0</v>
      </c>
      <c r="CE69" s="148">
        <v>0</v>
      </c>
      <c r="CF69" s="148">
        <v>0</v>
      </c>
      <c r="CG69" s="148">
        <v>0</v>
      </c>
      <c r="CH69" s="148">
        <v>0</v>
      </c>
      <c r="CI69" s="148">
        <v>0</v>
      </c>
      <c r="CJ69" s="148">
        <v>0</v>
      </c>
      <c r="CK69" s="148">
        <v>0</v>
      </c>
      <c r="CL69" s="148">
        <v>0</v>
      </c>
      <c r="CM69" s="148">
        <v>0</v>
      </c>
      <c r="CN69" s="148">
        <v>0</v>
      </c>
      <c r="CO69" s="148">
        <v>0</v>
      </c>
      <c r="CP69" s="148">
        <v>0</v>
      </c>
      <c r="CQ69" s="148">
        <v>0</v>
      </c>
      <c r="CR69" s="148">
        <v>0</v>
      </c>
      <c r="CS69" s="148">
        <v>0</v>
      </c>
      <c r="CT69" s="148">
        <v>0</v>
      </c>
      <c r="CU69" s="148">
        <v>0</v>
      </c>
      <c r="CV69" s="148">
        <v>0</v>
      </c>
      <c r="CW69" s="148">
        <v>0</v>
      </c>
      <c r="CX69" s="148">
        <v>0</v>
      </c>
      <c r="CY69" s="148">
        <v>0</v>
      </c>
      <c r="CZ69" s="148">
        <v>0</v>
      </c>
      <c r="DA69" s="148">
        <v>0</v>
      </c>
      <c r="DB69" s="148">
        <v>0</v>
      </c>
      <c r="DC69" s="148">
        <v>0</v>
      </c>
      <c r="DD69" s="148">
        <v>0</v>
      </c>
      <c r="DE69" s="148">
        <v>0</v>
      </c>
      <c r="DF69" s="148">
        <v>0</v>
      </c>
      <c r="DG69" s="148">
        <v>0</v>
      </c>
      <c r="DH69" s="148">
        <v>0</v>
      </c>
      <c r="DI69" s="148">
        <v>0</v>
      </c>
      <c r="DJ69" s="148">
        <v>0</v>
      </c>
      <c r="DK69" s="148">
        <v>0</v>
      </c>
    </row>
    <row r="70" spans="2:115">
      <c r="B70" s="150">
        <v>461</v>
      </c>
      <c r="C70" s="147" t="s">
        <v>537</v>
      </c>
      <c r="D70" s="148">
        <v>0.99983721928275038</v>
      </c>
      <c r="E70" s="148">
        <v>7.7229151150644007E-2</v>
      </c>
      <c r="F70" s="148">
        <v>9.2864554423640028E-2</v>
      </c>
      <c r="G70" s="148">
        <v>2.0535841331154207E-2</v>
      </c>
      <c r="H70" s="148">
        <v>7.1240564013535278E-3</v>
      </c>
      <c r="I70" s="148">
        <v>7.1240564013535278E-3</v>
      </c>
      <c r="J70" s="148">
        <v>2.5036733098398066E-2</v>
      </c>
      <c r="K70" s="148">
        <v>3.1060920392612441E-2</v>
      </c>
      <c r="L70" s="148">
        <v>6.8198492233416466E-2</v>
      </c>
      <c r="M70" s="148">
        <v>1.7991600276851642E-2</v>
      </c>
      <c r="N70" s="148">
        <v>2.0650498583449559E-2</v>
      </c>
      <c r="O70" s="148">
        <v>8.5542183933140448E-2</v>
      </c>
      <c r="P70" s="148">
        <v>4.1135998766825214E-2</v>
      </c>
      <c r="Q70" s="148">
        <v>2.9751581852348396E-2</v>
      </c>
      <c r="R70" s="148">
        <v>2.5908059097969185E-2</v>
      </c>
      <c r="S70" s="148">
        <v>2.1661617789885977E-2</v>
      </c>
      <c r="T70" s="148">
        <v>5.2383060852241063E-3</v>
      </c>
      <c r="U70" s="148">
        <v>5.950379188605099E-2</v>
      </c>
      <c r="V70" s="148">
        <v>3.4336448705385145E-2</v>
      </c>
      <c r="W70" s="148">
        <v>3.347058903580246E-2</v>
      </c>
      <c r="X70" s="148">
        <v>2.9435534074569995E-2</v>
      </c>
      <c r="Y70" s="148">
        <v>0.16202738359508947</v>
      </c>
      <c r="Z70" s="148">
        <v>6.582215529219522E-2</v>
      </c>
      <c r="AA70" s="148">
        <v>4.8062102453253354E-2</v>
      </c>
      <c r="AB70" s="148">
        <v>8.1853017333849809E-2</v>
      </c>
      <c r="AC70" s="148">
        <v>0.1669720880016223</v>
      </c>
      <c r="AD70" s="148">
        <v>2.4281285004987618E-2</v>
      </c>
      <c r="AE70" s="148">
        <v>6.8269303556455441E-2</v>
      </c>
      <c r="AF70" s="148">
        <v>4.6034443447697325E-2</v>
      </c>
      <c r="AG70" s="148">
        <v>8.7566872473738733E-2</v>
      </c>
      <c r="AH70" s="148">
        <v>3.268639823434754E-2</v>
      </c>
      <c r="AI70" s="148">
        <v>3.6236538687016061E-2</v>
      </c>
      <c r="AJ70" s="148">
        <v>8.4563785192430622E-3</v>
      </c>
      <c r="AK70" s="148">
        <v>1.659364118528044E-2</v>
      </c>
      <c r="AL70" s="148">
        <v>4.6488947277029465E-2</v>
      </c>
      <c r="AM70" s="148">
        <v>4.5830367468530295E-2</v>
      </c>
      <c r="AN70" s="148">
        <v>3.7442989467609301E-2</v>
      </c>
      <c r="AO70" s="148">
        <v>6.0386170822617449E-2</v>
      </c>
      <c r="AP70" s="148">
        <v>7.4878161315000816E-2</v>
      </c>
      <c r="AQ70" s="148">
        <v>5.3045892829587583E-2</v>
      </c>
      <c r="AR70" s="148">
        <v>5.8980861382030667E-2</v>
      </c>
      <c r="AS70" s="148">
        <v>8.0989333658662566E-2</v>
      </c>
      <c r="AT70" s="148">
        <v>9.0922522894738622E-2</v>
      </c>
      <c r="AU70" s="148">
        <v>0.14319675437799981</v>
      </c>
      <c r="AV70" s="148">
        <v>5.7005427248930221E-2</v>
      </c>
      <c r="AW70" s="148">
        <v>6.5563106460666251E-2</v>
      </c>
      <c r="AX70" s="148">
        <v>4.8016187501596433E-2</v>
      </c>
      <c r="AY70" s="148">
        <v>3.508692780173861E-2</v>
      </c>
      <c r="AZ70" s="148">
        <v>4.6054762450875898E-2</v>
      </c>
      <c r="BA70" s="148">
        <v>3.3939923938226479E-2</v>
      </c>
      <c r="BB70" s="148">
        <v>2.8603727285864838E-2</v>
      </c>
      <c r="BC70" s="148">
        <v>2.7560402539690249E-2</v>
      </c>
      <c r="BD70" s="148">
        <v>5.3206706469606097E-2</v>
      </c>
      <c r="BE70" s="148">
        <v>5.1995842821978208E-2</v>
      </c>
      <c r="BF70" s="148">
        <v>3.0287859082208456E-2</v>
      </c>
      <c r="BG70" s="148">
        <v>2.6288005302617708E-2</v>
      </c>
      <c r="BH70" s="148">
        <v>2.2610051617181701E-2</v>
      </c>
      <c r="BI70" s="148">
        <v>3.3351742804535081E-2</v>
      </c>
      <c r="BJ70" s="148">
        <v>2.5665557375080143E-2</v>
      </c>
      <c r="BK70" s="148">
        <v>2.3836426515214833E-2</v>
      </c>
      <c r="BL70" s="148">
        <v>3.6521286484100954E-2</v>
      </c>
      <c r="BM70" s="148">
        <v>4.0096431203038699E-2</v>
      </c>
      <c r="BN70" s="148">
        <v>4.9639884797950479E-2</v>
      </c>
      <c r="BO70" s="148">
        <v>3.5006574855143475E-2</v>
      </c>
      <c r="BP70" s="148">
        <v>2.9799907731630632E-2</v>
      </c>
      <c r="BQ70" s="148">
        <v>4.2111082196247193E-2</v>
      </c>
      <c r="BR70" s="148">
        <v>1.801424696760991E-2</v>
      </c>
      <c r="BS70" s="148">
        <v>1.8896792845730634E-2</v>
      </c>
      <c r="BT70" s="148">
        <v>1.5764580875822068E-2</v>
      </c>
      <c r="BU70" s="148">
        <v>1.8129984853441132E-2</v>
      </c>
      <c r="BV70" s="148">
        <v>1.1194417939655832</v>
      </c>
      <c r="BW70" s="148">
        <v>3.447856531754636E-2</v>
      </c>
      <c r="BX70" s="148">
        <v>7.07929253548156E-2</v>
      </c>
      <c r="BY70" s="148">
        <v>8.0521210517888978E-2</v>
      </c>
      <c r="BZ70" s="148">
        <v>2.6128345041065773E-2</v>
      </c>
      <c r="CA70" s="148">
        <v>1.0595538970119663E-2</v>
      </c>
      <c r="CB70" s="148">
        <v>1.902727968683781E-2</v>
      </c>
      <c r="CC70" s="148">
        <v>1.1463769247837667E-2</v>
      </c>
      <c r="CD70" s="148">
        <v>1.4508236057995622E-3</v>
      </c>
      <c r="CE70" s="148">
        <v>5.5069007941930384E-2</v>
      </c>
      <c r="CF70" s="148">
        <v>8.6118764204503491E-3</v>
      </c>
      <c r="CG70" s="148">
        <v>1.8039310502320782E-2</v>
      </c>
      <c r="CH70" s="148">
        <v>1.0445356097030749E-2</v>
      </c>
      <c r="CI70" s="148">
        <v>8.8936162432862211E-3</v>
      </c>
      <c r="CJ70" s="148">
        <v>5.9728802045351949E-2</v>
      </c>
      <c r="CK70" s="148">
        <v>2.2816523451153134E-2</v>
      </c>
      <c r="CL70" s="148">
        <v>8.8051839863473019E-3</v>
      </c>
      <c r="CM70" s="148">
        <v>2.0675261721456031E-2</v>
      </c>
      <c r="CN70" s="148">
        <v>1.5113195884136938E-2</v>
      </c>
      <c r="CO70" s="148">
        <v>8.7976156814963732E-3</v>
      </c>
      <c r="CP70" s="148">
        <v>1.2496192910901699E-2</v>
      </c>
      <c r="CQ70" s="148">
        <v>2.0078057311670134E-2</v>
      </c>
      <c r="CR70" s="148">
        <v>1.6589542366843606E-2</v>
      </c>
      <c r="CS70" s="148">
        <v>2.0888942766485161E-2</v>
      </c>
      <c r="CT70" s="148">
        <v>2.0154880005203518E-2</v>
      </c>
      <c r="CU70" s="148">
        <v>1.8394017291482108E-2</v>
      </c>
      <c r="CV70" s="148">
        <v>3.385670775482167E-2</v>
      </c>
      <c r="CW70" s="148">
        <v>2.7178716625327747E-2</v>
      </c>
      <c r="CX70" s="148">
        <v>1.9136240542545455E-2</v>
      </c>
      <c r="CY70" s="148">
        <v>1.0844902104586218E-2</v>
      </c>
      <c r="CZ70" s="148">
        <v>1.1743711799437383E-2</v>
      </c>
      <c r="DA70" s="148">
        <v>1.7938890933547412E-2</v>
      </c>
      <c r="DB70" s="148">
        <v>2.1715022078034319E-2</v>
      </c>
      <c r="DC70" s="148">
        <v>8.5482652382128602E-3</v>
      </c>
      <c r="DD70" s="148">
        <v>6.2518931430547486E-2</v>
      </c>
      <c r="DE70" s="148">
        <v>3.315836006966294E-2</v>
      </c>
      <c r="DF70" s="148">
        <v>3.0711877491661824E-2</v>
      </c>
      <c r="DG70" s="148">
        <v>3.7747716027717752E-2</v>
      </c>
      <c r="DH70" s="148">
        <v>1.3515473870214718E-2</v>
      </c>
      <c r="DI70" s="148">
        <v>2.2524363951902496E-2</v>
      </c>
      <c r="DJ70" s="148">
        <v>5.2331621606995088E-2</v>
      </c>
      <c r="DK70" s="148">
        <v>9.6447041246987622E-3</v>
      </c>
    </row>
    <row r="71" spans="2:115">
      <c r="B71" s="150">
        <v>462</v>
      </c>
      <c r="C71" s="147" t="s">
        <v>538</v>
      </c>
      <c r="D71" s="148">
        <v>0.99990190480509133</v>
      </c>
      <c r="E71" s="148">
        <v>8.2551884067625786E-2</v>
      </c>
      <c r="F71" s="148">
        <v>-4.573193768884703E-3</v>
      </c>
      <c r="G71" s="148">
        <v>3.8662667390388177E-3</v>
      </c>
      <c r="H71" s="148">
        <v>1.11091475286773E-2</v>
      </c>
      <c r="I71" s="148">
        <v>1.11091475286773E-2</v>
      </c>
      <c r="J71" s="148">
        <v>1.8576350525577661E-3</v>
      </c>
      <c r="K71" s="148">
        <v>1.6760757870023586E-3</v>
      </c>
      <c r="L71" s="148">
        <v>1.7856733692874381E-3</v>
      </c>
      <c r="M71" s="148">
        <v>1.374514850157922E-3</v>
      </c>
      <c r="N71" s="148">
        <v>1.4172208562318396E-3</v>
      </c>
      <c r="O71" s="148">
        <v>2.3957018669839123E-3</v>
      </c>
      <c r="P71" s="148">
        <v>1.3421114339394651E-3</v>
      </c>
      <c r="Q71" s="148">
        <v>4.9863781229052429E-3</v>
      </c>
      <c r="R71" s="148">
        <v>5.8906737442400853E-3</v>
      </c>
      <c r="S71" s="148">
        <v>2.5139782187666758E-3</v>
      </c>
      <c r="T71" s="148">
        <v>3.0466051219656175E-4</v>
      </c>
      <c r="U71" s="148">
        <v>1.2138766621402137E-2</v>
      </c>
      <c r="V71" s="148">
        <v>5.0603810238570249E-3</v>
      </c>
      <c r="W71" s="148">
        <v>1.5268251655965594E-3</v>
      </c>
      <c r="X71" s="148">
        <v>2.4689024774863073E-3</v>
      </c>
      <c r="Y71" s="148">
        <v>6.860034055223522E-3</v>
      </c>
      <c r="Z71" s="148">
        <v>3.7502706035282556E-3</v>
      </c>
      <c r="AA71" s="148">
        <v>2.3816176874148533E-3</v>
      </c>
      <c r="AB71" s="148">
        <v>1.8772844379433894E-2</v>
      </c>
      <c r="AC71" s="148">
        <v>5.1259643954614138E-3</v>
      </c>
      <c r="AD71" s="148">
        <v>7.9639345439396685E-4</v>
      </c>
      <c r="AE71" s="148">
        <v>3.7147357353172518E-3</v>
      </c>
      <c r="AF71" s="148">
        <v>2.9257858734659916E-3</v>
      </c>
      <c r="AG71" s="148">
        <v>3.5730567033770417E-3</v>
      </c>
      <c r="AH71" s="148">
        <v>4.9220087609387585E-3</v>
      </c>
      <c r="AI71" s="148">
        <v>4.3582153787151664E-3</v>
      </c>
      <c r="AJ71" s="148">
        <v>2.7844558432125148E-4</v>
      </c>
      <c r="AK71" s="148">
        <v>1.3417557152928783E-3</v>
      </c>
      <c r="AL71" s="148">
        <v>4.9377901428695106E-3</v>
      </c>
      <c r="AM71" s="148">
        <v>5.9128044593975051E-3</v>
      </c>
      <c r="AN71" s="148">
        <v>2.2464055137640044E-3</v>
      </c>
      <c r="AO71" s="148">
        <v>1.3542711833829024E-2</v>
      </c>
      <c r="AP71" s="148">
        <v>2.2982379784928998E-3</v>
      </c>
      <c r="AQ71" s="148">
        <v>1.7776663724063783E-2</v>
      </c>
      <c r="AR71" s="148">
        <v>6.1107743605609208E-3</v>
      </c>
      <c r="AS71" s="148">
        <v>3.3648139233478742E-3</v>
      </c>
      <c r="AT71" s="148">
        <v>9.0156120019187023E-3</v>
      </c>
      <c r="AU71" s="148">
        <v>1.7552515858001869E-2</v>
      </c>
      <c r="AV71" s="148">
        <v>5.6694275487806142E-3</v>
      </c>
      <c r="AW71" s="148">
        <v>1.7799855353342795E-3</v>
      </c>
      <c r="AX71" s="148">
        <v>4.4372260043273014E-3</v>
      </c>
      <c r="AY71" s="148">
        <v>4.8284560587139314E-3</v>
      </c>
      <c r="AZ71" s="148">
        <v>5.3359604203906345E-3</v>
      </c>
      <c r="BA71" s="148">
        <v>3.7203299571849065E-3</v>
      </c>
      <c r="BB71" s="148">
        <v>3.0413349698848288E-3</v>
      </c>
      <c r="BC71" s="148">
        <v>3.4269335385729155E-3</v>
      </c>
      <c r="BD71" s="148">
        <v>4.5473345979469655E-3</v>
      </c>
      <c r="BE71" s="148">
        <v>4.161573961631808E-3</v>
      </c>
      <c r="BF71" s="148">
        <v>3.2043740691990413E-3</v>
      </c>
      <c r="BG71" s="148">
        <v>2.375374242615501E-3</v>
      </c>
      <c r="BH71" s="148">
        <v>1.9641588690818084E-3</v>
      </c>
      <c r="BI71" s="148">
        <v>3.7521622301713593E-3</v>
      </c>
      <c r="BJ71" s="148">
        <v>2.8275595081004952E-3</v>
      </c>
      <c r="BK71" s="148">
        <v>2.2715451286669159E-3</v>
      </c>
      <c r="BL71" s="148">
        <v>6.8050641706417772E-3</v>
      </c>
      <c r="BM71" s="148">
        <v>7.0770176127655082E-3</v>
      </c>
      <c r="BN71" s="148">
        <v>5.4972221019045624E-3</v>
      </c>
      <c r="BO71" s="148">
        <v>5.5420457616280616E-3</v>
      </c>
      <c r="BP71" s="148">
        <v>2.5715567364589329E-3</v>
      </c>
      <c r="BQ71" s="148">
        <v>3.8187909023524066E-3</v>
      </c>
      <c r="BR71" s="148">
        <v>2.3341555039301564E-3</v>
      </c>
      <c r="BS71" s="148">
        <v>2.62490193968454E-3</v>
      </c>
      <c r="BT71" s="148">
        <v>1.7551663402476749E-3</v>
      </c>
      <c r="BU71" s="148">
        <v>2.0655214541608576E-3</v>
      </c>
      <c r="BV71" s="148">
        <v>1.5139399262902069E-2</v>
      </c>
      <c r="BW71" s="148">
        <v>1.0123356665300456</v>
      </c>
      <c r="BX71" s="148">
        <v>3.3565083692610733E-3</v>
      </c>
      <c r="BY71" s="148">
        <v>4.5850599664359103E-3</v>
      </c>
      <c r="BZ71" s="148">
        <v>3.7823678303560127E-3</v>
      </c>
      <c r="CA71" s="148">
        <v>1.4546725711123368E-3</v>
      </c>
      <c r="CB71" s="148">
        <v>2.3539531738047707E-3</v>
      </c>
      <c r="CC71" s="148">
        <v>9.7759041234184358E-4</v>
      </c>
      <c r="CD71" s="148">
        <v>1.9329889727715373E-4</v>
      </c>
      <c r="CE71" s="148">
        <v>2.1263050535881237E-3</v>
      </c>
      <c r="CF71" s="148">
        <v>1.0518223550552628E-3</v>
      </c>
      <c r="CG71" s="148">
        <v>2.2011974676023473E-3</v>
      </c>
      <c r="CH71" s="148">
        <v>1.3130592074819807E-3</v>
      </c>
      <c r="CI71" s="148">
        <v>9.5216442699675103E-4</v>
      </c>
      <c r="CJ71" s="148">
        <v>1.8355887254740382E-3</v>
      </c>
      <c r="CK71" s="148">
        <v>1.9054794232328698E-3</v>
      </c>
      <c r="CL71" s="148">
        <v>1.1915338073353631E-3</v>
      </c>
      <c r="CM71" s="148">
        <v>2.1241917239218752E-3</v>
      </c>
      <c r="CN71" s="148">
        <v>1.8879836993085746E-3</v>
      </c>
      <c r="CO71" s="148">
        <v>1.0217615991771952E-3</v>
      </c>
      <c r="CP71" s="148">
        <v>2.0172681400970434E-3</v>
      </c>
      <c r="CQ71" s="148">
        <v>1.5848393063463294E-3</v>
      </c>
      <c r="CR71" s="148">
        <v>2.9387953644211822E-3</v>
      </c>
      <c r="CS71" s="148">
        <v>3.2935722343491818E-3</v>
      </c>
      <c r="CT71" s="148">
        <v>2.5468318800937854E-3</v>
      </c>
      <c r="CU71" s="148">
        <v>3.0786618719540423E-3</v>
      </c>
      <c r="CV71" s="148">
        <v>6.8638578526443762E-3</v>
      </c>
      <c r="CW71" s="148">
        <v>6.6792472128743251E-3</v>
      </c>
      <c r="CX71" s="148">
        <v>5.426225467615591E-3</v>
      </c>
      <c r="CY71" s="148">
        <v>1.9440504886182148E-3</v>
      </c>
      <c r="CZ71" s="148">
        <v>1.3521923813640132E-3</v>
      </c>
      <c r="DA71" s="148">
        <v>1.7307709585195864E-3</v>
      </c>
      <c r="DB71" s="148">
        <v>4.1536726486656132E-3</v>
      </c>
      <c r="DC71" s="148">
        <v>2.085820566539429E-3</v>
      </c>
      <c r="DD71" s="148">
        <v>1.8466052620258817E-2</v>
      </c>
      <c r="DE71" s="148">
        <v>1.4991974860877917E-2</v>
      </c>
      <c r="DF71" s="148">
        <v>7.5371889230131748E-3</v>
      </c>
      <c r="DG71" s="148">
        <v>2.3536135455958195E-3</v>
      </c>
      <c r="DH71" s="148">
        <v>3.1072554280596977E-3</v>
      </c>
      <c r="DI71" s="148">
        <v>3.4555673969244353E-3</v>
      </c>
      <c r="DJ71" s="148">
        <v>3.6224028190810628E-3</v>
      </c>
      <c r="DK71" s="148">
        <v>1.0106961687191337E-3</v>
      </c>
    </row>
    <row r="72" spans="2:115">
      <c r="B72" s="150">
        <v>471</v>
      </c>
      <c r="C72" s="147" t="s">
        <v>539</v>
      </c>
      <c r="D72" s="148">
        <v>0.99980603883474506</v>
      </c>
      <c r="E72" s="148">
        <v>0.11984100338799283</v>
      </c>
      <c r="F72" s="148">
        <v>0.13144061322471626</v>
      </c>
      <c r="G72" s="148">
        <v>6.880655948457097E-3</v>
      </c>
      <c r="H72" s="148">
        <v>1.8661000072620344E-2</v>
      </c>
      <c r="I72" s="148">
        <v>1.8661000072620344E-2</v>
      </c>
      <c r="J72" s="148">
        <v>2.1999025605625067E-3</v>
      </c>
      <c r="K72" s="148">
        <v>3.3126434665874741E-3</v>
      </c>
      <c r="L72" s="148">
        <v>2.4684922451997907E-3</v>
      </c>
      <c r="M72" s="148">
        <v>1.4342438634213424E-3</v>
      </c>
      <c r="N72" s="148">
        <v>1.7732564608419639E-3</v>
      </c>
      <c r="O72" s="148">
        <v>7.0117819002313651E-3</v>
      </c>
      <c r="P72" s="148">
        <v>5.0939569349996005E-3</v>
      </c>
      <c r="Q72" s="148">
        <v>3.7669110218263493E-3</v>
      </c>
      <c r="R72" s="148">
        <v>4.0233157482580766E-3</v>
      </c>
      <c r="S72" s="148">
        <v>1.9467665048049853E-3</v>
      </c>
      <c r="T72" s="148">
        <v>1.4197797917510403E-3</v>
      </c>
      <c r="U72" s="148">
        <v>5.0406896198568942E-3</v>
      </c>
      <c r="V72" s="148">
        <v>3.2271610360415401E-3</v>
      </c>
      <c r="W72" s="148">
        <v>1.8350025912704665E-3</v>
      </c>
      <c r="X72" s="148">
        <v>1.9557668864953405E-3</v>
      </c>
      <c r="Y72" s="148">
        <v>9.5067614190756274E-3</v>
      </c>
      <c r="Z72" s="148">
        <v>4.9348594738966049E-3</v>
      </c>
      <c r="AA72" s="148">
        <v>2.0680620474786689E-3</v>
      </c>
      <c r="AB72" s="148">
        <v>6.9611624607177113E-3</v>
      </c>
      <c r="AC72" s="148">
        <v>4.8319305074924681E-3</v>
      </c>
      <c r="AD72" s="148">
        <v>2.1278793723746715E-3</v>
      </c>
      <c r="AE72" s="148">
        <v>6.1758060259082658E-3</v>
      </c>
      <c r="AF72" s="148">
        <v>4.8986551834463606E-3</v>
      </c>
      <c r="AG72" s="148">
        <v>6.9833958856404194E-3</v>
      </c>
      <c r="AH72" s="148">
        <v>6.0670993125268285E-3</v>
      </c>
      <c r="AI72" s="148">
        <v>3.1695046804542178E-3</v>
      </c>
      <c r="AJ72" s="148">
        <v>7.1740050673131574E-4</v>
      </c>
      <c r="AK72" s="148">
        <v>2.7632769804973724E-3</v>
      </c>
      <c r="AL72" s="148">
        <v>2.3180948198970753E-3</v>
      </c>
      <c r="AM72" s="148">
        <v>1.8410687186900833E-3</v>
      </c>
      <c r="AN72" s="148">
        <v>1.7242537590898223E-3</v>
      </c>
      <c r="AO72" s="148">
        <v>2.5440057211575298E-3</v>
      </c>
      <c r="AP72" s="148">
        <v>2.4441321333830554E-3</v>
      </c>
      <c r="AQ72" s="148">
        <v>2.2665320142993889E-3</v>
      </c>
      <c r="AR72" s="148">
        <v>2.4913095729603889E-3</v>
      </c>
      <c r="AS72" s="148">
        <v>1.6080164879004313E-3</v>
      </c>
      <c r="AT72" s="148">
        <v>5.4413696632088704E-3</v>
      </c>
      <c r="AU72" s="148">
        <v>3.0877689974682355E-3</v>
      </c>
      <c r="AV72" s="148">
        <v>3.1687138099916463E-3</v>
      </c>
      <c r="AW72" s="148">
        <v>1.5483170679928592E-3</v>
      </c>
      <c r="AX72" s="148">
        <v>1.7091570268357543E-3</v>
      </c>
      <c r="AY72" s="148">
        <v>2.0522294940503146E-3</v>
      </c>
      <c r="AZ72" s="148">
        <v>2.1655370504925484E-3</v>
      </c>
      <c r="BA72" s="148">
        <v>1.8371584294074252E-3</v>
      </c>
      <c r="BB72" s="148">
        <v>1.6774378557408256E-3</v>
      </c>
      <c r="BC72" s="148">
        <v>1.8423719531386158E-3</v>
      </c>
      <c r="BD72" s="148">
        <v>2.5232388554701983E-3</v>
      </c>
      <c r="BE72" s="148">
        <v>2.9005749571509227E-3</v>
      </c>
      <c r="BF72" s="148">
        <v>1.7745561804377371E-3</v>
      </c>
      <c r="BG72" s="148">
        <v>1.7459382737426642E-3</v>
      </c>
      <c r="BH72" s="148">
        <v>1.4927577234121797E-3</v>
      </c>
      <c r="BI72" s="148">
        <v>2.207908235778184E-3</v>
      </c>
      <c r="BJ72" s="148">
        <v>1.6653866987443064E-3</v>
      </c>
      <c r="BK72" s="148">
        <v>1.4670855955437295E-3</v>
      </c>
      <c r="BL72" s="148">
        <v>1.9731035905123126E-3</v>
      </c>
      <c r="BM72" s="148">
        <v>1.8291307532775731E-3</v>
      </c>
      <c r="BN72" s="148">
        <v>2.6714845976094663E-3</v>
      </c>
      <c r="BO72" s="148">
        <v>2.3533433001569804E-3</v>
      </c>
      <c r="BP72" s="148">
        <v>2.3659906186468331E-3</v>
      </c>
      <c r="BQ72" s="148">
        <v>2.8853648875309099E-3</v>
      </c>
      <c r="BR72" s="148">
        <v>2.2138601307081542E-3</v>
      </c>
      <c r="BS72" s="148">
        <v>2.8231104207754646E-3</v>
      </c>
      <c r="BT72" s="148">
        <v>2.1437953942091939E-3</v>
      </c>
      <c r="BU72" s="148">
        <v>2.3556038195874976E-3</v>
      </c>
      <c r="BV72" s="148">
        <v>1.3617360170916928E-3</v>
      </c>
      <c r="BW72" s="148">
        <v>4.8398476509823821E-3</v>
      </c>
      <c r="BX72" s="148">
        <v>1.0928894537202398</v>
      </c>
      <c r="BY72" s="148">
        <v>1.0074419585381741E-2</v>
      </c>
      <c r="BZ72" s="148">
        <v>3.6182416531628744E-3</v>
      </c>
      <c r="CA72" s="148">
        <v>2.2557714174393688E-3</v>
      </c>
      <c r="CB72" s="148">
        <v>2.7731530003066891E-3</v>
      </c>
      <c r="CC72" s="148">
        <v>1.1909136453062126E-3</v>
      </c>
      <c r="CD72" s="148">
        <v>2.6464186472165331E-4</v>
      </c>
      <c r="CE72" s="148">
        <v>1.0102802198221215E-2</v>
      </c>
      <c r="CF72" s="148">
        <v>1.9284526543180351E-3</v>
      </c>
      <c r="CG72" s="148">
        <v>1.4703233741040664E-2</v>
      </c>
      <c r="CH72" s="148">
        <v>2.159336829272105E-3</v>
      </c>
      <c r="CI72" s="148">
        <v>1.7604460152507455E-3</v>
      </c>
      <c r="CJ72" s="148">
        <v>3.0405396175212317E-3</v>
      </c>
      <c r="CK72" s="148">
        <v>6.7162365499251094E-3</v>
      </c>
      <c r="CL72" s="148">
        <v>1.225217363254813E-3</v>
      </c>
      <c r="CM72" s="148">
        <v>7.5132181836407323E-3</v>
      </c>
      <c r="CN72" s="148">
        <v>2.231516277930294E-3</v>
      </c>
      <c r="CO72" s="148">
        <v>1.1621214384313248E-3</v>
      </c>
      <c r="CP72" s="148">
        <v>3.0324040152890897E-3</v>
      </c>
      <c r="CQ72" s="148">
        <v>2.6225359713243877E-3</v>
      </c>
      <c r="CR72" s="148">
        <v>5.0679526741256144E-3</v>
      </c>
      <c r="CS72" s="148">
        <v>8.4423918850037513E-3</v>
      </c>
      <c r="CT72" s="148">
        <v>1.2038152009430508E-2</v>
      </c>
      <c r="CU72" s="148">
        <v>5.8787675890281501E-3</v>
      </c>
      <c r="CV72" s="148">
        <v>5.7700561439270291E-3</v>
      </c>
      <c r="CW72" s="148">
        <v>6.0606560221728454E-3</v>
      </c>
      <c r="CX72" s="148">
        <v>9.7421539414657317E-3</v>
      </c>
      <c r="CY72" s="148">
        <v>3.3516196307968918E-3</v>
      </c>
      <c r="CZ72" s="148">
        <v>1.6478590884403941E-3</v>
      </c>
      <c r="DA72" s="148">
        <v>2.3969283854807142E-3</v>
      </c>
      <c r="DB72" s="148">
        <v>2.4048585241599465E-3</v>
      </c>
      <c r="DC72" s="148">
        <v>1.560665882198416E-3</v>
      </c>
      <c r="DD72" s="148">
        <v>1.6454235295760559E-2</v>
      </c>
      <c r="DE72" s="148">
        <v>1.1309064570273095E-2</v>
      </c>
      <c r="DF72" s="148">
        <v>1.6450938486262657E-2</v>
      </c>
      <c r="DG72" s="148">
        <v>6.5636800881130001E-3</v>
      </c>
      <c r="DH72" s="148">
        <v>2.8432759904669855E-3</v>
      </c>
      <c r="DI72" s="148">
        <v>6.7282106775458971E-3</v>
      </c>
      <c r="DJ72" s="148">
        <v>4.0075509088528987E-3</v>
      </c>
      <c r="DK72" s="148">
        <v>2.3107997863171382E-3</v>
      </c>
    </row>
    <row r="73" spans="2:115">
      <c r="B73" s="150">
        <v>481</v>
      </c>
      <c r="C73" s="147" t="s">
        <v>540</v>
      </c>
      <c r="D73" s="148">
        <v>0.99994602978921709</v>
      </c>
      <c r="E73" s="148">
        <v>0.45480437700475457</v>
      </c>
      <c r="F73" s="148">
        <v>5.7148678883310079E-2</v>
      </c>
      <c r="G73" s="148">
        <v>1.8298934964890289E-3</v>
      </c>
      <c r="H73" s="148">
        <v>8.9062043947274488E-2</v>
      </c>
      <c r="I73" s="148">
        <v>8.6227914844958967E-2</v>
      </c>
      <c r="J73" s="148">
        <v>2.224574400824839E-3</v>
      </c>
      <c r="K73" s="148">
        <v>2.7174770857221523E-3</v>
      </c>
      <c r="L73" s="148">
        <v>3.1633993115795303E-3</v>
      </c>
      <c r="M73" s="148">
        <v>1.4703130426288516E-3</v>
      </c>
      <c r="N73" s="148">
        <v>1.6466225097385601E-3</v>
      </c>
      <c r="O73" s="148">
        <v>7.5129518580397585E-3</v>
      </c>
      <c r="P73" s="148">
        <v>4.3440807785054547E-3</v>
      </c>
      <c r="Q73" s="148">
        <v>3.7358193970047173E-3</v>
      </c>
      <c r="R73" s="148">
        <v>3.112063395965513E-3</v>
      </c>
      <c r="S73" s="148">
        <v>2.3008474978275534E-3</v>
      </c>
      <c r="T73" s="148">
        <v>8.9999572270432098E-4</v>
      </c>
      <c r="U73" s="148">
        <v>3.3579587115489381E-3</v>
      </c>
      <c r="V73" s="148">
        <v>2.7519237377191994E-3</v>
      </c>
      <c r="W73" s="148">
        <v>2.109423287273848E-3</v>
      </c>
      <c r="X73" s="148">
        <v>2.1232727395283355E-3</v>
      </c>
      <c r="Y73" s="148">
        <v>8.0253977000222972E-3</v>
      </c>
      <c r="Z73" s="148">
        <v>4.2678696320670425E-3</v>
      </c>
      <c r="AA73" s="148">
        <v>3.0835713590040377E-3</v>
      </c>
      <c r="AB73" s="148">
        <v>1.4832019282832374E-2</v>
      </c>
      <c r="AC73" s="148">
        <v>1.184492582337127E-2</v>
      </c>
      <c r="AD73" s="148">
        <v>3.8858672487364861E-3</v>
      </c>
      <c r="AE73" s="148">
        <v>6.3376518271931514E-3</v>
      </c>
      <c r="AF73" s="148">
        <v>4.2098848350676484E-3</v>
      </c>
      <c r="AG73" s="148">
        <v>1.061827347188073E-2</v>
      </c>
      <c r="AH73" s="148">
        <v>6.4289916352243855E-3</v>
      </c>
      <c r="AI73" s="148">
        <v>5.4397047739311024E-3</v>
      </c>
      <c r="AJ73" s="148">
        <v>3.6309955380697009E-4</v>
      </c>
      <c r="AK73" s="148">
        <v>1.1409431509769529E-3</v>
      </c>
      <c r="AL73" s="148">
        <v>2.3007537456399322E-3</v>
      </c>
      <c r="AM73" s="148">
        <v>2.4659496519807244E-3</v>
      </c>
      <c r="AN73" s="148">
        <v>2.1431129431077399E-3</v>
      </c>
      <c r="AO73" s="148">
        <v>4.4284038036118282E-3</v>
      </c>
      <c r="AP73" s="148">
        <v>6.9983867162653731E-3</v>
      </c>
      <c r="AQ73" s="148">
        <v>2.8943293275221333E-3</v>
      </c>
      <c r="AR73" s="148">
        <v>6.6577455326182278E-3</v>
      </c>
      <c r="AS73" s="148">
        <v>3.1594425646292008E-3</v>
      </c>
      <c r="AT73" s="148">
        <v>3.0951757984627004E-3</v>
      </c>
      <c r="AU73" s="148">
        <v>4.0895511534946791E-3</v>
      </c>
      <c r="AV73" s="148">
        <v>2.1716742977910593E-3</v>
      </c>
      <c r="AW73" s="148">
        <v>2.1331156480236414E-3</v>
      </c>
      <c r="AX73" s="148">
        <v>2.216807703928134E-3</v>
      </c>
      <c r="AY73" s="148">
        <v>1.8777417099528119E-3</v>
      </c>
      <c r="AZ73" s="148">
        <v>1.9096435500336045E-3</v>
      </c>
      <c r="BA73" s="148">
        <v>2.0996221356003077E-3</v>
      </c>
      <c r="BB73" s="148">
        <v>1.506830661011612E-3</v>
      </c>
      <c r="BC73" s="148">
        <v>2.339327707360932E-3</v>
      </c>
      <c r="BD73" s="148">
        <v>3.6709247784310044E-3</v>
      </c>
      <c r="BE73" s="148">
        <v>3.3655183132925465E-3</v>
      </c>
      <c r="BF73" s="148">
        <v>2.0190895334090439E-3</v>
      </c>
      <c r="BG73" s="148">
        <v>1.7536600171226314E-3</v>
      </c>
      <c r="BH73" s="148">
        <v>1.7341834972429584E-3</v>
      </c>
      <c r="BI73" s="148">
        <v>2.8007186766676358E-3</v>
      </c>
      <c r="BJ73" s="148">
        <v>2.2145126179166016E-3</v>
      </c>
      <c r="BK73" s="148">
        <v>2.0625572438884424E-3</v>
      </c>
      <c r="BL73" s="148">
        <v>2.0120671240822998E-3</v>
      </c>
      <c r="BM73" s="148">
        <v>1.9877645075132245E-3</v>
      </c>
      <c r="BN73" s="148">
        <v>3.8833639705012856E-3</v>
      </c>
      <c r="BO73" s="148">
        <v>7.2866553976283933E-3</v>
      </c>
      <c r="BP73" s="148">
        <v>2.2801124915713972E-3</v>
      </c>
      <c r="BQ73" s="148">
        <v>4.0552768851582332E-3</v>
      </c>
      <c r="BR73" s="148">
        <v>2.7453618514138686E-3</v>
      </c>
      <c r="BS73" s="148">
        <v>2.6096820910135282E-3</v>
      </c>
      <c r="BT73" s="148">
        <v>7.1217972419378951E-3</v>
      </c>
      <c r="BU73" s="148">
        <v>8.3518629716377163E-3</v>
      </c>
      <c r="BV73" s="148">
        <v>2.1342770478037777E-2</v>
      </c>
      <c r="BW73" s="148">
        <v>4.6924169127722307E-3</v>
      </c>
      <c r="BX73" s="148">
        <v>5.8389845681436981E-3</v>
      </c>
      <c r="BY73" s="148">
        <v>1.0032552911933446</v>
      </c>
      <c r="BZ73" s="148">
        <v>3.3775864728196065E-3</v>
      </c>
      <c r="CA73" s="148">
        <v>6.6760883154584408E-3</v>
      </c>
      <c r="CB73" s="148">
        <v>1.6676320141559265E-3</v>
      </c>
      <c r="CC73" s="148">
        <v>1.3340008937727406E-3</v>
      </c>
      <c r="CD73" s="148">
        <v>5.3312244935416035E-4</v>
      </c>
      <c r="CE73" s="148">
        <v>4.9522714567542453E-2</v>
      </c>
      <c r="CF73" s="148">
        <v>4.3717900811585915E-3</v>
      </c>
      <c r="CG73" s="148">
        <v>4.6063049618286422E-3</v>
      </c>
      <c r="CH73" s="148">
        <v>6.9896282786011581E-3</v>
      </c>
      <c r="CI73" s="148">
        <v>5.4296737253838817E-3</v>
      </c>
      <c r="CJ73" s="148">
        <v>5.4840235074817912E-3</v>
      </c>
      <c r="CK73" s="148">
        <v>1.8046649891519273E-2</v>
      </c>
      <c r="CL73" s="148">
        <v>3.1096608610865794E-3</v>
      </c>
      <c r="CM73" s="148">
        <v>1.9405987226284817E-2</v>
      </c>
      <c r="CN73" s="148">
        <v>8.0817960914747935E-3</v>
      </c>
      <c r="CO73" s="148">
        <v>1.7135557126061796E-3</v>
      </c>
      <c r="CP73" s="148">
        <v>7.3284103775889528E-3</v>
      </c>
      <c r="CQ73" s="148">
        <v>4.5672672875746246E-3</v>
      </c>
      <c r="CR73" s="148">
        <v>3.0224406952996059E-2</v>
      </c>
      <c r="CS73" s="148">
        <v>1.0750344245167602E-2</v>
      </c>
      <c r="CT73" s="148">
        <v>7.1111979994148812E-3</v>
      </c>
      <c r="CU73" s="148">
        <v>7.0014661797225299E-3</v>
      </c>
      <c r="CV73" s="148">
        <v>2.0872883864949017E-2</v>
      </c>
      <c r="CW73" s="148">
        <v>7.4624821731663635E-3</v>
      </c>
      <c r="CX73" s="148">
        <v>6.2845493728084624E-3</v>
      </c>
      <c r="CY73" s="148">
        <v>1.8160994689816743E-3</v>
      </c>
      <c r="CZ73" s="148">
        <v>2.6743334049970993E-3</v>
      </c>
      <c r="DA73" s="148">
        <v>5.6184136891975567E-3</v>
      </c>
      <c r="DB73" s="148">
        <v>4.7370298036064889E-3</v>
      </c>
      <c r="DC73" s="148">
        <v>2.4327960230165692E-3</v>
      </c>
      <c r="DD73" s="148">
        <v>6.0700580761660856E-2</v>
      </c>
      <c r="DE73" s="148">
        <v>2.3258331251235734E-2</v>
      </c>
      <c r="DF73" s="148">
        <v>1.2865892736844894E-2</v>
      </c>
      <c r="DG73" s="148">
        <v>1.7233750675152707E-2</v>
      </c>
      <c r="DH73" s="148">
        <v>1.8424967475409492E-3</v>
      </c>
      <c r="DI73" s="148">
        <v>1.9201510240091736E-2</v>
      </c>
      <c r="DJ73" s="148">
        <v>3.8075646054129856E-3</v>
      </c>
      <c r="DK73" s="148">
        <v>1.7155192242090479E-2</v>
      </c>
    </row>
    <row r="74" spans="2:115">
      <c r="B74" s="150">
        <v>511</v>
      </c>
      <c r="C74" s="147" t="s">
        <v>541</v>
      </c>
      <c r="D74" s="148">
        <v>0.99864413740912727</v>
      </c>
      <c r="E74" s="148">
        <v>0.43473671465640085</v>
      </c>
      <c r="F74" s="148">
        <v>0.10194111406397412</v>
      </c>
      <c r="G74" s="148">
        <v>0.16874271412737302</v>
      </c>
      <c r="H74" s="148">
        <v>0.12542482712852096</v>
      </c>
      <c r="I74" s="148">
        <v>0.11729564460746919</v>
      </c>
      <c r="J74" s="148">
        <v>0.10130492604433217</v>
      </c>
      <c r="K74" s="148">
        <v>9.8431610287751548E-2</v>
      </c>
      <c r="L74" s="148">
        <v>6.4334718217259751E-2</v>
      </c>
      <c r="M74" s="148">
        <v>4.4394506499392201E-2</v>
      </c>
      <c r="N74" s="148">
        <v>8.2937331335131814E-2</v>
      </c>
      <c r="O74" s="148">
        <v>2.8201310140931093E-2</v>
      </c>
      <c r="P74" s="148">
        <v>4.380156755120939E-2</v>
      </c>
      <c r="Q74" s="148">
        <v>0.12091557622324586</v>
      </c>
      <c r="R74" s="148">
        <v>7.3192257139385541E-2</v>
      </c>
      <c r="S74" s="148">
        <v>0.12144551341358481</v>
      </c>
      <c r="T74" s="148">
        <v>1.2573594743796776E-2</v>
      </c>
      <c r="U74" s="148">
        <v>8.7305714729505449E-2</v>
      </c>
      <c r="V74" s="148">
        <v>0.1152374337981691</v>
      </c>
      <c r="W74" s="148">
        <v>8.8645190237572807E-2</v>
      </c>
      <c r="X74" s="148">
        <v>9.4726148603883953E-2</v>
      </c>
      <c r="Y74" s="148">
        <v>0.12380947864180777</v>
      </c>
      <c r="Z74" s="148">
        <v>0.11964378302593717</v>
      </c>
      <c r="AA74" s="148">
        <v>7.4439165027394921E-2</v>
      </c>
      <c r="AB74" s="148">
        <v>3.9655438410543815E-2</v>
      </c>
      <c r="AC74" s="148">
        <v>4.0518550500603413E-2</v>
      </c>
      <c r="AD74" s="148">
        <v>1.7091317303120114E-2</v>
      </c>
      <c r="AE74" s="148">
        <v>5.6202532381819874E-2</v>
      </c>
      <c r="AF74" s="148">
        <v>4.7030978410705658E-2</v>
      </c>
      <c r="AG74" s="148">
        <v>7.6684795246048251E-2</v>
      </c>
      <c r="AH74" s="148">
        <v>8.282827303192461E-2</v>
      </c>
      <c r="AI74" s="148">
        <v>8.484522147399054E-2</v>
      </c>
      <c r="AJ74" s="148">
        <v>7.6988133762982639E-3</v>
      </c>
      <c r="AK74" s="148">
        <v>2.0646008063358499E-2</v>
      </c>
      <c r="AL74" s="148">
        <v>8.7749683024381311E-2</v>
      </c>
      <c r="AM74" s="148">
        <v>6.3609120553369286E-2</v>
      </c>
      <c r="AN74" s="148">
        <v>0.11149448419165377</v>
      </c>
      <c r="AO74" s="148">
        <v>5.3219539292005708E-2</v>
      </c>
      <c r="AP74" s="148">
        <v>4.4624979886094943E-2</v>
      </c>
      <c r="AQ74" s="148">
        <v>5.6318995840755011E-2</v>
      </c>
      <c r="AR74" s="148">
        <v>5.5048464651098916E-2</v>
      </c>
      <c r="AS74" s="148">
        <v>2.9993983628850866E-2</v>
      </c>
      <c r="AT74" s="148">
        <v>3.6413386204339926E-2</v>
      </c>
      <c r="AU74" s="148">
        <v>4.5358048154741391E-2</v>
      </c>
      <c r="AV74" s="148">
        <v>5.9581886295723245E-2</v>
      </c>
      <c r="AW74" s="148">
        <v>1.9622005127114147E-2</v>
      </c>
      <c r="AX74" s="148">
        <v>4.83610982102596E-2</v>
      </c>
      <c r="AY74" s="148">
        <v>5.025092047937315E-2</v>
      </c>
      <c r="AZ74" s="148">
        <v>4.6601197011087503E-2</v>
      </c>
      <c r="BA74" s="148">
        <v>6.2791289905746631E-2</v>
      </c>
      <c r="BB74" s="148">
        <v>5.8836581841306065E-2</v>
      </c>
      <c r="BC74" s="148">
        <v>7.6939226432992627E-2</v>
      </c>
      <c r="BD74" s="148">
        <v>7.8091204197847111E-2</v>
      </c>
      <c r="BE74" s="148">
        <v>6.7598775159774804E-2</v>
      </c>
      <c r="BF74" s="148">
        <v>8.0497880285988324E-2</v>
      </c>
      <c r="BG74" s="148">
        <v>8.4730605801063952E-2</v>
      </c>
      <c r="BH74" s="148">
        <v>6.8315791015504043E-2</v>
      </c>
      <c r="BI74" s="148">
        <v>7.7022067555621923E-2</v>
      </c>
      <c r="BJ74" s="148">
        <v>7.7353937401769157E-2</v>
      </c>
      <c r="BK74" s="148">
        <v>6.9938449967702279E-2</v>
      </c>
      <c r="BL74" s="148">
        <v>8.3646600951240879E-2</v>
      </c>
      <c r="BM74" s="148">
        <v>0.1005867317224145</v>
      </c>
      <c r="BN74" s="148">
        <v>8.8497721586979453E-2</v>
      </c>
      <c r="BO74" s="148">
        <v>6.4846837546041411E-2</v>
      </c>
      <c r="BP74" s="148">
        <v>0.10520248349916968</v>
      </c>
      <c r="BQ74" s="148">
        <v>2.3684853537515982E-2</v>
      </c>
      <c r="BR74" s="148">
        <v>7.4776164683473423E-2</v>
      </c>
      <c r="BS74" s="148">
        <v>8.3865679547653046E-2</v>
      </c>
      <c r="BT74" s="148">
        <v>5.5529670838870664E-2</v>
      </c>
      <c r="BU74" s="148">
        <v>5.0400931258682655E-2</v>
      </c>
      <c r="BV74" s="148">
        <v>1.5370881339247664E-2</v>
      </c>
      <c r="BW74" s="148">
        <v>1.9940658871433665E-2</v>
      </c>
      <c r="BX74" s="148">
        <v>3.8125646878461782E-2</v>
      </c>
      <c r="BY74" s="148">
        <v>2.9868419571018379E-2</v>
      </c>
      <c r="BZ74" s="148">
        <v>1.0201053914603209</v>
      </c>
      <c r="CA74" s="148">
        <v>1.5088523027172462E-2</v>
      </c>
      <c r="CB74" s="148">
        <v>6.9835889762876737E-3</v>
      </c>
      <c r="CC74" s="148">
        <v>1.0357424163236595E-2</v>
      </c>
      <c r="CD74" s="148">
        <v>3.3335363207035139E-3</v>
      </c>
      <c r="CE74" s="148">
        <v>1.4005526070861179E-2</v>
      </c>
      <c r="CF74" s="148">
        <v>1.9119053360487734E-2</v>
      </c>
      <c r="CG74" s="148">
        <v>0.12134399726158099</v>
      </c>
      <c r="CH74" s="148">
        <v>1.8686960640747631E-2</v>
      </c>
      <c r="CI74" s="148">
        <v>1.5940181575940873E-2</v>
      </c>
      <c r="CJ74" s="148">
        <v>1.7696362433789824E-2</v>
      </c>
      <c r="CK74" s="148">
        <v>2.7283932336455895E-2</v>
      </c>
      <c r="CL74" s="148">
        <v>9.7447269556736483E-3</v>
      </c>
      <c r="CM74" s="148">
        <v>1.7224174927122537E-2</v>
      </c>
      <c r="CN74" s="148">
        <v>2.1256233100651899E-2</v>
      </c>
      <c r="CO74" s="148">
        <v>2.2554354356203885E-2</v>
      </c>
      <c r="CP74" s="148">
        <v>1.80881487982139E-2</v>
      </c>
      <c r="CQ74" s="148">
        <v>4.127381607036764E-2</v>
      </c>
      <c r="CR74" s="148">
        <v>1.9367780156205196E-2</v>
      </c>
      <c r="CS74" s="148">
        <v>1.7646743940128076E-2</v>
      </c>
      <c r="CT74" s="148">
        <v>4.8071936435392718E-2</v>
      </c>
      <c r="CU74" s="148">
        <v>7.4727119218321467E-2</v>
      </c>
      <c r="CV74" s="148">
        <v>4.5554739527814185E-2</v>
      </c>
      <c r="CW74" s="148">
        <v>3.8327299968135199E-2</v>
      </c>
      <c r="CX74" s="148">
        <v>3.334179870664121E-2</v>
      </c>
      <c r="CY74" s="148">
        <v>4.9643310096399371E-2</v>
      </c>
      <c r="CZ74" s="148">
        <v>3.8048420313179676E-2</v>
      </c>
      <c r="DA74" s="148">
        <v>2.8574173883172956E-2</v>
      </c>
      <c r="DB74" s="148">
        <v>0.10018212473705881</v>
      </c>
      <c r="DC74" s="148">
        <v>1.5744410902987581E-2</v>
      </c>
      <c r="DD74" s="148">
        <v>8.8209937378949319E-2</v>
      </c>
      <c r="DE74" s="148">
        <v>0.13276683537747683</v>
      </c>
      <c r="DF74" s="148">
        <v>5.3375514187982184E-2</v>
      </c>
      <c r="DG74" s="148">
        <v>3.264461972126903E-2</v>
      </c>
      <c r="DH74" s="148">
        <v>4.7044269688579624E-2</v>
      </c>
      <c r="DI74" s="148">
        <v>3.5899148528558848E-2</v>
      </c>
      <c r="DJ74" s="148">
        <v>0.31055387511798171</v>
      </c>
      <c r="DK74" s="148">
        <v>1.2897930689776745E-2</v>
      </c>
    </row>
    <row r="75" spans="2:115">
      <c r="B75" s="150">
        <v>531</v>
      </c>
      <c r="C75" s="147" t="s">
        <v>542</v>
      </c>
      <c r="D75" s="148">
        <v>0.93408233148261732</v>
      </c>
      <c r="E75" s="148">
        <v>0.30373168516126331</v>
      </c>
      <c r="F75" s="148">
        <v>0.22558998788586374</v>
      </c>
      <c r="G75" s="148">
        <v>5.7039973248477309E-2</v>
      </c>
      <c r="H75" s="148">
        <v>4.6993050644465718E-2</v>
      </c>
      <c r="I75" s="148">
        <v>4.59624889754204E-2</v>
      </c>
      <c r="J75" s="148">
        <v>1.8939653001123779E-2</v>
      </c>
      <c r="K75" s="148">
        <v>1.984906785047565E-2</v>
      </c>
      <c r="L75" s="148">
        <v>2.152101548339766E-2</v>
      </c>
      <c r="M75" s="148">
        <v>2.141367343432516E-2</v>
      </c>
      <c r="N75" s="148">
        <v>2.0981874945972277E-2</v>
      </c>
      <c r="O75" s="148">
        <v>4.8952625971024011E-2</v>
      </c>
      <c r="P75" s="148">
        <v>6.9256696022587924E-2</v>
      </c>
      <c r="Q75" s="148">
        <v>1.8565540293016998E-2</v>
      </c>
      <c r="R75" s="148">
        <v>2.8224338224462936E-2</v>
      </c>
      <c r="S75" s="148">
        <v>1.7428753029286995E-2</v>
      </c>
      <c r="T75" s="148">
        <v>7.6022149939230311E-3</v>
      </c>
      <c r="U75" s="148">
        <v>3.3033849601516389E-2</v>
      </c>
      <c r="V75" s="148">
        <v>3.1880437056945647E-2</v>
      </c>
      <c r="W75" s="148">
        <v>2.0997815377522024E-2</v>
      </c>
      <c r="X75" s="148">
        <v>2.6619346343758378E-2</v>
      </c>
      <c r="Y75" s="148">
        <v>2.7399984915122563E-2</v>
      </c>
      <c r="Z75" s="148">
        <v>2.3239571972749402E-2</v>
      </c>
      <c r="AA75" s="148">
        <v>2.2067535441421812E-2</v>
      </c>
      <c r="AB75" s="148">
        <v>2.342020024772061E-2</v>
      </c>
      <c r="AC75" s="148">
        <v>1.7656274183508805E-2</v>
      </c>
      <c r="AD75" s="148">
        <v>1.2448491955299231E-2</v>
      </c>
      <c r="AE75" s="148">
        <v>2.0510558289955513E-2</v>
      </c>
      <c r="AF75" s="148">
        <v>1.7148809581521623E-2</v>
      </c>
      <c r="AG75" s="148">
        <v>1.7732545798302708E-2</v>
      </c>
      <c r="AH75" s="148">
        <v>2.0219272909694573E-2</v>
      </c>
      <c r="AI75" s="148">
        <v>1.9697899467817692E-2</v>
      </c>
      <c r="AJ75" s="148">
        <v>5.6590700136672795E-3</v>
      </c>
      <c r="AK75" s="148">
        <v>8.6512215675526322E-3</v>
      </c>
      <c r="AL75" s="148">
        <v>1.4280105840531597E-2</v>
      </c>
      <c r="AM75" s="148">
        <v>1.5596418252657398E-2</v>
      </c>
      <c r="AN75" s="148">
        <v>1.6760969876701483E-2</v>
      </c>
      <c r="AO75" s="148">
        <v>1.8763195153452077E-2</v>
      </c>
      <c r="AP75" s="148">
        <v>2.1669400539413283E-2</v>
      </c>
      <c r="AQ75" s="148">
        <v>2.8283339372889866E-2</v>
      </c>
      <c r="AR75" s="148">
        <v>2.6932576462064067E-2</v>
      </c>
      <c r="AS75" s="148">
        <v>1.5963935684971099E-2</v>
      </c>
      <c r="AT75" s="148">
        <v>1.8130212449052222E-2</v>
      </c>
      <c r="AU75" s="148">
        <v>2.0598615559405471E-2</v>
      </c>
      <c r="AV75" s="148">
        <v>1.8721347373440157E-2</v>
      </c>
      <c r="AW75" s="148">
        <v>1.9713090844795458E-2</v>
      </c>
      <c r="AX75" s="148">
        <v>1.8063419920855944E-2</v>
      </c>
      <c r="AY75" s="148">
        <v>2.4864909061945072E-2</v>
      </c>
      <c r="AZ75" s="148">
        <v>1.9855207209122025E-2</v>
      </c>
      <c r="BA75" s="148">
        <v>1.6727723407239371E-2</v>
      </c>
      <c r="BB75" s="148">
        <v>1.6651686125680569E-2</v>
      </c>
      <c r="BC75" s="148">
        <v>2.265078744662774E-2</v>
      </c>
      <c r="BD75" s="148">
        <v>1.7642386859426484E-2</v>
      </c>
      <c r="BE75" s="148">
        <v>1.8879127964458609E-2</v>
      </c>
      <c r="BF75" s="148">
        <v>1.7966997496749237E-2</v>
      </c>
      <c r="BG75" s="148">
        <v>1.8170497038761071E-2</v>
      </c>
      <c r="BH75" s="148">
        <v>1.7175368604001966E-2</v>
      </c>
      <c r="BI75" s="148">
        <v>1.8425489204684245E-2</v>
      </c>
      <c r="BJ75" s="148">
        <v>1.7662469427298915E-2</v>
      </c>
      <c r="BK75" s="148">
        <v>1.8396119772926007E-2</v>
      </c>
      <c r="BL75" s="148">
        <v>1.8266182520384741E-2</v>
      </c>
      <c r="BM75" s="148">
        <v>1.6875162746341061E-2</v>
      </c>
      <c r="BN75" s="148">
        <v>3.2456664565151054E-2</v>
      </c>
      <c r="BO75" s="148">
        <v>2.3228701327856784E-2</v>
      </c>
      <c r="BP75" s="148">
        <v>4.7746124852590929E-2</v>
      </c>
      <c r="BQ75" s="148">
        <v>2.4609283875697417E-2</v>
      </c>
      <c r="BR75" s="148">
        <v>2.3242998297847078E-2</v>
      </c>
      <c r="BS75" s="148">
        <v>1.8112462735328592E-2</v>
      </c>
      <c r="BT75" s="148">
        <v>2.729459921202726E-2</v>
      </c>
      <c r="BU75" s="148">
        <v>2.6836302655859186E-2</v>
      </c>
      <c r="BV75" s="148">
        <v>3.1035280567779388E-2</v>
      </c>
      <c r="BW75" s="148">
        <v>1.6198832857626959E-2</v>
      </c>
      <c r="BX75" s="148">
        <v>2.820221113605554E-2</v>
      </c>
      <c r="BY75" s="148">
        <v>3.6252121797149282E-2</v>
      </c>
      <c r="BZ75" s="148">
        <v>3.0297010298513304E-2</v>
      </c>
      <c r="CA75" s="148">
        <v>1.0856719415799192</v>
      </c>
      <c r="CB75" s="148">
        <v>0.11259037342983097</v>
      </c>
      <c r="CC75" s="148">
        <v>9.5443176641625674E-2</v>
      </c>
      <c r="CD75" s="148">
        <v>7.4022386524193559E-2</v>
      </c>
      <c r="CE75" s="148">
        <v>7.4004512534883896E-2</v>
      </c>
      <c r="CF75" s="148">
        <v>2.0262862262606551E-2</v>
      </c>
      <c r="CG75" s="148">
        <v>7.5685186800226595E-2</v>
      </c>
      <c r="CH75" s="148">
        <v>4.9582463014672312E-2</v>
      </c>
      <c r="CI75" s="148">
        <v>2.6696651448581146E-2</v>
      </c>
      <c r="CJ75" s="148">
        <v>2.4205519851642252E-2</v>
      </c>
      <c r="CK75" s="148">
        <v>2.178431779943367E-2</v>
      </c>
      <c r="CL75" s="148">
        <v>6.9646562726151029E-3</v>
      </c>
      <c r="CM75" s="148">
        <v>2.1680099713315963E-2</v>
      </c>
      <c r="CN75" s="148">
        <v>1.591591641052419E-2</v>
      </c>
      <c r="CO75" s="148">
        <v>1.3080916143077336E-2</v>
      </c>
      <c r="CP75" s="148">
        <v>2.1540123471979089E-2</v>
      </c>
      <c r="CQ75" s="148">
        <v>1.6881576476350864E-2</v>
      </c>
      <c r="CR75" s="148">
        <v>2.4857865220767439E-2</v>
      </c>
      <c r="CS75" s="148">
        <v>1.8102827451956505E-2</v>
      </c>
      <c r="CT75" s="148">
        <v>1.274677652637168E-2</v>
      </c>
      <c r="CU75" s="148">
        <v>1.5602326579626959E-2</v>
      </c>
      <c r="CV75" s="148">
        <v>3.2883357690326527E-2</v>
      </c>
      <c r="CW75" s="148">
        <v>2.5045704159157054E-2</v>
      </c>
      <c r="CX75" s="148">
        <v>1.6328858392270863E-2</v>
      </c>
      <c r="CY75" s="148">
        <v>3.4675003367891782E-2</v>
      </c>
      <c r="CZ75" s="148">
        <v>7.0597842446409959E-2</v>
      </c>
      <c r="DA75" s="148">
        <v>1.7871400131637679E-2</v>
      </c>
      <c r="DB75" s="148">
        <v>2.0115104561403089E-2</v>
      </c>
      <c r="DC75" s="148">
        <v>9.8946380241410337E-3</v>
      </c>
      <c r="DD75" s="148">
        <v>4.7536786940064836E-2</v>
      </c>
      <c r="DE75" s="148">
        <v>2.8510736639597838E-2</v>
      </c>
      <c r="DF75" s="148">
        <v>1.5777328229116934E-2</v>
      </c>
      <c r="DG75" s="148">
        <v>2.3848841826042525E-2</v>
      </c>
      <c r="DH75" s="148">
        <v>2.6816441219601514E-2</v>
      </c>
      <c r="DI75" s="148">
        <v>1.8233930433240307E-2</v>
      </c>
      <c r="DJ75" s="148">
        <v>2.4554505100204425E-2</v>
      </c>
      <c r="DK75" s="148">
        <v>4.3933445138163704E-2</v>
      </c>
    </row>
    <row r="76" spans="2:115">
      <c r="B76" s="150">
        <v>551</v>
      </c>
      <c r="C76" s="147" t="s">
        <v>543</v>
      </c>
      <c r="D76" s="148">
        <v>1</v>
      </c>
      <c r="E76" s="148">
        <v>0.1850069111156972</v>
      </c>
      <c r="F76" s="148">
        <v>0.18977877121845857</v>
      </c>
      <c r="G76" s="148">
        <v>1.6494642721180896E-3</v>
      </c>
      <c r="H76" s="148">
        <v>3.9435134297617351E-2</v>
      </c>
      <c r="I76" s="148">
        <v>3.605331809410562E-2</v>
      </c>
      <c r="J76" s="148">
        <v>1.0763703205103288E-2</v>
      </c>
      <c r="K76" s="148">
        <v>1.240023464031211E-2</v>
      </c>
      <c r="L76" s="148">
        <v>1.0581825102662864E-2</v>
      </c>
      <c r="M76" s="148">
        <v>8.4426358498761716E-3</v>
      </c>
      <c r="N76" s="148">
        <v>9.9375236855810921E-3</v>
      </c>
      <c r="O76" s="148">
        <v>3.8071211964525349E-2</v>
      </c>
      <c r="P76" s="148">
        <v>1.9333999577089225E-2</v>
      </c>
      <c r="Q76" s="148">
        <v>1.6807160688293306E-2</v>
      </c>
      <c r="R76" s="148">
        <v>1.2080147127168532E-2</v>
      </c>
      <c r="S76" s="148">
        <v>1.6508342091262396E-2</v>
      </c>
      <c r="T76" s="148">
        <v>2.5993407948303017E-3</v>
      </c>
      <c r="U76" s="148">
        <v>1.2446647801312128E-2</v>
      </c>
      <c r="V76" s="148">
        <v>1.6269187167236895E-2</v>
      </c>
      <c r="W76" s="148">
        <v>1.18461488143323E-2</v>
      </c>
      <c r="X76" s="148">
        <v>1.5692408764148735E-2</v>
      </c>
      <c r="Y76" s="148">
        <v>1.6246895839293795E-2</v>
      </c>
      <c r="Z76" s="148">
        <v>1.3517445367920048E-2</v>
      </c>
      <c r="AA76" s="148">
        <v>1.4545483280636198E-2</v>
      </c>
      <c r="AB76" s="148">
        <v>9.8645491093674736E-3</v>
      </c>
      <c r="AC76" s="148">
        <v>9.6456822709648747E-3</v>
      </c>
      <c r="AD76" s="148">
        <v>6.6571204482943009E-3</v>
      </c>
      <c r="AE76" s="148">
        <v>1.027533611676589E-2</v>
      </c>
      <c r="AF76" s="148">
        <v>9.9728700518407418E-3</v>
      </c>
      <c r="AG76" s="148">
        <v>1.2130302744485436E-2</v>
      </c>
      <c r="AH76" s="148">
        <v>1.7829224006846302E-2</v>
      </c>
      <c r="AI76" s="148">
        <v>1.1780534867602128E-2</v>
      </c>
      <c r="AJ76" s="148">
        <v>2.812937800505236E-3</v>
      </c>
      <c r="AK76" s="148">
        <v>5.6335954949725238E-3</v>
      </c>
      <c r="AL76" s="148">
        <v>1.3794224213273825E-2</v>
      </c>
      <c r="AM76" s="148">
        <v>1.07461358057562E-2</v>
      </c>
      <c r="AN76" s="148">
        <v>1.2469906822544279E-2</v>
      </c>
      <c r="AO76" s="148">
        <v>1.2123042894658213E-2</v>
      </c>
      <c r="AP76" s="148">
        <v>1.4989036183679872E-2</v>
      </c>
      <c r="AQ76" s="148">
        <v>1.2742225399619517E-2</v>
      </c>
      <c r="AR76" s="148">
        <v>1.3496244543929616E-2</v>
      </c>
      <c r="AS76" s="148">
        <v>7.2094237592376566E-3</v>
      </c>
      <c r="AT76" s="148">
        <v>9.0472203406992812E-3</v>
      </c>
      <c r="AU76" s="148">
        <v>1.1830928760243558E-2</v>
      </c>
      <c r="AV76" s="148">
        <v>9.5313871682285861E-3</v>
      </c>
      <c r="AW76" s="148">
        <v>7.0462455115905048E-3</v>
      </c>
      <c r="AX76" s="148">
        <v>9.2047022884775044E-3</v>
      </c>
      <c r="AY76" s="148">
        <v>1.3850032982436266E-2</v>
      </c>
      <c r="AZ76" s="148">
        <v>1.0475962956564697E-2</v>
      </c>
      <c r="BA76" s="148">
        <v>1.1706459252647801E-2</v>
      </c>
      <c r="BB76" s="148">
        <v>1.0457084893314579E-2</v>
      </c>
      <c r="BC76" s="148">
        <v>1.0943805024949906E-2</v>
      </c>
      <c r="BD76" s="148">
        <v>9.586355521851395E-3</v>
      </c>
      <c r="BE76" s="148">
        <v>1.0363802004526908E-2</v>
      </c>
      <c r="BF76" s="148">
        <v>1.1463622809691021E-2</v>
      </c>
      <c r="BG76" s="148">
        <v>1.2276440044719169E-2</v>
      </c>
      <c r="BH76" s="148">
        <v>9.7303886745728763E-3</v>
      </c>
      <c r="BI76" s="148">
        <v>1.144032773291547E-2</v>
      </c>
      <c r="BJ76" s="148">
        <v>1.1284965398312722E-2</v>
      </c>
      <c r="BK76" s="148">
        <v>1.1705139509068093E-2</v>
      </c>
      <c r="BL76" s="148">
        <v>1.1044501814601596E-2</v>
      </c>
      <c r="BM76" s="148">
        <v>1.056784030690759E-2</v>
      </c>
      <c r="BN76" s="148">
        <v>1.2189143022588049E-2</v>
      </c>
      <c r="BO76" s="148">
        <v>9.2591091009613311E-3</v>
      </c>
      <c r="BP76" s="148">
        <v>1.3529287029602191E-2</v>
      </c>
      <c r="BQ76" s="148">
        <v>2.1506493713710322E-2</v>
      </c>
      <c r="BR76" s="148">
        <v>1.9043819107974785E-2</v>
      </c>
      <c r="BS76" s="148">
        <v>1.3360870920233246E-2</v>
      </c>
      <c r="BT76" s="148">
        <v>1.2181338082828822E-2</v>
      </c>
      <c r="BU76" s="148">
        <v>1.1948164693658628E-2</v>
      </c>
      <c r="BV76" s="148">
        <v>1.3398117948915966E-2</v>
      </c>
      <c r="BW76" s="148">
        <v>2.6359502126208294E-2</v>
      </c>
      <c r="BX76" s="148">
        <v>1.0635176653411814E-2</v>
      </c>
      <c r="BY76" s="148">
        <v>8.4316855299205011E-3</v>
      </c>
      <c r="BZ76" s="148">
        <v>4.4651846763500161E-2</v>
      </c>
      <c r="CA76" s="148">
        <v>2.7839340675577844E-2</v>
      </c>
      <c r="CB76" s="148">
        <v>1.0577531922586121</v>
      </c>
      <c r="CC76" s="148">
        <v>0.19026541373956918</v>
      </c>
      <c r="CD76" s="148">
        <v>2.1420921967925121E-2</v>
      </c>
      <c r="CE76" s="148">
        <v>7.6264614212591952E-3</v>
      </c>
      <c r="CF76" s="148">
        <v>1.7994155225966476E-2</v>
      </c>
      <c r="CG76" s="148">
        <v>4.7181392024725481E-2</v>
      </c>
      <c r="CH76" s="148">
        <v>6.2415200729130114E-2</v>
      </c>
      <c r="CI76" s="148">
        <v>9.4672729924128854E-2</v>
      </c>
      <c r="CJ76" s="148">
        <v>0.10889423684456784</v>
      </c>
      <c r="CK76" s="148">
        <v>4.0480789168355069E-2</v>
      </c>
      <c r="CL76" s="148">
        <v>2.3374847563074976E-2</v>
      </c>
      <c r="CM76" s="148">
        <v>2.9142537725985605E-2</v>
      </c>
      <c r="CN76" s="148">
        <v>2.6402106504875129E-2</v>
      </c>
      <c r="CO76" s="148">
        <v>4.5238545646085718E-2</v>
      </c>
      <c r="CP76" s="148">
        <v>8.8934732668177571E-2</v>
      </c>
      <c r="CQ76" s="148">
        <v>3.8302655937768756E-2</v>
      </c>
      <c r="CR76" s="148">
        <v>9.8831099419701036E-3</v>
      </c>
      <c r="CS76" s="148">
        <v>6.5110769385162172E-3</v>
      </c>
      <c r="CT76" s="148">
        <v>2.9103459815617926E-2</v>
      </c>
      <c r="CU76" s="148">
        <v>3.5484226215589706E-2</v>
      </c>
      <c r="CV76" s="148">
        <v>2.067461581616846E-2</v>
      </c>
      <c r="CW76" s="148">
        <v>1.4351897255615547E-2</v>
      </c>
      <c r="CX76" s="148">
        <v>1.5192092109449029E-2</v>
      </c>
      <c r="CY76" s="148">
        <v>2.6846219921636088E-2</v>
      </c>
      <c r="CZ76" s="148">
        <v>3.8765500105483582E-2</v>
      </c>
      <c r="DA76" s="148">
        <v>3.9276322698720507E-2</v>
      </c>
      <c r="DB76" s="148">
        <v>1.3439365865517196E-2</v>
      </c>
      <c r="DC76" s="148">
        <v>1.767343001667613E-2</v>
      </c>
      <c r="DD76" s="148">
        <v>2.9732456373188325E-2</v>
      </c>
      <c r="DE76" s="148">
        <v>7.249056376125966E-2</v>
      </c>
      <c r="DF76" s="148">
        <v>4.3094700565442741E-2</v>
      </c>
      <c r="DG76" s="148">
        <v>1.5120531933073557E-2</v>
      </c>
      <c r="DH76" s="148">
        <v>3.44573295013803E-2</v>
      </c>
      <c r="DI76" s="148">
        <v>2.5807588979664862E-2</v>
      </c>
      <c r="DJ76" s="148">
        <v>2.0954843423906567E-2</v>
      </c>
      <c r="DK76" s="148">
        <v>2.7635357292942742E-2</v>
      </c>
    </row>
    <row r="77" spans="2:115">
      <c r="B77" s="150">
        <v>552</v>
      </c>
      <c r="C77" s="147" t="s">
        <v>544</v>
      </c>
      <c r="D77" s="148">
        <v>0.99990068824389033</v>
      </c>
      <c r="E77" s="148">
        <v>0.10239602256250618</v>
      </c>
      <c r="F77" s="148">
        <v>0.19723163836890192</v>
      </c>
      <c r="G77" s="148">
        <v>5.2703902118751825E-2</v>
      </c>
      <c r="H77" s="148">
        <v>3.2197028157200484E-2</v>
      </c>
      <c r="I77" s="148">
        <v>2.1672786613336166E-2</v>
      </c>
      <c r="J77" s="148">
        <v>0</v>
      </c>
      <c r="K77" s="148">
        <v>0</v>
      </c>
      <c r="L77" s="148">
        <v>0</v>
      </c>
      <c r="M77" s="148">
        <v>0</v>
      </c>
      <c r="N77" s="148">
        <v>0</v>
      </c>
      <c r="O77" s="148">
        <v>0</v>
      </c>
      <c r="P77" s="148">
        <v>0</v>
      </c>
      <c r="Q77" s="148">
        <v>0</v>
      </c>
      <c r="R77" s="148">
        <v>0</v>
      </c>
      <c r="S77" s="148">
        <v>0</v>
      </c>
      <c r="T77" s="148">
        <v>0</v>
      </c>
      <c r="U77" s="148">
        <v>0</v>
      </c>
      <c r="V77" s="148">
        <v>0</v>
      </c>
      <c r="W77" s="148">
        <v>0</v>
      </c>
      <c r="X77" s="148">
        <v>0</v>
      </c>
      <c r="Y77" s="148">
        <v>0</v>
      </c>
      <c r="Z77" s="148">
        <v>0</v>
      </c>
      <c r="AA77" s="148">
        <v>0</v>
      </c>
      <c r="AB77" s="148">
        <v>0</v>
      </c>
      <c r="AC77" s="148">
        <v>0</v>
      </c>
      <c r="AD77" s="148">
        <v>0</v>
      </c>
      <c r="AE77" s="148">
        <v>0</v>
      </c>
      <c r="AF77" s="148">
        <v>0</v>
      </c>
      <c r="AG77" s="148">
        <v>0</v>
      </c>
      <c r="AH77" s="148">
        <v>0</v>
      </c>
      <c r="AI77" s="148">
        <v>0</v>
      </c>
      <c r="AJ77" s="148">
        <v>0</v>
      </c>
      <c r="AK77" s="148">
        <v>0</v>
      </c>
      <c r="AL77" s="148">
        <v>0</v>
      </c>
      <c r="AM77" s="148">
        <v>0</v>
      </c>
      <c r="AN77" s="148">
        <v>0</v>
      </c>
      <c r="AO77" s="148">
        <v>0</v>
      </c>
      <c r="AP77" s="148">
        <v>0</v>
      </c>
      <c r="AQ77" s="148">
        <v>0</v>
      </c>
      <c r="AR77" s="148">
        <v>0</v>
      </c>
      <c r="AS77" s="148">
        <v>0</v>
      </c>
      <c r="AT77" s="148">
        <v>0</v>
      </c>
      <c r="AU77" s="148">
        <v>0</v>
      </c>
      <c r="AV77" s="148">
        <v>0</v>
      </c>
      <c r="AW77" s="148">
        <v>0</v>
      </c>
      <c r="AX77" s="148">
        <v>0</v>
      </c>
      <c r="AY77" s="148">
        <v>0</v>
      </c>
      <c r="AZ77" s="148">
        <v>0</v>
      </c>
      <c r="BA77" s="148">
        <v>0</v>
      </c>
      <c r="BB77" s="148">
        <v>0</v>
      </c>
      <c r="BC77" s="148">
        <v>0</v>
      </c>
      <c r="BD77" s="148">
        <v>0</v>
      </c>
      <c r="BE77" s="148">
        <v>0</v>
      </c>
      <c r="BF77" s="148">
        <v>0</v>
      </c>
      <c r="BG77" s="148">
        <v>0</v>
      </c>
      <c r="BH77" s="148">
        <v>0</v>
      </c>
      <c r="BI77" s="148">
        <v>0</v>
      </c>
      <c r="BJ77" s="148">
        <v>0</v>
      </c>
      <c r="BK77" s="148">
        <v>0</v>
      </c>
      <c r="BL77" s="148">
        <v>0</v>
      </c>
      <c r="BM77" s="148">
        <v>0</v>
      </c>
      <c r="BN77" s="148">
        <v>0</v>
      </c>
      <c r="BO77" s="148">
        <v>0</v>
      </c>
      <c r="BP77" s="148">
        <v>0</v>
      </c>
      <c r="BQ77" s="148">
        <v>0</v>
      </c>
      <c r="BR77" s="148">
        <v>0</v>
      </c>
      <c r="BS77" s="148">
        <v>0</v>
      </c>
      <c r="BT77" s="148">
        <v>0</v>
      </c>
      <c r="BU77" s="148">
        <v>0</v>
      </c>
      <c r="BV77" s="148">
        <v>0</v>
      </c>
      <c r="BW77" s="148">
        <v>0</v>
      </c>
      <c r="BX77" s="148">
        <v>0</v>
      </c>
      <c r="BY77" s="148">
        <v>0</v>
      </c>
      <c r="BZ77" s="148">
        <v>0</v>
      </c>
      <c r="CA77" s="148">
        <v>0</v>
      </c>
      <c r="CB77" s="148">
        <v>0</v>
      </c>
      <c r="CC77" s="148">
        <v>1</v>
      </c>
      <c r="CD77" s="148">
        <v>0</v>
      </c>
      <c r="CE77" s="148">
        <v>0</v>
      </c>
      <c r="CF77" s="148">
        <v>0</v>
      </c>
      <c r="CG77" s="148">
        <v>0</v>
      </c>
      <c r="CH77" s="148">
        <v>0</v>
      </c>
      <c r="CI77" s="148">
        <v>0</v>
      </c>
      <c r="CJ77" s="148">
        <v>0</v>
      </c>
      <c r="CK77" s="148">
        <v>0</v>
      </c>
      <c r="CL77" s="148">
        <v>0</v>
      </c>
      <c r="CM77" s="148">
        <v>0</v>
      </c>
      <c r="CN77" s="148">
        <v>0</v>
      </c>
      <c r="CO77" s="148">
        <v>0</v>
      </c>
      <c r="CP77" s="148">
        <v>0</v>
      </c>
      <c r="CQ77" s="148">
        <v>0</v>
      </c>
      <c r="CR77" s="148">
        <v>0</v>
      </c>
      <c r="CS77" s="148">
        <v>0</v>
      </c>
      <c r="CT77" s="148">
        <v>0</v>
      </c>
      <c r="CU77" s="148">
        <v>0</v>
      </c>
      <c r="CV77" s="148">
        <v>0</v>
      </c>
      <c r="CW77" s="148">
        <v>0</v>
      </c>
      <c r="CX77" s="148">
        <v>0</v>
      </c>
      <c r="CY77" s="148">
        <v>0</v>
      </c>
      <c r="CZ77" s="148">
        <v>0</v>
      </c>
      <c r="DA77" s="148">
        <v>0</v>
      </c>
      <c r="DB77" s="148">
        <v>0</v>
      </c>
      <c r="DC77" s="148">
        <v>0</v>
      </c>
      <c r="DD77" s="148">
        <v>0</v>
      </c>
      <c r="DE77" s="148">
        <v>0</v>
      </c>
      <c r="DF77" s="148">
        <v>0</v>
      </c>
      <c r="DG77" s="148">
        <v>0</v>
      </c>
      <c r="DH77" s="148">
        <v>0</v>
      </c>
      <c r="DI77" s="148">
        <v>0</v>
      </c>
      <c r="DJ77" s="148">
        <v>0</v>
      </c>
      <c r="DK77" s="148">
        <v>0</v>
      </c>
    </row>
    <row r="78" spans="2:115">
      <c r="B78" s="150">
        <v>553</v>
      </c>
      <c r="C78" s="147" t="s">
        <v>545</v>
      </c>
      <c r="D78" s="148">
        <v>1</v>
      </c>
      <c r="E78" s="148">
        <v>0</v>
      </c>
      <c r="F78" s="148">
        <v>0.44350120328173004</v>
      </c>
      <c r="G78" s="148">
        <v>0.18471068279644878</v>
      </c>
      <c r="H78" s="148">
        <v>0</v>
      </c>
      <c r="I78" s="148">
        <v>0</v>
      </c>
      <c r="J78" s="148">
        <v>0</v>
      </c>
      <c r="K78" s="148">
        <v>0</v>
      </c>
      <c r="L78" s="148">
        <v>0</v>
      </c>
      <c r="M78" s="148">
        <v>0</v>
      </c>
      <c r="N78" s="148">
        <v>0</v>
      </c>
      <c r="O78" s="148">
        <v>0</v>
      </c>
      <c r="P78" s="148">
        <v>0</v>
      </c>
      <c r="Q78" s="148">
        <v>0</v>
      </c>
      <c r="R78" s="148">
        <v>0</v>
      </c>
      <c r="S78" s="148">
        <v>0</v>
      </c>
      <c r="T78" s="148">
        <v>0</v>
      </c>
      <c r="U78" s="148">
        <v>0</v>
      </c>
      <c r="V78" s="148">
        <v>0</v>
      </c>
      <c r="W78" s="148">
        <v>0</v>
      </c>
      <c r="X78" s="148">
        <v>0</v>
      </c>
      <c r="Y78" s="148">
        <v>0</v>
      </c>
      <c r="Z78" s="148">
        <v>0</v>
      </c>
      <c r="AA78" s="148">
        <v>0</v>
      </c>
      <c r="AB78" s="148">
        <v>0</v>
      </c>
      <c r="AC78" s="148">
        <v>0</v>
      </c>
      <c r="AD78" s="148">
        <v>0</v>
      </c>
      <c r="AE78" s="148">
        <v>0</v>
      </c>
      <c r="AF78" s="148">
        <v>0</v>
      </c>
      <c r="AG78" s="148">
        <v>0</v>
      </c>
      <c r="AH78" s="148">
        <v>0</v>
      </c>
      <c r="AI78" s="148">
        <v>0</v>
      </c>
      <c r="AJ78" s="148">
        <v>0</v>
      </c>
      <c r="AK78" s="148">
        <v>0</v>
      </c>
      <c r="AL78" s="148">
        <v>0</v>
      </c>
      <c r="AM78" s="148">
        <v>0</v>
      </c>
      <c r="AN78" s="148">
        <v>0</v>
      </c>
      <c r="AO78" s="148">
        <v>0</v>
      </c>
      <c r="AP78" s="148">
        <v>0</v>
      </c>
      <c r="AQ78" s="148">
        <v>0</v>
      </c>
      <c r="AR78" s="148">
        <v>0</v>
      </c>
      <c r="AS78" s="148">
        <v>0</v>
      </c>
      <c r="AT78" s="148">
        <v>0</v>
      </c>
      <c r="AU78" s="148">
        <v>0</v>
      </c>
      <c r="AV78" s="148">
        <v>0</v>
      </c>
      <c r="AW78" s="148">
        <v>0</v>
      </c>
      <c r="AX78" s="148">
        <v>0</v>
      </c>
      <c r="AY78" s="148">
        <v>0</v>
      </c>
      <c r="AZ78" s="148">
        <v>0</v>
      </c>
      <c r="BA78" s="148">
        <v>0</v>
      </c>
      <c r="BB78" s="148">
        <v>0</v>
      </c>
      <c r="BC78" s="148">
        <v>0</v>
      </c>
      <c r="BD78" s="148">
        <v>0</v>
      </c>
      <c r="BE78" s="148">
        <v>0</v>
      </c>
      <c r="BF78" s="148">
        <v>0</v>
      </c>
      <c r="BG78" s="148">
        <v>0</v>
      </c>
      <c r="BH78" s="148">
        <v>0</v>
      </c>
      <c r="BI78" s="148">
        <v>0</v>
      </c>
      <c r="BJ78" s="148">
        <v>0</v>
      </c>
      <c r="BK78" s="148">
        <v>0</v>
      </c>
      <c r="BL78" s="148">
        <v>0</v>
      </c>
      <c r="BM78" s="148">
        <v>0</v>
      </c>
      <c r="BN78" s="148">
        <v>0</v>
      </c>
      <c r="BO78" s="148">
        <v>0</v>
      </c>
      <c r="BP78" s="148">
        <v>0</v>
      </c>
      <c r="BQ78" s="148">
        <v>0</v>
      </c>
      <c r="BR78" s="148">
        <v>0</v>
      </c>
      <c r="BS78" s="148">
        <v>0</v>
      </c>
      <c r="BT78" s="148">
        <v>0</v>
      </c>
      <c r="BU78" s="148">
        <v>0</v>
      </c>
      <c r="BV78" s="148">
        <v>0</v>
      </c>
      <c r="BW78" s="148">
        <v>0</v>
      </c>
      <c r="BX78" s="148">
        <v>0</v>
      </c>
      <c r="BY78" s="148">
        <v>0</v>
      </c>
      <c r="BZ78" s="148">
        <v>0</v>
      </c>
      <c r="CA78" s="148">
        <v>0</v>
      </c>
      <c r="CB78" s="148">
        <v>0</v>
      </c>
      <c r="CC78" s="148">
        <v>0</v>
      </c>
      <c r="CD78" s="148">
        <v>1</v>
      </c>
      <c r="CE78" s="148">
        <v>0</v>
      </c>
      <c r="CF78" s="148">
        <v>0</v>
      </c>
      <c r="CG78" s="148">
        <v>0</v>
      </c>
      <c r="CH78" s="148">
        <v>0</v>
      </c>
      <c r="CI78" s="148">
        <v>0</v>
      </c>
      <c r="CJ78" s="148">
        <v>0</v>
      </c>
      <c r="CK78" s="148">
        <v>0</v>
      </c>
      <c r="CL78" s="148">
        <v>0</v>
      </c>
      <c r="CM78" s="148">
        <v>0</v>
      </c>
      <c r="CN78" s="148">
        <v>0</v>
      </c>
      <c r="CO78" s="148">
        <v>0</v>
      </c>
      <c r="CP78" s="148">
        <v>0</v>
      </c>
      <c r="CQ78" s="148">
        <v>0</v>
      </c>
      <c r="CR78" s="148">
        <v>0</v>
      </c>
      <c r="CS78" s="148">
        <v>0</v>
      </c>
      <c r="CT78" s="148">
        <v>0</v>
      </c>
      <c r="CU78" s="148">
        <v>0</v>
      </c>
      <c r="CV78" s="148">
        <v>0</v>
      </c>
      <c r="CW78" s="148">
        <v>0</v>
      </c>
      <c r="CX78" s="148">
        <v>0</v>
      </c>
      <c r="CY78" s="148">
        <v>0</v>
      </c>
      <c r="CZ78" s="148">
        <v>0</v>
      </c>
      <c r="DA78" s="148">
        <v>0</v>
      </c>
      <c r="DB78" s="148">
        <v>0</v>
      </c>
      <c r="DC78" s="148">
        <v>0</v>
      </c>
      <c r="DD78" s="148">
        <v>0</v>
      </c>
      <c r="DE78" s="148">
        <v>0</v>
      </c>
      <c r="DF78" s="148">
        <v>0</v>
      </c>
      <c r="DG78" s="148">
        <v>0</v>
      </c>
      <c r="DH78" s="148">
        <v>0</v>
      </c>
      <c r="DI78" s="148">
        <v>0</v>
      </c>
      <c r="DJ78" s="148">
        <v>0</v>
      </c>
      <c r="DK78" s="148">
        <v>0</v>
      </c>
    </row>
    <row r="79" spans="2:115">
      <c r="B79" s="150">
        <v>571</v>
      </c>
      <c r="C79" s="147" t="s">
        <v>546</v>
      </c>
      <c r="D79" s="148">
        <v>0.99825582973497828</v>
      </c>
      <c r="E79" s="148">
        <v>0.29181883361933886</v>
      </c>
      <c r="F79" s="148">
        <v>-0.19423544571507387</v>
      </c>
      <c r="G79" s="148">
        <v>9.1130802382705794E-3</v>
      </c>
      <c r="H79" s="148">
        <v>3.7815895280142515E-2</v>
      </c>
      <c r="I79" s="148">
        <v>3.7815895280142515E-2</v>
      </c>
      <c r="J79" s="148">
        <v>1.393696362624174E-3</v>
      </c>
      <c r="K79" s="148">
        <v>1.4416827059917719E-3</v>
      </c>
      <c r="L79" s="148">
        <v>1.1953617871893368E-3</v>
      </c>
      <c r="M79" s="148">
        <v>2.4246180031394921E-3</v>
      </c>
      <c r="N79" s="148">
        <v>1.4476175599710305E-3</v>
      </c>
      <c r="O79" s="148">
        <v>6.5483574413745553E-3</v>
      </c>
      <c r="P79" s="148">
        <v>5.46042529514761E-3</v>
      </c>
      <c r="Q79" s="148">
        <v>2.1114877953488063E-3</v>
      </c>
      <c r="R79" s="148">
        <v>1.6524071989759438E-3</v>
      </c>
      <c r="S79" s="148">
        <v>1.741796654544576E-3</v>
      </c>
      <c r="T79" s="148">
        <v>4.3690565527662476E-4</v>
      </c>
      <c r="U79" s="148">
        <v>2.4202763789086985E-3</v>
      </c>
      <c r="V79" s="148">
        <v>2.8098742438516598E-3</v>
      </c>
      <c r="W79" s="148">
        <v>1.9250257289413532E-3</v>
      </c>
      <c r="X79" s="148">
        <v>2.2867213123485431E-3</v>
      </c>
      <c r="Y79" s="148">
        <v>3.5167171235499966E-3</v>
      </c>
      <c r="Z79" s="148">
        <v>3.4328862929945631E-3</v>
      </c>
      <c r="AA79" s="148">
        <v>2.8539830759256135E-3</v>
      </c>
      <c r="AB79" s="148">
        <v>2.1159582701551338E-3</v>
      </c>
      <c r="AC79" s="148">
        <v>2.1191379579502904E-3</v>
      </c>
      <c r="AD79" s="148">
        <v>1.4335493034132701E-3</v>
      </c>
      <c r="AE79" s="148">
        <v>2.172397784975954E-3</v>
      </c>
      <c r="AF79" s="148">
        <v>2.2785659156973289E-3</v>
      </c>
      <c r="AG79" s="148">
        <v>2.1895596334309745E-3</v>
      </c>
      <c r="AH79" s="148">
        <v>2.6704921074227729E-3</v>
      </c>
      <c r="AI79" s="148">
        <v>2.7198175032849964E-3</v>
      </c>
      <c r="AJ79" s="148">
        <v>3.0093065152334421E-4</v>
      </c>
      <c r="AK79" s="148">
        <v>7.1131791285306326E-4</v>
      </c>
      <c r="AL79" s="148">
        <v>3.3335625353651845E-3</v>
      </c>
      <c r="AM79" s="148">
        <v>1.8299901962003623E-3</v>
      </c>
      <c r="AN79" s="148">
        <v>2.1850791503767817E-3</v>
      </c>
      <c r="AO79" s="148">
        <v>2.2110782599667244E-3</v>
      </c>
      <c r="AP79" s="148">
        <v>2.2298502740557961E-3</v>
      </c>
      <c r="AQ79" s="148">
        <v>2.208265185998327E-3</v>
      </c>
      <c r="AR79" s="148">
        <v>3.3540457649244297E-3</v>
      </c>
      <c r="AS79" s="148">
        <v>1.5902362454974939E-3</v>
      </c>
      <c r="AT79" s="148">
        <v>1.7736314021937971E-3</v>
      </c>
      <c r="AU79" s="148">
        <v>2.3890859760475718E-3</v>
      </c>
      <c r="AV79" s="148">
        <v>1.4183661546967421E-3</v>
      </c>
      <c r="AW79" s="148">
        <v>1.6519074742005625E-3</v>
      </c>
      <c r="AX79" s="148">
        <v>1.7872707501756157E-3</v>
      </c>
      <c r="AY79" s="148">
        <v>3.0901840347377935E-3</v>
      </c>
      <c r="AZ79" s="148">
        <v>1.6959438228802948E-3</v>
      </c>
      <c r="BA79" s="148">
        <v>2.1781339486456447E-3</v>
      </c>
      <c r="BB79" s="148">
        <v>2.1141054427370478E-3</v>
      </c>
      <c r="BC79" s="148">
        <v>2.9113443019351446E-3</v>
      </c>
      <c r="BD79" s="148">
        <v>3.2635769693199188E-3</v>
      </c>
      <c r="BE79" s="148">
        <v>3.2962602195095968E-3</v>
      </c>
      <c r="BF79" s="148">
        <v>2.6427453286572786E-3</v>
      </c>
      <c r="BG79" s="148">
        <v>2.2950587985441509E-3</v>
      </c>
      <c r="BH79" s="148">
        <v>3.2656744357570143E-3</v>
      </c>
      <c r="BI79" s="148">
        <v>1.9566838221106884E-3</v>
      </c>
      <c r="BJ79" s="148">
        <v>6.80528493136411E-3</v>
      </c>
      <c r="BK79" s="148">
        <v>3.050505722638474E-3</v>
      </c>
      <c r="BL79" s="148">
        <v>2.2261034729346243E-3</v>
      </c>
      <c r="BM79" s="148">
        <v>2.0454081257131498E-3</v>
      </c>
      <c r="BN79" s="148">
        <v>2.4207914038908368E-3</v>
      </c>
      <c r="BO79" s="148">
        <v>2.3353078335547027E-3</v>
      </c>
      <c r="BP79" s="148">
        <v>3.5171691467398743E-3</v>
      </c>
      <c r="BQ79" s="148">
        <v>3.7084828025486824E-3</v>
      </c>
      <c r="BR79" s="148">
        <v>3.4770033749216911E-3</v>
      </c>
      <c r="BS79" s="148">
        <v>2.9971326351646717E-3</v>
      </c>
      <c r="BT79" s="148">
        <v>2.2294758009868947E-3</v>
      </c>
      <c r="BU79" s="148">
        <v>2.1448471915837975E-3</v>
      </c>
      <c r="BV79" s="148">
        <v>1.7269986902821717E-3</v>
      </c>
      <c r="BW79" s="148">
        <v>1.6850041943479539E-3</v>
      </c>
      <c r="BX79" s="148">
        <v>3.425149708060684E-3</v>
      </c>
      <c r="BY79" s="148">
        <v>1.4531012264839115E-2</v>
      </c>
      <c r="BZ79" s="148">
        <v>5.9089106253851723E-3</v>
      </c>
      <c r="CA79" s="148">
        <v>9.241864376458464E-3</v>
      </c>
      <c r="CB79" s="148">
        <v>2.000202770260741E-3</v>
      </c>
      <c r="CC79" s="148">
        <v>1.357287338058268E-3</v>
      </c>
      <c r="CD79" s="148">
        <v>7.0577208091073549E-4</v>
      </c>
      <c r="CE79" s="148">
        <v>1.0020112170533197</v>
      </c>
      <c r="CF79" s="148">
        <v>1.9420099571126434E-3</v>
      </c>
      <c r="CG79" s="148">
        <v>2.5068360405601322E-3</v>
      </c>
      <c r="CH79" s="148">
        <v>2.3780702594263926E-3</v>
      </c>
      <c r="CI79" s="148">
        <v>6.1031921255242042E-3</v>
      </c>
      <c r="CJ79" s="148">
        <v>1.878838838311714E-3</v>
      </c>
      <c r="CK79" s="148">
        <v>2.2482190508430655E-3</v>
      </c>
      <c r="CL79" s="148">
        <v>1.5980257174697456E-3</v>
      </c>
      <c r="CM79" s="148">
        <v>2.9106132270268099E-3</v>
      </c>
      <c r="CN79" s="148">
        <v>3.4769087148148648E-3</v>
      </c>
      <c r="CO79" s="148">
        <v>1.5537235239287033E-3</v>
      </c>
      <c r="CP79" s="148">
        <v>3.1700229305026365E-3</v>
      </c>
      <c r="CQ79" s="148">
        <v>2.5886462214881997E-3</v>
      </c>
      <c r="CR79" s="148">
        <v>7.5108967642624922E-3</v>
      </c>
      <c r="CS79" s="148">
        <v>3.8436095863820388E-3</v>
      </c>
      <c r="CT79" s="148">
        <v>9.5377677422677377E-3</v>
      </c>
      <c r="CU79" s="148">
        <v>2.7761756023994165E-3</v>
      </c>
      <c r="CV79" s="148">
        <v>6.4515071593334366E-3</v>
      </c>
      <c r="CW79" s="148">
        <v>2.0549549940020412E-3</v>
      </c>
      <c r="CX79" s="148">
        <v>1.0918645566690469E-3</v>
      </c>
      <c r="CY79" s="148">
        <v>5.4762747135540637E-3</v>
      </c>
      <c r="CZ79" s="148">
        <v>2.2878198713999513E-3</v>
      </c>
      <c r="DA79" s="148">
        <v>2.9667833384504896E-3</v>
      </c>
      <c r="DB79" s="148">
        <v>2.0946400486720126E-3</v>
      </c>
      <c r="DC79" s="148">
        <v>1.4940554536766073E-3</v>
      </c>
      <c r="DD79" s="148">
        <v>2.5105232438470061E-3</v>
      </c>
      <c r="DE79" s="148">
        <v>2.6949501288811776E-3</v>
      </c>
      <c r="DF79" s="148">
        <v>1.9626517537493326E-3</v>
      </c>
      <c r="DG79" s="148">
        <v>2.1607245950851545E-3</v>
      </c>
      <c r="DH79" s="148">
        <v>1.1504101806245281E-3</v>
      </c>
      <c r="DI79" s="148">
        <v>2.7763317493545501E-3</v>
      </c>
      <c r="DJ79" s="148">
        <v>4.2219842770333032E-3</v>
      </c>
      <c r="DK79" s="148">
        <v>1.9831253223577326E-3</v>
      </c>
    </row>
    <row r="80" spans="2:115">
      <c r="B80" s="150">
        <v>572</v>
      </c>
      <c r="C80" s="147" t="s">
        <v>547</v>
      </c>
      <c r="D80" s="148">
        <v>0.99851556356441373</v>
      </c>
      <c r="E80" s="148">
        <v>0.58483163473746824</v>
      </c>
      <c r="F80" s="148">
        <v>5.6144586588541866E-3</v>
      </c>
      <c r="G80" s="148">
        <v>1.4968734474464809E-2</v>
      </c>
      <c r="H80" s="148">
        <v>0.1440686368556279</v>
      </c>
      <c r="I80" s="148">
        <v>0.13618269732348467</v>
      </c>
      <c r="J80" s="148">
        <v>1.8961252070181549E-2</v>
      </c>
      <c r="K80" s="148">
        <v>6.1381404995944439E-2</v>
      </c>
      <c r="L80" s="148">
        <v>1.7034577197747709E-2</v>
      </c>
      <c r="M80" s="148">
        <v>4.3625355411110463E-2</v>
      </c>
      <c r="N80" s="148">
        <v>2.1142443220913906E-2</v>
      </c>
      <c r="O80" s="148">
        <v>1.5804180709945975E-2</v>
      </c>
      <c r="P80" s="148">
        <v>1.9725150990261158E-2</v>
      </c>
      <c r="Q80" s="148">
        <v>4.0481529532513168E-2</v>
      </c>
      <c r="R80" s="148">
        <v>2.4259819457843404E-2</v>
      </c>
      <c r="S80" s="148">
        <v>4.9006816292836479E-2</v>
      </c>
      <c r="T80" s="148">
        <v>5.5433692438191951E-3</v>
      </c>
      <c r="U80" s="148">
        <v>1.8618985973216273E-2</v>
      </c>
      <c r="V80" s="148">
        <v>1.774822705523809E-2</v>
      </c>
      <c r="W80" s="148">
        <v>3.9221146699265096E-2</v>
      </c>
      <c r="X80" s="148">
        <v>3.0438089686889144E-2</v>
      </c>
      <c r="Y80" s="148">
        <v>6.1331421511106668E-2</v>
      </c>
      <c r="Z80" s="148">
        <v>4.3599526615842224E-2</v>
      </c>
      <c r="AA80" s="148">
        <v>2.2934000693237394E-2</v>
      </c>
      <c r="AB80" s="148">
        <v>3.2442264088899844E-2</v>
      </c>
      <c r="AC80" s="148">
        <v>1.8553710656933353E-2</v>
      </c>
      <c r="AD80" s="148">
        <v>1.4280276437082573E-2</v>
      </c>
      <c r="AE80" s="148">
        <v>2.2663892300406913E-2</v>
      </c>
      <c r="AF80" s="148">
        <v>2.1579637994835105E-2</v>
      </c>
      <c r="AG80" s="148">
        <v>2.7471573757141363E-2</v>
      </c>
      <c r="AH80" s="148">
        <v>2.399136434328708E-2</v>
      </c>
      <c r="AI80" s="148">
        <v>2.6808071354305865E-2</v>
      </c>
      <c r="AJ80" s="148">
        <v>3.2526177566780837E-3</v>
      </c>
      <c r="AK80" s="148">
        <v>2.6979805018808263E-2</v>
      </c>
      <c r="AL80" s="148">
        <v>2.0599511598096146E-2</v>
      </c>
      <c r="AM80" s="148">
        <v>1.5559654635415556E-2</v>
      </c>
      <c r="AN80" s="148">
        <v>1.9910332645726274E-2</v>
      </c>
      <c r="AO80" s="148">
        <v>3.0432718617158738E-2</v>
      </c>
      <c r="AP80" s="148">
        <v>4.7457957688352058E-2</v>
      </c>
      <c r="AQ80" s="148">
        <v>3.4007432976612628E-2</v>
      </c>
      <c r="AR80" s="148">
        <v>2.9229099356017633E-2</v>
      </c>
      <c r="AS80" s="148">
        <v>3.3598988588854815E-2</v>
      </c>
      <c r="AT80" s="148">
        <v>2.8789981993060935E-2</v>
      </c>
      <c r="AU80" s="148">
        <v>4.1809250206090533E-2</v>
      </c>
      <c r="AV80" s="148">
        <v>3.1108136766180367E-2</v>
      </c>
      <c r="AW80" s="148">
        <v>3.7879574530950179E-2</v>
      </c>
      <c r="AX80" s="148">
        <v>4.0027589786603007E-2</v>
      </c>
      <c r="AY80" s="148">
        <v>2.3985736631836643E-2</v>
      </c>
      <c r="AZ80" s="148">
        <v>2.0910592998238439E-2</v>
      </c>
      <c r="BA80" s="148">
        <v>1.8913523314043123E-2</v>
      </c>
      <c r="BB80" s="148">
        <v>1.6174789258680686E-2</v>
      </c>
      <c r="BC80" s="148">
        <v>1.8133998320681986E-2</v>
      </c>
      <c r="BD80" s="148">
        <v>1.7673466718192123E-2</v>
      </c>
      <c r="BE80" s="148">
        <v>1.9183744501572959E-2</v>
      </c>
      <c r="BF80" s="148">
        <v>2.0492525189353055E-2</v>
      </c>
      <c r="BG80" s="148">
        <v>1.9122946978736195E-2</v>
      </c>
      <c r="BH80" s="148">
        <v>1.4775124210225666E-2</v>
      </c>
      <c r="BI80" s="148">
        <v>2.0231471850313033E-2</v>
      </c>
      <c r="BJ80" s="148">
        <v>1.758534437074263E-2</v>
      </c>
      <c r="BK80" s="148">
        <v>2.0461482100231011E-2</v>
      </c>
      <c r="BL80" s="148">
        <v>3.078140346881534E-2</v>
      </c>
      <c r="BM80" s="148">
        <v>2.3715440090391934E-2</v>
      </c>
      <c r="BN80" s="148">
        <v>2.9484979637454681E-2</v>
      </c>
      <c r="BO80" s="148">
        <v>1.7101910087852709E-2</v>
      </c>
      <c r="BP80" s="148">
        <v>2.5584516724269552E-2</v>
      </c>
      <c r="BQ80" s="148">
        <v>0.51062994752492186</v>
      </c>
      <c r="BR80" s="148">
        <v>2.8877591506152604E-2</v>
      </c>
      <c r="BS80" s="148">
        <v>2.9510207569219387E-2</v>
      </c>
      <c r="BT80" s="148">
        <v>2.6686030105165875E-2</v>
      </c>
      <c r="BU80" s="148">
        <v>2.7371845280978916E-2</v>
      </c>
      <c r="BV80" s="148">
        <v>1.5439872607084976E-2</v>
      </c>
      <c r="BW80" s="148">
        <v>2.9659528051230649E-2</v>
      </c>
      <c r="BX80" s="148">
        <v>1.7095872772673305E-2</v>
      </c>
      <c r="BY80" s="148">
        <v>4.1161553041215153E-2</v>
      </c>
      <c r="BZ80" s="148">
        <v>8.3708670457376573E-3</v>
      </c>
      <c r="CA80" s="148">
        <v>1.3236221078483873E-2</v>
      </c>
      <c r="CB80" s="148">
        <v>3.9636591918785031E-3</v>
      </c>
      <c r="CC80" s="148">
        <v>3.9519306884430666E-3</v>
      </c>
      <c r="CD80" s="148">
        <v>1.5223784008096793E-3</v>
      </c>
      <c r="CE80" s="148">
        <v>7.2892982723886226E-3</v>
      </c>
      <c r="CF80" s="148">
        <v>1.0059327587563125</v>
      </c>
      <c r="CG80" s="148">
        <v>1.2938823366532931E-2</v>
      </c>
      <c r="CH80" s="148">
        <v>8.4817128926395358E-3</v>
      </c>
      <c r="CI80" s="148">
        <v>8.3451919204503375E-3</v>
      </c>
      <c r="CJ80" s="148">
        <v>6.4756924561899304E-3</v>
      </c>
      <c r="CK80" s="148">
        <v>1.1688116032345949E-2</v>
      </c>
      <c r="CL80" s="148">
        <v>8.4502823414817657E-2</v>
      </c>
      <c r="CM80" s="148">
        <v>1.1675184948807118E-2</v>
      </c>
      <c r="CN80" s="148">
        <v>1.0881356053357848E-2</v>
      </c>
      <c r="CO80" s="148">
        <v>1.0947792657069287E-2</v>
      </c>
      <c r="CP80" s="148">
        <v>1.3241612249723646E-2</v>
      </c>
      <c r="CQ80" s="148">
        <v>2.0913151742087153E-2</v>
      </c>
      <c r="CR80" s="148">
        <v>1.0775007615734713E-2</v>
      </c>
      <c r="CS80" s="148">
        <v>6.5278159829309131E-3</v>
      </c>
      <c r="CT80" s="148">
        <v>1.7151980473282497E-2</v>
      </c>
      <c r="CU80" s="148">
        <v>1.559863738859953E-2</v>
      </c>
      <c r="CV80" s="148">
        <v>1.3678242078311883E-2</v>
      </c>
      <c r="CW80" s="148">
        <v>9.8883962786563088E-3</v>
      </c>
      <c r="CX80" s="148">
        <v>7.5685198622981627E-3</v>
      </c>
      <c r="CY80" s="148">
        <v>1.723333737266448E-2</v>
      </c>
      <c r="CZ80" s="148">
        <v>8.4828813476677221E-3</v>
      </c>
      <c r="DA80" s="148">
        <v>1.4094817875123011E-2</v>
      </c>
      <c r="DB80" s="148">
        <v>1.8991196642300597E-2</v>
      </c>
      <c r="DC80" s="148">
        <v>5.743533494861135E-3</v>
      </c>
      <c r="DD80" s="148">
        <v>1.8517404684432137E-2</v>
      </c>
      <c r="DE80" s="148">
        <v>2.4451963283875153E-2</v>
      </c>
      <c r="DF80" s="148">
        <v>8.2243632123884473E-3</v>
      </c>
      <c r="DG80" s="148">
        <v>8.0366424755836472E-3</v>
      </c>
      <c r="DH80" s="148">
        <v>9.872494775438112E-3</v>
      </c>
      <c r="DI80" s="148">
        <v>1.8153593320385204E-2</v>
      </c>
      <c r="DJ80" s="148">
        <v>7.3491262408075242E-2</v>
      </c>
      <c r="DK80" s="148">
        <v>3.0371214480174057E-2</v>
      </c>
    </row>
    <row r="81" spans="2:115">
      <c r="B81" s="150">
        <v>573</v>
      </c>
      <c r="C81" s="147" t="s">
        <v>548</v>
      </c>
      <c r="D81" s="148">
        <v>1</v>
      </c>
      <c r="E81" s="148">
        <v>0</v>
      </c>
      <c r="F81" s="148">
        <v>0</v>
      </c>
      <c r="G81" s="148">
        <v>0</v>
      </c>
      <c r="H81" s="148">
        <v>0</v>
      </c>
      <c r="I81" s="148">
        <v>0</v>
      </c>
      <c r="J81" s="148">
        <v>6.8036348915797559E-2</v>
      </c>
      <c r="K81" s="148">
        <v>3.0248814498493332E-2</v>
      </c>
      <c r="L81" s="148">
        <v>2.134681892291785E-2</v>
      </c>
      <c r="M81" s="148">
        <v>3.7296702483990522E-2</v>
      </c>
      <c r="N81" s="148">
        <v>2.9282580226125648E-2</v>
      </c>
      <c r="O81" s="148">
        <v>4.9024621825518137E-2</v>
      </c>
      <c r="P81" s="148">
        <v>0.21018474435337262</v>
      </c>
      <c r="Q81" s="148">
        <v>2.2360928193595687E-2</v>
      </c>
      <c r="R81" s="148">
        <v>1.556301050234786E-2</v>
      </c>
      <c r="S81" s="148">
        <v>2.4155031255681744E-2</v>
      </c>
      <c r="T81" s="148">
        <v>6.0440389152054755E-3</v>
      </c>
      <c r="U81" s="148">
        <v>2.1433459979212536E-2</v>
      </c>
      <c r="V81" s="148">
        <v>1.7380284350763803E-2</v>
      </c>
      <c r="W81" s="148">
        <v>2.7520047648207313E-2</v>
      </c>
      <c r="X81" s="148">
        <v>1.5711471447052459E-2</v>
      </c>
      <c r="Y81" s="148">
        <v>1.5983112966838169E-2</v>
      </c>
      <c r="Z81" s="148">
        <v>1.1896082850225408E-2</v>
      </c>
      <c r="AA81" s="148">
        <v>1.6001305120621152E-2</v>
      </c>
      <c r="AB81" s="148">
        <v>8.9429734324278521E-3</v>
      </c>
      <c r="AC81" s="148">
        <v>9.4745646209881563E-3</v>
      </c>
      <c r="AD81" s="148">
        <v>6.0097765811282918E-3</v>
      </c>
      <c r="AE81" s="148">
        <v>1.079706438516255E-2</v>
      </c>
      <c r="AF81" s="148">
        <v>6.8830925075825935E-3</v>
      </c>
      <c r="AG81" s="148">
        <v>1.056772262255447E-2</v>
      </c>
      <c r="AH81" s="148">
        <v>8.9662899020876447E-3</v>
      </c>
      <c r="AI81" s="148">
        <v>9.3351944731785499E-3</v>
      </c>
      <c r="AJ81" s="148">
        <v>1.3621692986308203E-3</v>
      </c>
      <c r="AK81" s="148">
        <v>3.0457769829503167E-3</v>
      </c>
      <c r="AL81" s="148">
        <v>6.9677399498830946E-3</v>
      </c>
      <c r="AM81" s="148">
        <v>8.3874061435891614E-3</v>
      </c>
      <c r="AN81" s="148">
        <v>2.2473524157098908E-2</v>
      </c>
      <c r="AO81" s="148">
        <v>1.2477212100165206E-2</v>
      </c>
      <c r="AP81" s="148">
        <v>3.9112119715626011E-2</v>
      </c>
      <c r="AQ81" s="148">
        <v>1.1214368820656132E-2</v>
      </c>
      <c r="AR81" s="148">
        <v>4.7373520330337433E-2</v>
      </c>
      <c r="AS81" s="148">
        <v>1.4277589930244946E-2</v>
      </c>
      <c r="AT81" s="148">
        <v>1.5600556406419275E-2</v>
      </c>
      <c r="AU81" s="148">
        <v>1.1644206474151873E-2</v>
      </c>
      <c r="AV81" s="148">
        <v>1.2483264596379261E-2</v>
      </c>
      <c r="AW81" s="148">
        <v>1.6424603409159806E-2</v>
      </c>
      <c r="AX81" s="148">
        <v>1.1021551966558464E-2</v>
      </c>
      <c r="AY81" s="148">
        <v>1.5296146901804749E-2</v>
      </c>
      <c r="AZ81" s="148">
        <v>1.4138409000675374E-2</v>
      </c>
      <c r="BA81" s="148">
        <v>1.1736970605567821E-2</v>
      </c>
      <c r="BB81" s="148">
        <v>1.1000402000164706E-2</v>
      </c>
      <c r="BC81" s="148">
        <v>1.4605364269175103E-2</v>
      </c>
      <c r="BD81" s="148">
        <v>9.3978923147355186E-3</v>
      </c>
      <c r="BE81" s="148">
        <v>6.7057080911505909E-3</v>
      </c>
      <c r="BF81" s="148">
        <v>9.2853391582900322E-3</v>
      </c>
      <c r="BG81" s="148">
        <v>8.8473741102363147E-3</v>
      </c>
      <c r="BH81" s="148">
        <v>7.5832348308059998E-3</v>
      </c>
      <c r="BI81" s="148">
        <v>9.0007609661439721E-3</v>
      </c>
      <c r="BJ81" s="148">
        <v>6.0555162512172175E-3</v>
      </c>
      <c r="BK81" s="148">
        <v>9.7337123881949816E-3</v>
      </c>
      <c r="BL81" s="148">
        <v>8.6730867681645164E-3</v>
      </c>
      <c r="BM81" s="148">
        <v>8.7834212741715236E-3</v>
      </c>
      <c r="BN81" s="148">
        <v>1.0311515953632722E-2</v>
      </c>
      <c r="BO81" s="148">
        <v>6.1195880873213754E-3</v>
      </c>
      <c r="BP81" s="148">
        <v>4.0468144515125828E-2</v>
      </c>
      <c r="BQ81" s="148">
        <v>1.7544529086200883E-2</v>
      </c>
      <c r="BR81" s="148">
        <v>2.5726543087580336E-2</v>
      </c>
      <c r="BS81" s="148">
        <v>2.5656438115468538E-2</v>
      </c>
      <c r="BT81" s="148">
        <v>2.7633058445418569E-2</v>
      </c>
      <c r="BU81" s="148">
        <v>1.7742848771173804E-2</v>
      </c>
      <c r="BV81" s="148">
        <v>7.5745866261927169E-3</v>
      </c>
      <c r="BW81" s="148">
        <v>9.7233197208329257E-3</v>
      </c>
      <c r="BX81" s="148">
        <v>1.3736868975221814E-2</v>
      </c>
      <c r="BY81" s="148">
        <v>2.2397199407286628E-2</v>
      </c>
      <c r="BZ81" s="148">
        <v>3.4828599097428331E-2</v>
      </c>
      <c r="CA81" s="148">
        <v>1.251043735834218E-2</v>
      </c>
      <c r="CB81" s="148">
        <v>6.2881246868448839E-3</v>
      </c>
      <c r="CC81" s="148">
        <v>6.1169856026395096E-3</v>
      </c>
      <c r="CD81" s="148">
        <v>2.1257272228711534E-3</v>
      </c>
      <c r="CE81" s="148">
        <v>7.1020622774257006E-3</v>
      </c>
      <c r="CF81" s="148">
        <v>4.2067098380293407E-3</v>
      </c>
      <c r="CG81" s="148">
        <v>1.0107228727035682</v>
      </c>
      <c r="CH81" s="148">
        <v>8.1070968687388407E-3</v>
      </c>
      <c r="CI81" s="148">
        <v>5.5671497482344852E-3</v>
      </c>
      <c r="CJ81" s="148">
        <v>1.1121650572066899E-2</v>
      </c>
      <c r="CK81" s="148">
        <v>8.7615001437309648E-3</v>
      </c>
      <c r="CL81" s="148">
        <v>9.2760113818671792E-3</v>
      </c>
      <c r="CM81" s="148">
        <v>1.2622322379888152E-2</v>
      </c>
      <c r="CN81" s="148">
        <v>1.4883455941050781E-2</v>
      </c>
      <c r="CO81" s="148">
        <v>1.5115131152071965E-2</v>
      </c>
      <c r="CP81" s="148">
        <v>6.7618840663913223E-3</v>
      </c>
      <c r="CQ81" s="148">
        <v>1.9242261055704042E-2</v>
      </c>
      <c r="CR81" s="148">
        <v>1.482878396574842E-2</v>
      </c>
      <c r="CS81" s="148">
        <v>1.5170610188699585E-2</v>
      </c>
      <c r="CT81" s="148">
        <v>1.2111572992118376E-2</v>
      </c>
      <c r="CU81" s="148">
        <v>9.3873581948848914E-3</v>
      </c>
      <c r="CV81" s="148">
        <v>1.4091240389639945E-2</v>
      </c>
      <c r="CW81" s="148">
        <v>9.5619372304613266E-3</v>
      </c>
      <c r="CX81" s="148">
        <v>9.3793209346314382E-3</v>
      </c>
      <c r="CY81" s="148">
        <v>1.6158862719455089E-2</v>
      </c>
      <c r="CZ81" s="148">
        <v>1.3951637142414822E-2</v>
      </c>
      <c r="DA81" s="148">
        <v>1.8775316846902926E-2</v>
      </c>
      <c r="DB81" s="148">
        <v>1.2073290908349681E-2</v>
      </c>
      <c r="DC81" s="148">
        <v>8.2418224286655139E-3</v>
      </c>
      <c r="DD81" s="148">
        <v>5.6854391307403704E-2</v>
      </c>
      <c r="DE81" s="148">
        <v>1.6059362628303448E-2</v>
      </c>
      <c r="DF81" s="148">
        <v>2.1616849249378501E-2</v>
      </c>
      <c r="DG81" s="148">
        <v>3.3224610494519656E-2</v>
      </c>
      <c r="DH81" s="148">
        <v>1.4520253742083376E-2</v>
      </c>
      <c r="DI81" s="148">
        <v>3.1234119237951084E-2</v>
      </c>
      <c r="DJ81" s="148">
        <v>1.849097464507371E-2</v>
      </c>
      <c r="DK81" s="148">
        <v>1.1107233560265564E-2</v>
      </c>
    </row>
    <row r="82" spans="2:115">
      <c r="B82" s="150">
        <v>574</v>
      </c>
      <c r="C82" s="147" t="s">
        <v>549</v>
      </c>
      <c r="D82" s="148">
        <v>0.63124665559675108</v>
      </c>
      <c r="E82" s="148">
        <v>0.1732534177706557</v>
      </c>
      <c r="F82" s="148">
        <v>-8.7956540657649768E-2</v>
      </c>
      <c r="G82" s="148">
        <v>2.2395807544221885E-3</v>
      </c>
      <c r="H82" s="148">
        <v>2.3213443639979174E-2</v>
      </c>
      <c r="I82" s="148">
        <v>2.3045559297996808E-2</v>
      </c>
      <c r="J82" s="148">
        <v>3.3841393404110374E-3</v>
      </c>
      <c r="K82" s="148">
        <v>6.7145367697299891E-3</v>
      </c>
      <c r="L82" s="148">
        <v>2.2916089855567661E-3</v>
      </c>
      <c r="M82" s="148">
        <v>2.7908139762822881E-3</v>
      </c>
      <c r="N82" s="148">
        <v>3.1753314645909182E-3</v>
      </c>
      <c r="O82" s="148">
        <v>6.4988711622007145E-3</v>
      </c>
      <c r="P82" s="148">
        <v>5.5194839750224165E-3</v>
      </c>
      <c r="Q82" s="148">
        <v>3.391429985481973E-3</v>
      </c>
      <c r="R82" s="148">
        <v>2.4821971376699846E-3</v>
      </c>
      <c r="S82" s="148">
        <v>6.2143757477216557E-3</v>
      </c>
      <c r="T82" s="148">
        <v>6.6075421888057886E-4</v>
      </c>
      <c r="U82" s="148">
        <v>2.4421620072262065E-3</v>
      </c>
      <c r="V82" s="148">
        <v>2.2005073346480267E-3</v>
      </c>
      <c r="W82" s="148">
        <v>4.956508160498232E-3</v>
      </c>
      <c r="X82" s="148">
        <v>3.6144823743749091E-3</v>
      </c>
      <c r="Y82" s="148">
        <v>8.5795626793229857E-3</v>
      </c>
      <c r="Z82" s="148">
        <v>4.422953703552451E-3</v>
      </c>
      <c r="AA82" s="148">
        <v>2.7197908318275493E-3</v>
      </c>
      <c r="AB82" s="148">
        <v>6.540257550512193E-3</v>
      </c>
      <c r="AC82" s="148">
        <v>6.5183494905264551E-3</v>
      </c>
      <c r="AD82" s="148">
        <v>5.1939274828469578E-3</v>
      </c>
      <c r="AE82" s="148">
        <v>4.613914639238997E-3</v>
      </c>
      <c r="AF82" s="148">
        <v>4.8620601560303471E-3</v>
      </c>
      <c r="AG82" s="148">
        <v>4.942757196118198E-3</v>
      </c>
      <c r="AH82" s="148">
        <v>5.0624868729244573E-3</v>
      </c>
      <c r="AI82" s="148">
        <v>3.8146111544717421E-3</v>
      </c>
      <c r="AJ82" s="148">
        <v>4.1889128213821467E-3</v>
      </c>
      <c r="AK82" s="148">
        <v>1.9023564066637313E-2</v>
      </c>
      <c r="AL82" s="148">
        <v>2.7514694773953297E-3</v>
      </c>
      <c r="AM82" s="148">
        <v>2.331008359550637E-3</v>
      </c>
      <c r="AN82" s="148">
        <v>2.2048965133083507E-3</v>
      </c>
      <c r="AO82" s="148">
        <v>4.9421142824183925E-3</v>
      </c>
      <c r="AP82" s="148">
        <v>9.7232729197876781E-3</v>
      </c>
      <c r="AQ82" s="148">
        <v>4.6491187642701444E-3</v>
      </c>
      <c r="AR82" s="148">
        <v>6.3089826364743085E-3</v>
      </c>
      <c r="AS82" s="148">
        <v>1.3634242483116756E-2</v>
      </c>
      <c r="AT82" s="148">
        <v>9.7680544728794404E-3</v>
      </c>
      <c r="AU82" s="148">
        <v>1.0009471085365424E-2</v>
      </c>
      <c r="AV82" s="148">
        <v>8.3128195038379964E-3</v>
      </c>
      <c r="AW82" s="148">
        <v>2.2273540130019854E-2</v>
      </c>
      <c r="AX82" s="148">
        <v>9.3403447752294835E-3</v>
      </c>
      <c r="AY82" s="148">
        <v>5.5915069205095978E-3</v>
      </c>
      <c r="AZ82" s="148">
        <v>4.6505953747330957E-3</v>
      </c>
      <c r="BA82" s="148">
        <v>3.7150039294060254E-3</v>
      </c>
      <c r="BB82" s="148">
        <v>3.3697485085540722E-3</v>
      </c>
      <c r="BC82" s="148">
        <v>3.1331386246496963E-3</v>
      </c>
      <c r="BD82" s="148">
        <v>2.1408826736492338E-3</v>
      </c>
      <c r="BE82" s="148">
        <v>3.084805295105685E-3</v>
      </c>
      <c r="BF82" s="148">
        <v>3.4447780649736197E-3</v>
      </c>
      <c r="BG82" s="148">
        <v>2.8008163104089648E-3</v>
      </c>
      <c r="BH82" s="148">
        <v>2.0684634851007942E-3</v>
      </c>
      <c r="BI82" s="148">
        <v>3.3065827656229272E-3</v>
      </c>
      <c r="BJ82" s="148">
        <v>2.4395100353236509E-3</v>
      </c>
      <c r="BK82" s="148">
        <v>2.0023620568117005E-3</v>
      </c>
      <c r="BL82" s="148">
        <v>5.8658728698955751E-3</v>
      </c>
      <c r="BM82" s="148">
        <v>4.4584409746400251E-3</v>
      </c>
      <c r="BN82" s="148">
        <v>5.2659977574936066E-3</v>
      </c>
      <c r="BO82" s="148">
        <v>3.0227732019555064E-3</v>
      </c>
      <c r="BP82" s="148">
        <v>2.9146463753022514E-3</v>
      </c>
      <c r="BQ82" s="148">
        <v>9.6649289865494745E-2</v>
      </c>
      <c r="BR82" s="148">
        <v>2.8973920535048229E-3</v>
      </c>
      <c r="BS82" s="148">
        <v>3.0275446400368261E-3</v>
      </c>
      <c r="BT82" s="148">
        <v>3.8951042985969808E-3</v>
      </c>
      <c r="BU82" s="148">
        <v>4.062656029244072E-3</v>
      </c>
      <c r="BV82" s="148">
        <v>5.6168391543154313E-3</v>
      </c>
      <c r="BW82" s="148">
        <v>5.0316177398844917E-3</v>
      </c>
      <c r="BX82" s="148">
        <v>2.6314669726880419E-3</v>
      </c>
      <c r="BY82" s="148">
        <v>4.9318837612485258E-3</v>
      </c>
      <c r="BZ82" s="148">
        <v>2.5180288062645064E-3</v>
      </c>
      <c r="CA82" s="148">
        <v>1.8775757297162623E-3</v>
      </c>
      <c r="CB82" s="148">
        <v>8.3256758269872238E-4</v>
      </c>
      <c r="CC82" s="148">
        <v>7.5669025670167475E-4</v>
      </c>
      <c r="CD82" s="148">
        <v>2.1222465974341594E-4</v>
      </c>
      <c r="CE82" s="148">
        <v>1.1424228506570953E-3</v>
      </c>
      <c r="CF82" s="148">
        <v>5.3969134337414461E-3</v>
      </c>
      <c r="CG82" s="148">
        <v>7.7102384568667592E-3</v>
      </c>
      <c r="CH82" s="148">
        <v>1.2395883357265658</v>
      </c>
      <c r="CI82" s="148">
        <v>1.5970893372641299E-3</v>
      </c>
      <c r="CJ82" s="148">
        <v>1.2314710067964183E-3</v>
      </c>
      <c r="CK82" s="148">
        <v>1.7442892411495697E-3</v>
      </c>
      <c r="CL82" s="148">
        <v>2.0737725261203557E-2</v>
      </c>
      <c r="CM82" s="148">
        <v>2.1322891741513469E-3</v>
      </c>
      <c r="CN82" s="148">
        <v>3.7990030106852162E-3</v>
      </c>
      <c r="CO82" s="148">
        <v>3.1280358729140392E-3</v>
      </c>
      <c r="CP82" s="148">
        <v>2.2824260583381023E-3</v>
      </c>
      <c r="CQ82" s="148">
        <v>6.8780218297497791E-3</v>
      </c>
      <c r="CR82" s="148">
        <v>1.8157783394455122E-3</v>
      </c>
      <c r="CS82" s="148">
        <v>1.9926586179236181E-3</v>
      </c>
      <c r="CT82" s="148">
        <v>3.6348651280579576E-3</v>
      </c>
      <c r="CU82" s="148">
        <v>1.9520563011857113E-3</v>
      </c>
      <c r="CV82" s="148">
        <v>1.8691304268783507E-3</v>
      </c>
      <c r="CW82" s="148">
        <v>1.1951781154407749E-3</v>
      </c>
      <c r="CX82" s="148">
        <v>9.4753256743915193E-4</v>
      </c>
      <c r="CY82" s="148">
        <v>4.4062049170780979E-3</v>
      </c>
      <c r="CZ82" s="148">
        <v>2.1625086771710628E-3</v>
      </c>
      <c r="DA82" s="148">
        <v>4.6911835369599633E-3</v>
      </c>
      <c r="DB82" s="148">
        <v>2.8042299267217975E-3</v>
      </c>
      <c r="DC82" s="148">
        <v>2.0432792923136753E-3</v>
      </c>
      <c r="DD82" s="148">
        <v>2.6536395101040993E-3</v>
      </c>
      <c r="DE82" s="148">
        <v>2.076252386046452E-3</v>
      </c>
      <c r="DF82" s="148">
        <v>1.7158128616770471E-3</v>
      </c>
      <c r="DG82" s="148">
        <v>2.1450614568908049E-3</v>
      </c>
      <c r="DH82" s="148">
        <v>1.616439471948545E-3</v>
      </c>
      <c r="DI82" s="148">
        <v>1.8438829831493194E-3</v>
      </c>
      <c r="DJ82" s="148">
        <v>6.1259423826236113E-3</v>
      </c>
      <c r="DK82" s="148">
        <v>3.1073292687740593E-3</v>
      </c>
    </row>
    <row r="83" spans="2:115">
      <c r="B83" s="150">
        <v>576</v>
      </c>
      <c r="C83" s="147" t="s">
        <v>550</v>
      </c>
      <c r="D83" s="148">
        <v>1</v>
      </c>
      <c r="E83" s="148">
        <v>0.46338981589272626</v>
      </c>
      <c r="F83" s="148">
        <v>3.5790355464395046E-2</v>
      </c>
      <c r="G83" s="148">
        <v>6.4385541155315661E-4</v>
      </c>
      <c r="H83" s="148">
        <v>9.7554064958023046E-2</v>
      </c>
      <c r="I83" s="148">
        <v>9.5761652222653385E-2</v>
      </c>
      <c r="J83" s="148">
        <v>1.2483751061565121E-3</v>
      </c>
      <c r="K83" s="148">
        <v>3.6398999596081302E-3</v>
      </c>
      <c r="L83" s="148">
        <v>9.9539680629214563E-4</v>
      </c>
      <c r="M83" s="148">
        <v>7.3055378089162024E-4</v>
      </c>
      <c r="N83" s="148">
        <v>1.557804579033422E-3</v>
      </c>
      <c r="O83" s="148">
        <v>5.2891553308301472E-4</v>
      </c>
      <c r="P83" s="148">
        <v>6.6971694405249546E-4</v>
      </c>
      <c r="Q83" s="148">
        <v>2.7804277914439501E-3</v>
      </c>
      <c r="R83" s="148">
        <v>1.4926383026957965E-3</v>
      </c>
      <c r="S83" s="148">
        <v>2.9905846096230453E-3</v>
      </c>
      <c r="T83" s="148">
        <v>3.2833833235650583E-4</v>
      </c>
      <c r="U83" s="148">
        <v>1.0737013382544291E-3</v>
      </c>
      <c r="V83" s="148">
        <v>9.9460544045280245E-4</v>
      </c>
      <c r="W83" s="148">
        <v>1.7655876608001044E-3</v>
      </c>
      <c r="X83" s="148">
        <v>1.6499594595513374E-3</v>
      </c>
      <c r="Y83" s="148">
        <v>3.522039086258622E-3</v>
      </c>
      <c r="Z83" s="148">
        <v>2.9932007258410488E-3</v>
      </c>
      <c r="AA83" s="148">
        <v>1.7875017421770075E-3</v>
      </c>
      <c r="AB83" s="148">
        <v>1.3096182836440783E-3</v>
      </c>
      <c r="AC83" s="148">
        <v>1.0506207743110404E-3</v>
      </c>
      <c r="AD83" s="148">
        <v>1.6175238667995183E-3</v>
      </c>
      <c r="AE83" s="148">
        <v>1.735744925072202E-3</v>
      </c>
      <c r="AF83" s="148">
        <v>1.7477112434278249E-3</v>
      </c>
      <c r="AG83" s="148">
        <v>1.8909035206110848E-3</v>
      </c>
      <c r="AH83" s="148">
        <v>1.4210507310437738E-3</v>
      </c>
      <c r="AI83" s="148">
        <v>1.8212043666564904E-3</v>
      </c>
      <c r="AJ83" s="148">
        <v>5.8913957820296904E-4</v>
      </c>
      <c r="AK83" s="148">
        <v>1.3795114550457716E-3</v>
      </c>
      <c r="AL83" s="148">
        <v>1.0523432290106126E-3</v>
      </c>
      <c r="AM83" s="148">
        <v>9.1563387863523489E-4</v>
      </c>
      <c r="AN83" s="148">
        <v>1.0835181871885443E-3</v>
      </c>
      <c r="AO83" s="148">
        <v>1.6564970989228424E-3</v>
      </c>
      <c r="AP83" s="148">
        <v>3.5047399832365263E-3</v>
      </c>
      <c r="AQ83" s="148">
        <v>1.7776290761733864E-3</v>
      </c>
      <c r="AR83" s="148">
        <v>2.0264403112445128E-3</v>
      </c>
      <c r="AS83" s="148">
        <v>1.7504321193487701E-3</v>
      </c>
      <c r="AT83" s="148">
        <v>1.4436508352513456E-3</v>
      </c>
      <c r="AU83" s="148">
        <v>2.385534451701908E-3</v>
      </c>
      <c r="AV83" s="148">
        <v>1.7230322215674716E-3</v>
      </c>
      <c r="AW83" s="148">
        <v>9.5739284281679004E-4</v>
      </c>
      <c r="AX83" s="148">
        <v>1.2297403162427245E-3</v>
      </c>
      <c r="AY83" s="148">
        <v>1.2763184551442196E-3</v>
      </c>
      <c r="AZ83" s="148">
        <v>1.1246253598526665E-3</v>
      </c>
      <c r="BA83" s="148">
        <v>1.0109656961648471E-3</v>
      </c>
      <c r="BB83" s="148">
        <v>8.7390459577055659E-4</v>
      </c>
      <c r="BC83" s="148">
        <v>9.5788034552483795E-4</v>
      </c>
      <c r="BD83" s="148">
        <v>9.2239224761498447E-4</v>
      </c>
      <c r="BE83" s="148">
        <v>9.5694134160671904E-4</v>
      </c>
      <c r="BF83" s="148">
        <v>1.0427482896160792E-3</v>
      </c>
      <c r="BG83" s="148">
        <v>1.0681444007009642E-3</v>
      </c>
      <c r="BH83" s="148">
        <v>8.4939335209917039E-4</v>
      </c>
      <c r="BI83" s="148">
        <v>1.0919789065028536E-3</v>
      </c>
      <c r="BJ83" s="148">
        <v>9.7311645053396289E-4</v>
      </c>
      <c r="BK83" s="148">
        <v>9.050007922539907E-4</v>
      </c>
      <c r="BL83" s="148">
        <v>1.9855668005738496E-3</v>
      </c>
      <c r="BM83" s="148">
        <v>1.3804017167511405E-3</v>
      </c>
      <c r="BN83" s="148">
        <v>1.5985522106433431E-3</v>
      </c>
      <c r="BO83" s="148">
        <v>9.9362929002591951E-4</v>
      </c>
      <c r="BP83" s="148">
        <v>1.3280205976898447E-3</v>
      </c>
      <c r="BQ83" s="148">
        <v>2.5368434867547736E-3</v>
      </c>
      <c r="BR83" s="148">
        <v>1.4402062978112805E-3</v>
      </c>
      <c r="BS83" s="148">
        <v>1.5271874788395155E-3</v>
      </c>
      <c r="BT83" s="148">
        <v>1.4185998378369378E-3</v>
      </c>
      <c r="BU83" s="148">
        <v>1.4434389027555496E-3</v>
      </c>
      <c r="BV83" s="148">
        <v>7.939246419560403E-4</v>
      </c>
      <c r="BW83" s="148">
        <v>1.7748079196978784E-3</v>
      </c>
      <c r="BX83" s="148">
        <v>6.234633846932228E-4</v>
      </c>
      <c r="BY83" s="148">
        <v>4.9169426979190104E-4</v>
      </c>
      <c r="BZ83" s="148">
        <v>3.3708142317184601E-4</v>
      </c>
      <c r="CA83" s="148">
        <v>4.2085774352325101E-4</v>
      </c>
      <c r="CB83" s="148">
        <v>2.1297873989168116E-4</v>
      </c>
      <c r="CC83" s="148">
        <v>2.1447103211698145E-4</v>
      </c>
      <c r="CD83" s="148">
        <v>6.3699275032221377E-5</v>
      </c>
      <c r="CE83" s="148">
        <v>1.2586842820019434E-3</v>
      </c>
      <c r="CF83" s="148">
        <v>1.1383101791838091E-3</v>
      </c>
      <c r="CG83" s="148">
        <v>1.1312782845914653E-3</v>
      </c>
      <c r="CH83" s="148">
        <v>7.8108751272294621E-4</v>
      </c>
      <c r="CI83" s="148">
        <v>1.0038883581703337</v>
      </c>
      <c r="CJ83" s="148">
        <v>3.1093192291203805E-4</v>
      </c>
      <c r="CK83" s="148">
        <v>5.5278031291912931E-4</v>
      </c>
      <c r="CL83" s="148">
        <v>8.5832889869004881E-3</v>
      </c>
      <c r="CM83" s="148">
        <v>3.6988672531465766E-4</v>
      </c>
      <c r="CN83" s="148">
        <v>4.8942106382896292E-4</v>
      </c>
      <c r="CO83" s="148">
        <v>6.206072306537073E-4</v>
      </c>
      <c r="CP83" s="148">
        <v>4.0715146533737325E-4</v>
      </c>
      <c r="CQ83" s="148">
        <v>1.1884865740804187E-3</v>
      </c>
      <c r="CR83" s="148">
        <v>3.2971918344434648E-4</v>
      </c>
      <c r="CS83" s="148">
        <v>3.2681423927303311E-4</v>
      </c>
      <c r="CT83" s="148">
        <v>7.4959695354189296E-4</v>
      </c>
      <c r="CU83" s="148">
        <v>9.718117998390504E-4</v>
      </c>
      <c r="CV83" s="148">
        <v>8.2079687570773456E-4</v>
      </c>
      <c r="CW83" s="148">
        <v>5.6074554893417998E-4</v>
      </c>
      <c r="CX83" s="148">
        <v>4.6501315425579571E-4</v>
      </c>
      <c r="CY83" s="148">
        <v>7.4644430026746202E-4</v>
      </c>
      <c r="CZ83" s="148">
        <v>4.0713504475107083E-4</v>
      </c>
      <c r="DA83" s="148">
        <v>1.205467231976293E-3</v>
      </c>
      <c r="DB83" s="148">
        <v>1.1152630620633662E-3</v>
      </c>
      <c r="DC83" s="148">
        <v>2.5952046050473765E-4</v>
      </c>
      <c r="DD83" s="148">
        <v>1.1389783567880391E-3</v>
      </c>
      <c r="DE83" s="148">
        <v>1.4974423459068581E-3</v>
      </c>
      <c r="DF83" s="148">
        <v>5.051915888607503E-4</v>
      </c>
      <c r="DG83" s="148">
        <v>3.7615078337500143E-4</v>
      </c>
      <c r="DH83" s="148">
        <v>6.1684913814069391E-4</v>
      </c>
      <c r="DI83" s="148">
        <v>4.1266114565963706E-4</v>
      </c>
      <c r="DJ83" s="148">
        <v>4.7841214253176965E-3</v>
      </c>
      <c r="DK83" s="148">
        <v>2.7606629172882414E-4</v>
      </c>
    </row>
    <row r="84" spans="2:115">
      <c r="B84" s="150">
        <v>577</v>
      </c>
      <c r="C84" s="147" t="s">
        <v>551</v>
      </c>
      <c r="D84" s="148">
        <v>1</v>
      </c>
      <c r="E84" s="148">
        <v>0.31477166301725057</v>
      </c>
      <c r="F84" s="148">
        <v>5.2363100922227374E-2</v>
      </c>
      <c r="G84" s="148">
        <v>1.5252644125298353E-3</v>
      </c>
      <c r="H84" s="148">
        <v>6.6124924308001085E-2</v>
      </c>
      <c r="I84" s="148">
        <v>6.587075681490695E-2</v>
      </c>
      <c r="J84" s="148">
        <v>5.9558462147670278E-3</v>
      </c>
      <c r="K84" s="148">
        <v>2.3326957821726443E-2</v>
      </c>
      <c r="L84" s="148">
        <v>5.3417288424936838E-3</v>
      </c>
      <c r="M84" s="148">
        <v>2.801450434980356E-3</v>
      </c>
      <c r="N84" s="148">
        <v>9.0341560581480157E-3</v>
      </c>
      <c r="O84" s="148">
        <v>2.6558211990008445E-3</v>
      </c>
      <c r="P84" s="148">
        <v>3.1100151596373409E-3</v>
      </c>
      <c r="Q84" s="148">
        <v>1.6365898185390214E-2</v>
      </c>
      <c r="R84" s="148">
        <v>7.227653448665973E-3</v>
      </c>
      <c r="S84" s="148">
        <v>4.6624620537700716E-2</v>
      </c>
      <c r="T84" s="148">
        <v>2.279908927403043E-3</v>
      </c>
      <c r="U84" s="148">
        <v>5.9054751952652548E-3</v>
      </c>
      <c r="V84" s="148">
        <v>5.1851569980963467E-3</v>
      </c>
      <c r="W84" s="148">
        <v>6.2134207268952539E-3</v>
      </c>
      <c r="X84" s="148">
        <v>5.7935254195136668E-3</v>
      </c>
      <c r="Y84" s="148">
        <v>1.5177259186649793E-2</v>
      </c>
      <c r="Z84" s="148">
        <v>1.055861714826253E-2</v>
      </c>
      <c r="AA84" s="148">
        <v>5.8415502239725966E-3</v>
      </c>
      <c r="AB84" s="148">
        <v>1.0817583231160596E-2</v>
      </c>
      <c r="AC84" s="148">
        <v>7.0046902272551791E-3</v>
      </c>
      <c r="AD84" s="148">
        <v>9.1190421591641115E-3</v>
      </c>
      <c r="AE84" s="148">
        <v>6.4225486146382155E-3</v>
      </c>
      <c r="AF84" s="148">
        <v>7.1808000432999524E-3</v>
      </c>
      <c r="AG84" s="148">
        <v>8.9851893027965372E-3</v>
      </c>
      <c r="AH84" s="148">
        <v>5.4459180998678641E-3</v>
      </c>
      <c r="AI84" s="148">
        <v>6.5841502972471726E-3</v>
      </c>
      <c r="AJ84" s="148">
        <v>1.0134071530730256E-2</v>
      </c>
      <c r="AK84" s="148">
        <v>6.0185008064452287E-3</v>
      </c>
      <c r="AL84" s="148">
        <v>5.759337582316594E-3</v>
      </c>
      <c r="AM84" s="148">
        <v>4.1457428643346186E-3</v>
      </c>
      <c r="AN84" s="148">
        <v>6.9445502260138507E-3</v>
      </c>
      <c r="AO84" s="148">
        <v>1.0089246746642971E-2</v>
      </c>
      <c r="AP84" s="148">
        <v>8.9228817861181139E-3</v>
      </c>
      <c r="AQ84" s="148">
        <v>1.1084118643341289E-2</v>
      </c>
      <c r="AR84" s="148">
        <v>9.4386917143921452E-3</v>
      </c>
      <c r="AS84" s="148">
        <v>6.0450642843437935E-3</v>
      </c>
      <c r="AT84" s="148">
        <v>6.0436419282664505E-3</v>
      </c>
      <c r="AU84" s="148">
        <v>9.7941553846323335E-3</v>
      </c>
      <c r="AV84" s="148">
        <v>6.8377570216156458E-3</v>
      </c>
      <c r="AW84" s="148">
        <v>1.1749441131097823E-2</v>
      </c>
      <c r="AX84" s="148">
        <v>1.2591298912510976E-2</v>
      </c>
      <c r="AY84" s="148">
        <v>5.4128721648311505E-3</v>
      </c>
      <c r="AZ84" s="148">
        <v>5.6589154869435701E-3</v>
      </c>
      <c r="BA84" s="148">
        <v>4.6576103624438947E-3</v>
      </c>
      <c r="BB84" s="148">
        <v>3.870840235509538E-3</v>
      </c>
      <c r="BC84" s="148">
        <v>5.1056549137680008E-3</v>
      </c>
      <c r="BD84" s="148">
        <v>4.4873706742746483E-3</v>
      </c>
      <c r="BE84" s="148">
        <v>4.9701220086094278E-3</v>
      </c>
      <c r="BF84" s="148">
        <v>5.6041841817919468E-3</v>
      </c>
      <c r="BG84" s="148">
        <v>4.9982618957479493E-3</v>
      </c>
      <c r="BH84" s="148">
        <v>4.0031704111617699E-3</v>
      </c>
      <c r="BI84" s="148">
        <v>7.2551680238540014E-3</v>
      </c>
      <c r="BJ84" s="148">
        <v>4.7339899617457768E-3</v>
      </c>
      <c r="BK84" s="148">
        <v>4.3325397798556382E-3</v>
      </c>
      <c r="BL84" s="148">
        <v>6.7745283954290325E-3</v>
      </c>
      <c r="BM84" s="148">
        <v>5.6616571034938824E-3</v>
      </c>
      <c r="BN84" s="148">
        <v>6.379730588094986E-3</v>
      </c>
      <c r="BO84" s="148">
        <v>4.5435372185602856E-3</v>
      </c>
      <c r="BP84" s="148">
        <v>5.7083540234209931E-3</v>
      </c>
      <c r="BQ84" s="148">
        <v>2.9098606094803612E-2</v>
      </c>
      <c r="BR84" s="148">
        <v>4.266863634233552E-3</v>
      </c>
      <c r="BS84" s="148">
        <v>4.7423757816440829E-3</v>
      </c>
      <c r="BT84" s="148">
        <v>4.2380466513610351E-3</v>
      </c>
      <c r="BU84" s="148">
        <v>4.5201142370384683E-3</v>
      </c>
      <c r="BV84" s="148">
        <v>9.6248641622273968E-3</v>
      </c>
      <c r="BW84" s="148">
        <v>2.7539501080005153E-2</v>
      </c>
      <c r="BX84" s="148">
        <v>2.8160298738988099E-3</v>
      </c>
      <c r="BY84" s="148">
        <v>2.1730377399443628E-3</v>
      </c>
      <c r="BZ84" s="148">
        <v>1.4929086636351907E-3</v>
      </c>
      <c r="CA84" s="148">
        <v>1.4538861716726422E-3</v>
      </c>
      <c r="CB84" s="148">
        <v>1.1307453220370076E-3</v>
      </c>
      <c r="CC84" s="148">
        <v>9.8504897241072234E-4</v>
      </c>
      <c r="CD84" s="148">
        <v>2.1560172139654691E-4</v>
      </c>
      <c r="CE84" s="148">
        <v>1.5300929677468746E-3</v>
      </c>
      <c r="CF84" s="148">
        <v>1.1093045973611137E-3</v>
      </c>
      <c r="CG84" s="148">
        <v>5.3684997400586677E-3</v>
      </c>
      <c r="CH84" s="148">
        <v>2.8698430503608266E-3</v>
      </c>
      <c r="CI84" s="148">
        <v>1.2190461259588017E-3</v>
      </c>
      <c r="CJ84" s="148">
        <v>1.0015120277767724</v>
      </c>
      <c r="CK84" s="148">
        <v>2.1861655658404347E-3</v>
      </c>
      <c r="CL84" s="148">
        <v>6.892327240754164E-4</v>
      </c>
      <c r="CM84" s="148">
        <v>1.6179637572830198E-3</v>
      </c>
      <c r="CN84" s="148">
        <v>2.2496211435103029E-3</v>
      </c>
      <c r="CO84" s="148">
        <v>2.0947278820914899E-3</v>
      </c>
      <c r="CP84" s="148">
        <v>1.8760377480364094E-3</v>
      </c>
      <c r="CQ84" s="148">
        <v>4.4004802078167664E-3</v>
      </c>
      <c r="CR84" s="148">
        <v>4.9419372743436402E-3</v>
      </c>
      <c r="CS84" s="148">
        <v>1.5281846681243355E-3</v>
      </c>
      <c r="CT84" s="148">
        <v>2.7946959856784883E-3</v>
      </c>
      <c r="CU84" s="148">
        <v>2.6834235362369033E-3</v>
      </c>
      <c r="CV84" s="148">
        <v>3.3931215255889485E-3</v>
      </c>
      <c r="CW84" s="148">
        <v>2.2517360107197444E-3</v>
      </c>
      <c r="CX84" s="148">
        <v>1.9199895811749226E-3</v>
      </c>
      <c r="CY84" s="148">
        <v>2.7970270172169684E-3</v>
      </c>
      <c r="CZ84" s="148">
        <v>1.4510345475934638E-3</v>
      </c>
      <c r="DA84" s="148">
        <v>2.7041585467731276E-3</v>
      </c>
      <c r="DB84" s="148">
        <v>4.1165380769788333E-3</v>
      </c>
      <c r="DC84" s="148">
        <v>9.6509220918951117E-4</v>
      </c>
      <c r="DD84" s="148">
        <v>5.7133874871821587E-3</v>
      </c>
      <c r="DE84" s="148">
        <v>6.7808660734418888E-3</v>
      </c>
      <c r="DF84" s="148">
        <v>2.0994033259879169E-3</v>
      </c>
      <c r="DG84" s="148">
        <v>1.6378675758627083E-3</v>
      </c>
      <c r="DH84" s="148">
        <v>2.1137158738861093E-3</v>
      </c>
      <c r="DI84" s="148">
        <v>1.6173458214621347E-3</v>
      </c>
      <c r="DJ84" s="148">
        <v>1.3877854896687554E-2</v>
      </c>
      <c r="DK84" s="148">
        <v>1.3698483207797475E-3</v>
      </c>
    </row>
    <row r="85" spans="2:115">
      <c r="B85" s="150">
        <v>578</v>
      </c>
      <c r="C85" s="147" t="s">
        <v>552</v>
      </c>
      <c r="D85" s="148">
        <v>0.97933425622217884</v>
      </c>
      <c r="E85" s="148">
        <v>0.26987632608954187</v>
      </c>
      <c r="F85" s="148">
        <v>0.19477979769649578</v>
      </c>
      <c r="G85" s="148">
        <v>8.9885938370939406E-3</v>
      </c>
      <c r="H85" s="148">
        <v>5.9331924237659546E-2</v>
      </c>
      <c r="I85" s="148">
        <v>4.8398915418445349E-2</v>
      </c>
      <c r="J85" s="148">
        <v>1.0881618279191671E-2</v>
      </c>
      <c r="K85" s="148">
        <v>7.7222592448064108E-3</v>
      </c>
      <c r="L85" s="148">
        <v>4.2933858528866236E-3</v>
      </c>
      <c r="M85" s="148">
        <v>6.6991320175084686E-3</v>
      </c>
      <c r="N85" s="148">
        <v>8.3558982155875709E-3</v>
      </c>
      <c r="O85" s="148">
        <v>8.0975106480084269E-3</v>
      </c>
      <c r="P85" s="148">
        <v>2.9476031306671785E-2</v>
      </c>
      <c r="Q85" s="148">
        <v>6.6003569877232668E-3</v>
      </c>
      <c r="R85" s="148">
        <v>5.1580877426038018E-3</v>
      </c>
      <c r="S85" s="148">
        <v>7.5313611516454526E-3</v>
      </c>
      <c r="T85" s="148">
        <v>1.2648180492058653E-3</v>
      </c>
      <c r="U85" s="148">
        <v>5.0307561253725682E-3</v>
      </c>
      <c r="V85" s="148">
        <v>5.3778869145951532E-3</v>
      </c>
      <c r="W85" s="148">
        <v>6.9277323470498123E-3</v>
      </c>
      <c r="X85" s="148">
        <v>6.3302058187309513E-3</v>
      </c>
      <c r="Y85" s="148">
        <v>1.1735154881386548E-2</v>
      </c>
      <c r="Z85" s="148">
        <v>6.1064477776860771E-3</v>
      </c>
      <c r="AA85" s="148">
        <v>6.8403467105996188E-3</v>
      </c>
      <c r="AB85" s="148">
        <v>9.2160328775889207E-3</v>
      </c>
      <c r="AC85" s="148">
        <v>5.1754739562438106E-3</v>
      </c>
      <c r="AD85" s="148">
        <v>2.3498648204194551E-3</v>
      </c>
      <c r="AE85" s="148">
        <v>4.3576356669229026E-3</v>
      </c>
      <c r="AF85" s="148">
        <v>3.7243633425774495E-3</v>
      </c>
      <c r="AG85" s="148">
        <v>5.8242714431583154E-3</v>
      </c>
      <c r="AH85" s="148">
        <v>4.5682769516417945E-3</v>
      </c>
      <c r="AI85" s="148">
        <v>5.8476130501044499E-3</v>
      </c>
      <c r="AJ85" s="148">
        <v>1.0091668003280275E-3</v>
      </c>
      <c r="AK85" s="148">
        <v>3.9804800920199895E-3</v>
      </c>
      <c r="AL85" s="148">
        <v>5.4709481362799879E-3</v>
      </c>
      <c r="AM85" s="148">
        <v>4.1761768728743667E-3</v>
      </c>
      <c r="AN85" s="148">
        <v>5.7452758971763022E-3</v>
      </c>
      <c r="AO85" s="148">
        <v>1.4985041214695443E-2</v>
      </c>
      <c r="AP85" s="148">
        <v>8.5324045367945536E-3</v>
      </c>
      <c r="AQ85" s="148">
        <v>9.7044636870433909E-3</v>
      </c>
      <c r="AR85" s="148">
        <v>9.2773962955405402E-3</v>
      </c>
      <c r="AS85" s="148">
        <v>4.8700685380880836E-3</v>
      </c>
      <c r="AT85" s="148">
        <v>9.5691504534596589E-3</v>
      </c>
      <c r="AU85" s="148">
        <v>5.3642991270132709E-3</v>
      </c>
      <c r="AV85" s="148">
        <v>6.7424353562698389E-3</v>
      </c>
      <c r="AW85" s="148">
        <v>7.6717278367732364E-3</v>
      </c>
      <c r="AX85" s="148">
        <v>6.5947649370665974E-3</v>
      </c>
      <c r="AY85" s="148">
        <v>4.9466989230724573E-3</v>
      </c>
      <c r="AZ85" s="148">
        <v>5.2963867746556991E-3</v>
      </c>
      <c r="BA85" s="148">
        <v>4.8897685109625362E-3</v>
      </c>
      <c r="BB85" s="148">
        <v>3.915789941010636E-3</v>
      </c>
      <c r="BC85" s="148">
        <v>4.5776544771855632E-3</v>
      </c>
      <c r="BD85" s="148">
        <v>3.510719224894418E-3</v>
      </c>
      <c r="BE85" s="148">
        <v>3.7132562654119219E-3</v>
      </c>
      <c r="BF85" s="148">
        <v>9.3566611414748653E-3</v>
      </c>
      <c r="BG85" s="148">
        <v>3.6831878305979659E-3</v>
      </c>
      <c r="BH85" s="148">
        <v>3.8787060738635437E-3</v>
      </c>
      <c r="BI85" s="148">
        <v>5.2378518867350534E-3</v>
      </c>
      <c r="BJ85" s="148">
        <v>3.256327388011333E-3</v>
      </c>
      <c r="BK85" s="148">
        <v>5.3494680235373617E-3</v>
      </c>
      <c r="BL85" s="148">
        <v>5.921304636179377E-3</v>
      </c>
      <c r="BM85" s="148">
        <v>6.1090445578514613E-3</v>
      </c>
      <c r="BN85" s="148">
        <v>4.9602073264994303E-3</v>
      </c>
      <c r="BO85" s="148">
        <v>3.4119489639335924E-3</v>
      </c>
      <c r="BP85" s="148">
        <v>9.1953048147980134E-3</v>
      </c>
      <c r="BQ85" s="148">
        <v>2.8058044209405192E-2</v>
      </c>
      <c r="BR85" s="148">
        <v>5.6590706903299343E-3</v>
      </c>
      <c r="BS85" s="148">
        <v>5.8060349304329363E-3</v>
      </c>
      <c r="BT85" s="148">
        <v>5.7041245115246027E-3</v>
      </c>
      <c r="BU85" s="148">
        <v>4.6213488182484707E-3</v>
      </c>
      <c r="BV85" s="148">
        <v>2.4645847426342763E-3</v>
      </c>
      <c r="BW85" s="148">
        <v>3.3837957994394463E-3</v>
      </c>
      <c r="BX85" s="148">
        <v>3.1789080539120049E-3</v>
      </c>
      <c r="BY85" s="148">
        <v>4.9930241496274454E-3</v>
      </c>
      <c r="BZ85" s="148">
        <v>1.084687828344481E-2</v>
      </c>
      <c r="CA85" s="148">
        <v>2.5968170369519588E-3</v>
      </c>
      <c r="CB85" s="148">
        <v>1.2722386222950371E-3</v>
      </c>
      <c r="CC85" s="148">
        <v>1.2375853375443566E-3</v>
      </c>
      <c r="CD85" s="148">
        <v>4.0098057228662244E-4</v>
      </c>
      <c r="CE85" s="148">
        <v>4.6960302205967539E-3</v>
      </c>
      <c r="CF85" s="148">
        <v>2.6842647299847196E-2</v>
      </c>
      <c r="CG85" s="148">
        <v>0.1306982412888042</v>
      </c>
      <c r="CH85" s="148">
        <v>0.14863135221747056</v>
      </c>
      <c r="CI85" s="148">
        <v>4.817881911609953E-2</v>
      </c>
      <c r="CJ85" s="148">
        <v>1.7454485533016432E-2</v>
      </c>
      <c r="CK85" s="148">
        <v>1.0155731740137404</v>
      </c>
      <c r="CL85" s="148">
        <v>6.3199573375106732E-3</v>
      </c>
      <c r="CM85" s="148">
        <v>2.589741937003487E-3</v>
      </c>
      <c r="CN85" s="148">
        <v>3.7088275966712441E-3</v>
      </c>
      <c r="CO85" s="148">
        <v>2.9837314837087088E-3</v>
      </c>
      <c r="CP85" s="148">
        <v>2.0734449418956537E-3</v>
      </c>
      <c r="CQ85" s="148">
        <v>7.4067951932608256E-3</v>
      </c>
      <c r="CR85" s="148">
        <v>2.9592795009331439E-3</v>
      </c>
      <c r="CS85" s="148">
        <v>2.7179509033035745E-3</v>
      </c>
      <c r="CT85" s="148">
        <v>3.1811510017885135E-3</v>
      </c>
      <c r="CU85" s="148">
        <v>2.7583793320996889E-3</v>
      </c>
      <c r="CV85" s="148">
        <v>3.275942483693626E-3</v>
      </c>
      <c r="CW85" s="148">
        <v>2.2119620627305361E-3</v>
      </c>
      <c r="CX85" s="148">
        <v>2.0280620333630768E-3</v>
      </c>
      <c r="CY85" s="148">
        <v>3.8488882622826062E-3</v>
      </c>
      <c r="CZ85" s="148">
        <v>5.671099533834832E-3</v>
      </c>
      <c r="DA85" s="148">
        <v>4.6709427163280177E-3</v>
      </c>
      <c r="DB85" s="148">
        <v>4.0539322850338079E-3</v>
      </c>
      <c r="DC85" s="148">
        <v>1.7345335964192323E-3</v>
      </c>
      <c r="DD85" s="148">
        <v>3.2057997189116234E-2</v>
      </c>
      <c r="DE85" s="148">
        <v>7.4192023182408336E-3</v>
      </c>
      <c r="DF85" s="148">
        <v>3.8416599428582488E-3</v>
      </c>
      <c r="DG85" s="148">
        <v>7.1222629432885392E-3</v>
      </c>
      <c r="DH85" s="148">
        <v>2.8455545102197954E-3</v>
      </c>
      <c r="DI85" s="148">
        <v>5.1039992293641871E-3</v>
      </c>
      <c r="DJ85" s="148">
        <v>8.8443759057297219E-3</v>
      </c>
      <c r="DK85" s="148">
        <v>1.7257296549852481E-2</v>
      </c>
    </row>
    <row r="86" spans="2:115">
      <c r="B86" s="150">
        <v>579</v>
      </c>
      <c r="C86" s="147" t="s">
        <v>553</v>
      </c>
      <c r="D86" s="148">
        <v>0.99909147139179921</v>
      </c>
      <c r="E86" s="148">
        <v>0.59556977551371915</v>
      </c>
      <c r="F86" s="148">
        <v>3.4485210837556693E-2</v>
      </c>
      <c r="G86" s="148">
        <v>5.6757521068439014E-4</v>
      </c>
      <c r="H86" s="148">
        <v>0.11658176446947435</v>
      </c>
      <c r="I86" s="148">
        <v>0.11526973845599787</v>
      </c>
      <c r="J86" s="148">
        <v>7.3592773007409757E-4</v>
      </c>
      <c r="K86" s="148">
        <v>8.1732613988871926E-4</v>
      </c>
      <c r="L86" s="148">
        <v>8.0929400135175997E-4</v>
      </c>
      <c r="M86" s="148">
        <v>6.3102937194012862E-4</v>
      </c>
      <c r="N86" s="148">
        <v>8.5566331103575574E-4</v>
      </c>
      <c r="O86" s="148">
        <v>3.3161179314224682E-3</v>
      </c>
      <c r="P86" s="148">
        <v>2.0509266420153226E-3</v>
      </c>
      <c r="Q86" s="148">
        <v>8.2028666533509337E-4</v>
      </c>
      <c r="R86" s="148">
        <v>9.3408306998354819E-4</v>
      </c>
      <c r="S86" s="148">
        <v>6.8707203830875498E-4</v>
      </c>
      <c r="T86" s="148">
        <v>3.8983985128015049E-4</v>
      </c>
      <c r="U86" s="148">
        <v>9.2709775172407718E-4</v>
      </c>
      <c r="V86" s="148">
        <v>1.0523745356108589E-3</v>
      </c>
      <c r="W86" s="148">
        <v>7.5758808733171706E-4</v>
      </c>
      <c r="X86" s="148">
        <v>1.0423271918801977E-3</v>
      </c>
      <c r="Y86" s="148">
        <v>1.1029140029611404E-3</v>
      </c>
      <c r="Z86" s="148">
        <v>9.2473409629609022E-4</v>
      </c>
      <c r="AA86" s="148">
        <v>9.0282219455367347E-4</v>
      </c>
      <c r="AB86" s="148">
        <v>8.6111966940346379E-4</v>
      </c>
      <c r="AC86" s="148">
        <v>8.097120287370379E-4</v>
      </c>
      <c r="AD86" s="148">
        <v>3.1682545777389536E-4</v>
      </c>
      <c r="AE86" s="148">
        <v>6.7921002419012947E-4</v>
      </c>
      <c r="AF86" s="148">
        <v>5.8118812000433682E-4</v>
      </c>
      <c r="AG86" s="148">
        <v>8.1924446113041955E-4</v>
      </c>
      <c r="AH86" s="148">
        <v>1.0222315224702153E-3</v>
      </c>
      <c r="AI86" s="148">
        <v>9.9397477762513584E-4</v>
      </c>
      <c r="AJ86" s="148">
        <v>1.4256468840792067E-4</v>
      </c>
      <c r="AK86" s="148">
        <v>4.0980358779661719E-4</v>
      </c>
      <c r="AL86" s="148">
        <v>7.9834190822523205E-4</v>
      </c>
      <c r="AM86" s="148">
        <v>7.2938913495261201E-4</v>
      </c>
      <c r="AN86" s="148">
        <v>7.2967636606868509E-4</v>
      </c>
      <c r="AO86" s="148">
        <v>8.2643121893764132E-4</v>
      </c>
      <c r="AP86" s="148">
        <v>9.1008966377794688E-4</v>
      </c>
      <c r="AQ86" s="148">
        <v>8.5951361223308238E-4</v>
      </c>
      <c r="AR86" s="148">
        <v>8.9821382826544801E-4</v>
      </c>
      <c r="AS86" s="148">
        <v>5.7156532660236051E-4</v>
      </c>
      <c r="AT86" s="148">
        <v>6.7526526751497424E-4</v>
      </c>
      <c r="AU86" s="148">
        <v>8.6804404610724682E-4</v>
      </c>
      <c r="AV86" s="148">
        <v>6.9337114938806922E-4</v>
      </c>
      <c r="AW86" s="148">
        <v>5.4891844755991525E-4</v>
      </c>
      <c r="AX86" s="148">
        <v>5.9522807298432068E-4</v>
      </c>
      <c r="AY86" s="148">
        <v>7.3803611365460197E-4</v>
      </c>
      <c r="AZ86" s="148">
        <v>7.538144204324445E-4</v>
      </c>
      <c r="BA86" s="148">
        <v>7.5121099002635992E-4</v>
      </c>
      <c r="BB86" s="148">
        <v>7.6325553233300484E-4</v>
      </c>
      <c r="BC86" s="148">
        <v>8.7928072695905878E-4</v>
      </c>
      <c r="BD86" s="148">
        <v>6.742674691653281E-4</v>
      </c>
      <c r="BE86" s="148">
        <v>7.3140440712761217E-4</v>
      </c>
      <c r="BF86" s="148">
        <v>7.9934482635977782E-4</v>
      </c>
      <c r="BG86" s="148">
        <v>8.9453237725624368E-4</v>
      </c>
      <c r="BH86" s="148">
        <v>6.2327954504915394E-4</v>
      </c>
      <c r="BI86" s="148">
        <v>6.7487107862188446E-4</v>
      </c>
      <c r="BJ86" s="148">
        <v>7.8642350802845097E-4</v>
      </c>
      <c r="BK86" s="148">
        <v>6.46688353101444E-4</v>
      </c>
      <c r="BL86" s="148">
        <v>8.1542753631522473E-4</v>
      </c>
      <c r="BM86" s="148">
        <v>8.0096939699179763E-4</v>
      </c>
      <c r="BN86" s="148">
        <v>8.5298206337023762E-4</v>
      </c>
      <c r="BO86" s="148">
        <v>1.126156026027565E-3</v>
      </c>
      <c r="BP86" s="148">
        <v>1.1039416152657754E-3</v>
      </c>
      <c r="BQ86" s="148">
        <v>1.9513768816449546E-3</v>
      </c>
      <c r="BR86" s="148">
        <v>9.9398895155118649E-4</v>
      </c>
      <c r="BS86" s="148">
        <v>1.5699434805797347E-3</v>
      </c>
      <c r="BT86" s="148">
        <v>1.298858078217745E-3</v>
      </c>
      <c r="BU86" s="148">
        <v>1.2315317993663202E-3</v>
      </c>
      <c r="BV86" s="148">
        <v>1.9569596661943049E-3</v>
      </c>
      <c r="BW86" s="148">
        <v>4.5261759978336051E-3</v>
      </c>
      <c r="BX86" s="148">
        <v>1.7201723505720033E-3</v>
      </c>
      <c r="BY86" s="148">
        <v>2.3484782622529114E-3</v>
      </c>
      <c r="BZ86" s="148">
        <v>2.0771907282317779E-3</v>
      </c>
      <c r="CA86" s="148">
        <v>8.9380242367849971E-3</v>
      </c>
      <c r="CB86" s="148">
        <v>1.608351689868564E-3</v>
      </c>
      <c r="CC86" s="148">
        <v>1.527341499007028E-3</v>
      </c>
      <c r="CD86" s="148">
        <v>6.5059315433342428E-4</v>
      </c>
      <c r="CE86" s="148">
        <v>1.9382731022577178E-3</v>
      </c>
      <c r="CF86" s="148">
        <v>7.8792673848368262E-4</v>
      </c>
      <c r="CG86" s="148">
        <v>1.7975443696783854E-3</v>
      </c>
      <c r="CH86" s="148">
        <v>1.994112471828157E-3</v>
      </c>
      <c r="CI86" s="148">
        <v>3.7721008052005525E-3</v>
      </c>
      <c r="CJ86" s="148">
        <v>1.6479661874545665E-3</v>
      </c>
      <c r="CK86" s="148">
        <v>1.7526112432148773E-3</v>
      </c>
      <c r="CL86" s="148">
        <v>1.0170685402523596</v>
      </c>
      <c r="CM86" s="148">
        <v>4.6709664212892191E-3</v>
      </c>
      <c r="CN86" s="148">
        <v>3.6567390260248641E-3</v>
      </c>
      <c r="CO86" s="148">
        <v>1.6904414359106856E-3</v>
      </c>
      <c r="CP86" s="148">
        <v>3.4283330951236997E-3</v>
      </c>
      <c r="CQ86" s="148">
        <v>3.3997564152719682E-3</v>
      </c>
      <c r="CR86" s="148">
        <v>4.8787903087107176E-3</v>
      </c>
      <c r="CS86" s="148">
        <v>1.7384925972675912E-3</v>
      </c>
      <c r="CT86" s="148">
        <v>7.9056246225400698E-3</v>
      </c>
      <c r="CU86" s="148">
        <v>1.0324803851673205E-3</v>
      </c>
      <c r="CV86" s="148">
        <v>6.4447565718898378E-3</v>
      </c>
      <c r="CW86" s="148">
        <v>6.2662951262380017E-3</v>
      </c>
      <c r="CX86" s="148">
        <v>2.147810286786182E-3</v>
      </c>
      <c r="CY86" s="148">
        <v>6.5614106518251973E-3</v>
      </c>
      <c r="CZ86" s="148">
        <v>2.8040414317399135E-3</v>
      </c>
      <c r="DA86" s="148">
        <v>2.834153646501923E-3</v>
      </c>
      <c r="DB86" s="148">
        <v>1.8010723573240299E-3</v>
      </c>
      <c r="DC86" s="148">
        <v>1.8934695801268624E-3</v>
      </c>
      <c r="DD86" s="148">
        <v>2.6558710979470812E-3</v>
      </c>
      <c r="DE86" s="148">
        <v>1.5856495122159686E-3</v>
      </c>
      <c r="DF86" s="148">
        <v>2.5788469868830723E-3</v>
      </c>
      <c r="DG86" s="148">
        <v>1.3170375478259706E-3</v>
      </c>
      <c r="DH86" s="148">
        <v>2.4040610810647984E-3</v>
      </c>
      <c r="DI86" s="148">
        <v>2.7743142183358355E-3</v>
      </c>
      <c r="DJ86" s="148">
        <v>1.1370146446734912E-3</v>
      </c>
      <c r="DK86" s="148">
        <v>1.414129463146707E-3</v>
      </c>
    </row>
    <row r="87" spans="2:115">
      <c r="B87" s="150">
        <v>591</v>
      </c>
      <c r="C87" s="147" t="s">
        <v>554</v>
      </c>
      <c r="D87" s="148">
        <v>0.99320812815484694</v>
      </c>
      <c r="E87" s="148">
        <v>7.5413257091191011E-2</v>
      </c>
      <c r="F87" s="148">
        <v>0.16602462503257184</v>
      </c>
      <c r="G87" s="148">
        <v>3.1253940057388761E-2</v>
      </c>
      <c r="H87" s="148">
        <v>8.8272322945957878E-3</v>
      </c>
      <c r="I87" s="148">
        <v>8.6996186518897012E-3</v>
      </c>
      <c r="J87" s="148">
        <v>3.7941338413008301E-3</v>
      </c>
      <c r="K87" s="148">
        <v>4.0621213642683066E-3</v>
      </c>
      <c r="L87" s="148">
        <v>4.3588678980776919E-3</v>
      </c>
      <c r="M87" s="148">
        <v>4.8630664978116826E-3</v>
      </c>
      <c r="N87" s="148">
        <v>7.2578695084037324E-3</v>
      </c>
      <c r="O87" s="148">
        <v>2.085356970610763E-2</v>
      </c>
      <c r="P87" s="148">
        <v>6.9450066423994514E-3</v>
      </c>
      <c r="Q87" s="148">
        <v>5.69238878843056E-3</v>
      </c>
      <c r="R87" s="148">
        <v>5.2704224004323751E-3</v>
      </c>
      <c r="S87" s="148">
        <v>4.5201043993512192E-3</v>
      </c>
      <c r="T87" s="148">
        <v>2.0375470118360476E-3</v>
      </c>
      <c r="U87" s="148">
        <v>4.6055556996829278E-3</v>
      </c>
      <c r="V87" s="148">
        <v>6.00733952867793E-3</v>
      </c>
      <c r="W87" s="148">
        <v>4.6328472247221452E-3</v>
      </c>
      <c r="X87" s="148">
        <v>5.8554863576603692E-3</v>
      </c>
      <c r="Y87" s="148">
        <v>5.4236260115095676E-3</v>
      </c>
      <c r="Z87" s="148">
        <v>5.2513475001968526E-3</v>
      </c>
      <c r="AA87" s="148">
        <v>5.2290464596772028E-3</v>
      </c>
      <c r="AB87" s="148">
        <v>3.5044452888297961E-3</v>
      </c>
      <c r="AC87" s="148">
        <v>3.2128128797100199E-3</v>
      </c>
      <c r="AD87" s="148">
        <v>1.4081207526515616E-3</v>
      </c>
      <c r="AE87" s="148">
        <v>3.2871530493989547E-3</v>
      </c>
      <c r="AF87" s="148">
        <v>2.9490755290659866E-3</v>
      </c>
      <c r="AG87" s="148">
        <v>4.1916285443540386E-3</v>
      </c>
      <c r="AH87" s="148">
        <v>1.5254998480099039E-2</v>
      </c>
      <c r="AI87" s="148">
        <v>6.5115760782892378E-3</v>
      </c>
      <c r="AJ87" s="148">
        <v>6.6744662887845304E-4</v>
      </c>
      <c r="AK87" s="148">
        <v>2.2307418801799984E-3</v>
      </c>
      <c r="AL87" s="148">
        <v>4.5768677221578917E-3</v>
      </c>
      <c r="AM87" s="148">
        <v>4.2505502865977911E-3</v>
      </c>
      <c r="AN87" s="148">
        <v>4.6504701252190325E-3</v>
      </c>
      <c r="AO87" s="148">
        <v>5.0727738976843739E-3</v>
      </c>
      <c r="AP87" s="148">
        <v>4.9849102940436509E-3</v>
      </c>
      <c r="AQ87" s="148">
        <v>4.1440475138927665E-3</v>
      </c>
      <c r="AR87" s="148">
        <v>4.5382689885567562E-3</v>
      </c>
      <c r="AS87" s="148">
        <v>2.3120076631910091E-3</v>
      </c>
      <c r="AT87" s="148">
        <v>2.891918069516144E-3</v>
      </c>
      <c r="AU87" s="148">
        <v>3.5687906012556161E-3</v>
      </c>
      <c r="AV87" s="148">
        <v>3.6394289704614726E-3</v>
      </c>
      <c r="AW87" s="148">
        <v>2.0110800358862212E-3</v>
      </c>
      <c r="AX87" s="148">
        <v>3.1057837215087629E-3</v>
      </c>
      <c r="AY87" s="148">
        <v>3.9036814363328474E-3</v>
      </c>
      <c r="AZ87" s="148">
        <v>4.0380322364251577E-3</v>
      </c>
      <c r="BA87" s="148">
        <v>4.4644733211991559E-3</v>
      </c>
      <c r="BB87" s="148">
        <v>4.4779319179665137E-3</v>
      </c>
      <c r="BC87" s="148">
        <v>4.8907335020107199E-3</v>
      </c>
      <c r="BD87" s="148">
        <v>3.6506353500255846E-3</v>
      </c>
      <c r="BE87" s="148">
        <v>3.9679565264521726E-3</v>
      </c>
      <c r="BF87" s="148">
        <v>4.8823655245538722E-3</v>
      </c>
      <c r="BG87" s="148">
        <v>5.1553929602966555E-3</v>
      </c>
      <c r="BH87" s="148">
        <v>3.6749985734247986E-3</v>
      </c>
      <c r="BI87" s="148">
        <v>3.8664882782108948E-3</v>
      </c>
      <c r="BJ87" s="148">
        <v>4.7610911573762816E-3</v>
      </c>
      <c r="BK87" s="148">
        <v>4.143233423679539E-3</v>
      </c>
      <c r="BL87" s="148">
        <v>4.9902751352378302E-3</v>
      </c>
      <c r="BM87" s="148">
        <v>4.8511189190108906E-3</v>
      </c>
      <c r="BN87" s="148">
        <v>4.5752649866272902E-3</v>
      </c>
      <c r="BO87" s="148">
        <v>4.1522792891099626E-3</v>
      </c>
      <c r="BP87" s="148">
        <v>6.2206411541954974E-3</v>
      </c>
      <c r="BQ87" s="148">
        <v>5.2320609120631379E-3</v>
      </c>
      <c r="BR87" s="148">
        <v>1.0115915869817594E-2</v>
      </c>
      <c r="BS87" s="148">
        <v>9.9638778443601125E-3</v>
      </c>
      <c r="BT87" s="148">
        <v>9.4971005963411601E-3</v>
      </c>
      <c r="BU87" s="148">
        <v>9.7096317183097518E-3</v>
      </c>
      <c r="BV87" s="148">
        <v>3.0216929895997427E-3</v>
      </c>
      <c r="BW87" s="148">
        <v>4.3376815524433822E-3</v>
      </c>
      <c r="BX87" s="148">
        <v>6.002626014209738E-3</v>
      </c>
      <c r="BY87" s="148">
        <v>9.4973848736595347E-3</v>
      </c>
      <c r="BZ87" s="148">
        <v>1.8281428774464543E-2</v>
      </c>
      <c r="CA87" s="148">
        <v>2.0201710882481152E-2</v>
      </c>
      <c r="CB87" s="148">
        <v>9.2086774275646887E-3</v>
      </c>
      <c r="CC87" s="148">
        <v>7.6746315797320665E-3</v>
      </c>
      <c r="CD87" s="148">
        <v>1.6937076789175854E-3</v>
      </c>
      <c r="CE87" s="148">
        <v>7.9136246686142223E-3</v>
      </c>
      <c r="CF87" s="148">
        <v>5.1256774283095349E-3</v>
      </c>
      <c r="CG87" s="148">
        <v>7.1928643034558084E-3</v>
      </c>
      <c r="CH87" s="148">
        <v>1.1899389945230538E-2</v>
      </c>
      <c r="CI87" s="148">
        <v>9.9239246919318614E-3</v>
      </c>
      <c r="CJ87" s="148">
        <v>5.3200813046077513E-3</v>
      </c>
      <c r="CK87" s="148">
        <v>6.4912167739391404E-3</v>
      </c>
      <c r="CL87" s="148">
        <v>5.0789741156766471E-3</v>
      </c>
      <c r="CM87" s="148">
        <v>1.3142500969130264</v>
      </c>
      <c r="CN87" s="148">
        <v>6.1001674198487482E-2</v>
      </c>
      <c r="CO87" s="148">
        <v>2.2914611507449476E-2</v>
      </c>
      <c r="CP87" s="148">
        <v>5.2097166624152765E-2</v>
      </c>
      <c r="CQ87" s="148">
        <v>1.3868946040452197E-2</v>
      </c>
      <c r="CR87" s="148">
        <v>1.1446034699780935E-2</v>
      </c>
      <c r="CS87" s="148">
        <v>2.8588580373839229E-3</v>
      </c>
      <c r="CT87" s="148">
        <v>2.306429861511906E-2</v>
      </c>
      <c r="CU87" s="148">
        <v>7.5597962309606609E-3</v>
      </c>
      <c r="CV87" s="148">
        <v>1.2155891652166373E-2</v>
      </c>
      <c r="CW87" s="148">
        <v>1.7045444808721923E-2</v>
      </c>
      <c r="CX87" s="148">
        <v>5.4656316885467234E-3</v>
      </c>
      <c r="CY87" s="148">
        <v>1.9012685759320851E-2</v>
      </c>
      <c r="CZ87" s="148">
        <v>9.5086816460331278E-3</v>
      </c>
      <c r="DA87" s="148">
        <v>3.7677515346198565E-2</v>
      </c>
      <c r="DB87" s="148">
        <v>7.5327406908493677E-3</v>
      </c>
      <c r="DC87" s="148">
        <v>7.4716441624433647E-3</v>
      </c>
      <c r="DD87" s="148">
        <v>1.3310600501027781E-2</v>
      </c>
      <c r="DE87" s="148">
        <v>1.2859292189934835E-2</v>
      </c>
      <c r="DF87" s="148">
        <v>1.4239450801140184E-2</v>
      </c>
      <c r="DG87" s="148">
        <v>5.7228759465283111E-3</v>
      </c>
      <c r="DH87" s="148">
        <v>1.0746746600134052E-2</v>
      </c>
      <c r="DI87" s="148">
        <v>7.8390452264807745E-3</v>
      </c>
      <c r="DJ87" s="148">
        <v>7.8650182304403279E-3</v>
      </c>
      <c r="DK87" s="148">
        <v>2.1881973033879804E-2</v>
      </c>
    </row>
    <row r="88" spans="2:115">
      <c r="B88" s="150">
        <v>592</v>
      </c>
      <c r="C88" s="147" t="s">
        <v>555</v>
      </c>
      <c r="D88" s="148">
        <v>1</v>
      </c>
      <c r="E88" s="148">
        <v>0.15884684210897446</v>
      </c>
      <c r="F88" s="148">
        <v>7.9601414026210113E-2</v>
      </c>
      <c r="G88" s="148">
        <v>5.7124506554601688E-3</v>
      </c>
      <c r="H88" s="148">
        <v>1.828425693677849E-2</v>
      </c>
      <c r="I88" s="148">
        <v>1.828425693677849E-2</v>
      </c>
      <c r="J88" s="148">
        <v>1.653676437406301E-3</v>
      </c>
      <c r="K88" s="148">
        <v>1.4556992769006168E-3</v>
      </c>
      <c r="L88" s="148">
        <v>1.2172902526872745E-3</v>
      </c>
      <c r="M88" s="148">
        <v>1.5346909394514125E-3</v>
      </c>
      <c r="N88" s="148">
        <v>1.6536556696639319E-3</v>
      </c>
      <c r="O88" s="148">
        <v>2.3578327587710918E-3</v>
      </c>
      <c r="P88" s="148">
        <v>2.1200079773103968E-3</v>
      </c>
      <c r="Q88" s="148">
        <v>3.2379884981679585E-3</v>
      </c>
      <c r="R88" s="148">
        <v>1.3994914697816815E-2</v>
      </c>
      <c r="S88" s="148">
        <v>1.6976645138112275E-3</v>
      </c>
      <c r="T88" s="148">
        <v>5.0633798337798028E-3</v>
      </c>
      <c r="U88" s="148">
        <v>1.6535786589357291E-3</v>
      </c>
      <c r="V88" s="148">
        <v>3.0175735354779167E-3</v>
      </c>
      <c r="W88" s="148">
        <v>1.9335304924182569E-3</v>
      </c>
      <c r="X88" s="148">
        <v>3.2534697466970242E-3</v>
      </c>
      <c r="Y88" s="148">
        <v>2.5100695688857187E-3</v>
      </c>
      <c r="Z88" s="148">
        <v>2.3957495051743489E-3</v>
      </c>
      <c r="AA88" s="148">
        <v>1.7706476875597886E-3</v>
      </c>
      <c r="AB88" s="148">
        <v>2.1175079588760925E-3</v>
      </c>
      <c r="AC88" s="148">
        <v>2.0522592953517672E-3</v>
      </c>
      <c r="AD88" s="148">
        <v>6.099094237238422E-4</v>
      </c>
      <c r="AE88" s="148">
        <v>1.4817679726394865E-3</v>
      </c>
      <c r="AF88" s="148">
        <v>1.2384229626249516E-3</v>
      </c>
      <c r="AG88" s="148">
        <v>2.1327809722194555E-3</v>
      </c>
      <c r="AH88" s="148">
        <v>1.7503825769657606E-2</v>
      </c>
      <c r="AI88" s="148">
        <v>1.2443476309091183E-2</v>
      </c>
      <c r="AJ88" s="148">
        <v>2.3404230091143277E-4</v>
      </c>
      <c r="AK88" s="148">
        <v>6.0387889548752091E-4</v>
      </c>
      <c r="AL88" s="148">
        <v>2.8437457465644122E-3</v>
      </c>
      <c r="AM88" s="148">
        <v>2.6965140514599202E-3</v>
      </c>
      <c r="AN88" s="148">
        <v>2.1530999909510572E-3</v>
      </c>
      <c r="AO88" s="148">
        <v>1.7663204930992067E-3</v>
      </c>
      <c r="AP88" s="148">
        <v>1.4110450811341778E-3</v>
      </c>
      <c r="AQ88" s="148">
        <v>2.9664006844136496E-3</v>
      </c>
      <c r="AR88" s="148">
        <v>1.9792431868904613E-3</v>
      </c>
      <c r="AS88" s="148">
        <v>8.6918198859535143E-4</v>
      </c>
      <c r="AT88" s="148">
        <v>1.123304856085736E-3</v>
      </c>
      <c r="AU88" s="148">
        <v>1.3553778887748684E-3</v>
      </c>
      <c r="AV88" s="148">
        <v>1.1417842895038971E-3</v>
      </c>
      <c r="AW88" s="148">
        <v>8.6461946748962726E-4</v>
      </c>
      <c r="AX88" s="148">
        <v>1.149728995719119E-3</v>
      </c>
      <c r="AY88" s="148">
        <v>1.5158919015641301E-3</v>
      </c>
      <c r="AZ88" s="148">
        <v>1.4890531420973306E-3</v>
      </c>
      <c r="BA88" s="148">
        <v>2.266846111551998E-3</v>
      </c>
      <c r="BB88" s="148">
        <v>1.9474679263292596E-3</v>
      </c>
      <c r="BC88" s="148">
        <v>2.6487379445303467E-3</v>
      </c>
      <c r="BD88" s="148">
        <v>2.4722513538280259E-3</v>
      </c>
      <c r="BE88" s="148">
        <v>1.9091124840512085E-3</v>
      </c>
      <c r="BF88" s="148">
        <v>2.4059867786549709E-3</v>
      </c>
      <c r="BG88" s="148">
        <v>3.991328667804904E-3</v>
      </c>
      <c r="BH88" s="148">
        <v>2.032973701272668E-3</v>
      </c>
      <c r="BI88" s="148">
        <v>2.512652173883999E-3</v>
      </c>
      <c r="BJ88" s="148">
        <v>2.7674024799084116E-3</v>
      </c>
      <c r="BK88" s="148">
        <v>2.688247169649125E-3</v>
      </c>
      <c r="BL88" s="148">
        <v>4.2225647648153185E-3</v>
      </c>
      <c r="BM88" s="148">
        <v>3.1286612690365418E-3</v>
      </c>
      <c r="BN88" s="148">
        <v>1.9704693802317145E-3</v>
      </c>
      <c r="BO88" s="148">
        <v>2.0926763022537554E-3</v>
      </c>
      <c r="BP88" s="148">
        <v>4.3916846426394797E-3</v>
      </c>
      <c r="BQ88" s="148">
        <v>1.9836389628926062E-3</v>
      </c>
      <c r="BR88" s="148">
        <v>2.3378281986729857E-3</v>
      </c>
      <c r="BS88" s="148">
        <v>1.557922771282489E-3</v>
      </c>
      <c r="BT88" s="148">
        <v>1.9503025006726408E-3</v>
      </c>
      <c r="BU88" s="148">
        <v>1.8051047951713557E-3</v>
      </c>
      <c r="BV88" s="148">
        <v>1.8068640332982253E-3</v>
      </c>
      <c r="BW88" s="148">
        <v>4.4281749021202275E-3</v>
      </c>
      <c r="BX88" s="148">
        <v>3.9302173685306467E-3</v>
      </c>
      <c r="BY88" s="148">
        <v>1.7807446291321913E-3</v>
      </c>
      <c r="BZ88" s="148">
        <v>4.1792841822296343E-3</v>
      </c>
      <c r="CA88" s="148">
        <v>1.0399951123578534E-2</v>
      </c>
      <c r="CB88" s="148">
        <v>7.212651208604458E-3</v>
      </c>
      <c r="CC88" s="148">
        <v>6.7015800271372095E-3</v>
      </c>
      <c r="CD88" s="148">
        <v>8.5842248456308883E-4</v>
      </c>
      <c r="CE88" s="148">
        <v>2.8766032612327513E-3</v>
      </c>
      <c r="CF88" s="148">
        <v>1.7280429560386356E-3</v>
      </c>
      <c r="CG88" s="148">
        <v>3.3879568578098528E-3</v>
      </c>
      <c r="CH88" s="148">
        <v>3.17669692923868E-3</v>
      </c>
      <c r="CI88" s="148">
        <v>2.5158426923876697E-3</v>
      </c>
      <c r="CJ88" s="148">
        <v>2.0812711187250602E-3</v>
      </c>
      <c r="CK88" s="148">
        <v>4.7742885423894691E-3</v>
      </c>
      <c r="CL88" s="148">
        <v>9.3226951340962742E-4</v>
      </c>
      <c r="CM88" s="148">
        <v>9.6214187870007958E-3</v>
      </c>
      <c r="CN88" s="148">
        <v>1.0470639415975105</v>
      </c>
      <c r="CO88" s="148">
        <v>5.5333146450405194E-3</v>
      </c>
      <c r="CP88" s="148">
        <v>1.1706798830679753E-2</v>
      </c>
      <c r="CQ88" s="148">
        <v>1.1464615469640531E-2</v>
      </c>
      <c r="CR88" s="148">
        <v>1.5671316672287248E-3</v>
      </c>
      <c r="CS88" s="148">
        <v>2.137945548966666E-3</v>
      </c>
      <c r="CT88" s="148">
        <v>2.6448639720270842E-3</v>
      </c>
      <c r="CU88" s="148">
        <v>4.3370251110910535E-3</v>
      </c>
      <c r="CV88" s="148">
        <v>3.2325175054249535E-3</v>
      </c>
      <c r="CW88" s="148">
        <v>1.8766534272250271E-3</v>
      </c>
      <c r="CX88" s="148">
        <v>1.6295151237545153E-3</v>
      </c>
      <c r="CY88" s="148">
        <v>3.2501435709602049E-3</v>
      </c>
      <c r="CZ88" s="148">
        <v>6.4066752476433526E-3</v>
      </c>
      <c r="DA88" s="148">
        <v>0.29298415793560717</v>
      </c>
      <c r="DB88" s="148">
        <v>2.384560819962345E-3</v>
      </c>
      <c r="DC88" s="148">
        <v>5.4310902939126802E-3</v>
      </c>
      <c r="DD88" s="148">
        <v>7.320201375548202E-3</v>
      </c>
      <c r="DE88" s="148">
        <v>8.2263498975371028E-3</v>
      </c>
      <c r="DF88" s="148">
        <v>1.0238228383486923E-2</v>
      </c>
      <c r="DG88" s="148">
        <v>5.0130593552439404E-3</v>
      </c>
      <c r="DH88" s="148">
        <v>3.2737220128571899E-3</v>
      </c>
      <c r="DI88" s="148">
        <v>3.7911774181783385E-3</v>
      </c>
      <c r="DJ88" s="148">
        <v>2.7886973457715374E-3</v>
      </c>
      <c r="DK88" s="148">
        <v>7.9052016260483578E-3</v>
      </c>
    </row>
    <row r="89" spans="2:115">
      <c r="B89" s="150">
        <v>593</v>
      </c>
      <c r="C89" s="147" t="s">
        <v>556</v>
      </c>
      <c r="D89" s="148">
        <v>0.8889897322782685</v>
      </c>
      <c r="E89" s="148">
        <v>0.35012804520946311</v>
      </c>
      <c r="F89" s="148">
        <v>0.12623034206795167</v>
      </c>
      <c r="G89" s="148">
        <v>1.0945432332338972E-2</v>
      </c>
      <c r="H89" s="148">
        <v>5.3133473681123346E-2</v>
      </c>
      <c r="I89" s="148">
        <v>5.0189396195945556E-2</v>
      </c>
      <c r="J89" s="148">
        <v>7.565043243841614E-3</v>
      </c>
      <c r="K89" s="148">
        <v>7.8224688092856567E-3</v>
      </c>
      <c r="L89" s="148">
        <v>1.136312123622542E-2</v>
      </c>
      <c r="M89" s="148">
        <v>3.043864004453866E-3</v>
      </c>
      <c r="N89" s="148">
        <v>5.2427805128750591E-3</v>
      </c>
      <c r="O89" s="148">
        <v>8.9429981881688752E-3</v>
      </c>
      <c r="P89" s="148">
        <v>8.5863771186762087E-3</v>
      </c>
      <c r="Q89" s="148">
        <v>8.1392493415128782E-3</v>
      </c>
      <c r="R89" s="148">
        <v>9.262334737404284E-3</v>
      </c>
      <c r="S89" s="148">
        <v>6.6294607109886822E-3</v>
      </c>
      <c r="T89" s="148">
        <v>2.6741999280020571E-3</v>
      </c>
      <c r="U89" s="148">
        <v>6.3570103220184082E-3</v>
      </c>
      <c r="V89" s="148">
        <v>6.8006672175090748E-3</v>
      </c>
      <c r="W89" s="148">
        <v>5.7674941777896777E-3</v>
      </c>
      <c r="X89" s="148">
        <v>6.5076338165267911E-3</v>
      </c>
      <c r="Y89" s="148">
        <v>1.2142298939662472E-2</v>
      </c>
      <c r="Z89" s="148">
        <v>7.6990833578866255E-3</v>
      </c>
      <c r="AA89" s="148">
        <v>6.3485169643201821E-3</v>
      </c>
      <c r="AB89" s="148">
        <v>9.2320422719805954E-3</v>
      </c>
      <c r="AC89" s="148">
        <v>8.0956492059928026E-3</v>
      </c>
      <c r="AD89" s="148">
        <v>3.1543990505885763E-3</v>
      </c>
      <c r="AE89" s="148">
        <v>9.9279379289919159E-3</v>
      </c>
      <c r="AF89" s="148">
        <v>7.9361900054243494E-3</v>
      </c>
      <c r="AG89" s="148">
        <v>6.0245106581935555E-3</v>
      </c>
      <c r="AH89" s="148">
        <v>1.4724811267649924E-2</v>
      </c>
      <c r="AI89" s="148">
        <v>1.0393389052309477E-2</v>
      </c>
      <c r="AJ89" s="148">
        <v>1.1181336127227481E-3</v>
      </c>
      <c r="AK89" s="148">
        <v>2.1737243141690191E-3</v>
      </c>
      <c r="AL89" s="148">
        <v>6.9369706958244204E-3</v>
      </c>
      <c r="AM89" s="148">
        <v>5.4133158257492599E-3</v>
      </c>
      <c r="AN89" s="148">
        <v>1.403024540969584E-2</v>
      </c>
      <c r="AO89" s="148">
        <v>7.5770389463650093E-3</v>
      </c>
      <c r="AP89" s="148">
        <v>6.8818219573014471E-3</v>
      </c>
      <c r="AQ89" s="148">
        <v>1.0640536901594898E-2</v>
      </c>
      <c r="AR89" s="148">
        <v>8.5172052656352342E-3</v>
      </c>
      <c r="AS89" s="148">
        <v>5.051897188807465E-3</v>
      </c>
      <c r="AT89" s="148">
        <v>6.2577752331084554E-3</v>
      </c>
      <c r="AU89" s="148">
        <v>8.7824761933779135E-3</v>
      </c>
      <c r="AV89" s="148">
        <v>7.6988580878401139E-3</v>
      </c>
      <c r="AW89" s="148">
        <v>3.7912277614951533E-3</v>
      </c>
      <c r="AX89" s="148">
        <v>4.9592647123592E-3</v>
      </c>
      <c r="AY89" s="148">
        <v>1.2980407952508259E-2</v>
      </c>
      <c r="AZ89" s="148">
        <v>6.5044384313938733E-3</v>
      </c>
      <c r="BA89" s="148">
        <v>8.8494906979163842E-3</v>
      </c>
      <c r="BB89" s="148">
        <v>1.0813441676742098E-2</v>
      </c>
      <c r="BC89" s="148">
        <v>8.5096320371047581E-3</v>
      </c>
      <c r="BD89" s="148">
        <v>8.9588593230526779E-3</v>
      </c>
      <c r="BE89" s="148">
        <v>9.3283071594198862E-3</v>
      </c>
      <c r="BF89" s="148">
        <v>1.4778517605661453E-2</v>
      </c>
      <c r="BG89" s="148">
        <v>6.6303602241776531E-3</v>
      </c>
      <c r="BH89" s="148">
        <v>1.5419046908603838E-2</v>
      </c>
      <c r="BI89" s="148">
        <v>8.0711846607440293E-3</v>
      </c>
      <c r="BJ89" s="148">
        <v>1.0874786895081699E-2</v>
      </c>
      <c r="BK89" s="148">
        <v>4.3064113919775306E-2</v>
      </c>
      <c r="BL89" s="148">
        <v>7.970580484789198E-3</v>
      </c>
      <c r="BM89" s="148">
        <v>7.7088276640210731E-3</v>
      </c>
      <c r="BN89" s="148">
        <v>8.682515835768621E-3</v>
      </c>
      <c r="BO89" s="148">
        <v>7.6074620742879774E-3</v>
      </c>
      <c r="BP89" s="148">
        <v>8.811763503322502E-3</v>
      </c>
      <c r="BQ89" s="148">
        <v>6.5805399672671889E-3</v>
      </c>
      <c r="BR89" s="148">
        <v>7.5391960013612364E-3</v>
      </c>
      <c r="BS89" s="148">
        <v>7.3473837524832509E-3</v>
      </c>
      <c r="BT89" s="148">
        <v>7.9348323837762826E-3</v>
      </c>
      <c r="BU89" s="148">
        <v>8.2171826706099894E-3</v>
      </c>
      <c r="BV89" s="148">
        <v>1.4772850543409263E-2</v>
      </c>
      <c r="BW89" s="148">
        <v>1.5428571067295364E-2</v>
      </c>
      <c r="BX89" s="148">
        <v>3.7241618409739122E-2</v>
      </c>
      <c r="BY89" s="148">
        <v>7.3931065189255206E-3</v>
      </c>
      <c r="BZ89" s="148">
        <v>1.7738738847107662E-2</v>
      </c>
      <c r="CA89" s="148">
        <v>4.1564924992176705E-2</v>
      </c>
      <c r="CB89" s="148">
        <v>9.6242828265707629E-3</v>
      </c>
      <c r="CC89" s="148">
        <v>8.8754866401434575E-3</v>
      </c>
      <c r="CD89" s="148">
        <v>3.0855580974730569E-3</v>
      </c>
      <c r="CE89" s="148">
        <v>6.0970144981566604E-3</v>
      </c>
      <c r="CF89" s="148">
        <v>5.4386154073366557E-3</v>
      </c>
      <c r="CG89" s="148">
        <v>1.2556576594331514E-2</v>
      </c>
      <c r="CH89" s="148">
        <v>1.0562483506854025E-2</v>
      </c>
      <c r="CI89" s="148">
        <v>8.0513526902216241E-3</v>
      </c>
      <c r="CJ89" s="148">
        <v>1.4227035839378028E-2</v>
      </c>
      <c r="CK89" s="148">
        <v>2.3792579231423097E-2</v>
      </c>
      <c r="CL89" s="148">
        <v>3.8901894187683217E-3</v>
      </c>
      <c r="CM89" s="148">
        <v>3.2482129418314222E-2</v>
      </c>
      <c r="CN89" s="148">
        <v>1.4552292890326222E-2</v>
      </c>
      <c r="CO89" s="148">
        <v>1.0315399568892758</v>
      </c>
      <c r="CP89" s="148">
        <v>6.4146927143683447E-2</v>
      </c>
      <c r="CQ89" s="148">
        <v>1.9402997900234857E-2</v>
      </c>
      <c r="CR89" s="148">
        <v>1.7037163885745762E-2</v>
      </c>
      <c r="CS89" s="148">
        <v>7.4919058889645297E-3</v>
      </c>
      <c r="CT89" s="148">
        <v>3.3773269535720386E-2</v>
      </c>
      <c r="CU89" s="148">
        <v>1.1047809892611163E-2</v>
      </c>
      <c r="CV89" s="148">
        <v>1.723290895685483E-2</v>
      </c>
      <c r="CW89" s="148">
        <v>1.3413655791186641E-2</v>
      </c>
      <c r="CX89" s="148">
        <v>3.9744361979301614E-3</v>
      </c>
      <c r="CY89" s="148">
        <v>3.2286387978847773E-2</v>
      </c>
      <c r="CZ89" s="148">
        <v>1.912031240673916E-2</v>
      </c>
      <c r="DA89" s="148">
        <v>2.6948447592503744E-2</v>
      </c>
      <c r="DB89" s="148">
        <v>8.0267022040464066E-3</v>
      </c>
      <c r="DC89" s="148">
        <v>1.6959909271457158E-2</v>
      </c>
      <c r="DD89" s="148">
        <v>2.1299845754437094E-2</v>
      </c>
      <c r="DE89" s="148">
        <v>7.9160727208121336E-3</v>
      </c>
      <c r="DF89" s="148">
        <v>5.2807880261258079E-3</v>
      </c>
      <c r="DG89" s="148">
        <v>2.039586142482494E-2</v>
      </c>
      <c r="DH89" s="148">
        <v>4.9126903521013151E-3</v>
      </c>
      <c r="DI89" s="148">
        <v>8.3103839344693918E-3</v>
      </c>
      <c r="DJ89" s="148">
        <v>9.8523868351195563E-3</v>
      </c>
      <c r="DK89" s="148">
        <v>9.4356602957004036E-3</v>
      </c>
    </row>
    <row r="90" spans="2:115">
      <c r="B90" s="150">
        <v>594</v>
      </c>
      <c r="C90" s="147" t="s">
        <v>557</v>
      </c>
      <c r="D90" s="148">
        <v>0.99249292002800005</v>
      </c>
      <c r="E90" s="148">
        <v>0.19406127976054818</v>
      </c>
      <c r="F90" s="148">
        <v>0.12790851432760533</v>
      </c>
      <c r="G90" s="148">
        <v>6.4651564950953151E-3</v>
      </c>
      <c r="H90" s="148">
        <v>3.3582461598067367E-2</v>
      </c>
      <c r="I90" s="148">
        <v>2.9299278681799535E-2</v>
      </c>
      <c r="J90" s="148">
        <v>4.1320501520812304E-3</v>
      </c>
      <c r="K90" s="148">
        <v>3.9894426321587968E-3</v>
      </c>
      <c r="L90" s="148">
        <v>3.6602496458641651E-3</v>
      </c>
      <c r="M90" s="148">
        <v>2.8882955653766877E-3</v>
      </c>
      <c r="N90" s="148">
        <v>4.0207523513150507E-3</v>
      </c>
      <c r="O90" s="148">
        <v>5.712035137884269E-3</v>
      </c>
      <c r="P90" s="148">
        <v>4.5551698505819863E-3</v>
      </c>
      <c r="Q90" s="148">
        <v>7.2290926435565114E-3</v>
      </c>
      <c r="R90" s="148">
        <v>1.5610468709847381E-2</v>
      </c>
      <c r="S90" s="148">
        <v>4.7260514663617602E-3</v>
      </c>
      <c r="T90" s="148">
        <v>5.7817176736904181E-3</v>
      </c>
      <c r="U90" s="148">
        <v>3.9107613092177612E-3</v>
      </c>
      <c r="V90" s="148">
        <v>5.9064217883873409E-3</v>
      </c>
      <c r="W90" s="148">
        <v>4.5782648347400413E-3</v>
      </c>
      <c r="X90" s="148">
        <v>6.1308297178865974E-3</v>
      </c>
      <c r="Y90" s="148">
        <v>7.2358983783572615E-3</v>
      </c>
      <c r="Z90" s="148">
        <v>5.7019637314134133E-3</v>
      </c>
      <c r="AA90" s="148">
        <v>4.4799220329422469E-3</v>
      </c>
      <c r="AB90" s="148">
        <v>4.2328916766530547E-3</v>
      </c>
      <c r="AC90" s="148">
        <v>4.1172288345512585E-3</v>
      </c>
      <c r="AD90" s="148">
        <v>1.7212819536622829E-3</v>
      </c>
      <c r="AE90" s="148">
        <v>4.3753941713426834E-3</v>
      </c>
      <c r="AF90" s="148">
        <v>4.0858809609849011E-3</v>
      </c>
      <c r="AG90" s="148">
        <v>4.4862916266543203E-3</v>
      </c>
      <c r="AH90" s="148">
        <v>2.2138948306352241E-2</v>
      </c>
      <c r="AI90" s="148">
        <v>1.4812019477444866E-2</v>
      </c>
      <c r="AJ90" s="148">
        <v>6.4954074978670884E-4</v>
      </c>
      <c r="AK90" s="148">
        <v>1.5873402609051987E-3</v>
      </c>
      <c r="AL90" s="148">
        <v>5.7503240412194734E-3</v>
      </c>
      <c r="AM90" s="148">
        <v>5.1460915223900507E-3</v>
      </c>
      <c r="AN90" s="148">
        <v>4.9075844459226369E-3</v>
      </c>
      <c r="AO90" s="148">
        <v>4.5117226480572512E-3</v>
      </c>
      <c r="AP90" s="148">
        <v>4.0965945076771185E-3</v>
      </c>
      <c r="AQ90" s="148">
        <v>7.4405565048489865E-3</v>
      </c>
      <c r="AR90" s="148">
        <v>4.9655695882461093E-3</v>
      </c>
      <c r="AS90" s="148">
        <v>2.176298695818158E-3</v>
      </c>
      <c r="AT90" s="148">
        <v>2.7238229744380943E-3</v>
      </c>
      <c r="AU90" s="148">
        <v>3.4978253140211923E-3</v>
      </c>
      <c r="AV90" s="148">
        <v>3.1416310695653294E-3</v>
      </c>
      <c r="AW90" s="148">
        <v>1.8152660801573932E-3</v>
      </c>
      <c r="AX90" s="148">
        <v>2.7398029338830906E-3</v>
      </c>
      <c r="AY90" s="148">
        <v>3.594038788278004E-3</v>
      </c>
      <c r="AZ90" s="148">
        <v>3.4517763836849598E-3</v>
      </c>
      <c r="BA90" s="148">
        <v>6.3376763830654452E-3</v>
      </c>
      <c r="BB90" s="148">
        <v>4.7996717842668582E-3</v>
      </c>
      <c r="BC90" s="148">
        <v>5.1161840913226892E-3</v>
      </c>
      <c r="BD90" s="148">
        <v>5.020779921174297E-3</v>
      </c>
      <c r="BE90" s="148">
        <v>4.6548161857299947E-3</v>
      </c>
      <c r="BF90" s="148">
        <v>5.2450185722390571E-3</v>
      </c>
      <c r="BG90" s="148">
        <v>6.8522650685487099E-3</v>
      </c>
      <c r="BH90" s="148">
        <v>4.4667494282734591E-3</v>
      </c>
      <c r="BI90" s="148">
        <v>4.9170942093383907E-3</v>
      </c>
      <c r="BJ90" s="148">
        <v>5.7732164507386698E-3</v>
      </c>
      <c r="BK90" s="148">
        <v>5.7715349629381832E-3</v>
      </c>
      <c r="BL90" s="148">
        <v>6.8487470820428496E-3</v>
      </c>
      <c r="BM90" s="148">
        <v>5.8794350948480232E-3</v>
      </c>
      <c r="BN90" s="148">
        <v>5.6500812590013685E-3</v>
      </c>
      <c r="BO90" s="148">
        <v>4.8887460832174011E-3</v>
      </c>
      <c r="BP90" s="148">
        <v>7.7844506835706966E-3</v>
      </c>
      <c r="BQ90" s="148">
        <v>4.5948033353920836E-3</v>
      </c>
      <c r="BR90" s="148">
        <v>5.7756049710787939E-3</v>
      </c>
      <c r="BS90" s="148">
        <v>4.6087709345577462E-3</v>
      </c>
      <c r="BT90" s="148">
        <v>5.7792997941780617E-3</v>
      </c>
      <c r="BU90" s="148">
        <v>4.8185712960109777E-3</v>
      </c>
      <c r="BV90" s="148">
        <v>3.6329393823624754E-3</v>
      </c>
      <c r="BW90" s="148">
        <v>5.9201457921139186E-3</v>
      </c>
      <c r="BX90" s="148">
        <v>7.9687508656166896E-3</v>
      </c>
      <c r="BY90" s="148">
        <v>4.1631634206466938E-3</v>
      </c>
      <c r="BZ90" s="148">
        <v>1.9627012796392316E-2</v>
      </c>
      <c r="CA90" s="148">
        <v>1.6903546081170711E-2</v>
      </c>
      <c r="CB90" s="148">
        <v>8.8031487330189721E-3</v>
      </c>
      <c r="CC90" s="148">
        <v>8.8275099095938316E-3</v>
      </c>
      <c r="CD90" s="148">
        <v>1.4021381932523759E-3</v>
      </c>
      <c r="CE90" s="148">
        <v>5.8746773145064123E-3</v>
      </c>
      <c r="CF90" s="148">
        <v>3.973299034885731E-3</v>
      </c>
      <c r="CG90" s="148">
        <v>8.4940241036835177E-3</v>
      </c>
      <c r="CH90" s="148">
        <v>5.5490748123868967E-3</v>
      </c>
      <c r="CI90" s="148">
        <v>7.3160089944136805E-3</v>
      </c>
      <c r="CJ90" s="148">
        <v>5.8010687712345878E-3</v>
      </c>
      <c r="CK90" s="148">
        <v>8.5351914199263447E-3</v>
      </c>
      <c r="CL90" s="148">
        <v>3.993073084208743E-3</v>
      </c>
      <c r="CM90" s="148">
        <v>4.7409311747788056E-2</v>
      </c>
      <c r="CN90" s="148">
        <v>3.0249881110550249E-2</v>
      </c>
      <c r="CO90" s="148">
        <v>3.1339577077294734E-2</v>
      </c>
      <c r="CP90" s="148">
        <v>1.1530437395398219</v>
      </c>
      <c r="CQ90" s="148">
        <v>2.4484031220166878E-2</v>
      </c>
      <c r="CR90" s="148">
        <v>7.486244048984003E-3</v>
      </c>
      <c r="CS90" s="148">
        <v>3.7565654230141948E-3</v>
      </c>
      <c r="CT90" s="148">
        <v>8.5807207887395858E-3</v>
      </c>
      <c r="CU90" s="148">
        <v>7.0876313749426885E-3</v>
      </c>
      <c r="CV90" s="148">
        <v>7.5019771906309884E-3</v>
      </c>
      <c r="CW90" s="148">
        <v>5.7543269196781875E-3</v>
      </c>
      <c r="CX90" s="148">
        <v>3.2332292622101431E-3</v>
      </c>
      <c r="CY90" s="148">
        <v>7.0777224826087913E-3</v>
      </c>
      <c r="CZ90" s="148">
        <v>1.5476504673997509E-2</v>
      </c>
      <c r="DA90" s="148">
        <v>0.27332387986734863</v>
      </c>
      <c r="DB90" s="148">
        <v>8.1006450783364242E-3</v>
      </c>
      <c r="DC90" s="148">
        <v>2.0207411021438897E-2</v>
      </c>
      <c r="DD90" s="148">
        <v>1.4399421907806135E-2</v>
      </c>
      <c r="DE90" s="148">
        <v>1.8033892361361357E-2</v>
      </c>
      <c r="DF90" s="148">
        <v>1.340405300338232E-2</v>
      </c>
      <c r="DG90" s="148">
        <v>7.1230363274363976E-3</v>
      </c>
      <c r="DH90" s="148">
        <v>9.0713941818460226E-3</v>
      </c>
      <c r="DI90" s="148">
        <v>6.1936292404379404E-3</v>
      </c>
      <c r="DJ90" s="148">
        <v>8.7068546286861639E-3</v>
      </c>
      <c r="DK90" s="148">
        <v>2.9194240249064286E-2</v>
      </c>
    </row>
    <row r="91" spans="2:115">
      <c r="B91" s="150">
        <v>595</v>
      </c>
      <c r="C91" s="147" t="s">
        <v>558</v>
      </c>
      <c r="D91" s="148">
        <v>0.96230033719116281</v>
      </c>
      <c r="E91" s="148">
        <v>0.23799701663665493</v>
      </c>
      <c r="F91" s="148">
        <v>0.11247944064103323</v>
      </c>
      <c r="G91" s="148">
        <v>4.0120173561140875E-3</v>
      </c>
      <c r="H91" s="148">
        <v>4.258570671487797E-2</v>
      </c>
      <c r="I91" s="148">
        <v>3.6197756845779173E-2</v>
      </c>
      <c r="J91" s="148">
        <v>3.1950425905747843E-3</v>
      </c>
      <c r="K91" s="148">
        <v>3.1449930206482041E-3</v>
      </c>
      <c r="L91" s="148">
        <v>4.2553073049107753E-3</v>
      </c>
      <c r="M91" s="148">
        <v>2.8283182165959645E-3</v>
      </c>
      <c r="N91" s="148">
        <v>3.2758869672864792E-3</v>
      </c>
      <c r="O91" s="148">
        <v>3.4428413408222965E-3</v>
      </c>
      <c r="P91" s="148">
        <v>4.0949714359842801E-3</v>
      </c>
      <c r="Q91" s="148">
        <v>5.1382629817380045E-3</v>
      </c>
      <c r="R91" s="148">
        <v>1.3976761936137554E-2</v>
      </c>
      <c r="S91" s="148">
        <v>3.2282337191463771E-3</v>
      </c>
      <c r="T91" s="148">
        <v>4.9999005623670859E-3</v>
      </c>
      <c r="U91" s="148">
        <v>3.572336237591154E-3</v>
      </c>
      <c r="V91" s="148">
        <v>5.7085255194080512E-3</v>
      </c>
      <c r="W91" s="148">
        <v>3.5616696564358982E-3</v>
      </c>
      <c r="X91" s="148">
        <v>5.048353807858643E-3</v>
      </c>
      <c r="Y91" s="148">
        <v>3.9040543625310357E-3</v>
      </c>
      <c r="Z91" s="148">
        <v>4.0530735955140174E-3</v>
      </c>
      <c r="AA91" s="148">
        <v>3.9737600763810636E-3</v>
      </c>
      <c r="AB91" s="148">
        <v>8.5534888199580959E-3</v>
      </c>
      <c r="AC91" s="148">
        <v>3.5876546331574614E-3</v>
      </c>
      <c r="AD91" s="148">
        <v>1.0966586569719475E-3</v>
      </c>
      <c r="AE91" s="148">
        <v>2.6779179394651087E-3</v>
      </c>
      <c r="AF91" s="148">
        <v>2.0994027407495648E-3</v>
      </c>
      <c r="AG91" s="148">
        <v>3.3259332666605618E-3</v>
      </c>
      <c r="AH91" s="148">
        <v>1.8434210540198934E-2</v>
      </c>
      <c r="AI91" s="148">
        <v>1.2998612132659975E-2</v>
      </c>
      <c r="AJ91" s="148">
        <v>4.5574484522757712E-4</v>
      </c>
      <c r="AK91" s="148">
        <v>1.2153870563464363E-3</v>
      </c>
      <c r="AL91" s="148">
        <v>3.7292144941646743E-3</v>
      </c>
      <c r="AM91" s="148">
        <v>4.2526733524781788E-3</v>
      </c>
      <c r="AN91" s="148">
        <v>4.1878286188366861E-3</v>
      </c>
      <c r="AO91" s="148">
        <v>2.7344277108077458E-3</v>
      </c>
      <c r="AP91" s="148">
        <v>2.568536082344381E-3</v>
      </c>
      <c r="AQ91" s="148">
        <v>5.0855288784277695E-3</v>
      </c>
      <c r="AR91" s="148">
        <v>3.344998514286688E-3</v>
      </c>
      <c r="AS91" s="148">
        <v>1.8049318031436317E-3</v>
      </c>
      <c r="AT91" s="148">
        <v>1.9245879861861178E-3</v>
      </c>
      <c r="AU91" s="148">
        <v>2.2452995326869068E-3</v>
      </c>
      <c r="AV91" s="148">
        <v>2.1327578797202102E-3</v>
      </c>
      <c r="AW91" s="148">
        <v>1.6063744359081044E-3</v>
      </c>
      <c r="AX91" s="148">
        <v>2.1639860241374426E-3</v>
      </c>
      <c r="AY91" s="148">
        <v>2.7170377529374592E-3</v>
      </c>
      <c r="AZ91" s="148">
        <v>2.6408700078774279E-3</v>
      </c>
      <c r="BA91" s="148">
        <v>3.5373883879956883E-3</v>
      </c>
      <c r="BB91" s="148">
        <v>3.2009405594710977E-3</v>
      </c>
      <c r="BC91" s="148">
        <v>4.2020153522618247E-3</v>
      </c>
      <c r="BD91" s="148">
        <v>3.8543231913892853E-3</v>
      </c>
      <c r="BE91" s="148">
        <v>3.8591082729118906E-3</v>
      </c>
      <c r="BF91" s="148">
        <v>4.229242472609529E-3</v>
      </c>
      <c r="BG91" s="148">
        <v>5.3200463441871399E-3</v>
      </c>
      <c r="BH91" s="148">
        <v>3.93225046390087E-3</v>
      </c>
      <c r="BI91" s="148">
        <v>3.9131763934120677E-3</v>
      </c>
      <c r="BJ91" s="148">
        <v>4.7083896014891401E-3</v>
      </c>
      <c r="BK91" s="148">
        <v>5.3570455734243769E-3</v>
      </c>
      <c r="BL91" s="148">
        <v>5.1153732318990099E-3</v>
      </c>
      <c r="BM91" s="148">
        <v>4.1058854753253174E-3</v>
      </c>
      <c r="BN91" s="148">
        <v>3.659907497484871E-3</v>
      </c>
      <c r="BO91" s="148">
        <v>4.0926478532388733E-3</v>
      </c>
      <c r="BP91" s="148">
        <v>6.5994087708346428E-3</v>
      </c>
      <c r="BQ91" s="148">
        <v>4.784976609641698E-3</v>
      </c>
      <c r="BR91" s="148">
        <v>4.7306722341829673E-3</v>
      </c>
      <c r="BS91" s="148">
        <v>3.7258583701719485E-3</v>
      </c>
      <c r="BT91" s="148">
        <v>4.4233765225640065E-3</v>
      </c>
      <c r="BU91" s="148">
        <v>3.7655194517109245E-3</v>
      </c>
      <c r="BV91" s="148">
        <v>2.6543535865726883E-3</v>
      </c>
      <c r="BW91" s="148">
        <v>5.081936405555933E-3</v>
      </c>
      <c r="BX91" s="148">
        <v>6.4896459609333238E-3</v>
      </c>
      <c r="BY91" s="148">
        <v>3.4086115868023677E-3</v>
      </c>
      <c r="BZ91" s="148">
        <v>6.7535584624729686E-3</v>
      </c>
      <c r="CA91" s="148">
        <v>1.3299304036249264E-2</v>
      </c>
      <c r="CB91" s="148">
        <v>8.1639007532778914E-3</v>
      </c>
      <c r="CC91" s="148">
        <v>7.4600297369190093E-3</v>
      </c>
      <c r="CD91" s="148">
        <v>1.1114197481925706E-3</v>
      </c>
      <c r="CE91" s="148">
        <v>5.4424554814996775E-3</v>
      </c>
      <c r="CF91" s="148">
        <v>3.3704634824332619E-3</v>
      </c>
      <c r="CG91" s="148">
        <v>4.6172455709364325E-3</v>
      </c>
      <c r="CH91" s="148">
        <v>4.7009950358520014E-3</v>
      </c>
      <c r="CI91" s="148">
        <v>6.222126056262562E-3</v>
      </c>
      <c r="CJ91" s="148">
        <v>5.5271831670104877E-3</v>
      </c>
      <c r="CK91" s="148">
        <v>6.3379537119293648E-3</v>
      </c>
      <c r="CL91" s="148">
        <v>4.4014574516914673E-3</v>
      </c>
      <c r="CM91" s="148">
        <v>1.5216368271283177E-2</v>
      </c>
      <c r="CN91" s="148">
        <v>0.21379541809250927</v>
      </c>
      <c r="CO91" s="148">
        <v>1.1539026436142501E-2</v>
      </c>
      <c r="CP91" s="148">
        <v>1.9661496155081754E-2</v>
      </c>
      <c r="CQ91" s="148">
        <v>1.0837613480397374</v>
      </c>
      <c r="CR91" s="148">
        <v>7.5999369814074265E-3</v>
      </c>
      <c r="CS91" s="148">
        <v>5.8508949674624536E-3</v>
      </c>
      <c r="CT91" s="148">
        <v>1.8942058887183994E-2</v>
      </c>
      <c r="CU91" s="148">
        <v>7.8378488587196038E-3</v>
      </c>
      <c r="CV91" s="148">
        <v>8.7140584887119323E-3</v>
      </c>
      <c r="CW91" s="148">
        <v>1.1890411947176575E-2</v>
      </c>
      <c r="CX91" s="148">
        <v>3.7586539993590203E-3</v>
      </c>
      <c r="CY91" s="148">
        <v>2.5470755644217788E-2</v>
      </c>
      <c r="CZ91" s="148">
        <v>7.7273349516786671E-3</v>
      </c>
      <c r="DA91" s="148">
        <v>0.26149069692454335</v>
      </c>
      <c r="DB91" s="148">
        <v>3.7714704014565554E-3</v>
      </c>
      <c r="DC91" s="148">
        <v>9.7926049576866295E-3</v>
      </c>
      <c r="DD91" s="148">
        <v>9.4578150986842791E-3</v>
      </c>
      <c r="DE91" s="148">
        <v>8.7902613469943262E-3</v>
      </c>
      <c r="DF91" s="148">
        <v>1.2402673761297245E-2</v>
      </c>
      <c r="DG91" s="148">
        <v>2.1825250225795248E-2</v>
      </c>
      <c r="DH91" s="148">
        <v>6.8557114617555544E-3</v>
      </c>
      <c r="DI91" s="148">
        <v>6.2998803878666363E-3</v>
      </c>
      <c r="DJ91" s="148">
        <v>4.4976160485753315E-3</v>
      </c>
      <c r="DK91" s="148">
        <v>4.8044354186643776E-3</v>
      </c>
    </row>
    <row r="92" spans="2:115">
      <c r="B92" s="150">
        <v>611</v>
      </c>
      <c r="C92" s="147" t="s">
        <v>559</v>
      </c>
      <c r="D92" s="148">
        <v>1</v>
      </c>
      <c r="E92" s="148">
        <v>0.3394705284248159</v>
      </c>
      <c r="F92" s="148">
        <v>0</v>
      </c>
      <c r="G92" s="148">
        <v>4.3622525407828365E-3</v>
      </c>
      <c r="H92" s="148">
        <v>4.7638478720500775E-2</v>
      </c>
      <c r="I92" s="148">
        <v>4.7638478720500775E-2</v>
      </c>
      <c r="J92" s="148">
        <v>8.614624029344702E-4</v>
      </c>
      <c r="K92" s="148">
        <v>3.6217454789499645E-4</v>
      </c>
      <c r="L92" s="148">
        <v>2.7898738980900806E-4</v>
      </c>
      <c r="M92" s="148">
        <v>1.905983914159716E-4</v>
      </c>
      <c r="N92" s="148">
        <v>9.1104148714209144E-4</v>
      </c>
      <c r="O92" s="148">
        <v>1.1337713909765493E-3</v>
      </c>
      <c r="P92" s="148">
        <v>8.2669083412231033E-4</v>
      </c>
      <c r="Q92" s="148">
        <v>6.8954308292713351E-4</v>
      </c>
      <c r="R92" s="148">
        <v>7.5363426597024896E-4</v>
      </c>
      <c r="S92" s="148">
        <v>6.0382316806853074E-4</v>
      </c>
      <c r="T92" s="148">
        <v>4.2635568074968883E-4</v>
      </c>
      <c r="U92" s="148">
        <v>3.9178183011129129E-4</v>
      </c>
      <c r="V92" s="148">
        <v>4.7653254866945568E-4</v>
      </c>
      <c r="W92" s="148">
        <v>9.1073192258611993E-4</v>
      </c>
      <c r="X92" s="148">
        <v>4.4690474223986303E-4</v>
      </c>
      <c r="Y92" s="148">
        <v>4.7652173041386089E-4</v>
      </c>
      <c r="Z92" s="148">
        <v>4.0310040283361774E-4</v>
      </c>
      <c r="AA92" s="148">
        <v>3.2544123994457364E-4</v>
      </c>
      <c r="AB92" s="148">
        <v>1.9704473342997613E-4</v>
      </c>
      <c r="AC92" s="148">
        <v>3.3320595803863713E-4</v>
      </c>
      <c r="AD92" s="148">
        <v>9.4624441172129272E-5</v>
      </c>
      <c r="AE92" s="148">
        <v>1.9036782496610594E-4</v>
      </c>
      <c r="AF92" s="148">
        <v>2.1717655329134316E-4</v>
      </c>
      <c r="AG92" s="148">
        <v>7.5105615312736653E-4</v>
      </c>
      <c r="AH92" s="148">
        <v>2.6647879143604605E-4</v>
      </c>
      <c r="AI92" s="148">
        <v>2.9150514096784336E-4</v>
      </c>
      <c r="AJ92" s="148">
        <v>5.0495531748695637E-5</v>
      </c>
      <c r="AK92" s="148">
        <v>5.6928667864368E-4</v>
      </c>
      <c r="AL92" s="148">
        <v>2.8899416906304372E-4</v>
      </c>
      <c r="AM92" s="148">
        <v>5.871742063279186E-4</v>
      </c>
      <c r="AN92" s="148">
        <v>5.137431017350196E-4</v>
      </c>
      <c r="AO92" s="148">
        <v>1.1710569931023742E-3</v>
      </c>
      <c r="AP92" s="148">
        <v>9.5910356118295687E-4</v>
      </c>
      <c r="AQ92" s="148">
        <v>3.0735818863755537E-4</v>
      </c>
      <c r="AR92" s="148">
        <v>1.1129019936246239E-3</v>
      </c>
      <c r="AS92" s="148">
        <v>7.3276977697789942E-4</v>
      </c>
      <c r="AT92" s="148">
        <v>8.3249251043875864E-4</v>
      </c>
      <c r="AU92" s="148">
        <v>1.4671549310312816E-3</v>
      </c>
      <c r="AV92" s="148">
        <v>1.0397045633114737E-3</v>
      </c>
      <c r="AW92" s="148">
        <v>4.52759697141725E-4</v>
      </c>
      <c r="AX92" s="148">
        <v>6.6483586496027497E-4</v>
      </c>
      <c r="AY92" s="148">
        <v>6.113740994756284E-4</v>
      </c>
      <c r="AZ92" s="148">
        <v>7.6537480412210536E-4</v>
      </c>
      <c r="BA92" s="148">
        <v>9.0162686722867016E-4</v>
      </c>
      <c r="BB92" s="148">
        <v>7.2703724321864188E-4</v>
      </c>
      <c r="BC92" s="148">
        <v>4.1167185696832753E-4</v>
      </c>
      <c r="BD92" s="148">
        <v>2.599615353407682E-4</v>
      </c>
      <c r="BE92" s="148">
        <v>2.7243883688789124E-4</v>
      </c>
      <c r="BF92" s="148">
        <v>5.2469672956376601E-4</v>
      </c>
      <c r="BG92" s="148">
        <v>3.2392055226199932E-4</v>
      </c>
      <c r="BH92" s="148">
        <v>2.397798373989901E-4</v>
      </c>
      <c r="BI92" s="148">
        <v>6.0576026110630607E-4</v>
      </c>
      <c r="BJ92" s="148">
        <v>4.7151129237118377E-4</v>
      </c>
      <c r="BK92" s="148">
        <v>3.117312703979557E-4</v>
      </c>
      <c r="BL92" s="148">
        <v>3.4847751711901843E-4</v>
      </c>
      <c r="BM92" s="148">
        <v>3.3931630664235738E-4</v>
      </c>
      <c r="BN92" s="148">
        <v>7.1152318483846727E-4</v>
      </c>
      <c r="BO92" s="148">
        <v>9.9316916665330175E-4</v>
      </c>
      <c r="BP92" s="148">
        <v>3.8515476412746835E-4</v>
      </c>
      <c r="BQ92" s="148">
        <v>4.5310614785775994E-4</v>
      </c>
      <c r="BR92" s="148">
        <v>1.3577057317441261E-3</v>
      </c>
      <c r="BS92" s="148">
        <v>1.5899881257188002E-3</v>
      </c>
      <c r="BT92" s="148">
        <v>1.1593591059413249E-3</v>
      </c>
      <c r="BU92" s="148">
        <v>1.3292188780718484E-3</v>
      </c>
      <c r="BV92" s="148">
        <v>4.4916491552464004E-4</v>
      </c>
      <c r="BW92" s="148">
        <v>4.0481766646971348E-4</v>
      </c>
      <c r="BX92" s="148">
        <v>8.31582109446071E-4</v>
      </c>
      <c r="BY92" s="148">
        <v>7.2840533281457451E-4</v>
      </c>
      <c r="BZ92" s="148">
        <v>5.0233115952765721E-4</v>
      </c>
      <c r="CA92" s="148">
        <v>9.1603475413695311E-4</v>
      </c>
      <c r="CB92" s="148">
        <v>9.4861910134004068E-4</v>
      </c>
      <c r="CC92" s="148">
        <v>7.945209767154925E-4</v>
      </c>
      <c r="CD92" s="148">
        <v>1.1091108107747877E-4</v>
      </c>
      <c r="CE92" s="148">
        <v>6.7193390672615053E-4</v>
      </c>
      <c r="CF92" s="148">
        <v>2.4941011716379439E-4</v>
      </c>
      <c r="CG92" s="148">
        <v>4.6032917261165044E-4</v>
      </c>
      <c r="CH92" s="148">
        <v>1.0828880661952667E-3</v>
      </c>
      <c r="CI92" s="148">
        <v>6.3948804600960402E-4</v>
      </c>
      <c r="CJ92" s="148">
        <v>4.3036237537282288E-4</v>
      </c>
      <c r="CK92" s="148">
        <v>5.1550150836782995E-4</v>
      </c>
      <c r="CL92" s="148">
        <v>1.6918753300363865E-4</v>
      </c>
      <c r="CM92" s="148">
        <v>8.4874328947770754E-4</v>
      </c>
      <c r="CN92" s="148">
        <v>6.5671157626281853E-4</v>
      </c>
      <c r="CO92" s="148">
        <v>2.5325407358373981E-4</v>
      </c>
      <c r="CP92" s="148">
        <v>1.233260300097637E-3</v>
      </c>
      <c r="CQ92" s="148">
        <v>5.1183655013460692E-4</v>
      </c>
      <c r="CR92" s="148">
        <v>1.0001796607644597</v>
      </c>
      <c r="CS92" s="148">
        <v>7.6151834915856402E-4</v>
      </c>
      <c r="CT92" s="148">
        <v>2.844260273009915E-4</v>
      </c>
      <c r="CU92" s="148">
        <v>2.8434677185920122E-4</v>
      </c>
      <c r="CV92" s="148">
        <v>1.5876790808596643E-3</v>
      </c>
      <c r="CW92" s="148">
        <v>6.3762239970956017E-4</v>
      </c>
      <c r="CX92" s="148">
        <v>3.5849256105649561E-4</v>
      </c>
      <c r="CY92" s="148">
        <v>1.11092494939963E-3</v>
      </c>
      <c r="CZ92" s="148">
        <v>5.2258220127223906E-4</v>
      </c>
      <c r="DA92" s="148">
        <v>6.1915370751147605E-4</v>
      </c>
      <c r="DB92" s="148">
        <v>6.833379607323832E-4</v>
      </c>
      <c r="DC92" s="148">
        <v>3.8521796041541645E-4</v>
      </c>
      <c r="DD92" s="148">
        <v>1.7802866402353013E-3</v>
      </c>
      <c r="DE92" s="148">
        <v>4.646963975180505E-4</v>
      </c>
      <c r="DF92" s="148">
        <v>8.5453095208062402E-4</v>
      </c>
      <c r="DG92" s="148">
        <v>2.4310799828966505E-4</v>
      </c>
      <c r="DH92" s="148">
        <v>2.5167347043864345E-4</v>
      </c>
      <c r="DI92" s="148">
        <v>5.3928641045001289E-4</v>
      </c>
      <c r="DJ92" s="148">
        <v>4.1975723217958392E-4</v>
      </c>
      <c r="DK92" s="148">
        <v>0.10168415851739165</v>
      </c>
    </row>
    <row r="93" spans="2:115">
      <c r="B93" s="150">
        <v>631</v>
      </c>
      <c r="C93" s="147" t="s">
        <v>560</v>
      </c>
      <c r="D93" s="148">
        <v>0.99910878467780329</v>
      </c>
      <c r="E93" s="148">
        <v>0.60154186213903282</v>
      </c>
      <c r="F93" s="148">
        <v>3.629846809261178E-3</v>
      </c>
      <c r="G93" s="148">
        <v>1.6745677915460461E-2</v>
      </c>
      <c r="H93" s="148">
        <v>0.10086835069618486</v>
      </c>
      <c r="I93" s="148">
        <v>0.10067995343868565</v>
      </c>
      <c r="J93" s="148">
        <v>3.2866665562038369E-4</v>
      </c>
      <c r="K93" s="148">
        <v>4.1716039838392223E-4</v>
      </c>
      <c r="L93" s="148">
        <v>3.236425119303047E-4</v>
      </c>
      <c r="M93" s="148">
        <v>8.4037600273314465E-4</v>
      </c>
      <c r="N93" s="148">
        <v>3.3478265285840167E-4</v>
      </c>
      <c r="O93" s="148">
        <v>5.6023391451760437E-4</v>
      </c>
      <c r="P93" s="148">
        <v>1.0949772161246783E-3</v>
      </c>
      <c r="Q93" s="148">
        <v>6.7882241458331596E-4</v>
      </c>
      <c r="R93" s="148">
        <v>5.3680703185777861E-4</v>
      </c>
      <c r="S93" s="148">
        <v>7.3354495122125826E-4</v>
      </c>
      <c r="T93" s="148">
        <v>1.4425974790439587E-4</v>
      </c>
      <c r="U93" s="148">
        <v>3.3968048546463678E-4</v>
      </c>
      <c r="V93" s="148">
        <v>3.8543594642951885E-4</v>
      </c>
      <c r="W93" s="148">
        <v>4.9121009536199061E-4</v>
      </c>
      <c r="X93" s="148">
        <v>6.5809683550116657E-4</v>
      </c>
      <c r="Y93" s="148">
        <v>7.6066113215633572E-4</v>
      </c>
      <c r="Z93" s="148">
        <v>5.6032053524782848E-4</v>
      </c>
      <c r="AA93" s="148">
        <v>3.5106806214626031E-4</v>
      </c>
      <c r="AB93" s="148">
        <v>4.5091057225646303E-4</v>
      </c>
      <c r="AC93" s="148">
        <v>5.8457769156478403E-4</v>
      </c>
      <c r="AD93" s="148">
        <v>2.3659314554210956E-4</v>
      </c>
      <c r="AE93" s="148">
        <v>5.512738537874057E-4</v>
      </c>
      <c r="AF93" s="148">
        <v>6.3601080552584894E-4</v>
      </c>
      <c r="AG93" s="148">
        <v>7.445398207622635E-4</v>
      </c>
      <c r="AH93" s="148">
        <v>8.849955653587614E-4</v>
      </c>
      <c r="AI93" s="148">
        <v>1.1784941840196671E-3</v>
      </c>
      <c r="AJ93" s="148">
        <v>5.0344099813317311E-5</v>
      </c>
      <c r="AK93" s="148">
        <v>1.8224700217335535E-4</v>
      </c>
      <c r="AL93" s="148">
        <v>5.6575491592742464E-4</v>
      </c>
      <c r="AM93" s="148">
        <v>3.6214423763053255E-4</v>
      </c>
      <c r="AN93" s="148">
        <v>3.3741142973270209E-4</v>
      </c>
      <c r="AO93" s="148">
        <v>3.7327968087099128E-4</v>
      </c>
      <c r="AP93" s="148">
        <v>7.9323567026462222E-4</v>
      </c>
      <c r="AQ93" s="148">
        <v>2.1014280971414332E-3</v>
      </c>
      <c r="AR93" s="148">
        <v>6.4927091994968183E-4</v>
      </c>
      <c r="AS93" s="148">
        <v>2.6933582735128194E-4</v>
      </c>
      <c r="AT93" s="148">
        <v>3.61875700962776E-4</v>
      </c>
      <c r="AU93" s="148">
        <v>8.8984991333400853E-4</v>
      </c>
      <c r="AV93" s="148">
        <v>2.9251885445799293E-4</v>
      </c>
      <c r="AW93" s="148">
        <v>2.2132629805880956E-4</v>
      </c>
      <c r="AX93" s="148">
        <v>2.6575090421610171E-4</v>
      </c>
      <c r="AY93" s="148">
        <v>1.1055318791877134E-3</v>
      </c>
      <c r="AZ93" s="148">
        <v>5.4662758887590555E-4</v>
      </c>
      <c r="BA93" s="148">
        <v>1.1864481709213815E-3</v>
      </c>
      <c r="BB93" s="148">
        <v>8.6154556906207417E-4</v>
      </c>
      <c r="BC93" s="148">
        <v>8.5069704948871475E-4</v>
      </c>
      <c r="BD93" s="148">
        <v>1.531225604639606E-3</v>
      </c>
      <c r="BE93" s="148">
        <v>2.5861467154925134E-3</v>
      </c>
      <c r="BF93" s="148">
        <v>1.7954128650128399E-3</v>
      </c>
      <c r="BG93" s="148">
        <v>2.8845236477196973E-3</v>
      </c>
      <c r="BH93" s="148">
        <v>1.7314844413159967E-3</v>
      </c>
      <c r="BI93" s="148">
        <v>1.2368667600069039E-3</v>
      </c>
      <c r="BJ93" s="148">
        <v>3.7001906207136362E-3</v>
      </c>
      <c r="BK93" s="148">
        <v>1.1319856843946018E-3</v>
      </c>
      <c r="BL93" s="148">
        <v>8.2201240946326777E-4</v>
      </c>
      <c r="BM93" s="148">
        <v>8.5682072994396204E-4</v>
      </c>
      <c r="BN93" s="148">
        <v>1.2188383859826988E-3</v>
      </c>
      <c r="BO93" s="148">
        <v>4.6154525500161347E-4</v>
      </c>
      <c r="BP93" s="148">
        <v>5.2265076165166301E-4</v>
      </c>
      <c r="BQ93" s="148">
        <v>4.9523443871422065E-4</v>
      </c>
      <c r="BR93" s="148">
        <v>7.5148455773051744E-4</v>
      </c>
      <c r="BS93" s="148">
        <v>5.0536752212704066E-4</v>
      </c>
      <c r="BT93" s="148">
        <v>6.1367257319000035E-4</v>
      </c>
      <c r="BU93" s="148">
        <v>6.4132371133361697E-4</v>
      </c>
      <c r="BV93" s="148">
        <v>1.0486371753506999E-3</v>
      </c>
      <c r="BW93" s="148">
        <v>9.8893962545903904E-4</v>
      </c>
      <c r="BX93" s="148">
        <v>7.0771340212130056E-4</v>
      </c>
      <c r="BY93" s="148">
        <v>6.6923178718279839E-4</v>
      </c>
      <c r="BZ93" s="148">
        <v>7.8722819785981702E-4</v>
      </c>
      <c r="CA93" s="148">
        <v>9.3452007669989426E-4</v>
      </c>
      <c r="CB93" s="148">
        <v>3.4766265965464069E-4</v>
      </c>
      <c r="CC93" s="148">
        <v>3.0819822872752128E-4</v>
      </c>
      <c r="CD93" s="148">
        <v>7.9865035181030827E-5</v>
      </c>
      <c r="CE93" s="148">
        <v>6.7632787856169389E-3</v>
      </c>
      <c r="CF93" s="148">
        <v>4.1930496960623179E-4</v>
      </c>
      <c r="CG93" s="148">
        <v>1.1040430473276057E-3</v>
      </c>
      <c r="CH93" s="148">
        <v>5.0258080207053518E-4</v>
      </c>
      <c r="CI93" s="148">
        <v>9.4924983020239955E-4</v>
      </c>
      <c r="CJ93" s="148">
        <v>7.3554237377734789E-4</v>
      </c>
      <c r="CK93" s="148">
        <v>8.2637611648498028E-4</v>
      </c>
      <c r="CL93" s="148">
        <v>4.5058716969410438E-4</v>
      </c>
      <c r="CM93" s="148">
        <v>9.4695394143787751E-3</v>
      </c>
      <c r="CN93" s="148">
        <v>2.2129739644881543E-3</v>
      </c>
      <c r="CO93" s="148">
        <v>5.3665929074100836E-3</v>
      </c>
      <c r="CP93" s="148">
        <v>1.0470275968719829E-2</v>
      </c>
      <c r="CQ93" s="148">
        <v>2.2405170487305023E-3</v>
      </c>
      <c r="CR93" s="148">
        <v>5.8698107264066896E-4</v>
      </c>
      <c r="CS93" s="148">
        <v>1.0002502084493101</v>
      </c>
      <c r="CT93" s="148">
        <v>6.846208287818945E-4</v>
      </c>
      <c r="CU93" s="148">
        <v>5.1990609166277491E-4</v>
      </c>
      <c r="CV93" s="148">
        <v>5.1857760147248889E-4</v>
      </c>
      <c r="CW93" s="148">
        <v>5.3803001652993334E-4</v>
      </c>
      <c r="CX93" s="148">
        <v>2.5479579722013652E-4</v>
      </c>
      <c r="CY93" s="148">
        <v>5.7428605935764328E-4</v>
      </c>
      <c r="CZ93" s="148">
        <v>1.3248839320579623E-3</v>
      </c>
      <c r="DA93" s="148">
        <v>3.668169804135197E-3</v>
      </c>
      <c r="DB93" s="148">
        <v>6.6089022367966986E-4</v>
      </c>
      <c r="DC93" s="148">
        <v>1.1472066816287762E-3</v>
      </c>
      <c r="DD93" s="148">
        <v>9.2338480522764202E-4</v>
      </c>
      <c r="DE93" s="148">
        <v>1.1790493571464146E-3</v>
      </c>
      <c r="DF93" s="148">
        <v>1.638812822730282E-3</v>
      </c>
      <c r="DG93" s="148">
        <v>5.430433388121089E-4</v>
      </c>
      <c r="DH93" s="148">
        <v>1.0605309263412835E-3</v>
      </c>
      <c r="DI93" s="148">
        <v>7.6190261224808921E-4</v>
      </c>
      <c r="DJ93" s="148">
        <v>6.3574695597446947E-4</v>
      </c>
      <c r="DK93" s="148">
        <v>3.0389627348265222E-3</v>
      </c>
    </row>
    <row r="94" spans="2:115">
      <c r="B94" s="150">
        <v>632</v>
      </c>
      <c r="C94" s="147" t="s">
        <v>561</v>
      </c>
      <c r="D94" s="148">
        <v>0.9060912975230957</v>
      </c>
      <c r="E94" s="148">
        <v>0.34126345545521175</v>
      </c>
      <c r="F94" s="148">
        <v>3.6644443630552997E-2</v>
      </c>
      <c r="G94" s="148">
        <v>0</v>
      </c>
      <c r="H94" s="148">
        <v>4.4694386212383738E-2</v>
      </c>
      <c r="I94" s="148">
        <v>4.4679121617733811E-2</v>
      </c>
      <c r="J94" s="148">
        <v>0</v>
      </c>
      <c r="K94" s="148">
        <v>0</v>
      </c>
      <c r="L94" s="148">
        <v>0</v>
      </c>
      <c r="M94" s="148">
        <v>0</v>
      </c>
      <c r="N94" s="148">
        <v>0</v>
      </c>
      <c r="O94" s="148">
        <v>0</v>
      </c>
      <c r="P94" s="148">
        <v>0</v>
      </c>
      <c r="Q94" s="148">
        <v>0</v>
      </c>
      <c r="R94" s="148">
        <v>0</v>
      </c>
      <c r="S94" s="148">
        <v>0</v>
      </c>
      <c r="T94" s="148">
        <v>0</v>
      </c>
      <c r="U94" s="148">
        <v>0</v>
      </c>
      <c r="V94" s="148">
        <v>0</v>
      </c>
      <c r="W94" s="148">
        <v>0</v>
      </c>
      <c r="X94" s="148">
        <v>0</v>
      </c>
      <c r="Y94" s="148">
        <v>0</v>
      </c>
      <c r="Z94" s="148">
        <v>0</v>
      </c>
      <c r="AA94" s="148">
        <v>0</v>
      </c>
      <c r="AB94" s="148">
        <v>0</v>
      </c>
      <c r="AC94" s="148">
        <v>0</v>
      </c>
      <c r="AD94" s="148">
        <v>0</v>
      </c>
      <c r="AE94" s="148">
        <v>0</v>
      </c>
      <c r="AF94" s="148">
        <v>0</v>
      </c>
      <c r="AG94" s="148">
        <v>0</v>
      </c>
      <c r="AH94" s="148">
        <v>0</v>
      </c>
      <c r="AI94" s="148">
        <v>0</v>
      </c>
      <c r="AJ94" s="148">
        <v>0</v>
      </c>
      <c r="AK94" s="148">
        <v>0</v>
      </c>
      <c r="AL94" s="148">
        <v>0</v>
      </c>
      <c r="AM94" s="148">
        <v>0</v>
      </c>
      <c r="AN94" s="148">
        <v>0</v>
      </c>
      <c r="AO94" s="148">
        <v>0</v>
      </c>
      <c r="AP94" s="148">
        <v>0</v>
      </c>
      <c r="AQ94" s="148">
        <v>0</v>
      </c>
      <c r="AR94" s="148">
        <v>0</v>
      </c>
      <c r="AS94" s="148">
        <v>0</v>
      </c>
      <c r="AT94" s="148">
        <v>0</v>
      </c>
      <c r="AU94" s="148">
        <v>0</v>
      </c>
      <c r="AV94" s="148">
        <v>0</v>
      </c>
      <c r="AW94" s="148">
        <v>0</v>
      </c>
      <c r="AX94" s="148">
        <v>0</v>
      </c>
      <c r="AY94" s="148">
        <v>0</v>
      </c>
      <c r="AZ94" s="148">
        <v>0</v>
      </c>
      <c r="BA94" s="148">
        <v>0</v>
      </c>
      <c r="BB94" s="148">
        <v>0</v>
      </c>
      <c r="BC94" s="148">
        <v>0</v>
      </c>
      <c r="BD94" s="148">
        <v>0</v>
      </c>
      <c r="BE94" s="148">
        <v>0</v>
      </c>
      <c r="BF94" s="148">
        <v>0</v>
      </c>
      <c r="BG94" s="148">
        <v>0</v>
      </c>
      <c r="BH94" s="148">
        <v>0</v>
      </c>
      <c r="BI94" s="148">
        <v>0</v>
      </c>
      <c r="BJ94" s="148">
        <v>0</v>
      </c>
      <c r="BK94" s="148">
        <v>0</v>
      </c>
      <c r="BL94" s="148">
        <v>0</v>
      </c>
      <c r="BM94" s="148">
        <v>0</v>
      </c>
      <c r="BN94" s="148">
        <v>0</v>
      </c>
      <c r="BO94" s="148">
        <v>0</v>
      </c>
      <c r="BP94" s="148">
        <v>0</v>
      </c>
      <c r="BQ94" s="148">
        <v>0</v>
      </c>
      <c r="BR94" s="148">
        <v>0</v>
      </c>
      <c r="BS94" s="148">
        <v>0</v>
      </c>
      <c r="BT94" s="148">
        <v>0</v>
      </c>
      <c r="BU94" s="148">
        <v>0</v>
      </c>
      <c r="BV94" s="148">
        <v>0</v>
      </c>
      <c r="BW94" s="148">
        <v>0</v>
      </c>
      <c r="BX94" s="148">
        <v>0</v>
      </c>
      <c r="BY94" s="148">
        <v>0</v>
      </c>
      <c r="BZ94" s="148">
        <v>0</v>
      </c>
      <c r="CA94" s="148">
        <v>0</v>
      </c>
      <c r="CB94" s="148">
        <v>0</v>
      </c>
      <c r="CC94" s="148">
        <v>0</v>
      </c>
      <c r="CD94" s="148">
        <v>0</v>
      </c>
      <c r="CE94" s="148">
        <v>0</v>
      </c>
      <c r="CF94" s="148">
        <v>0</v>
      </c>
      <c r="CG94" s="148">
        <v>0</v>
      </c>
      <c r="CH94" s="148">
        <v>0</v>
      </c>
      <c r="CI94" s="148">
        <v>0</v>
      </c>
      <c r="CJ94" s="148">
        <v>0</v>
      </c>
      <c r="CK94" s="148">
        <v>0</v>
      </c>
      <c r="CL94" s="148">
        <v>0</v>
      </c>
      <c r="CM94" s="148">
        <v>0</v>
      </c>
      <c r="CN94" s="148">
        <v>0</v>
      </c>
      <c r="CO94" s="148">
        <v>0</v>
      </c>
      <c r="CP94" s="148">
        <v>0</v>
      </c>
      <c r="CQ94" s="148">
        <v>0</v>
      </c>
      <c r="CR94" s="148">
        <v>0</v>
      </c>
      <c r="CS94" s="148">
        <v>0</v>
      </c>
      <c r="CT94" s="148">
        <v>1</v>
      </c>
      <c r="CU94" s="148">
        <v>0</v>
      </c>
      <c r="CV94" s="148">
        <v>0</v>
      </c>
      <c r="CW94" s="148">
        <v>0</v>
      </c>
      <c r="CX94" s="148">
        <v>0</v>
      </c>
      <c r="CY94" s="148">
        <v>0</v>
      </c>
      <c r="CZ94" s="148">
        <v>0</v>
      </c>
      <c r="DA94" s="148">
        <v>0</v>
      </c>
      <c r="DB94" s="148">
        <v>0</v>
      </c>
      <c r="DC94" s="148">
        <v>0</v>
      </c>
      <c r="DD94" s="148">
        <v>0</v>
      </c>
      <c r="DE94" s="148">
        <v>0</v>
      </c>
      <c r="DF94" s="148">
        <v>0</v>
      </c>
      <c r="DG94" s="148">
        <v>0</v>
      </c>
      <c r="DH94" s="148">
        <v>0</v>
      </c>
      <c r="DI94" s="148">
        <v>0</v>
      </c>
      <c r="DJ94" s="148">
        <v>0</v>
      </c>
      <c r="DK94" s="148">
        <v>0</v>
      </c>
    </row>
    <row r="95" spans="2:115">
      <c r="B95" s="150">
        <v>641</v>
      </c>
      <c r="C95" s="147" t="s">
        <v>562</v>
      </c>
      <c r="D95" s="148">
        <v>0.99989287833169949</v>
      </c>
      <c r="E95" s="148">
        <v>0.45125403684610021</v>
      </c>
      <c r="F95" s="148">
        <v>1.3377940160569866E-2</v>
      </c>
      <c r="G95" s="148">
        <v>2.7317053198239422E-2</v>
      </c>
      <c r="H95" s="148">
        <v>9.6183514244590554E-2</v>
      </c>
      <c r="I95" s="148">
        <v>9.0753606333063674E-2</v>
      </c>
      <c r="J95" s="148">
        <v>0</v>
      </c>
      <c r="K95" s="148">
        <v>0</v>
      </c>
      <c r="L95" s="148">
        <v>0</v>
      </c>
      <c r="M95" s="148">
        <v>0</v>
      </c>
      <c r="N95" s="148">
        <v>0</v>
      </c>
      <c r="O95" s="148">
        <v>0</v>
      </c>
      <c r="P95" s="148">
        <v>0</v>
      </c>
      <c r="Q95" s="148">
        <v>0</v>
      </c>
      <c r="R95" s="148">
        <v>0</v>
      </c>
      <c r="S95" s="148">
        <v>0</v>
      </c>
      <c r="T95" s="148">
        <v>0</v>
      </c>
      <c r="U95" s="148">
        <v>0</v>
      </c>
      <c r="V95" s="148">
        <v>0</v>
      </c>
      <c r="W95" s="148">
        <v>0</v>
      </c>
      <c r="X95" s="148">
        <v>0</v>
      </c>
      <c r="Y95" s="148">
        <v>0</v>
      </c>
      <c r="Z95" s="148">
        <v>0</v>
      </c>
      <c r="AA95" s="148">
        <v>0</v>
      </c>
      <c r="AB95" s="148">
        <v>0</v>
      </c>
      <c r="AC95" s="148">
        <v>0</v>
      </c>
      <c r="AD95" s="148">
        <v>0</v>
      </c>
      <c r="AE95" s="148">
        <v>0</v>
      </c>
      <c r="AF95" s="148">
        <v>0</v>
      </c>
      <c r="AG95" s="148">
        <v>0</v>
      </c>
      <c r="AH95" s="148">
        <v>0</v>
      </c>
      <c r="AI95" s="148">
        <v>0</v>
      </c>
      <c r="AJ95" s="148">
        <v>0</v>
      </c>
      <c r="AK95" s="148">
        <v>0</v>
      </c>
      <c r="AL95" s="148">
        <v>0</v>
      </c>
      <c r="AM95" s="148">
        <v>0</v>
      </c>
      <c r="AN95" s="148">
        <v>0</v>
      </c>
      <c r="AO95" s="148">
        <v>0</v>
      </c>
      <c r="AP95" s="148">
        <v>0</v>
      </c>
      <c r="AQ95" s="148">
        <v>0</v>
      </c>
      <c r="AR95" s="148">
        <v>0</v>
      </c>
      <c r="AS95" s="148">
        <v>0</v>
      </c>
      <c r="AT95" s="148">
        <v>0</v>
      </c>
      <c r="AU95" s="148">
        <v>0</v>
      </c>
      <c r="AV95" s="148">
        <v>0</v>
      </c>
      <c r="AW95" s="148">
        <v>0</v>
      </c>
      <c r="AX95" s="148">
        <v>0</v>
      </c>
      <c r="AY95" s="148">
        <v>0</v>
      </c>
      <c r="AZ95" s="148">
        <v>0</v>
      </c>
      <c r="BA95" s="148">
        <v>0</v>
      </c>
      <c r="BB95" s="148">
        <v>0</v>
      </c>
      <c r="BC95" s="148">
        <v>0</v>
      </c>
      <c r="BD95" s="148">
        <v>0</v>
      </c>
      <c r="BE95" s="148">
        <v>0</v>
      </c>
      <c r="BF95" s="148">
        <v>0</v>
      </c>
      <c r="BG95" s="148">
        <v>0</v>
      </c>
      <c r="BH95" s="148">
        <v>0</v>
      </c>
      <c r="BI95" s="148">
        <v>0</v>
      </c>
      <c r="BJ95" s="148">
        <v>0</v>
      </c>
      <c r="BK95" s="148">
        <v>0</v>
      </c>
      <c r="BL95" s="148">
        <v>0</v>
      </c>
      <c r="BM95" s="148">
        <v>0</v>
      </c>
      <c r="BN95" s="148">
        <v>0</v>
      </c>
      <c r="BO95" s="148">
        <v>0</v>
      </c>
      <c r="BP95" s="148">
        <v>0</v>
      </c>
      <c r="BQ95" s="148">
        <v>0</v>
      </c>
      <c r="BR95" s="148">
        <v>0</v>
      </c>
      <c r="BS95" s="148">
        <v>0</v>
      </c>
      <c r="BT95" s="148">
        <v>0</v>
      </c>
      <c r="BU95" s="148">
        <v>0</v>
      </c>
      <c r="BV95" s="148">
        <v>0</v>
      </c>
      <c r="BW95" s="148">
        <v>0</v>
      </c>
      <c r="BX95" s="148">
        <v>0</v>
      </c>
      <c r="BY95" s="148">
        <v>0</v>
      </c>
      <c r="BZ95" s="148">
        <v>0</v>
      </c>
      <c r="CA95" s="148">
        <v>0</v>
      </c>
      <c r="CB95" s="148">
        <v>0</v>
      </c>
      <c r="CC95" s="148">
        <v>0</v>
      </c>
      <c r="CD95" s="148">
        <v>0</v>
      </c>
      <c r="CE95" s="148">
        <v>0</v>
      </c>
      <c r="CF95" s="148">
        <v>0</v>
      </c>
      <c r="CG95" s="148">
        <v>0</v>
      </c>
      <c r="CH95" s="148">
        <v>0</v>
      </c>
      <c r="CI95" s="148">
        <v>0</v>
      </c>
      <c r="CJ95" s="148">
        <v>0</v>
      </c>
      <c r="CK95" s="148">
        <v>0</v>
      </c>
      <c r="CL95" s="148">
        <v>0</v>
      </c>
      <c r="CM95" s="148">
        <v>0</v>
      </c>
      <c r="CN95" s="148">
        <v>0</v>
      </c>
      <c r="CO95" s="148">
        <v>0</v>
      </c>
      <c r="CP95" s="148">
        <v>0</v>
      </c>
      <c r="CQ95" s="148">
        <v>0</v>
      </c>
      <c r="CR95" s="148">
        <v>0</v>
      </c>
      <c r="CS95" s="148">
        <v>0</v>
      </c>
      <c r="CT95" s="148">
        <v>0</v>
      </c>
      <c r="CU95" s="148">
        <v>1.010707241482685</v>
      </c>
      <c r="CV95" s="148">
        <v>0</v>
      </c>
      <c r="CW95" s="148">
        <v>0</v>
      </c>
      <c r="CX95" s="148">
        <v>5.1221795808482548E-4</v>
      </c>
      <c r="CY95" s="148">
        <v>0</v>
      </c>
      <c r="CZ95" s="148">
        <v>0</v>
      </c>
      <c r="DA95" s="148">
        <v>0</v>
      </c>
      <c r="DB95" s="148">
        <v>0</v>
      </c>
      <c r="DC95" s="148">
        <v>0</v>
      </c>
      <c r="DD95" s="148">
        <v>0</v>
      </c>
      <c r="DE95" s="148">
        <v>0</v>
      </c>
      <c r="DF95" s="148">
        <v>0</v>
      </c>
      <c r="DG95" s="148">
        <v>0</v>
      </c>
      <c r="DH95" s="148">
        <v>0</v>
      </c>
      <c r="DI95" s="148">
        <v>0</v>
      </c>
      <c r="DJ95" s="148">
        <v>0</v>
      </c>
      <c r="DK95" s="148">
        <v>0</v>
      </c>
    </row>
    <row r="96" spans="2:115">
      <c r="B96" s="150">
        <v>642</v>
      </c>
      <c r="C96" s="147" t="s">
        <v>563</v>
      </c>
      <c r="D96" s="148">
        <v>1</v>
      </c>
      <c r="E96" s="148">
        <v>0.49135335738417452</v>
      </c>
      <c r="F96" s="148">
        <v>1.023433989688763E-2</v>
      </c>
      <c r="G96" s="148">
        <v>1.934474101149018E-4</v>
      </c>
      <c r="H96" s="148">
        <v>8.4651555983543028E-2</v>
      </c>
      <c r="I96" s="148">
        <v>8.2426568372507253E-2</v>
      </c>
      <c r="J96" s="148">
        <v>9.0578872374389645E-5</v>
      </c>
      <c r="K96" s="148">
        <v>3.1002523670349455E-4</v>
      </c>
      <c r="L96" s="148">
        <v>7.9931115381263169E-5</v>
      </c>
      <c r="M96" s="148">
        <v>4.844433805446305E-5</v>
      </c>
      <c r="N96" s="148">
        <v>1.2528627679331354E-4</v>
      </c>
      <c r="O96" s="148">
        <v>6.984096992120319E-5</v>
      </c>
      <c r="P96" s="148">
        <v>8.2997014838288914E-5</v>
      </c>
      <c r="Q96" s="148">
        <v>2.1249611584202245E-4</v>
      </c>
      <c r="R96" s="148">
        <v>1.1139889371395264E-4</v>
      </c>
      <c r="S96" s="148">
        <v>5.5100904901941351E-4</v>
      </c>
      <c r="T96" s="148">
        <v>3.553776255632691E-5</v>
      </c>
      <c r="U96" s="148">
        <v>8.7407348079978915E-5</v>
      </c>
      <c r="V96" s="148">
        <v>8.245832234527767E-5</v>
      </c>
      <c r="W96" s="148">
        <v>9.121541646008697E-5</v>
      </c>
      <c r="X96" s="148">
        <v>8.9015242202682851E-5</v>
      </c>
      <c r="Y96" s="148">
        <v>2.0930087800617055E-4</v>
      </c>
      <c r="Z96" s="148">
        <v>1.4636446440853863E-4</v>
      </c>
      <c r="AA96" s="148">
        <v>9.8187638300893058E-5</v>
      </c>
      <c r="AB96" s="148">
        <v>1.4628437616928962E-4</v>
      </c>
      <c r="AC96" s="148">
        <v>1.0016283110284622E-4</v>
      </c>
      <c r="AD96" s="148">
        <v>1.1163206200814335E-4</v>
      </c>
      <c r="AE96" s="148">
        <v>9.1379973595230322E-5</v>
      </c>
      <c r="AF96" s="148">
        <v>9.6403666563479737E-5</v>
      </c>
      <c r="AG96" s="148">
        <v>1.2309025447790564E-4</v>
      </c>
      <c r="AH96" s="148">
        <v>1.1737993765468093E-4</v>
      </c>
      <c r="AI96" s="148">
        <v>1.0378002023707761E-4</v>
      </c>
      <c r="AJ96" s="148">
        <v>1.1861742907370009E-4</v>
      </c>
      <c r="AK96" s="148">
        <v>7.9411594117310689E-5</v>
      </c>
      <c r="AL96" s="148">
        <v>8.5721896106089466E-5</v>
      </c>
      <c r="AM96" s="148">
        <v>6.4877256832284683E-5</v>
      </c>
      <c r="AN96" s="148">
        <v>9.9716825380185943E-5</v>
      </c>
      <c r="AO96" s="148">
        <v>1.4402863528215475E-4</v>
      </c>
      <c r="AP96" s="148">
        <v>1.2576214793346126E-4</v>
      </c>
      <c r="AQ96" s="148">
        <v>1.5078571417196927E-4</v>
      </c>
      <c r="AR96" s="148">
        <v>1.3250070425934246E-4</v>
      </c>
      <c r="AS96" s="148">
        <v>8.3948776174361142E-5</v>
      </c>
      <c r="AT96" s="148">
        <v>9.4221240388784716E-5</v>
      </c>
      <c r="AU96" s="148">
        <v>1.3350317431402351E-4</v>
      </c>
      <c r="AV96" s="148">
        <v>9.87649668941354E-5</v>
      </c>
      <c r="AW96" s="148">
        <v>1.5066351702303465E-4</v>
      </c>
      <c r="AX96" s="148">
        <v>1.6033897264098798E-4</v>
      </c>
      <c r="AY96" s="148">
        <v>8.0385841887686244E-5</v>
      </c>
      <c r="AZ96" s="148">
        <v>8.2638047651527625E-5</v>
      </c>
      <c r="BA96" s="148">
        <v>7.2345662619744582E-5</v>
      </c>
      <c r="BB96" s="148">
        <v>6.1484645264324878E-5</v>
      </c>
      <c r="BC96" s="148">
        <v>7.7291517732436284E-5</v>
      </c>
      <c r="BD96" s="148">
        <v>6.8620768255410423E-5</v>
      </c>
      <c r="BE96" s="148">
        <v>7.4490526846345603E-5</v>
      </c>
      <c r="BF96" s="148">
        <v>8.7757597365287546E-5</v>
      </c>
      <c r="BG96" s="148">
        <v>7.5989759603997453E-5</v>
      </c>
      <c r="BH96" s="148">
        <v>6.2395515113066949E-5</v>
      </c>
      <c r="BI96" s="148">
        <v>1.0125715975222002E-4</v>
      </c>
      <c r="BJ96" s="148">
        <v>7.2300217462358853E-5</v>
      </c>
      <c r="BK96" s="148">
        <v>7.1946836374777939E-5</v>
      </c>
      <c r="BL96" s="148">
        <v>9.8957068537214039E-5</v>
      </c>
      <c r="BM96" s="148">
        <v>8.5560875965099109E-5</v>
      </c>
      <c r="BN96" s="148">
        <v>9.4500330869820399E-5</v>
      </c>
      <c r="BO96" s="148">
        <v>6.9974869883572893E-5</v>
      </c>
      <c r="BP96" s="148">
        <v>9.4181495567033493E-5</v>
      </c>
      <c r="BQ96" s="148">
        <v>3.7794893704684384E-4</v>
      </c>
      <c r="BR96" s="148">
        <v>7.6083213431460693E-5</v>
      </c>
      <c r="BS96" s="148">
        <v>7.9961091671289567E-5</v>
      </c>
      <c r="BT96" s="148">
        <v>7.7165711291855396E-5</v>
      </c>
      <c r="BU96" s="148">
        <v>7.7840033203818072E-5</v>
      </c>
      <c r="BV96" s="148">
        <v>1.5472609253997714E-4</v>
      </c>
      <c r="BW96" s="148">
        <v>3.3609707312048302E-4</v>
      </c>
      <c r="BX96" s="148">
        <v>2.0020846030818453E-4</v>
      </c>
      <c r="BY96" s="148">
        <v>5.1125273449774342E-5</v>
      </c>
      <c r="BZ96" s="148">
        <v>7.7472771597926645E-5</v>
      </c>
      <c r="CA96" s="148">
        <v>1.770680011359872E-4</v>
      </c>
      <c r="CB96" s="148">
        <v>7.4077666167274924E-5</v>
      </c>
      <c r="CC96" s="148">
        <v>7.4776717201922326E-5</v>
      </c>
      <c r="CD96" s="148">
        <v>1.4866503912084265E-5</v>
      </c>
      <c r="CE96" s="148">
        <v>8.9383858518000459E-5</v>
      </c>
      <c r="CF96" s="148">
        <v>4.9536502929594483E-5</v>
      </c>
      <c r="CG96" s="148">
        <v>2.0151722233313971E-4</v>
      </c>
      <c r="CH96" s="148">
        <v>2.769187730676467E-4</v>
      </c>
      <c r="CI96" s="148">
        <v>7.6906167893563349E-5</v>
      </c>
      <c r="CJ96" s="148">
        <v>1.1406988001334849E-2</v>
      </c>
      <c r="CK96" s="148">
        <v>9.1666061133319687E-4</v>
      </c>
      <c r="CL96" s="148">
        <v>6.9833741515264291E-5</v>
      </c>
      <c r="CM96" s="148">
        <v>9.0514674131263184E-4</v>
      </c>
      <c r="CN96" s="148">
        <v>4.7847451354459655E-4</v>
      </c>
      <c r="CO96" s="148">
        <v>1.7068647425662743E-4</v>
      </c>
      <c r="CP96" s="148">
        <v>3.1282115977891164E-4</v>
      </c>
      <c r="CQ96" s="148">
        <v>2.4731698112236806E-4</v>
      </c>
      <c r="CR96" s="148">
        <v>1.0077290290844856E-4</v>
      </c>
      <c r="CS96" s="148">
        <v>4.7219299462551974E-5</v>
      </c>
      <c r="CT96" s="148">
        <v>9.1068057547076821E-5</v>
      </c>
      <c r="CU96" s="148">
        <v>9.50953026845619E-3</v>
      </c>
      <c r="CV96" s="148">
        <v>1.0486248619794654</v>
      </c>
      <c r="CW96" s="148">
        <v>1.8875794558548011E-3</v>
      </c>
      <c r="CX96" s="148">
        <v>1.0402966693624858E-3</v>
      </c>
      <c r="CY96" s="148">
        <v>7.603947572343819E-5</v>
      </c>
      <c r="CZ96" s="148">
        <v>5.261959016041341E-5</v>
      </c>
      <c r="DA96" s="148">
        <v>2.8390002549510897E-4</v>
      </c>
      <c r="DB96" s="148">
        <v>6.8962272427311105E-5</v>
      </c>
      <c r="DC96" s="148">
        <v>7.2366857999682266E-5</v>
      </c>
      <c r="DD96" s="148">
        <v>1.3118628906217701E-4</v>
      </c>
      <c r="DE96" s="148">
        <v>5.780331096626939E-4</v>
      </c>
      <c r="DF96" s="148">
        <v>5.7117430228943809E-5</v>
      </c>
      <c r="DG96" s="148">
        <v>1.4359993108287574E-4</v>
      </c>
      <c r="DH96" s="148">
        <v>3.7952428721193961E-3</v>
      </c>
      <c r="DI96" s="148">
        <v>1.3669398777862527E-4</v>
      </c>
      <c r="DJ96" s="148">
        <v>1.9135313642592319E-4</v>
      </c>
      <c r="DK96" s="148">
        <v>2.0194975510378214E-4</v>
      </c>
    </row>
    <row r="97" spans="2:115">
      <c r="B97" s="150">
        <v>643</v>
      </c>
      <c r="C97" s="147" t="s">
        <v>564</v>
      </c>
      <c r="D97" s="148">
        <v>1</v>
      </c>
      <c r="E97" s="148">
        <v>0.62945186215630866</v>
      </c>
      <c r="F97" s="148">
        <v>1.1837584670261749E-2</v>
      </c>
      <c r="G97" s="148">
        <v>6.8948167630041302E-3</v>
      </c>
      <c r="H97" s="148">
        <v>0.1636199968338122</v>
      </c>
      <c r="I97" s="148">
        <v>0.16322801267822437</v>
      </c>
      <c r="J97" s="148">
        <v>0</v>
      </c>
      <c r="K97" s="148">
        <v>0</v>
      </c>
      <c r="L97" s="148">
        <v>0</v>
      </c>
      <c r="M97" s="148">
        <v>0</v>
      </c>
      <c r="N97" s="148">
        <v>0</v>
      </c>
      <c r="O97" s="148">
        <v>0</v>
      </c>
      <c r="P97" s="148">
        <v>0</v>
      </c>
      <c r="Q97" s="148">
        <v>0</v>
      </c>
      <c r="R97" s="148">
        <v>0</v>
      </c>
      <c r="S97" s="148">
        <v>0</v>
      </c>
      <c r="T97" s="148">
        <v>0</v>
      </c>
      <c r="U97" s="148">
        <v>0</v>
      </c>
      <c r="V97" s="148">
        <v>0</v>
      </c>
      <c r="W97" s="148">
        <v>0</v>
      </c>
      <c r="X97" s="148">
        <v>0</v>
      </c>
      <c r="Y97" s="148">
        <v>0</v>
      </c>
      <c r="Z97" s="148">
        <v>0</v>
      </c>
      <c r="AA97" s="148">
        <v>0</v>
      </c>
      <c r="AB97" s="148">
        <v>0</v>
      </c>
      <c r="AC97" s="148">
        <v>0</v>
      </c>
      <c r="AD97" s="148">
        <v>0</v>
      </c>
      <c r="AE97" s="148">
        <v>0</v>
      </c>
      <c r="AF97" s="148">
        <v>0</v>
      </c>
      <c r="AG97" s="148">
        <v>0</v>
      </c>
      <c r="AH97" s="148">
        <v>0</v>
      </c>
      <c r="AI97" s="148">
        <v>0</v>
      </c>
      <c r="AJ97" s="148">
        <v>0</v>
      </c>
      <c r="AK97" s="148">
        <v>0</v>
      </c>
      <c r="AL97" s="148">
        <v>0</v>
      </c>
      <c r="AM97" s="148">
        <v>0</v>
      </c>
      <c r="AN97" s="148">
        <v>0</v>
      </c>
      <c r="AO97" s="148">
        <v>0</v>
      </c>
      <c r="AP97" s="148">
        <v>0</v>
      </c>
      <c r="AQ97" s="148">
        <v>0</v>
      </c>
      <c r="AR97" s="148">
        <v>0</v>
      </c>
      <c r="AS97" s="148">
        <v>0</v>
      </c>
      <c r="AT97" s="148">
        <v>0</v>
      </c>
      <c r="AU97" s="148">
        <v>0</v>
      </c>
      <c r="AV97" s="148">
        <v>0</v>
      </c>
      <c r="AW97" s="148">
        <v>0</v>
      </c>
      <c r="AX97" s="148">
        <v>0</v>
      </c>
      <c r="AY97" s="148">
        <v>0</v>
      </c>
      <c r="AZ97" s="148">
        <v>0</v>
      </c>
      <c r="BA97" s="148">
        <v>0</v>
      </c>
      <c r="BB97" s="148">
        <v>0</v>
      </c>
      <c r="BC97" s="148">
        <v>0</v>
      </c>
      <c r="BD97" s="148">
        <v>0</v>
      </c>
      <c r="BE97" s="148">
        <v>0</v>
      </c>
      <c r="BF97" s="148">
        <v>0</v>
      </c>
      <c r="BG97" s="148">
        <v>0</v>
      </c>
      <c r="BH97" s="148">
        <v>0</v>
      </c>
      <c r="BI97" s="148">
        <v>0</v>
      </c>
      <c r="BJ97" s="148">
        <v>0</v>
      </c>
      <c r="BK97" s="148">
        <v>0</v>
      </c>
      <c r="BL97" s="148">
        <v>0</v>
      </c>
      <c r="BM97" s="148">
        <v>0</v>
      </c>
      <c r="BN97" s="148">
        <v>0</v>
      </c>
      <c r="BO97" s="148">
        <v>0</v>
      </c>
      <c r="BP97" s="148">
        <v>0</v>
      </c>
      <c r="BQ97" s="148">
        <v>0</v>
      </c>
      <c r="BR97" s="148">
        <v>0</v>
      </c>
      <c r="BS97" s="148">
        <v>0</v>
      </c>
      <c r="BT97" s="148">
        <v>0</v>
      </c>
      <c r="BU97" s="148">
        <v>0</v>
      </c>
      <c r="BV97" s="148">
        <v>0</v>
      </c>
      <c r="BW97" s="148">
        <v>0</v>
      </c>
      <c r="BX97" s="148">
        <v>0</v>
      </c>
      <c r="BY97" s="148">
        <v>0</v>
      </c>
      <c r="BZ97" s="148">
        <v>0</v>
      </c>
      <c r="CA97" s="148">
        <v>0</v>
      </c>
      <c r="CB97" s="148">
        <v>0</v>
      </c>
      <c r="CC97" s="148">
        <v>0</v>
      </c>
      <c r="CD97" s="148">
        <v>0</v>
      </c>
      <c r="CE97" s="148">
        <v>0</v>
      </c>
      <c r="CF97" s="148">
        <v>0</v>
      </c>
      <c r="CG97" s="148">
        <v>0</v>
      </c>
      <c r="CH97" s="148">
        <v>0</v>
      </c>
      <c r="CI97" s="148">
        <v>0</v>
      </c>
      <c r="CJ97" s="148">
        <v>0</v>
      </c>
      <c r="CK97" s="148">
        <v>0</v>
      </c>
      <c r="CL97" s="148">
        <v>0</v>
      </c>
      <c r="CM97" s="148">
        <v>0</v>
      </c>
      <c r="CN97" s="148">
        <v>0</v>
      </c>
      <c r="CO97" s="148">
        <v>0</v>
      </c>
      <c r="CP97" s="148">
        <v>0</v>
      </c>
      <c r="CQ97" s="148">
        <v>0</v>
      </c>
      <c r="CR97" s="148">
        <v>0</v>
      </c>
      <c r="CS97" s="148">
        <v>0</v>
      </c>
      <c r="CT97" s="148">
        <v>0</v>
      </c>
      <c r="CU97" s="148">
        <v>0</v>
      </c>
      <c r="CV97" s="148">
        <v>0</v>
      </c>
      <c r="CW97" s="148">
        <v>1</v>
      </c>
      <c r="CX97" s="148">
        <v>0</v>
      </c>
      <c r="CY97" s="148">
        <v>0</v>
      </c>
      <c r="CZ97" s="148">
        <v>0</v>
      </c>
      <c r="DA97" s="148">
        <v>0</v>
      </c>
      <c r="DB97" s="148">
        <v>0</v>
      </c>
      <c r="DC97" s="148">
        <v>0</v>
      </c>
      <c r="DD97" s="148">
        <v>0</v>
      </c>
      <c r="DE97" s="148">
        <v>0</v>
      </c>
      <c r="DF97" s="148">
        <v>0</v>
      </c>
      <c r="DG97" s="148">
        <v>0</v>
      </c>
      <c r="DH97" s="148">
        <v>0</v>
      </c>
      <c r="DI97" s="148">
        <v>0</v>
      </c>
      <c r="DJ97" s="148">
        <v>0</v>
      </c>
      <c r="DK97" s="148">
        <v>0</v>
      </c>
    </row>
    <row r="98" spans="2:115">
      <c r="B98" s="150">
        <v>644</v>
      </c>
      <c r="C98" s="147" t="s">
        <v>565</v>
      </c>
      <c r="D98" s="148">
        <v>1</v>
      </c>
      <c r="E98" s="148">
        <v>0.65143651323813745</v>
      </c>
      <c r="F98" s="148">
        <v>1.8424512854941958E-2</v>
      </c>
      <c r="G98" s="148">
        <v>4.0737051612780052E-3</v>
      </c>
      <c r="H98" s="148">
        <v>0.16387876983892596</v>
      </c>
      <c r="I98" s="148">
        <v>0.16387876983892596</v>
      </c>
      <c r="J98" s="148">
        <v>0</v>
      </c>
      <c r="K98" s="148">
        <v>0</v>
      </c>
      <c r="L98" s="148">
        <v>0</v>
      </c>
      <c r="M98" s="148">
        <v>0</v>
      </c>
      <c r="N98" s="148">
        <v>0</v>
      </c>
      <c r="O98" s="148">
        <v>0</v>
      </c>
      <c r="P98" s="148">
        <v>0</v>
      </c>
      <c r="Q98" s="148">
        <v>0</v>
      </c>
      <c r="R98" s="148">
        <v>0</v>
      </c>
      <c r="S98" s="148">
        <v>0</v>
      </c>
      <c r="T98" s="148">
        <v>0</v>
      </c>
      <c r="U98" s="148">
        <v>0</v>
      </c>
      <c r="V98" s="148">
        <v>0</v>
      </c>
      <c r="W98" s="148">
        <v>0</v>
      </c>
      <c r="X98" s="148">
        <v>0</v>
      </c>
      <c r="Y98" s="148">
        <v>0</v>
      </c>
      <c r="Z98" s="148">
        <v>0</v>
      </c>
      <c r="AA98" s="148">
        <v>0</v>
      </c>
      <c r="AB98" s="148">
        <v>0</v>
      </c>
      <c r="AC98" s="148">
        <v>0</v>
      </c>
      <c r="AD98" s="148">
        <v>0</v>
      </c>
      <c r="AE98" s="148">
        <v>0</v>
      </c>
      <c r="AF98" s="148">
        <v>0</v>
      </c>
      <c r="AG98" s="148">
        <v>0</v>
      </c>
      <c r="AH98" s="148">
        <v>0</v>
      </c>
      <c r="AI98" s="148">
        <v>0</v>
      </c>
      <c r="AJ98" s="148">
        <v>0</v>
      </c>
      <c r="AK98" s="148">
        <v>0</v>
      </c>
      <c r="AL98" s="148">
        <v>0</v>
      </c>
      <c r="AM98" s="148">
        <v>0</v>
      </c>
      <c r="AN98" s="148">
        <v>0</v>
      </c>
      <c r="AO98" s="148">
        <v>0</v>
      </c>
      <c r="AP98" s="148">
        <v>0</v>
      </c>
      <c r="AQ98" s="148">
        <v>0</v>
      </c>
      <c r="AR98" s="148">
        <v>0</v>
      </c>
      <c r="AS98" s="148">
        <v>0</v>
      </c>
      <c r="AT98" s="148">
        <v>0</v>
      </c>
      <c r="AU98" s="148">
        <v>0</v>
      </c>
      <c r="AV98" s="148">
        <v>0</v>
      </c>
      <c r="AW98" s="148">
        <v>0</v>
      </c>
      <c r="AX98" s="148">
        <v>0</v>
      </c>
      <c r="AY98" s="148">
        <v>0</v>
      </c>
      <c r="AZ98" s="148">
        <v>0</v>
      </c>
      <c r="BA98" s="148">
        <v>0</v>
      </c>
      <c r="BB98" s="148">
        <v>0</v>
      </c>
      <c r="BC98" s="148">
        <v>0</v>
      </c>
      <c r="BD98" s="148">
        <v>0</v>
      </c>
      <c r="BE98" s="148">
        <v>0</v>
      </c>
      <c r="BF98" s="148">
        <v>0</v>
      </c>
      <c r="BG98" s="148">
        <v>0</v>
      </c>
      <c r="BH98" s="148">
        <v>0</v>
      </c>
      <c r="BI98" s="148">
        <v>0</v>
      </c>
      <c r="BJ98" s="148">
        <v>0</v>
      </c>
      <c r="BK98" s="148">
        <v>0</v>
      </c>
      <c r="BL98" s="148">
        <v>0</v>
      </c>
      <c r="BM98" s="148">
        <v>0</v>
      </c>
      <c r="BN98" s="148">
        <v>0</v>
      </c>
      <c r="BO98" s="148">
        <v>0</v>
      </c>
      <c r="BP98" s="148">
        <v>0</v>
      </c>
      <c r="BQ98" s="148">
        <v>0</v>
      </c>
      <c r="BR98" s="148">
        <v>0</v>
      </c>
      <c r="BS98" s="148">
        <v>0</v>
      </c>
      <c r="BT98" s="148">
        <v>0</v>
      </c>
      <c r="BU98" s="148">
        <v>0</v>
      </c>
      <c r="BV98" s="148">
        <v>0</v>
      </c>
      <c r="BW98" s="148">
        <v>0</v>
      </c>
      <c r="BX98" s="148">
        <v>0</v>
      </c>
      <c r="BY98" s="148">
        <v>0</v>
      </c>
      <c r="BZ98" s="148">
        <v>0</v>
      </c>
      <c r="CA98" s="148">
        <v>0</v>
      </c>
      <c r="CB98" s="148">
        <v>0</v>
      </c>
      <c r="CC98" s="148">
        <v>0</v>
      </c>
      <c r="CD98" s="148">
        <v>0</v>
      </c>
      <c r="CE98" s="148">
        <v>0</v>
      </c>
      <c r="CF98" s="148">
        <v>0</v>
      </c>
      <c r="CG98" s="148">
        <v>0</v>
      </c>
      <c r="CH98" s="148">
        <v>0</v>
      </c>
      <c r="CI98" s="148">
        <v>0</v>
      </c>
      <c r="CJ98" s="148">
        <v>0</v>
      </c>
      <c r="CK98" s="148">
        <v>0</v>
      </c>
      <c r="CL98" s="148">
        <v>0</v>
      </c>
      <c r="CM98" s="148">
        <v>0</v>
      </c>
      <c r="CN98" s="148">
        <v>0</v>
      </c>
      <c r="CO98" s="148">
        <v>0</v>
      </c>
      <c r="CP98" s="148">
        <v>0</v>
      </c>
      <c r="CQ98" s="148">
        <v>0</v>
      </c>
      <c r="CR98" s="148">
        <v>0</v>
      </c>
      <c r="CS98" s="148">
        <v>0</v>
      </c>
      <c r="CT98" s="148">
        <v>0</v>
      </c>
      <c r="CU98" s="148">
        <v>0</v>
      </c>
      <c r="CV98" s="148">
        <v>0</v>
      </c>
      <c r="CW98" s="148">
        <v>0</v>
      </c>
      <c r="CX98" s="148">
        <v>1</v>
      </c>
      <c r="CY98" s="148">
        <v>0</v>
      </c>
      <c r="CZ98" s="148">
        <v>0</v>
      </c>
      <c r="DA98" s="148">
        <v>0</v>
      </c>
      <c r="DB98" s="148">
        <v>0</v>
      </c>
      <c r="DC98" s="148">
        <v>0</v>
      </c>
      <c r="DD98" s="148">
        <v>0</v>
      </c>
      <c r="DE98" s="148">
        <v>0</v>
      </c>
      <c r="DF98" s="148">
        <v>0</v>
      </c>
      <c r="DG98" s="148">
        <v>0</v>
      </c>
      <c r="DH98" s="148">
        <v>0</v>
      </c>
      <c r="DI98" s="148">
        <v>0</v>
      </c>
      <c r="DJ98" s="148">
        <v>0</v>
      </c>
      <c r="DK98" s="148">
        <v>0</v>
      </c>
    </row>
    <row r="99" spans="2:115">
      <c r="B99" s="150">
        <v>659</v>
      </c>
      <c r="C99" s="147" t="s">
        <v>2</v>
      </c>
      <c r="D99" s="148">
        <v>0.97898910219726387</v>
      </c>
      <c r="E99" s="148">
        <v>0.53206623271088327</v>
      </c>
      <c r="F99" s="148">
        <v>-8.8104333693566905E-3</v>
      </c>
      <c r="G99" s="148">
        <v>8.1853576264895658E-3</v>
      </c>
      <c r="H99" s="148">
        <v>0.12878098636976718</v>
      </c>
      <c r="I99" s="148">
        <v>0.12127430529375791</v>
      </c>
      <c r="J99" s="148">
        <v>3.1975299681064949E-3</v>
      </c>
      <c r="K99" s="148">
        <v>3.5209045910384643E-3</v>
      </c>
      <c r="L99" s="148">
        <v>9.7709320776069217E-4</v>
      </c>
      <c r="M99" s="148">
        <v>2.0342748046896417E-3</v>
      </c>
      <c r="N99" s="148">
        <v>1.2697550663254686E-2</v>
      </c>
      <c r="O99" s="148">
        <v>6.430986800919517E-3</v>
      </c>
      <c r="P99" s="148">
        <v>3.0470645255994112E-3</v>
      </c>
      <c r="Q99" s="148">
        <v>3.1426648900135627E-3</v>
      </c>
      <c r="R99" s="148">
        <v>2.0568597281737828E-3</v>
      </c>
      <c r="S99" s="148">
        <v>2.6628231032891155E-3</v>
      </c>
      <c r="T99" s="148">
        <v>2.4296514792380075E-3</v>
      </c>
      <c r="U99" s="148">
        <v>1.2160830894794479E-3</v>
      </c>
      <c r="V99" s="148">
        <v>2.2536541472280743E-3</v>
      </c>
      <c r="W99" s="148">
        <v>2.1351612241936194E-3</v>
      </c>
      <c r="X99" s="148">
        <v>1.4149668805115798E-3</v>
      </c>
      <c r="Y99" s="148">
        <v>1.9613871809517052E-3</v>
      </c>
      <c r="Z99" s="148">
        <v>1.227130832989554E-3</v>
      </c>
      <c r="AA99" s="148">
        <v>1.241618383360949E-3</v>
      </c>
      <c r="AB99" s="148">
        <v>2.2212341061676423E-3</v>
      </c>
      <c r="AC99" s="148">
        <v>3.522329858311142E-3</v>
      </c>
      <c r="AD99" s="148">
        <v>1.0810700789610343E-3</v>
      </c>
      <c r="AE99" s="148">
        <v>1.5452279421965293E-3</v>
      </c>
      <c r="AF99" s="148">
        <v>1.4616433116859736E-3</v>
      </c>
      <c r="AG99" s="148">
        <v>1.6937357502754332E-3</v>
      </c>
      <c r="AH99" s="148">
        <v>2.680492393428005E-3</v>
      </c>
      <c r="AI99" s="148">
        <v>1.4008130186635545E-3</v>
      </c>
      <c r="AJ99" s="148">
        <v>3.2388826832391114E-4</v>
      </c>
      <c r="AK99" s="148">
        <v>7.0891573190067934E-4</v>
      </c>
      <c r="AL99" s="148">
        <v>1.2178696195614511E-3</v>
      </c>
      <c r="AM99" s="148">
        <v>1.2624743801520938E-3</v>
      </c>
      <c r="AN99" s="148">
        <v>7.2853695937086758E-4</v>
      </c>
      <c r="AO99" s="148">
        <v>1.019661885789482E-3</v>
      </c>
      <c r="AP99" s="148">
        <v>2.3029597049162875E-3</v>
      </c>
      <c r="AQ99" s="148">
        <v>1.242727050956856E-3</v>
      </c>
      <c r="AR99" s="148">
        <v>1.3512046866381894E-3</v>
      </c>
      <c r="AS99" s="148">
        <v>1.8434880939994156E-3</v>
      </c>
      <c r="AT99" s="148">
        <v>2.0219230180780236E-3</v>
      </c>
      <c r="AU99" s="148">
        <v>1.3635188917270266E-3</v>
      </c>
      <c r="AV99" s="148">
        <v>1.7049010614841632E-3</v>
      </c>
      <c r="AW99" s="148">
        <v>1.2472579087802549E-3</v>
      </c>
      <c r="AX99" s="148">
        <v>2.2338500682476852E-3</v>
      </c>
      <c r="AY99" s="148">
        <v>1.1778175734243372E-3</v>
      </c>
      <c r="AZ99" s="148">
        <v>9.8248489760551514E-4</v>
      </c>
      <c r="BA99" s="148">
        <v>2.9459983129647973E-3</v>
      </c>
      <c r="BB99" s="148">
        <v>1.2247950607246906E-3</v>
      </c>
      <c r="BC99" s="148">
        <v>1.2700493326619898E-3</v>
      </c>
      <c r="BD99" s="148">
        <v>1.1035656916107074E-3</v>
      </c>
      <c r="BE99" s="148">
        <v>1.1580499185554764E-3</v>
      </c>
      <c r="BF99" s="148">
        <v>1.2018167206702631E-3</v>
      </c>
      <c r="BG99" s="148">
        <v>9.3664254974251443E-4</v>
      </c>
      <c r="BH99" s="148">
        <v>1.1691645108290454E-3</v>
      </c>
      <c r="BI99" s="148">
        <v>1.148514088159383E-3</v>
      </c>
      <c r="BJ99" s="148">
        <v>9.140301913991381E-4</v>
      </c>
      <c r="BK99" s="148">
        <v>1.0756478314671092E-3</v>
      </c>
      <c r="BL99" s="148">
        <v>9.5572527759768609E-4</v>
      </c>
      <c r="BM99" s="148">
        <v>9.3298997248172607E-4</v>
      </c>
      <c r="BN99" s="148">
        <v>1.7003169864341844E-3</v>
      </c>
      <c r="BO99" s="148">
        <v>1.0988432356617242E-3</v>
      </c>
      <c r="BP99" s="148">
        <v>1.7552961691572728E-3</v>
      </c>
      <c r="BQ99" s="148">
        <v>3.5244814909385943E-3</v>
      </c>
      <c r="BR99" s="148">
        <v>1.6159869309078868E-3</v>
      </c>
      <c r="BS99" s="148">
        <v>2.242614927005658E-3</v>
      </c>
      <c r="BT99" s="148">
        <v>1.7148686439507922E-3</v>
      </c>
      <c r="BU99" s="148">
        <v>1.7428374415116646E-3</v>
      </c>
      <c r="BV99" s="148">
        <v>2.0038253822855885E-3</v>
      </c>
      <c r="BW99" s="148">
        <v>6.2869625993593106E-3</v>
      </c>
      <c r="BX99" s="148">
        <v>1.0113565957119824E-2</v>
      </c>
      <c r="BY99" s="148">
        <v>2.5986349535238348E-3</v>
      </c>
      <c r="BZ99" s="148">
        <v>1.1653752804051173E-3</v>
      </c>
      <c r="CA99" s="148">
        <v>3.795313721170993E-3</v>
      </c>
      <c r="CB99" s="148">
        <v>1.2476374732584123E-3</v>
      </c>
      <c r="CC99" s="148">
        <v>1.3152007530875208E-3</v>
      </c>
      <c r="CD99" s="148">
        <v>3.16725931719241E-4</v>
      </c>
      <c r="CE99" s="148">
        <v>1.4237472136719228E-3</v>
      </c>
      <c r="CF99" s="148">
        <v>1.9750519275970476E-3</v>
      </c>
      <c r="CG99" s="148">
        <v>1.9321634098781527E-3</v>
      </c>
      <c r="CH99" s="148">
        <v>2.0140777264348497E-3</v>
      </c>
      <c r="CI99" s="148">
        <v>1.4232428270892919E-3</v>
      </c>
      <c r="CJ99" s="148">
        <v>4.2543672812625187E-3</v>
      </c>
      <c r="CK99" s="148">
        <v>3.5205197428183231E-3</v>
      </c>
      <c r="CL99" s="148">
        <v>4.4915908766630008E-4</v>
      </c>
      <c r="CM99" s="148">
        <v>2.3125247024390993E-3</v>
      </c>
      <c r="CN99" s="148">
        <v>4.6893889126191132E-3</v>
      </c>
      <c r="CO99" s="148">
        <v>9.3921197130646214E-4</v>
      </c>
      <c r="CP99" s="148">
        <v>1.7860804286357287E-3</v>
      </c>
      <c r="CQ99" s="148">
        <v>3.3552567620031052E-3</v>
      </c>
      <c r="CR99" s="148">
        <v>6.3576081856138672E-4</v>
      </c>
      <c r="CS99" s="148">
        <v>9.8245422258959889E-4</v>
      </c>
      <c r="CT99" s="148">
        <v>5.7806415473068548E-3</v>
      </c>
      <c r="CU99" s="148">
        <v>2.390260131443213E-3</v>
      </c>
      <c r="CV99" s="148">
        <v>1.229416479984215E-3</v>
      </c>
      <c r="CW99" s="148">
        <v>7.037219674349036E-4</v>
      </c>
      <c r="CX99" s="148">
        <v>8.7460918878100096E-4</v>
      </c>
      <c r="CY99" s="148">
        <v>1.0006959216675531</v>
      </c>
      <c r="CZ99" s="148">
        <v>2.4445749701935268E-3</v>
      </c>
      <c r="DA99" s="148">
        <v>2.9202645984891182E-3</v>
      </c>
      <c r="DB99" s="148">
        <v>2.4954380156645703E-3</v>
      </c>
      <c r="DC99" s="148">
        <v>2.6669028798147146E-3</v>
      </c>
      <c r="DD99" s="148">
        <v>2.7400840550081285E-3</v>
      </c>
      <c r="DE99" s="148">
        <v>2.4058663674229293E-3</v>
      </c>
      <c r="DF99" s="148">
        <v>2.1006734795321279E-3</v>
      </c>
      <c r="DG99" s="148">
        <v>9.3132840778076646E-3</v>
      </c>
      <c r="DH99" s="148">
        <v>2.9177251125656902E-3</v>
      </c>
      <c r="DI99" s="148">
        <v>2.9622336860825531E-3</v>
      </c>
      <c r="DJ99" s="148">
        <v>1.2733314382004017E-3</v>
      </c>
      <c r="DK99" s="148">
        <v>8.6171387097875652E-4</v>
      </c>
    </row>
    <row r="100" spans="2:115">
      <c r="B100" s="150">
        <v>661</v>
      </c>
      <c r="C100" s="147" t="s">
        <v>566</v>
      </c>
      <c r="D100" s="148">
        <v>0.98904409615161137</v>
      </c>
      <c r="E100" s="148">
        <v>0.12225172549037287</v>
      </c>
      <c r="F100" s="148">
        <v>8.6030402892422267E-2</v>
      </c>
      <c r="G100" s="148">
        <v>1.4127561572578301E-3</v>
      </c>
      <c r="H100" s="148">
        <v>3.3126034054485373E-2</v>
      </c>
      <c r="I100" s="148">
        <v>3.2280645204917476E-2</v>
      </c>
      <c r="J100" s="148">
        <v>1.5611312139252159E-2</v>
      </c>
      <c r="K100" s="148">
        <v>1.2092344219582067E-2</v>
      </c>
      <c r="L100" s="148">
        <v>7.7289577304576152E-3</v>
      </c>
      <c r="M100" s="148">
        <v>1.64400035224967E-2</v>
      </c>
      <c r="N100" s="148">
        <v>8.4343737756958984E-3</v>
      </c>
      <c r="O100" s="148">
        <v>4.5671099068840745E-2</v>
      </c>
      <c r="P100" s="148">
        <v>4.4945682447319606E-2</v>
      </c>
      <c r="Q100" s="148">
        <v>9.4584658775568979E-3</v>
      </c>
      <c r="R100" s="148">
        <v>8.6941665053873723E-3</v>
      </c>
      <c r="S100" s="148">
        <v>8.3808757463655573E-3</v>
      </c>
      <c r="T100" s="148">
        <v>2.1329718424052363E-3</v>
      </c>
      <c r="U100" s="148">
        <v>8.0474703411811399E-3</v>
      </c>
      <c r="V100" s="148">
        <v>7.3232840884381581E-3</v>
      </c>
      <c r="W100" s="148">
        <v>1.4352331671828766E-2</v>
      </c>
      <c r="X100" s="148">
        <v>9.4349205985127978E-3</v>
      </c>
      <c r="Y100" s="148">
        <v>9.5564519208344006E-3</v>
      </c>
      <c r="Z100" s="148">
        <v>6.9307146882574616E-3</v>
      </c>
      <c r="AA100" s="148">
        <v>1.1435822228995564E-2</v>
      </c>
      <c r="AB100" s="148">
        <v>6.104018647577549E-3</v>
      </c>
      <c r="AC100" s="148">
        <v>8.1169548185859759E-3</v>
      </c>
      <c r="AD100" s="148">
        <v>3.0738387779204479E-3</v>
      </c>
      <c r="AE100" s="148">
        <v>5.1738797546462692E-3</v>
      </c>
      <c r="AF100" s="148">
        <v>3.8932613086501435E-3</v>
      </c>
      <c r="AG100" s="148">
        <v>6.2686802203033186E-3</v>
      </c>
      <c r="AH100" s="148">
        <v>5.6746535044441722E-3</v>
      </c>
      <c r="AI100" s="148">
        <v>6.1498208051475748E-3</v>
      </c>
      <c r="AJ100" s="148">
        <v>8.4908589483123598E-4</v>
      </c>
      <c r="AK100" s="148">
        <v>7.1816424544838536E-3</v>
      </c>
      <c r="AL100" s="148">
        <v>6.1192268710918655E-3</v>
      </c>
      <c r="AM100" s="148">
        <v>6.9872537723757594E-3</v>
      </c>
      <c r="AN100" s="148">
        <v>7.3766266415781351E-3</v>
      </c>
      <c r="AO100" s="148">
        <v>7.1410437005946419E-3</v>
      </c>
      <c r="AP100" s="148">
        <v>1.26784082130102E-2</v>
      </c>
      <c r="AQ100" s="148">
        <v>6.1058576773595627E-3</v>
      </c>
      <c r="AR100" s="148">
        <v>1.6089667807621971E-2</v>
      </c>
      <c r="AS100" s="148">
        <v>7.3410788696637906E-3</v>
      </c>
      <c r="AT100" s="148">
        <v>7.3371283335992637E-3</v>
      </c>
      <c r="AU100" s="148">
        <v>8.6963089800314551E-3</v>
      </c>
      <c r="AV100" s="148">
        <v>7.468834306693848E-3</v>
      </c>
      <c r="AW100" s="148">
        <v>8.023301995626831E-3</v>
      </c>
      <c r="AX100" s="148">
        <v>7.8277345722994659E-3</v>
      </c>
      <c r="AY100" s="148">
        <v>6.6978566509800488E-3</v>
      </c>
      <c r="AZ100" s="148">
        <v>7.5135854783159699E-3</v>
      </c>
      <c r="BA100" s="148">
        <v>9.412739426863756E-3</v>
      </c>
      <c r="BB100" s="148">
        <v>1.1058062704220524E-2</v>
      </c>
      <c r="BC100" s="148">
        <v>7.203094529097156E-3</v>
      </c>
      <c r="BD100" s="148">
        <v>1.0815358882653387E-2</v>
      </c>
      <c r="BE100" s="148">
        <v>7.4379790429053138E-3</v>
      </c>
      <c r="BF100" s="148">
        <v>1.3591268039588138E-2</v>
      </c>
      <c r="BG100" s="148">
        <v>7.8639297775245712E-3</v>
      </c>
      <c r="BH100" s="148">
        <v>6.8976761113527432E-3</v>
      </c>
      <c r="BI100" s="148">
        <v>1.1773753272294921E-2</v>
      </c>
      <c r="BJ100" s="148">
        <v>7.0648665390128191E-3</v>
      </c>
      <c r="BK100" s="148">
        <v>5.9806661715806914E-3</v>
      </c>
      <c r="BL100" s="148">
        <v>8.718438943135726E-3</v>
      </c>
      <c r="BM100" s="148">
        <v>8.1401135995762975E-3</v>
      </c>
      <c r="BN100" s="148">
        <v>1.5200068476720771E-2</v>
      </c>
      <c r="BO100" s="148">
        <v>1.7353643534648574E-2</v>
      </c>
      <c r="BP100" s="148">
        <v>1.3849535792476237E-2</v>
      </c>
      <c r="BQ100" s="148">
        <v>6.358892695927347E-2</v>
      </c>
      <c r="BR100" s="148">
        <v>2.9130854178988176E-2</v>
      </c>
      <c r="BS100" s="148">
        <v>1.9652483404605351E-2</v>
      </c>
      <c r="BT100" s="148">
        <v>4.3830226628534863E-2</v>
      </c>
      <c r="BU100" s="148">
        <v>5.7882632694261367E-2</v>
      </c>
      <c r="BV100" s="148">
        <v>6.4576029356982617E-3</v>
      </c>
      <c r="BW100" s="148">
        <v>8.0685884718420305E-3</v>
      </c>
      <c r="BX100" s="148">
        <v>6.9095297564991552E-3</v>
      </c>
      <c r="BY100" s="148">
        <v>9.2810282907828962E-3</v>
      </c>
      <c r="BZ100" s="148">
        <v>1.336758244252893E-2</v>
      </c>
      <c r="CA100" s="148">
        <v>7.6258805252326974E-3</v>
      </c>
      <c r="CB100" s="148">
        <v>4.0052606940278656E-3</v>
      </c>
      <c r="CC100" s="148">
        <v>3.5026727440104987E-3</v>
      </c>
      <c r="CD100" s="148">
        <v>1.0536035538341298E-3</v>
      </c>
      <c r="CE100" s="148">
        <v>5.2627272486092157E-3</v>
      </c>
      <c r="CF100" s="148">
        <v>6.757061626356674E-3</v>
      </c>
      <c r="CG100" s="148">
        <v>0.18740915624669932</v>
      </c>
      <c r="CH100" s="148">
        <v>2.3376614076406961E-2</v>
      </c>
      <c r="CI100" s="148">
        <v>8.686935667703094E-3</v>
      </c>
      <c r="CJ100" s="148">
        <v>8.4831473165084513E-3</v>
      </c>
      <c r="CK100" s="148">
        <v>8.397740297363664E-3</v>
      </c>
      <c r="CL100" s="148">
        <v>3.353759481776887E-3</v>
      </c>
      <c r="CM100" s="148">
        <v>1.3992319631431931E-2</v>
      </c>
      <c r="CN100" s="148">
        <v>1.6993861274955276E-2</v>
      </c>
      <c r="CO100" s="148">
        <v>9.2005912093081847E-3</v>
      </c>
      <c r="CP100" s="148">
        <v>4.3517085039760532E-2</v>
      </c>
      <c r="CQ100" s="148">
        <v>1.0490375352852391E-2</v>
      </c>
      <c r="CR100" s="148">
        <v>9.6516514012709356E-3</v>
      </c>
      <c r="CS100" s="148">
        <v>4.8905825619765791E-3</v>
      </c>
      <c r="CT100" s="148">
        <v>6.7423859502312661E-3</v>
      </c>
      <c r="CU100" s="148">
        <v>1.0920628639622426E-2</v>
      </c>
      <c r="CV100" s="148">
        <v>1.4086476514401142E-2</v>
      </c>
      <c r="CW100" s="148">
        <v>8.1023225557656335E-3</v>
      </c>
      <c r="CX100" s="148">
        <v>1.4424126323903722E-2</v>
      </c>
      <c r="CY100" s="148">
        <v>7.1329679119205118E-3</v>
      </c>
      <c r="CZ100" s="148">
        <v>1.0085446117914614</v>
      </c>
      <c r="DA100" s="148">
        <v>1.9877290150701242E-2</v>
      </c>
      <c r="DB100" s="148">
        <v>1.0221909769086769E-2</v>
      </c>
      <c r="DC100" s="148">
        <v>9.7082848666337259E-3</v>
      </c>
      <c r="DD100" s="148">
        <v>2.2785809583352589E-2</v>
      </c>
      <c r="DE100" s="148">
        <v>7.5670278153834852E-3</v>
      </c>
      <c r="DF100" s="148">
        <v>8.8414955413397243E-3</v>
      </c>
      <c r="DG100" s="148">
        <v>9.9575867866266883E-3</v>
      </c>
      <c r="DH100" s="148">
        <v>5.7000239123520431E-3</v>
      </c>
      <c r="DI100" s="148">
        <v>8.8926126479762849E-3</v>
      </c>
      <c r="DJ100" s="148">
        <v>8.684615635882742E-3</v>
      </c>
      <c r="DK100" s="148">
        <v>5.5152707121299072E-3</v>
      </c>
    </row>
    <row r="101" spans="2:115">
      <c r="B101" s="150">
        <v>662</v>
      </c>
      <c r="C101" s="147" t="s">
        <v>567</v>
      </c>
      <c r="D101" s="148">
        <v>0.81507864797146257</v>
      </c>
      <c r="E101" s="148">
        <v>9.392411702853895E-2</v>
      </c>
      <c r="F101" s="148">
        <v>-1.2130624355595173E-2</v>
      </c>
      <c r="G101" s="148">
        <v>1.5292830698681888E-5</v>
      </c>
      <c r="H101" s="148">
        <v>1.8946414226220336E-2</v>
      </c>
      <c r="I101" s="148">
        <v>1.7559560157669043E-2</v>
      </c>
      <c r="J101" s="148">
        <v>5.3347324992201609E-3</v>
      </c>
      <c r="K101" s="148">
        <v>4.8097459868006662E-3</v>
      </c>
      <c r="L101" s="148">
        <v>4.075259166653542E-3</v>
      </c>
      <c r="M101" s="148">
        <v>5.0629677668767841E-3</v>
      </c>
      <c r="N101" s="148">
        <v>5.485916796143523E-3</v>
      </c>
      <c r="O101" s="148">
        <v>7.3614562884479996E-3</v>
      </c>
      <c r="P101" s="148">
        <v>6.6746553045430148E-3</v>
      </c>
      <c r="Q101" s="148">
        <v>1.1021662375316425E-2</v>
      </c>
      <c r="R101" s="148">
        <v>4.8795048972751401E-2</v>
      </c>
      <c r="S101" s="148">
        <v>5.658744650557399E-3</v>
      </c>
      <c r="T101" s="148">
        <v>1.7624395741368221E-2</v>
      </c>
      <c r="U101" s="148">
        <v>5.4807186421715485E-3</v>
      </c>
      <c r="V101" s="148">
        <v>1.02348489345891E-2</v>
      </c>
      <c r="W101" s="148">
        <v>6.3949793515340617E-3</v>
      </c>
      <c r="X101" s="148">
        <v>1.111457417062876E-2</v>
      </c>
      <c r="Y101" s="148">
        <v>8.4861321378139586E-3</v>
      </c>
      <c r="Z101" s="148">
        <v>8.1439576775607283E-3</v>
      </c>
      <c r="AA101" s="148">
        <v>5.9232765826747972E-3</v>
      </c>
      <c r="AB101" s="148">
        <v>7.2392880850421486E-3</v>
      </c>
      <c r="AC101" s="148">
        <v>6.9983436064018972E-3</v>
      </c>
      <c r="AD101" s="148">
        <v>2.0420111248646575E-3</v>
      </c>
      <c r="AE101" s="148">
        <v>5.0326629930537029E-3</v>
      </c>
      <c r="AF101" s="148">
        <v>4.1884840312034401E-3</v>
      </c>
      <c r="AG101" s="148">
        <v>7.121212872264384E-3</v>
      </c>
      <c r="AH101" s="148">
        <v>6.1207431691836775E-2</v>
      </c>
      <c r="AI101" s="148">
        <v>4.3451607531864091E-2</v>
      </c>
      <c r="AJ101" s="148">
        <v>7.8634695105247977E-4</v>
      </c>
      <c r="AK101" s="148">
        <v>1.9053400949595675E-3</v>
      </c>
      <c r="AL101" s="148">
        <v>9.7437353006941882E-3</v>
      </c>
      <c r="AM101" s="148">
        <v>9.1783850673482492E-3</v>
      </c>
      <c r="AN101" s="148">
        <v>7.2306807777994756E-3</v>
      </c>
      <c r="AO101" s="148">
        <v>5.8200441017826621E-3</v>
      </c>
      <c r="AP101" s="148">
        <v>4.564690683744199E-3</v>
      </c>
      <c r="AQ101" s="148">
        <v>1.0159747818578464E-2</v>
      </c>
      <c r="AR101" s="148">
        <v>6.5293729650426303E-3</v>
      </c>
      <c r="AS101" s="148">
        <v>2.7832101048648307E-3</v>
      </c>
      <c r="AT101" s="148">
        <v>3.6407176102872278E-3</v>
      </c>
      <c r="AU101" s="148">
        <v>4.3370753264405119E-3</v>
      </c>
      <c r="AV101" s="148">
        <v>3.6744850559306671E-3</v>
      </c>
      <c r="AW101" s="148">
        <v>2.8028756944684023E-3</v>
      </c>
      <c r="AX101" s="148">
        <v>3.7637708569755418E-3</v>
      </c>
      <c r="AY101" s="148">
        <v>5.0196168206569722E-3</v>
      </c>
      <c r="AZ101" s="148">
        <v>4.9040086224175876E-3</v>
      </c>
      <c r="BA101" s="148">
        <v>7.6145623245060393E-3</v>
      </c>
      <c r="BB101" s="148">
        <v>6.5239702751715145E-3</v>
      </c>
      <c r="BC101" s="148">
        <v>9.0667878516745033E-3</v>
      </c>
      <c r="BD101" s="148">
        <v>8.4440559725438118E-3</v>
      </c>
      <c r="BE101" s="148">
        <v>6.5206804672598793E-3</v>
      </c>
      <c r="BF101" s="148">
        <v>8.1811800888471637E-3</v>
      </c>
      <c r="BG101" s="148">
        <v>1.372956042921296E-2</v>
      </c>
      <c r="BH101" s="148">
        <v>6.9739995208905631E-3</v>
      </c>
      <c r="BI101" s="148">
        <v>8.5149357394375836E-3</v>
      </c>
      <c r="BJ101" s="148">
        <v>9.4769364319587726E-3</v>
      </c>
      <c r="BK101" s="148">
        <v>9.1103570186806E-3</v>
      </c>
      <c r="BL101" s="148">
        <v>1.4599222401987579E-2</v>
      </c>
      <c r="BM101" s="148">
        <v>1.0778193740294919E-2</v>
      </c>
      <c r="BN101" s="148">
        <v>6.5569689238097742E-3</v>
      </c>
      <c r="BO101" s="148">
        <v>6.9508042300182905E-3</v>
      </c>
      <c r="BP101" s="148">
        <v>1.5055293873961262E-2</v>
      </c>
      <c r="BQ101" s="148">
        <v>6.2836269310095477E-3</v>
      </c>
      <c r="BR101" s="148">
        <v>7.7052917646101161E-3</v>
      </c>
      <c r="BS101" s="148">
        <v>4.9601386547714387E-3</v>
      </c>
      <c r="BT101" s="148">
        <v>6.3361139041361661E-3</v>
      </c>
      <c r="BU101" s="148">
        <v>5.6172919373046366E-3</v>
      </c>
      <c r="BV101" s="148">
        <v>6.1281439228398358E-3</v>
      </c>
      <c r="BW101" s="148">
        <v>1.5340851183827421E-2</v>
      </c>
      <c r="BX101" s="148">
        <v>1.3480651232229442E-2</v>
      </c>
      <c r="BY101" s="148">
        <v>5.2309437647917439E-3</v>
      </c>
      <c r="BZ101" s="148">
        <v>1.4117990150263198E-2</v>
      </c>
      <c r="CA101" s="148">
        <v>3.5038381778531663E-2</v>
      </c>
      <c r="CB101" s="148">
        <v>2.4749722705514468E-2</v>
      </c>
      <c r="CC101" s="148">
        <v>2.316487981747567E-2</v>
      </c>
      <c r="CD101" s="148">
        <v>2.8947234935322169E-3</v>
      </c>
      <c r="CE101" s="148">
        <v>8.5183996713867078E-3</v>
      </c>
      <c r="CF101" s="148">
        <v>5.8176353393028868E-3</v>
      </c>
      <c r="CG101" s="148">
        <v>1.0724289277361207E-2</v>
      </c>
      <c r="CH101" s="148">
        <v>1.0167592071365146E-2</v>
      </c>
      <c r="CI101" s="148">
        <v>8.3364925947123098E-3</v>
      </c>
      <c r="CJ101" s="148">
        <v>6.9857617976513131E-3</v>
      </c>
      <c r="CK101" s="148">
        <v>1.4548582823489401E-2</v>
      </c>
      <c r="CL101" s="148">
        <v>2.8985649891842724E-3</v>
      </c>
      <c r="CM101" s="148">
        <v>3.3415422143874982E-2</v>
      </c>
      <c r="CN101" s="148">
        <v>3.1061966649060056E-2</v>
      </c>
      <c r="CO101" s="148">
        <v>1.9191352651473273E-2</v>
      </c>
      <c r="CP101" s="148">
        <v>4.0528933662768642E-2</v>
      </c>
      <c r="CQ101" s="148">
        <v>3.9686577151728741E-2</v>
      </c>
      <c r="CR101" s="148">
        <v>5.3068320544409136E-3</v>
      </c>
      <c r="CS101" s="148">
        <v>6.7943676934222345E-3</v>
      </c>
      <c r="CT101" s="148">
        <v>8.9153984949252533E-3</v>
      </c>
      <c r="CU101" s="148">
        <v>1.4677141786305581E-2</v>
      </c>
      <c r="CV101" s="148">
        <v>1.060141597481476E-2</v>
      </c>
      <c r="CW101" s="148">
        <v>5.8232573906979775E-3</v>
      </c>
      <c r="CX101" s="148">
        <v>4.8242555719930922E-3</v>
      </c>
      <c r="CY101" s="148">
        <v>9.8685342345336685E-3</v>
      </c>
      <c r="CZ101" s="148">
        <v>1.8833352122519544E-2</v>
      </c>
      <c r="DA101" s="148">
        <v>1.0275178351240561</v>
      </c>
      <c r="DB101" s="148">
        <v>7.9758380511948841E-3</v>
      </c>
      <c r="DC101" s="148">
        <v>1.8782245940086741E-2</v>
      </c>
      <c r="DD101" s="148">
        <v>1.1298667253423423E-2</v>
      </c>
      <c r="DE101" s="148">
        <v>1.7980775651263502E-2</v>
      </c>
      <c r="DF101" s="148">
        <v>1.9820350527823574E-2</v>
      </c>
      <c r="DG101" s="148">
        <v>1.2917263526935776E-2</v>
      </c>
      <c r="DH101" s="148">
        <v>1.073993789576571E-2</v>
      </c>
      <c r="DI101" s="148">
        <v>1.2578855613953381E-2</v>
      </c>
      <c r="DJ101" s="148">
        <v>9.4612315404732188E-3</v>
      </c>
      <c r="DK101" s="148">
        <v>8.0412285042209177E-3</v>
      </c>
    </row>
    <row r="102" spans="2:115">
      <c r="B102" s="150">
        <v>663</v>
      </c>
      <c r="C102" s="149" t="s">
        <v>568</v>
      </c>
      <c r="D102" s="148">
        <v>0.9999047892393581</v>
      </c>
      <c r="E102" s="148">
        <v>0.25072253032709574</v>
      </c>
      <c r="F102" s="148">
        <v>2.0482387520199204E-2</v>
      </c>
      <c r="G102" s="148">
        <v>9.7928948503909589E-3</v>
      </c>
      <c r="H102" s="148">
        <v>6.0702366600860633E-2</v>
      </c>
      <c r="I102" s="148">
        <v>5.2103498178283858E-2</v>
      </c>
      <c r="J102" s="148">
        <v>5.5791847540234897E-2</v>
      </c>
      <c r="K102" s="148">
        <v>3.0480530036166506E-2</v>
      </c>
      <c r="L102" s="148">
        <v>8.3092670603964677E-2</v>
      </c>
      <c r="M102" s="148">
        <v>2.4766453212434755E-2</v>
      </c>
      <c r="N102" s="148">
        <v>1.4032618959581942E-2</v>
      </c>
      <c r="O102" s="148">
        <v>4.3549189254486212E-2</v>
      </c>
      <c r="P102" s="148">
        <v>6.9486118679178338E-2</v>
      </c>
      <c r="Q102" s="148">
        <v>2.2734382434390313E-2</v>
      </c>
      <c r="R102" s="148">
        <v>2.0111009894409941E-2</v>
      </c>
      <c r="S102" s="148">
        <v>2.2994028156945553E-2</v>
      </c>
      <c r="T102" s="148">
        <v>5.2864521201449995E-3</v>
      </c>
      <c r="U102" s="148">
        <v>2.208261166262938E-2</v>
      </c>
      <c r="V102" s="148">
        <v>1.5579050300353805E-2</v>
      </c>
      <c r="W102" s="148">
        <v>2.6343510201786314E-2</v>
      </c>
      <c r="X102" s="148">
        <v>1.4573839884488928E-2</v>
      </c>
      <c r="Y102" s="148">
        <v>2.452422731341062E-2</v>
      </c>
      <c r="Z102" s="148">
        <v>1.5624874429546656E-2</v>
      </c>
      <c r="AA102" s="148">
        <v>1.3517479824152457E-2</v>
      </c>
      <c r="AB102" s="148">
        <v>2.5786536633074154E-2</v>
      </c>
      <c r="AC102" s="148">
        <v>3.3584723052336694E-2</v>
      </c>
      <c r="AD102" s="148">
        <v>1.1604985972354098E-2</v>
      </c>
      <c r="AE102" s="148">
        <v>3.2374915626816846E-2</v>
      </c>
      <c r="AF102" s="148">
        <v>1.9054420557245526E-2</v>
      </c>
      <c r="AG102" s="148">
        <v>1.9388149339348352E-2</v>
      </c>
      <c r="AH102" s="148">
        <v>1.8967698473078432E-2</v>
      </c>
      <c r="AI102" s="148">
        <v>1.6238258858901795E-2</v>
      </c>
      <c r="AJ102" s="148">
        <v>3.5649723408733929E-3</v>
      </c>
      <c r="AK102" s="148">
        <v>1.2906719558310482E-2</v>
      </c>
      <c r="AL102" s="148">
        <v>1.8938500323336462E-2</v>
      </c>
      <c r="AM102" s="148">
        <v>2.9031953465067723E-2</v>
      </c>
      <c r="AN102" s="148">
        <v>1.7040799409827407E-2</v>
      </c>
      <c r="AO102" s="148">
        <v>1.8581976402127189E-2</v>
      </c>
      <c r="AP102" s="148">
        <v>3.1627774833198029E-2</v>
      </c>
      <c r="AQ102" s="148">
        <v>2.1797275705427145E-2</v>
      </c>
      <c r="AR102" s="148">
        <v>3.4567865438887464E-2</v>
      </c>
      <c r="AS102" s="148">
        <v>2.0590224169996563E-2</v>
      </c>
      <c r="AT102" s="148">
        <v>2.1841103667294526E-2</v>
      </c>
      <c r="AU102" s="148">
        <v>2.5680389209855711E-2</v>
      </c>
      <c r="AV102" s="148">
        <v>1.5180381905531646E-2</v>
      </c>
      <c r="AW102" s="148">
        <v>1.6337713046062775E-2</v>
      </c>
      <c r="AX102" s="148">
        <v>1.808403922306457E-2</v>
      </c>
      <c r="AY102" s="148">
        <v>2.0127772552982898E-2</v>
      </c>
      <c r="AZ102" s="148">
        <v>1.8310971972492408E-2</v>
      </c>
      <c r="BA102" s="148">
        <v>1.9139897772567197E-2</v>
      </c>
      <c r="BB102" s="148">
        <v>1.6894163548175654E-2</v>
      </c>
      <c r="BC102" s="148">
        <v>1.7359907420332232E-2</v>
      </c>
      <c r="BD102" s="148">
        <v>2.2004071802757437E-2</v>
      </c>
      <c r="BE102" s="148">
        <v>2.3065440389323358E-2</v>
      </c>
      <c r="BF102" s="148">
        <v>1.7978862253327645E-2</v>
      </c>
      <c r="BG102" s="148">
        <v>1.5559561486043904E-2</v>
      </c>
      <c r="BH102" s="148">
        <v>1.6594089430174246E-2</v>
      </c>
      <c r="BI102" s="148">
        <v>1.5004375874616076E-2</v>
      </c>
      <c r="BJ102" s="148">
        <v>1.4136883209667111E-2</v>
      </c>
      <c r="BK102" s="148">
        <v>1.4504799945533862E-2</v>
      </c>
      <c r="BL102" s="148">
        <v>1.794662863615578E-2</v>
      </c>
      <c r="BM102" s="148">
        <v>1.8394389343084013E-2</v>
      </c>
      <c r="BN102" s="148">
        <v>1.540079256450321E-2</v>
      </c>
      <c r="BO102" s="148">
        <v>1.4123775123163099E-2</v>
      </c>
      <c r="BP102" s="148">
        <v>2.0063883104779603E-2</v>
      </c>
      <c r="BQ102" s="148">
        <v>3.6601963236218671E-2</v>
      </c>
      <c r="BR102" s="148">
        <v>1.8833247755975845E-2</v>
      </c>
      <c r="BS102" s="148">
        <v>2.2989352717254365E-2</v>
      </c>
      <c r="BT102" s="148">
        <v>2.5360339080800411E-2</v>
      </c>
      <c r="BU102" s="148">
        <v>2.3252687156744587E-2</v>
      </c>
      <c r="BV102" s="148">
        <v>4.8493710918194863E-2</v>
      </c>
      <c r="BW102" s="148">
        <v>1.2420672191952784E-2</v>
      </c>
      <c r="BX102" s="148">
        <v>3.9013805594033099E-2</v>
      </c>
      <c r="BY102" s="148">
        <v>3.0612002128401764E-2</v>
      </c>
      <c r="BZ102" s="148">
        <v>1.3161524766525412E-2</v>
      </c>
      <c r="CA102" s="148">
        <v>1.0757232280601591E-2</v>
      </c>
      <c r="CB102" s="148">
        <v>6.9050804320312797E-3</v>
      </c>
      <c r="CC102" s="148">
        <v>5.8224180952506418E-3</v>
      </c>
      <c r="CD102" s="148">
        <v>1.4160780527780988E-3</v>
      </c>
      <c r="CE102" s="148">
        <v>9.6931904481622998E-3</v>
      </c>
      <c r="CF102" s="148">
        <v>3.6704493028785964E-2</v>
      </c>
      <c r="CG102" s="148">
        <v>0.23632418696655663</v>
      </c>
      <c r="CH102" s="148">
        <v>1.2339833285576425E-2</v>
      </c>
      <c r="CI102" s="148">
        <v>1.518857285283288E-2</v>
      </c>
      <c r="CJ102" s="148">
        <v>1.6056126699769451E-2</v>
      </c>
      <c r="CK102" s="148">
        <v>1.8197558676979305E-2</v>
      </c>
      <c r="CL102" s="148">
        <v>9.2967090429726309E-3</v>
      </c>
      <c r="CM102" s="148">
        <v>2.1616756503416761E-2</v>
      </c>
      <c r="CN102" s="148">
        <v>1.9859195126676905E-2</v>
      </c>
      <c r="CO102" s="148">
        <v>2.6410519672846158E-2</v>
      </c>
      <c r="CP102" s="148">
        <v>1.8647990522933325E-2</v>
      </c>
      <c r="CQ102" s="148">
        <v>1.3728558441351112E-2</v>
      </c>
      <c r="CR102" s="148">
        <v>2.0758658443675419E-2</v>
      </c>
      <c r="CS102" s="148">
        <v>1.0173148912471529E-2</v>
      </c>
      <c r="CT102" s="148">
        <v>2.4795344718132203E-2</v>
      </c>
      <c r="CU102" s="148">
        <v>1.1274603244667197E-2</v>
      </c>
      <c r="CV102" s="148">
        <v>2.4598371952981233E-2</v>
      </c>
      <c r="CW102" s="148">
        <v>1.5646387770475573E-2</v>
      </c>
      <c r="CX102" s="148">
        <v>9.5489692846203265E-3</v>
      </c>
      <c r="CY102" s="148">
        <v>1.5638963683078905E-2</v>
      </c>
      <c r="CZ102" s="148">
        <v>0.14319810791381274</v>
      </c>
      <c r="DA102" s="148">
        <v>1.8008336367677052E-2</v>
      </c>
      <c r="DB102" s="148">
        <v>1.0528602588747911</v>
      </c>
      <c r="DC102" s="148">
        <v>9.8776662822608018E-3</v>
      </c>
      <c r="DD102" s="148">
        <v>2.7245310559424953E-2</v>
      </c>
      <c r="DE102" s="148">
        <v>1.4181211428863111E-2</v>
      </c>
      <c r="DF102" s="148">
        <v>1.733531192645885E-2</v>
      </c>
      <c r="DG102" s="148">
        <v>1.8178476587948772E-2</v>
      </c>
      <c r="DH102" s="148">
        <v>9.1128026394433556E-3</v>
      </c>
      <c r="DI102" s="148">
        <v>1.2868120770876351E-2</v>
      </c>
      <c r="DJ102" s="148">
        <v>1.6341023417306415E-2</v>
      </c>
      <c r="DK102" s="148">
        <v>9.0018464253367476E-3</v>
      </c>
    </row>
    <row r="103" spans="2:115">
      <c r="B103" s="150">
        <v>669</v>
      </c>
      <c r="C103" s="147" t="s">
        <v>569</v>
      </c>
      <c r="D103" s="148">
        <v>0.95789164306655916</v>
      </c>
      <c r="E103" s="148">
        <v>0.45145238528445519</v>
      </c>
      <c r="F103" s="148">
        <v>9.3159183337575086E-2</v>
      </c>
      <c r="G103" s="148">
        <v>3.5738139038107978E-3</v>
      </c>
      <c r="H103" s="148">
        <v>0.12741555463240023</v>
      </c>
      <c r="I103" s="148">
        <v>0.11184066098329146</v>
      </c>
      <c r="J103" s="148">
        <v>2.7365801224163381E-2</v>
      </c>
      <c r="K103" s="148">
        <v>3.0797918951587417E-2</v>
      </c>
      <c r="L103" s="148">
        <v>4.4544081441446712E-2</v>
      </c>
      <c r="M103" s="148">
        <v>2.1140808240638416E-2</v>
      </c>
      <c r="N103" s="148">
        <v>3.2047170988721355E-2</v>
      </c>
      <c r="O103" s="148">
        <v>7.6107512877322911E-2</v>
      </c>
      <c r="P103" s="148">
        <v>4.7573776682123897E-2</v>
      </c>
      <c r="Q103" s="148">
        <v>6.0195553833307269E-2</v>
      </c>
      <c r="R103" s="148">
        <v>4.8948658387308511E-2</v>
      </c>
      <c r="S103" s="148">
        <v>3.923731085044737E-2</v>
      </c>
      <c r="T103" s="148">
        <v>2.2371474102689186E-2</v>
      </c>
      <c r="U103" s="148">
        <v>3.5327673283169631E-2</v>
      </c>
      <c r="V103" s="148">
        <v>6.3211440360405324E-2</v>
      </c>
      <c r="W103" s="148">
        <v>3.8048258752825845E-2</v>
      </c>
      <c r="X103" s="148">
        <v>6.2719639688861004E-2</v>
      </c>
      <c r="Y103" s="148">
        <v>5.2947859684589052E-2</v>
      </c>
      <c r="Z103" s="148">
        <v>4.2788062037846394E-2</v>
      </c>
      <c r="AA103" s="148">
        <v>5.8278261155051539E-2</v>
      </c>
      <c r="AB103" s="148">
        <v>4.0171345208856048E-2</v>
      </c>
      <c r="AC103" s="148">
        <v>4.8019531118848977E-2</v>
      </c>
      <c r="AD103" s="148">
        <v>1.5899225626337079E-2</v>
      </c>
      <c r="AE103" s="148">
        <v>3.815395006264076E-2</v>
      </c>
      <c r="AF103" s="148">
        <v>3.1887176315419853E-2</v>
      </c>
      <c r="AG103" s="148">
        <v>4.0347390727771021E-2</v>
      </c>
      <c r="AH103" s="148">
        <v>5.7514618823422611E-2</v>
      </c>
      <c r="AI103" s="148">
        <v>5.2641224390920394E-2</v>
      </c>
      <c r="AJ103" s="148">
        <v>7.1504130779506394E-3</v>
      </c>
      <c r="AK103" s="148">
        <v>1.6075993178592107E-2</v>
      </c>
      <c r="AL103" s="148">
        <v>5.9144429001460976E-2</v>
      </c>
      <c r="AM103" s="148">
        <v>4.5537834697872002E-2</v>
      </c>
      <c r="AN103" s="148">
        <v>4.6462108482544139E-2</v>
      </c>
      <c r="AO103" s="148">
        <v>7.4505358014874665E-2</v>
      </c>
      <c r="AP103" s="148">
        <v>8.2097517816061394E-2</v>
      </c>
      <c r="AQ103" s="148">
        <v>4.3712133421525433E-2</v>
      </c>
      <c r="AR103" s="148">
        <v>6.8650885364265932E-2</v>
      </c>
      <c r="AS103" s="148">
        <v>2.3986338414680859E-2</v>
      </c>
      <c r="AT103" s="148">
        <v>2.8001477928615345E-2</v>
      </c>
      <c r="AU103" s="148">
        <v>4.7714718333902562E-2</v>
      </c>
      <c r="AV103" s="148">
        <v>3.2054585505119033E-2</v>
      </c>
      <c r="AW103" s="148">
        <v>2.225289923584832E-2</v>
      </c>
      <c r="AX103" s="148">
        <v>3.4496492568800406E-2</v>
      </c>
      <c r="AY103" s="148">
        <v>3.8651761513433511E-2</v>
      </c>
      <c r="AZ103" s="148">
        <v>4.6485585996882128E-2</v>
      </c>
      <c r="BA103" s="148">
        <v>5.7370424537814629E-2</v>
      </c>
      <c r="BB103" s="148">
        <v>5.146770935344263E-2</v>
      </c>
      <c r="BC103" s="148">
        <v>5.6053570977758038E-2</v>
      </c>
      <c r="BD103" s="148">
        <v>6.4976341438595209E-2</v>
      </c>
      <c r="BE103" s="148">
        <v>6.8731776811448597E-2</v>
      </c>
      <c r="BF103" s="148">
        <v>6.2644416081532345E-2</v>
      </c>
      <c r="BG103" s="148">
        <v>5.5877049793480731E-2</v>
      </c>
      <c r="BH103" s="148">
        <v>5.9232067755641556E-2</v>
      </c>
      <c r="BI103" s="148">
        <v>5.1160232104088467E-2</v>
      </c>
      <c r="BJ103" s="148">
        <v>6.5115819212921519E-2</v>
      </c>
      <c r="BK103" s="148">
        <v>6.5613523175452562E-2</v>
      </c>
      <c r="BL103" s="148">
        <v>6.3955405040489757E-2</v>
      </c>
      <c r="BM103" s="148">
        <v>6.2609103857493312E-2</v>
      </c>
      <c r="BN103" s="148">
        <v>4.5921559741274529E-2</v>
      </c>
      <c r="BO103" s="148">
        <v>5.7868201850764835E-2</v>
      </c>
      <c r="BP103" s="148">
        <v>4.8405888270865158E-2</v>
      </c>
      <c r="BQ103" s="148">
        <v>6.6686209716018144E-2</v>
      </c>
      <c r="BR103" s="148">
        <v>0.10669067815231099</v>
      </c>
      <c r="BS103" s="148">
        <v>6.2351143073252818E-2</v>
      </c>
      <c r="BT103" s="148">
        <v>0.1561873648124355</v>
      </c>
      <c r="BU103" s="148">
        <v>8.5299924719561757E-2</v>
      </c>
      <c r="BV103" s="148">
        <v>7.3945494195685954E-2</v>
      </c>
      <c r="BW103" s="148">
        <v>6.0449360644107351E-2</v>
      </c>
      <c r="BX103" s="148">
        <v>0.1645038120445981</v>
      </c>
      <c r="BY103" s="148">
        <v>6.8018068860183342E-2</v>
      </c>
      <c r="BZ103" s="148">
        <v>9.0383409883307841E-2</v>
      </c>
      <c r="CA103" s="148">
        <v>0.12096703277179877</v>
      </c>
      <c r="CB103" s="148">
        <v>7.3853639330442367E-2</v>
      </c>
      <c r="CC103" s="148">
        <v>6.7748601149941592E-2</v>
      </c>
      <c r="CD103" s="148">
        <v>1.1978994552965118E-2</v>
      </c>
      <c r="CE103" s="148">
        <v>5.5669594299143137E-2</v>
      </c>
      <c r="CF103" s="148">
        <v>3.737902780578832E-2</v>
      </c>
      <c r="CG103" s="148">
        <v>8.2570687523526046E-2</v>
      </c>
      <c r="CH103" s="148">
        <v>5.5558418338689679E-2</v>
      </c>
      <c r="CI103" s="148">
        <v>9.1398931011081416E-2</v>
      </c>
      <c r="CJ103" s="148">
        <v>0.16545348046935995</v>
      </c>
      <c r="CK103" s="148">
        <v>0.17926206108299644</v>
      </c>
      <c r="CL103" s="148">
        <v>2.7003574360299303E-2</v>
      </c>
      <c r="CM103" s="148">
        <v>0.19539733393857742</v>
      </c>
      <c r="CN103" s="148">
        <v>0.15159317716650977</v>
      </c>
      <c r="CO103" s="148">
        <v>0.1761453075757714</v>
      </c>
      <c r="CP103" s="148">
        <v>0.24684244132869065</v>
      </c>
      <c r="CQ103" s="148">
        <v>8.2805727726932593E-2</v>
      </c>
      <c r="CR103" s="148">
        <v>9.9660934576963706E-2</v>
      </c>
      <c r="CS103" s="148">
        <v>6.4931935254305254E-2</v>
      </c>
      <c r="CT103" s="148">
        <v>0.17127343399312758</v>
      </c>
      <c r="CU103" s="148">
        <v>5.9832071707137433E-2</v>
      </c>
      <c r="CV103" s="148">
        <v>0.10995173314732333</v>
      </c>
      <c r="CW103" s="148">
        <v>8.3502034643792689E-2</v>
      </c>
      <c r="CX103" s="148">
        <v>4.4514212098195553E-2</v>
      </c>
      <c r="CY103" s="148">
        <v>9.5108760580648724E-2</v>
      </c>
      <c r="CZ103" s="148">
        <v>0.13226980449640396</v>
      </c>
      <c r="DA103" s="148">
        <v>0.17111651190680277</v>
      </c>
      <c r="DB103" s="148">
        <v>7.7243330002975341E-2</v>
      </c>
      <c r="DC103" s="148">
        <v>1.1731217679737611</v>
      </c>
      <c r="DD103" s="148">
        <v>7.7342485248997297E-2</v>
      </c>
      <c r="DE103" s="148">
        <v>5.5565756279189027E-2</v>
      </c>
      <c r="DF103" s="148">
        <v>6.6416160048689152E-2</v>
      </c>
      <c r="DG103" s="148">
        <v>5.7723123715563415E-2</v>
      </c>
      <c r="DH103" s="148">
        <v>3.8190786306517607E-2</v>
      </c>
      <c r="DI103" s="148">
        <v>4.1449400344768551E-2</v>
      </c>
      <c r="DJ103" s="148">
        <v>5.3701565784455667E-2</v>
      </c>
      <c r="DK103" s="148">
        <v>5.9760200500659652E-2</v>
      </c>
    </row>
    <row r="104" spans="2:115">
      <c r="B104" s="150">
        <v>671</v>
      </c>
      <c r="C104" s="147" t="s">
        <v>570</v>
      </c>
      <c r="D104" s="148">
        <v>0.94782357539036943</v>
      </c>
      <c r="E104" s="148">
        <v>0.33254143981464862</v>
      </c>
      <c r="F104" s="148">
        <v>-0.12947675620282209</v>
      </c>
      <c r="G104" s="148">
        <v>7.0440907803514079E-3</v>
      </c>
      <c r="H104" s="148">
        <v>0.14099376345177289</v>
      </c>
      <c r="I104" s="148">
        <v>0.13373367377122425</v>
      </c>
      <c r="J104" s="148">
        <v>0</v>
      </c>
      <c r="K104" s="148">
        <v>0</v>
      </c>
      <c r="L104" s="148">
        <v>0</v>
      </c>
      <c r="M104" s="148">
        <v>0</v>
      </c>
      <c r="N104" s="148">
        <v>0</v>
      </c>
      <c r="O104" s="148">
        <v>0</v>
      </c>
      <c r="P104" s="148">
        <v>0</v>
      </c>
      <c r="Q104" s="148">
        <v>0</v>
      </c>
      <c r="R104" s="148">
        <v>0</v>
      </c>
      <c r="S104" s="148">
        <v>0</v>
      </c>
      <c r="T104" s="148">
        <v>0</v>
      </c>
      <c r="U104" s="148">
        <v>0</v>
      </c>
      <c r="V104" s="148">
        <v>0</v>
      </c>
      <c r="W104" s="148">
        <v>0</v>
      </c>
      <c r="X104" s="148">
        <v>0</v>
      </c>
      <c r="Y104" s="148">
        <v>0</v>
      </c>
      <c r="Z104" s="148">
        <v>0</v>
      </c>
      <c r="AA104" s="148">
        <v>0</v>
      </c>
      <c r="AB104" s="148">
        <v>0</v>
      </c>
      <c r="AC104" s="148">
        <v>0</v>
      </c>
      <c r="AD104" s="148">
        <v>0</v>
      </c>
      <c r="AE104" s="148">
        <v>0</v>
      </c>
      <c r="AF104" s="148">
        <v>0</v>
      </c>
      <c r="AG104" s="148">
        <v>0</v>
      </c>
      <c r="AH104" s="148">
        <v>0</v>
      </c>
      <c r="AI104" s="148">
        <v>0</v>
      </c>
      <c r="AJ104" s="148">
        <v>0</v>
      </c>
      <c r="AK104" s="148">
        <v>0</v>
      </c>
      <c r="AL104" s="148">
        <v>0</v>
      </c>
      <c r="AM104" s="148">
        <v>0</v>
      </c>
      <c r="AN104" s="148">
        <v>0</v>
      </c>
      <c r="AO104" s="148">
        <v>0</v>
      </c>
      <c r="AP104" s="148">
        <v>0</v>
      </c>
      <c r="AQ104" s="148">
        <v>0</v>
      </c>
      <c r="AR104" s="148">
        <v>0</v>
      </c>
      <c r="AS104" s="148">
        <v>0</v>
      </c>
      <c r="AT104" s="148">
        <v>0</v>
      </c>
      <c r="AU104" s="148">
        <v>0</v>
      </c>
      <c r="AV104" s="148">
        <v>0</v>
      </c>
      <c r="AW104" s="148">
        <v>0</v>
      </c>
      <c r="AX104" s="148">
        <v>0</v>
      </c>
      <c r="AY104" s="148">
        <v>0</v>
      </c>
      <c r="AZ104" s="148">
        <v>0</v>
      </c>
      <c r="BA104" s="148">
        <v>0</v>
      </c>
      <c r="BB104" s="148">
        <v>0</v>
      </c>
      <c r="BC104" s="148">
        <v>0</v>
      </c>
      <c r="BD104" s="148">
        <v>0</v>
      </c>
      <c r="BE104" s="148">
        <v>0</v>
      </c>
      <c r="BF104" s="148">
        <v>0</v>
      </c>
      <c r="BG104" s="148">
        <v>0</v>
      </c>
      <c r="BH104" s="148">
        <v>0</v>
      </c>
      <c r="BI104" s="148">
        <v>0</v>
      </c>
      <c r="BJ104" s="148">
        <v>0</v>
      </c>
      <c r="BK104" s="148">
        <v>0</v>
      </c>
      <c r="BL104" s="148">
        <v>0</v>
      </c>
      <c r="BM104" s="148">
        <v>0</v>
      </c>
      <c r="BN104" s="148">
        <v>0</v>
      </c>
      <c r="BO104" s="148">
        <v>0</v>
      </c>
      <c r="BP104" s="148">
        <v>0</v>
      </c>
      <c r="BQ104" s="148">
        <v>0</v>
      </c>
      <c r="BR104" s="148">
        <v>0</v>
      </c>
      <c r="BS104" s="148">
        <v>0</v>
      </c>
      <c r="BT104" s="148">
        <v>0</v>
      </c>
      <c r="BU104" s="148">
        <v>0</v>
      </c>
      <c r="BV104" s="148">
        <v>0</v>
      </c>
      <c r="BW104" s="148">
        <v>0</v>
      </c>
      <c r="BX104" s="148">
        <v>0</v>
      </c>
      <c r="BY104" s="148">
        <v>0</v>
      </c>
      <c r="BZ104" s="148">
        <v>0</v>
      </c>
      <c r="CA104" s="148">
        <v>0</v>
      </c>
      <c r="CB104" s="148">
        <v>0</v>
      </c>
      <c r="CC104" s="148">
        <v>0</v>
      </c>
      <c r="CD104" s="148">
        <v>0</v>
      </c>
      <c r="CE104" s="148">
        <v>0</v>
      </c>
      <c r="CF104" s="148">
        <v>0</v>
      </c>
      <c r="CG104" s="148">
        <v>0</v>
      </c>
      <c r="CH104" s="148">
        <v>0</v>
      </c>
      <c r="CI104" s="148">
        <v>0</v>
      </c>
      <c r="CJ104" s="148">
        <v>0</v>
      </c>
      <c r="CK104" s="148">
        <v>0</v>
      </c>
      <c r="CL104" s="148">
        <v>0</v>
      </c>
      <c r="CM104" s="148">
        <v>0</v>
      </c>
      <c r="CN104" s="148">
        <v>0</v>
      </c>
      <c r="CO104" s="148">
        <v>0</v>
      </c>
      <c r="CP104" s="148">
        <v>0</v>
      </c>
      <c r="CQ104" s="148">
        <v>0</v>
      </c>
      <c r="CR104" s="148">
        <v>0</v>
      </c>
      <c r="CS104" s="148">
        <v>0</v>
      </c>
      <c r="CT104" s="148">
        <v>0</v>
      </c>
      <c r="CU104" s="148">
        <v>0</v>
      </c>
      <c r="CV104" s="148">
        <v>0</v>
      </c>
      <c r="CW104" s="148">
        <v>0</v>
      </c>
      <c r="CX104" s="148">
        <v>0</v>
      </c>
      <c r="CY104" s="148">
        <v>0</v>
      </c>
      <c r="CZ104" s="148">
        <v>0</v>
      </c>
      <c r="DA104" s="148">
        <v>0</v>
      </c>
      <c r="DB104" s="148">
        <v>0</v>
      </c>
      <c r="DC104" s="148">
        <v>0</v>
      </c>
      <c r="DD104" s="148">
        <v>1.001165344549209</v>
      </c>
      <c r="DE104" s="148">
        <v>0</v>
      </c>
      <c r="DF104" s="148">
        <v>0</v>
      </c>
      <c r="DG104" s="148">
        <v>0</v>
      </c>
      <c r="DH104" s="148">
        <v>0</v>
      </c>
      <c r="DI104" s="148">
        <v>0</v>
      </c>
      <c r="DJ104" s="148">
        <v>0</v>
      </c>
      <c r="DK104" s="148">
        <v>0</v>
      </c>
    </row>
    <row r="105" spans="2:115">
      <c r="B105" s="150">
        <v>672</v>
      </c>
      <c r="C105" s="147" t="s">
        <v>571</v>
      </c>
      <c r="D105" s="148">
        <v>0.99279337483067454</v>
      </c>
      <c r="E105" s="148">
        <v>0.30978031731543842</v>
      </c>
      <c r="F105" s="148">
        <v>-1.0624300256252123E-2</v>
      </c>
      <c r="G105" s="148">
        <v>4.3836646262912754E-2</v>
      </c>
      <c r="H105" s="148">
        <v>0.21552215294927235</v>
      </c>
      <c r="I105" s="148">
        <v>0.19324258765986996</v>
      </c>
      <c r="J105" s="148">
        <v>3.2566787969144405E-6</v>
      </c>
      <c r="K105" s="148">
        <v>4.1335419979398848E-6</v>
      </c>
      <c r="L105" s="148">
        <v>3.2068957661495863E-6</v>
      </c>
      <c r="M105" s="148">
        <v>8.3270835746046631E-6</v>
      </c>
      <c r="N105" s="148">
        <v>3.3172807417312769E-6</v>
      </c>
      <c r="O105" s="148">
        <v>5.5512230386680729E-6</v>
      </c>
      <c r="P105" s="148">
        <v>1.0849865728321487E-5</v>
      </c>
      <c r="Q105" s="148">
        <v>6.7262879474976521E-6</v>
      </c>
      <c r="R105" s="148">
        <v>5.3190916960709763E-6</v>
      </c>
      <c r="S105" s="148">
        <v>7.2685203940650369E-6</v>
      </c>
      <c r="T105" s="148">
        <v>1.429435125877526E-6</v>
      </c>
      <c r="U105" s="148">
        <v>3.3658121863630845E-6</v>
      </c>
      <c r="V105" s="148">
        <v>3.8191920380128003E-6</v>
      </c>
      <c r="W105" s="148">
        <v>4.8672826252366025E-6</v>
      </c>
      <c r="X105" s="148">
        <v>6.520923171983069E-6</v>
      </c>
      <c r="Y105" s="148">
        <v>7.5372081054420086E-6</v>
      </c>
      <c r="Z105" s="148">
        <v>5.5520813426385866E-6</v>
      </c>
      <c r="AA105" s="148">
        <v>3.4786489432810597E-6</v>
      </c>
      <c r="AB105" s="148">
        <v>4.4679643488638297E-6</v>
      </c>
      <c r="AC105" s="148">
        <v>5.792439667098835E-6</v>
      </c>
      <c r="AD105" s="148">
        <v>2.3443445430382576E-6</v>
      </c>
      <c r="AE105" s="148">
        <v>5.4624399531310766E-6</v>
      </c>
      <c r="AF105" s="148">
        <v>6.3020780159605783E-6</v>
      </c>
      <c r="AG105" s="148">
        <v>7.3774659104315983E-6</v>
      </c>
      <c r="AH105" s="148">
        <v>8.7692080829645267E-6</v>
      </c>
      <c r="AI105" s="148">
        <v>1.1677415264835299E-5</v>
      </c>
      <c r="AJ105" s="148">
        <v>4.9884756974295988E-7</v>
      </c>
      <c r="AK105" s="148">
        <v>1.8058416867962211E-6</v>
      </c>
      <c r="AL105" s="148">
        <v>5.6059293130090394E-6</v>
      </c>
      <c r="AM105" s="148">
        <v>3.5884001006731741E-6</v>
      </c>
      <c r="AN105" s="148">
        <v>3.3433286591635876E-6</v>
      </c>
      <c r="AO105" s="148">
        <v>3.6987385279985548E-6</v>
      </c>
      <c r="AP105" s="148">
        <v>7.8599813644946883E-6</v>
      </c>
      <c r="AQ105" s="148">
        <v>2.0822545305920361E-5</v>
      </c>
      <c r="AR105" s="148">
        <v>6.4334692987399109E-6</v>
      </c>
      <c r="AS105" s="148">
        <v>2.6687838975592413E-6</v>
      </c>
      <c r="AT105" s="148">
        <v>3.585739235455721E-6</v>
      </c>
      <c r="AU105" s="148">
        <v>8.8173086488524449E-6</v>
      </c>
      <c r="AV105" s="148">
        <v>2.8984989341643587E-6</v>
      </c>
      <c r="AW105" s="148">
        <v>2.1930690252929578E-6</v>
      </c>
      <c r="AX105" s="148">
        <v>2.6332617569244628E-6</v>
      </c>
      <c r="AY105" s="148">
        <v>1.0954449344633526E-5</v>
      </c>
      <c r="AZ105" s="148">
        <v>5.4164012322466312E-6</v>
      </c>
      <c r="BA105" s="148">
        <v>1.1756229406917506E-5</v>
      </c>
      <c r="BB105" s="148">
        <v>8.5368477129020643E-6</v>
      </c>
      <c r="BC105" s="148">
        <v>8.4293523431457944E-6</v>
      </c>
      <c r="BD105" s="148">
        <v>1.5172546026944836E-5</v>
      </c>
      <c r="BE105" s="148">
        <v>2.5625505447629747E-5</v>
      </c>
      <c r="BF105" s="148">
        <v>1.7790314013321195E-5</v>
      </c>
      <c r="BG105" s="148">
        <v>2.8582050664662653E-5</v>
      </c>
      <c r="BH105" s="148">
        <v>1.7156862647283809E-5</v>
      </c>
      <c r="BI105" s="148">
        <v>1.2255815072932903E-5</v>
      </c>
      <c r="BJ105" s="148">
        <v>3.6664298409809328E-5</v>
      </c>
      <c r="BK105" s="148">
        <v>1.1216573734320577E-5</v>
      </c>
      <c r="BL105" s="148">
        <v>8.1451231480920173E-6</v>
      </c>
      <c r="BM105" s="148">
        <v>8.4900304191131885E-6</v>
      </c>
      <c r="BN105" s="148">
        <v>1.2077176253255112E-5</v>
      </c>
      <c r="BO105" s="148">
        <v>4.5733408609492117E-6</v>
      </c>
      <c r="BP105" s="148">
        <v>5.1788206213048857E-6</v>
      </c>
      <c r="BQ105" s="148">
        <v>4.9071588750556545E-6</v>
      </c>
      <c r="BR105" s="148">
        <v>7.4462796377991314E-6</v>
      </c>
      <c r="BS105" s="148">
        <v>5.007565160066852E-6</v>
      </c>
      <c r="BT105" s="148">
        <v>6.0807338474400799E-6</v>
      </c>
      <c r="BU105" s="148">
        <v>6.3547223210590122E-6</v>
      </c>
      <c r="BV105" s="148">
        <v>1.0390693416022561E-5</v>
      </c>
      <c r="BW105" s="148">
        <v>9.7991647603609811E-6</v>
      </c>
      <c r="BX105" s="148">
        <v>7.0125617903956339E-6</v>
      </c>
      <c r="BY105" s="148">
        <v>6.6312567285703311E-6</v>
      </c>
      <c r="BZ105" s="148">
        <v>7.800454766133659E-6</v>
      </c>
      <c r="CA105" s="148">
        <v>9.259934547770568E-6</v>
      </c>
      <c r="CB105" s="148">
        <v>3.4449056295016818E-6</v>
      </c>
      <c r="CC105" s="148">
        <v>3.0538620805598297E-6</v>
      </c>
      <c r="CD105" s="148">
        <v>7.913634140887823E-7</v>
      </c>
      <c r="CE105" s="148">
        <v>6.7015701903694761E-5</v>
      </c>
      <c r="CF105" s="148">
        <v>4.1547920380907025E-6</v>
      </c>
      <c r="CG105" s="148">
        <v>1.093969686801909E-5</v>
      </c>
      <c r="CH105" s="148">
        <v>4.9799522216510956E-6</v>
      </c>
      <c r="CI105" s="148">
        <v>9.4058881305118357E-6</v>
      </c>
      <c r="CJ105" s="148">
        <v>7.2883123734936085E-6</v>
      </c>
      <c r="CK105" s="148">
        <v>8.1883620708441133E-6</v>
      </c>
      <c r="CL105" s="148">
        <v>4.4647598307002432E-6</v>
      </c>
      <c r="CM105" s="148">
        <v>9.3831387212497976E-5</v>
      </c>
      <c r="CN105" s="148">
        <v>2.1927826461946963E-5</v>
      </c>
      <c r="CO105" s="148">
        <v>5.3176277648987975E-5</v>
      </c>
      <c r="CP105" s="148">
        <v>1.0374744490221997E-4</v>
      </c>
      <c r="CQ105" s="148">
        <v>2.2200744255461409E-5</v>
      </c>
      <c r="CR105" s="148">
        <v>5.8162541918061408E-6</v>
      </c>
      <c r="CS105" s="148">
        <v>9.9112386053198699E-3</v>
      </c>
      <c r="CT105" s="148">
        <v>6.7837430384030416E-6</v>
      </c>
      <c r="CU105" s="148">
        <v>7.9649196612598446E-3</v>
      </c>
      <c r="CV105" s="148">
        <v>5.1384606572954128E-6</v>
      </c>
      <c r="CW105" s="148">
        <v>1.3380463390330716E-2</v>
      </c>
      <c r="CX105" s="148">
        <v>2.7429490307934346E-2</v>
      </c>
      <c r="CY105" s="148">
        <v>5.6904623602394806E-6</v>
      </c>
      <c r="CZ105" s="148">
        <v>1.3127956049455127E-5</v>
      </c>
      <c r="DA105" s="148">
        <v>3.6347011844142789E-5</v>
      </c>
      <c r="DB105" s="148">
        <v>6.5486021832150196E-6</v>
      </c>
      <c r="DC105" s="148">
        <v>1.1367394932981154E-5</v>
      </c>
      <c r="DD105" s="148">
        <v>2.196207293516236E-3</v>
      </c>
      <c r="DE105" s="148">
        <v>1.0054419808113078</v>
      </c>
      <c r="DF105" s="148">
        <v>1.6238601880142212E-5</v>
      </c>
      <c r="DG105" s="148">
        <v>5.3808857609142192E-6</v>
      </c>
      <c r="DH105" s="148">
        <v>1.0508545732357171E-5</v>
      </c>
      <c r="DI105" s="148">
        <v>7.5495096329090176E-6</v>
      </c>
      <c r="DJ105" s="148">
        <v>6.2994635942513514E-6</v>
      </c>
      <c r="DK105" s="148">
        <v>3.0112350413039154E-5</v>
      </c>
    </row>
    <row r="106" spans="2:115">
      <c r="B106" s="150">
        <v>673</v>
      </c>
      <c r="C106" s="147" t="s">
        <v>572</v>
      </c>
      <c r="D106" s="148">
        <v>0.99970932666795909</v>
      </c>
      <c r="E106" s="148">
        <v>0.31556904296146721</v>
      </c>
      <c r="F106" s="148">
        <v>9.2115030490078534E-2</v>
      </c>
      <c r="G106" s="148">
        <v>1.1390739185993858E-2</v>
      </c>
      <c r="H106" s="148">
        <v>0.23591461630688565</v>
      </c>
      <c r="I106" s="148">
        <v>0.14076331323607869</v>
      </c>
      <c r="J106" s="148">
        <v>8.8756963334572122E-5</v>
      </c>
      <c r="K106" s="148">
        <v>1.0185587597936352E-4</v>
      </c>
      <c r="L106" s="148">
        <v>9.4450220408915557E-5</v>
      </c>
      <c r="M106" s="148">
        <v>6.5289377865939172E-5</v>
      </c>
      <c r="N106" s="148">
        <v>1.410525763044078E-4</v>
      </c>
      <c r="O106" s="148">
        <v>2.2229096008056609E-4</v>
      </c>
      <c r="P106" s="148">
        <v>1.5631164089874715E-4</v>
      </c>
      <c r="Q106" s="148">
        <v>2.6919210031454028E-4</v>
      </c>
      <c r="R106" s="148">
        <v>3.1176288618084983E-4</v>
      </c>
      <c r="S106" s="148">
        <v>1.5019302955226465E-4</v>
      </c>
      <c r="T106" s="148">
        <v>1.1511275313823323E-4</v>
      </c>
      <c r="U106" s="148">
        <v>1.8792845894101978E-4</v>
      </c>
      <c r="V106" s="148">
        <v>2.3123082456728085E-4</v>
      </c>
      <c r="W106" s="148">
        <v>1.8779828329810978E-4</v>
      </c>
      <c r="X106" s="148">
        <v>1.6889468117488294E-4</v>
      </c>
      <c r="Y106" s="148">
        <v>2.185555594041093E-4</v>
      </c>
      <c r="Z106" s="148">
        <v>1.7810254806902121E-4</v>
      </c>
      <c r="AA106" s="148">
        <v>1.6224445148674819E-4</v>
      </c>
      <c r="AB106" s="148">
        <v>1.3800627335114405E-4</v>
      </c>
      <c r="AC106" s="148">
        <v>2.1944975593680174E-4</v>
      </c>
      <c r="AD106" s="148">
        <v>3.995380433287409E-5</v>
      </c>
      <c r="AE106" s="148">
        <v>9.9539234882925552E-5</v>
      </c>
      <c r="AF106" s="148">
        <v>8.4258118358377005E-5</v>
      </c>
      <c r="AG106" s="148">
        <v>1.6933429252522547E-4</v>
      </c>
      <c r="AH106" s="148">
        <v>2.9840296263593718E-4</v>
      </c>
      <c r="AI106" s="148">
        <v>1.7198971000075323E-4</v>
      </c>
      <c r="AJ106" s="148">
        <v>2.0170749505690451E-5</v>
      </c>
      <c r="AK106" s="148">
        <v>5.9191267212783526E-5</v>
      </c>
      <c r="AL106" s="148">
        <v>1.6939738787809158E-4</v>
      </c>
      <c r="AM106" s="148">
        <v>1.4693574644742327E-4</v>
      </c>
      <c r="AN106" s="148">
        <v>1.5495033671197354E-4</v>
      </c>
      <c r="AO106" s="148">
        <v>1.3427088821986352E-4</v>
      </c>
      <c r="AP106" s="148">
        <v>1.3336493202040751E-4</v>
      </c>
      <c r="AQ106" s="148">
        <v>1.0690740407683152E-4</v>
      </c>
      <c r="AR106" s="148">
        <v>1.4259795119087989E-4</v>
      </c>
      <c r="AS106" s="148">
        <v>1.0170601355484192E-4</v>
      </c>
      <c r="AT106" s="148">
        <v>1.1668248737519845E-4</v>
      </c>
      <c r="AU106" s="148">
        <v>1.2951386792672766E-4</v>
      </c>
      <c r="AV106" s="148">
        <v>1.3285336389093599E-4</v>
      </c>
      <c r="AW106" s="148">
        <v>8.4924726633501133E-5</v>
      </c>
      <c r="AX106" s="148">
        <v>1.0159357810549086E-4</v>
      </c>
      <c r="AY106" s="148">
        <v>1.2953671210788614E-4</v>
      </c>
      <c r="AZ106" s="148">
        <v>1.3927320287810131E-4</v>
      </c>
      <c r="BA106" s="148">
        <v>1.6075627806580423E-4</v>
      </c>
      <c r="BB106" s="148">
        <v>1.2215043923512653E-4</v>
      </c>
      <c r="BC106" s="148">
        <v>1.3792904603288661E-4</v>
      </c>
      <c r="BD106" s="148">
        <v>2.5368650983515861E-4</v>
      </c>
      <c r="BE106" s="148">
        <v>2.3439308552652789E-4</v>
      </c>
      <c r="BF106" s="148">
        <v>1.3587100873278273E-4</v>
      </c>
      <c r="BG106" s="148">
        <v>1.7846365441767396E-4</v>
      </c>
      <c r="BH106" s="148">
        <v>1.5994071936450006E-4</v>
      </c>
      <c r="BI106" s="148">
        <v>1.5811951787352824E-4</v>
      </c>
      <c r="BJ106" s="148">
        <v>1.6891060781367543E-4</v>
      </c>
      <c r="BK106" s="148">
        <v>2.5557013192258884E-4</v>
      </c>
      <c r="BL106" s="148">
        <v>1.9542436030790374E-4</v>
      </c>
      <c r="BM106" s="148">
        <v>1.9113638531009349E-4</v>
      </c>
      <c r="BN106" s="148">
        <v>2.4127129373456116E-4</v>
      </c>
      <c r="BO106" s="148">
        <v>2.2126972056945047E-4</v>
      </c>
      <c r="BP106" s="148">
        <v>1.9127608449950203E-4</v>
      </c>
      <c r="BQ106" s="148">
        <v>1.7972193212817915E-4</v>
      </c>
      <c r="BR106" s="148">
        <v>1.8545936399001303E-4</v>
      </c>
      <c r="BS106" s="148">
        <v>1.5615606767195283E-4</v>
      </c>
      <c r="BT106" s="148">
        <v>2.7924224511174212E-4</v>
      </c>
      <c r="BU106" s="148">
        <v>1.7839011513868906E-4</v>
      </c>
      <c r="BV106" s="148">
        <v>1.758057938492433E-4</v>
      </c>
      <c r="BW106" s="148">
        <v>1.2567310782944644E-4</v>
      </c>
      <c r="BX106" s="148">
        <v>2.6747308317201843E-4</v>
      </c>
      <c r="BY106" s="148">
        <v>2.1279617065798523E-4</v>
      </c>
      <c r="BZ106" s="148">
        <v>2.301655008785956E-4</v>
      </c>
      <c r="CA106" s="148">
        <v>3.0220671618753556E-4</v>
      </c>
      <c r="CB106" s="148">
        <v>2.067942515202848E-4</v>
      </c>
      <c r="CC106" s="148">
        <v>1.7767235897918237E-4</v>
      </c>
      <c r="CD106" s="148">
        <v>2.9347098010637345E-5</v>
      </c>
      <c r="CE106" s="148">
        <v>2.3494695554683621E-3</v>
      </c>
      <c r="CF106" s="148">
        <v>1.6173789332942019E-4</v>
      </c>
      <c r="CG106" s="148">
        <v>1.9123849488933225E-4</v>
      </c>
      <c r="CH106" s="148">
        <v>2.7163084308963909E-4</v>
      </c>
      <c r="CI106" s="148">
        <v>2.0491362091573038E-4</v>
      </c>
      <c r="CJ106" s="148">
        <v>3.3731407508509831E-4</v>
      </c>
      <c r="CK106" s="148">
        <v>2.8461771930973583E-4</v>
      </c>
      <c r="CL106" s="148">
        <v>4.0344778978002179E-4</v>
      </c>
      <c r="CM106" s="148">
        <v>9.7161535754578497E-4</v>
      </c>
      <c r="CN106" s="148">
        <v>1.4547624330209347E-3</v>
      </c>
      <c r="CO106" s="148">
        <v>2.8458867168174701E-4</v>
      </c>
      <c r="CP106" s="148">
        <v>9.817399296010098E-4</v>
      </c>
      <c r="CQ106" s="148">
        <v>1.9064935428079206E-3</v>
      </c>
      <c r="CR106" s="148">
        <v>2.7601536954419988E-4</v>
      </c>
      <c r="CS106" s="148">
        <v>3.743104266699699E-4</v>
      </c>
      <c r="CT106" s="148">
        <v>3.5484351946099828E-4</v>
      </c>
      <c r="CU106" s="148">
        <v>1.1688582843041407E-2</v>
      </c>
      <c r="CV106" s="148">
        <v>9.7259012206389658E-3</v>
      </c>
      <c r="CW106" s="148">
        <v>1.2911710776028091E-2</v>
      </c>
      <c r="CX106" s="148">
        <v>1.0371469693337902E-2</v>
      </c>
      <c r="CY106" s="148">
        <v>2.7775837385457639E-4</v>
      </c>
      <c r="CZ106" s="148">
        <v>3.0420807490627052E-4</v>
      </c>
      <c r="DA106" s="148">
        <v>1.682233973878215E-3</v>
      </c>
      <c r="DB106" s="148">
        <v>1.7160158384538508E-4</v>
      </c>
      <c r="DC106" s="148">
        <v>1.0356582405034345E-3</v>
      </c>
      <c r="DD106" s="148">
        <v>1.1345144178338217E-2</v>
      </c>
      <c r="DE106" s="148">
        <v>2.1353207062545267E-3</v>
      </c>
      <c r="DF106" s="148">
        <v>1.0191124377061764</v>
      </c>
      <c r="DG106" s="148">
        <v>3.3184784622559559E-4</v>
      </c>
      <c r="DH106" s="148">
        <v>5.1605723467732434E-4</v>
      </c>
      <c r="DI106" s="148">
        <v>3.0653436996435708E-3</v>
      </c>
      <c r="DJ106" s="148">
        <v>1.8046724339018799E-4</v>
      </c>
      <c r="DK106" s="148">
        <v>1.7741851397280175E-3</v>
      </c>
    </row>
    <row r="107" spans="2:115">
      <c r="B107" s="150">
        <v>674</v>
      </c>
      <c r="C107" s="147" t="s">
        <v>573</v>
      </c>
      <c r="D107" s="148">
        <v>0.98777750601969116</v>
      </c>
      <c r="E107" s="148">
        <v>0.25647504320392905</v>
      </c>
      <c r="F107" s="148">
        <v>0.12799655902609583</v>
      </c>
      <c r="G107" s="148">
        <v>2.3941660500509835E-2</v>
      </c>
      <c r="H107" s="148">
        <v>9.7248931923352183E-2</v>
      </c>
      <c r="I107" s="148">
        <v>8.4761005127829941E-2</v>
      </c>
      <c r="J107" s="148">
        <v>3.1639124756574477E-4</v>
      </c>
      <c r="K107" s="148">
        <v>2.9587276895797946E-4</v>
      </c>
      <c r="L107" s="148">
        <v>3.326590035969995E-4</v>
      </c>
      <c r="M107" s="148">
        <v>2.8584209628470397E-4</v>
      </c>
      <c r="N107" s="148">
        <v>3.3253122434009333E-4</v>
      </c>
      <c r="O107" s="148">
        <v>3.9150726406256091E-4</v>
      </c>
      <c r="P107" s="148">
        <v>4.0280286277704855E-4</v>
      </c>
      <c r="Q107" s="148">
        <v>5.6625073262014003E-4</v>
      </c>
      <c r="R107" s="148">
        <v>2.0213602054276782E-3</v>
      </c>
      <c r="S107" s="148">
        <v>3.2437385506190966E-4</v>
      </c>
      <c r="T107" s="148">
        <v>7.2759563711501584E-4</v>
      </c>
      <c r="U107" s="148">
        <v>3.3740330846844313E-4</v>
      </c>
      <c r="V107" s="148">
        <v>6.0052580634994588E-4</v>
      </c>
      <c r="W107" s="148">
        <v>3.6514593056533083E-4</v>
      </c>
      <c r="X107" s="148">
        <v>5.7264868962223392E-4</v>
      </c>
      <c r="Y107" s="148">
        <v>4.3593418428542125E-4</v>
      </c>
      <c r="Z107" s="148">
        <v>4.3171863749401297E-4</v>
      </c>
      <c r="AA107" s="148">
        <v>3.6674948748305374E-4</v>
      </c>
      <c r="AB107" s="148">
        <v>6.2958144781826255E-4</v>
      </c>
      <c r="AC107" s="148">
        <v>3.744152762653672E-4</v>
      </c>
      <c r="AD107" s="148">
        <v>1.1255072394960693E-4</v>
      </c>
      <c r="AE107" s="148">
        <v>2.7625180680043986E-4</v>
      </c>
      <c r="AF107" s="148">
        <v>2.2346990325956576E-4</v>
      </c>
      <c r="AG107" s="148">
        <v>3.7010373441196304E-4</v>
      </c>
      <c r="AH107" s="148">
        <v>2.5748842325850965E-3</v>
      </c>
      <c r="AI107" s="148">
        <v>1.8257887103182184E-3</v>
      </c>
      <c r="AJ107" s="148">
        <v>4.5048706400726223E-5</v>
      </c>
      <c r="AK107" s="148">
        <v>1.1815031206323415E-4</v>
      </c>
      <c r="AL107" s="148">
        <v>4.5638453424431307E-4</v>
      </c>
      <c r="AM107" s="148">
        <v>4.6883753272573169E-4</v>
      </c>
      <c r="AN107" s="148">
        <v>4.1661169686919662E-4</v>
      </c>
      <c r="AO107" s="148">
        <v>3.1016833985525639E-4</v>
      </c>
      <c r="AP107" s="148">
        <v>2.6311202393192596E-4</v>
      </c>
      <c r="AQ107" s="148">
        <v>5.4451741098510392E-4</v>
      </c>
      <c r="AR107" s="148">
        <v>3.588104502406219E-4</v>
      </c>
      <c r="AS107" s="148">
        <v>1.7298018037124229E-4</v>
      </c>
      <c r="AT107" s="148">
        <v>2.0575739007643363E-4</v>
      </c>
      <c r="AU107" s="148">
        <v>2.4637978267249682E-4</v>
      </c>
      <c r="AV107" s="148">
        <v>2.173304298173154E-4</v>
      </c>
      <c r="AW107" s="148">
        <v>1.6175014087416127E-4</v>
      </c>
      <c r="AX107" s="148">
        <v>2.1917184339417074E-4</v>
      </c>
      <c r="AY107" s="148">
        <v>2.804033642982157E-4</v>
      </c>
      <c r="AZ107" s="148">
        <v>2.7388241903433206E-4</v>
      </c>
      <c r="BA107" s="148">
        <v>3.9351889707217466E-4</v>
      </c>
      <c r="BB107" s="148">
        <v>3.4804598520922318E-4</v>
      </c>
      <c r="BC107" s="148">
        <v>4.6490575324521939E-4</v>
      </c>
      <c r="BD107" s="148">
        <v>4.2855918185389827E-4</v>
      </c>
      <c r="BE107" s="148">
        <v>3.7853837245939524E-4</v>
      </c>
      <c r="BF107" s="148">
        <v>4.4509115232774324E-4</v>
      </c>
      <c r="BG107" s="148">
        <v>6.4453078635549931E-4</v>
      </c>
      <c r="BH107" s="148">
        <v>3.9636958211681085E-4</v>
      </c>
      <c r="BI107" s="148">
        <v>4.355104397842508E-4</v>
      </c>
      <c r="BJ107" s="148">
        <v>5.026744828133474E-4</v>
      </c>
      <c r="BK107" s="148">
        <v>5.2415521242313268E-4</v>
      </c>
      <c r="BL107" s="148">
        <v>6.5760819916390711E-4</v>
      </c>
      <c r="BM107" s="148">
        <v>5.0423643260884732E-4</v>
      </c>
      <c r="BN107" s="148">
        <v>3.7295169065084917E-4</v>
      </c>
      <c r="BO107" s="148">
        <v>4.0438235335901041E-4</v>
      </c>
      <c r="BP107" s="148">
        <v>3.0747945038838787E-3</v>
      </c>
      <c r="BQ107" s="148">
        <v>4.22625946873151E-4</v>
      </c>
      <c r="BR107" s="148">
        <v>4.6192413016657945E-4</v>
      </c>
      <c r="BS107" s="148">
        <v>3.4292943877631889E-4</v>
      </c>
      <c r="BT107" s="148">
        <v>4.1158848950795837E-4</v>
      </c>
      <c r="BU107" s="148">
        <v>3.6244058161649596E-4</v>
      </c>
      <c r="BV107" s="148">
        <v>3.0406225011589698E-4</v>
      </c>
      <c r="BW107" s="148">
        <v>6.7283068312930065E-4</v>
      </c>
      <c r="BX107" s="148">
        <v>7.0023119298164103E-4</v>
      </c>
      <c r="BY107" s="148">
        <v>3.3024842709477085E-4</v>
      </c>
      <c r="BZ107" s="148">
        <v>7.5139411737636379E-4</v>
      </c>
      <c r="CA107" s="148">
        <v>1.6337942496574896E-3</v>
      </c>
      <c r="CB107" s="148">
        <v>1.0872245393205306E-3</v>
      </c>
      <c r="CC107" s="148">
        <v>1.006017345487772E-3</v>
      </c>
      <c r="CD107" s="148">
        <v>1.3638323779224603E-4</v>
      </c>
      <c r="CE107" s="148">
        <v>5.2719641031009705E-4</v>
      </c>
      <c r="CF107" s="148">
        <v>3.3217557799098562E-4</v>
      </c>
      <c r="CG107" s="148">
        <v>5.443330989240941E-4</v>
      </c>
      <c r="CH107" s="148">
        <v>5.2819343878625629E-4</v>
      </c>
      <c r="CI107" s="148">
        <v>5.4861301766554599E-4</v>
      </c>
      <c r="CJ107" s="148">
        <v>4.7446206537645911E-4</v>
      </c>
      <c r="CK107" s="148">
        <v>7.4217481389971961E-4</v>
      </c>
      <c r="CL107" s="148">
        <v>3.0672852814764002E-4</v>
      </c>
      <c r="CM107" s="148">
        <v>1.7178125400408811E-3</v>
      </c>
      <c r="CN107" s="148">
        <v>5.5487809562131916E-2</v>
      </c>
      <c r="CO107" s="148">
        <v>1.130115753169477E-3</v>
      </c>
      <c r="CP107" s="148">
        <v>2.4388477344666469E-3</v>
      </c>
      <c r="CQ107" s="148">
        <v>5.5476982989629837E-2</v>
      </c>
      <c r="CR107" s="148">
        <v>5.3330575322684491E-4</v>
      </c>
      <c r="CS107" s="148">
        <v>6.1872057970489781E-4</v>
      </c>
      <c r="CT107" s="148">
        <v>1.2252647608602819E-3</v>
      </c>
      <c r="CU107" s="148">
        <v>8.0034948566471645E-4</v>
      </c>
      <c r="CV107" s="148">
        <v>7.4202750472478283E-4</v>
      </c>
      <c r="CW107" s="148">
        <v>7.7570250121229505E-4</v>
      </c>
      <c r="CX107" s="148">
        <v>3.4014426276745028E-4</v>
      </c>
      <c r="CY107" s="148">
        <v>1.5805782194598039E-3</v>
      </c>
      <c r="CZ107" s="148">
        <v>9.6032782161310846E-4</v>
      </c>
      <c r="DA107" s="148">
        <v>4.0678111063629979E-2</v>
      </c>
      <c r="DB107" s="148">
        <v>4.1805401941858084E-4</v>
      </c>
      <c r="DC107" s="148">
        <v>1.0106361917363402E-3</v>
      </c>
      <c r="DD107" s="148">
        <v>2.6829874953523038E-3</v>
      </c>
      <c r="DE107" s="148">
        <v>1.2193611509807494E-3</v>
      </c>
      <c r="DF107" s="148">
        <v>1.3649311976086263E-3</v>
      </c>
      <c r="DG107" s="148">
        <v>1.041483061972154</v>
      </c>
      <c r="DH107" s="148">
        <v>6.4800748406216354E-4</v>
      </c>
      <c r="DI107" s="148">
        <v>1.8028792171399259E-3</v>
      </c>
      <c r="DJ107" s="148">
        <v>6.8594242041227741E-4</v>
      </c>
      <c r="DK107" s="148">
        <v>1.0642053435960634E-3</v>
      </c>
    </row>
    <row r="108" spans="2:115">
      <c r="B108" s="150">
        <v>675</v>
      </c>
      <c r="C108" s="147" t="s">
        <v>574</v>
      </c>
      <c r="D108" s="148">
        <v>1</v>
      </c>
      <c r="E108" s="148">
        <v>0.35278093499040414</v>
      </c>
      <c r="F108" s="148">
        <v>0.22100654008831913</v>
      </c>
      <c r="G108" s="148">
        <v>1.7229285828096294E-3</v>
      </c>
      <c r="H108" s="148">
        <v>0.11218021576701634</v>
      </c>
      <c r="I108" s="148">
        <v>8.9452011403230919E-2</v>
      </c>
      <c r="J108" s="148">
        <v>6.2359145072534325E-5</v>
      </c>
      <c r="K108" s="148">
        <v>6.6494398172069653E-3</v>
      </c>
      <c r="L108" s="148">
        <v>2.3102602050114471E-4</v>
      </c>
      <c r="M108" s="148">
        <v>1.8689456118570444E-5</v>
      </c>
      <c r="N108" s="148">
        <v>4.0887087428561762E-5</v>
      </c>
      <c r="O108" s="148">
        <v>1.1284946167296806E-6</v>
      </c>
      <c r="P108" s="148">
        <v>1.4302664370379526E-6</v>
      </c>
      <c r="Q108" s="148">
        <v>7.656114888372744E-4</v>
      </c>
      <c r="R108" s="148">
        <v>5.9018697067102827E-5</v>
      </c>
      <c r="S108" s="148">
        <v>2.0960003441074712E-4</v>
      </c>
      <c r="T108" s="148">
        <v>3.4427433351371451E-6</v>
      </c>
      <c r="U108" s="148">
        <v>7.4943926772570942E-6</v>
      </c>
      <c r="V108" s="148">
        <v>6.2822077858316486E-6</v>
      </c>
      <c r="W108" s="148">
        <v>4.4809326726440776E-6</v>
      </c>
      <c r="X108" s="148">
        <v>2.1955499269566141E-6</v>
      </c>
      <c r="Y108" s="148">
        <v>5.3134196126217724E-6</v>
      </c>
      <c r="Z108" s="148">
        <v>2.5323352544457647E-6</v>
      </c>
      <c r="AA108" s="148">
        <v>1.6869292261190353E-6</v>
      </c>
      <c r="AB108" s="148">
        <v>6.4564259010065996E-6</v>
      </c>
      <c r="AC108" s="148">
        <v>1.4002557106533739E-6</v>
      </c>
      <c r="AD108" s="148">
        <v>4.9607777058373015E-7</v>
      </c>
      <c r="AE108" s="148">
        <v>4.4975303134947366E-6</v>
      </c>
      <c r="AF108" s="148">
        <v>1.729172678046185E-6</v>
      </c>
      <c r="AG108" s="148">
        <v>1.9345231730578273E-6</v>
      </c>
      <c r="AH108" s="148">
        <v>1.5035873126315695E-5</v>
      </c>
      <c r="AI108" s="148">
        <v>1.6860621513099298E-5</v>
      </c>
      <c r="AJ108" s="148">
        <v>1.3521582411573473E-7</v>
      </c>
      <c r="AK108" s="148">
        <v>4.4664860971841478E-7</v>
      </c>
      <c r="AL108" s="148">
        <v>1.5054608773324501E-6</v>
      </c>
      <c r="AM108" s="148">
        <v>3.4622830722677843E-6</v>
      </c>
      <c r="AN108" s="148">
        <v>1.2363529730146809E-4</v>
      </c>
      <c r="AO108" s="148">
        <v>1.0920284453969165E-6</v>
      </c>
      <c r="AP108" s="148">
        <v>9.93673201974605E-7</v>
      </c>
      <c r="AQ108" s="148">
        <v>2.6873202222080308E-6</v>
      </c>
      <c r="AR108" s="148">
        <v>2.1688630117185565E-6</v>
      </c>
      <c r="AS108" s="148">
        <v>5.0942098015019347E-7</v>
      </c>
      <c r="AT108" s="148">
        <v>6.2821777187130103E-7</v>
      </c>
      <c r="AU108" s="148">
        <v>9.5592314550838306E-7</v>
      </c>
      <c r="AV108" s="148">
        <v>6.1306027511124709E-7</v>
      </c>
      <c r="AW108" s="148">
        <v>4.6603530128902422E-7</v>
      </c>
      <c r="AX108" s="148">
        <v>6.5262723103799324E-7</v>
      </c>
      <c r="AY108" s="148">
        <v>1.0977893415652267E-6</v>
      </c>
      <c r="AZ108" s="148">
        <v>8.8807908499339331E-7</v>
      </c>
      <c r="BA108" s="148">
        <v>1.3347772313041651E-6</v>
      </c>
      <c r="BB108" s="148">
        <v>1.1577371834643761E-6</v>
      </c>
      <c r="BC108" s="148">
        <v>1.534593939391509E-6</v>
      </c>
      <c r="BD108" s="148">
        <v>1.5708837604486615E-6</v>
      </c>
      <c r="BE108" s="148">
        <v>1.8241631859727667E-6</v>
      </c>
      <c r="BF108" s="148">
        <v>1.7032064542786475E-6</v>
      </c>
      <c r="BG108" s="148">
        <v>2.4762925065527894E-6</v>
      </c>
      <c r="BH108" s="148">
        <v>1.5234129347262175E-6</v>
      </c>
      <c r="BI108" s="148">
        <v>1.5115988621720935E-6</v>
      </c>
      <c r="BJ108" s="148">
        <v>2.445577759604952E-6</v>
      </c>
      <c r="BK108" s="148">
        <v>1.6584188699355917E-6</v>
      </c>
      <c r="BL108" s="148">
        <v>1.9844124324901147E-6</v>
      </c>
      <c r="BM108" s="148">
        <v>1.6924116400189138E-6</v>
      </c>
      <c r="BN108" s="148">
        <v>1.5167939857384735E-6</v>
      </c>
      <c r="BO108" s="148">
        <v>1.1666156323132558E-6</v>
      </c>
      <c r="BP108" s="148">
        <v>1.0501436756302064E-5</v>
      </c>
      <c r="BQ108" s="148">
        <v>1.1559677110713124E-6</v>
      </c>
      <c r="BR108" s="148">
        <v>1.563699725895678E-6</v>
      </c>
      <c r="BS108" s="148">
        <v>1.1357756204884804E-6</v>
      </c>
      <c r="BT108" s="148">
        <v>1.3097662412034537E-6</v>
      </c>
      <c r="BU108" s="148">
        <v>1.1858996103270407E-6</v>
      </c>
      <c r="BV108" s="148">
        <v>1.0497664843884019E-6</v>
      </c>
      <c r="BW108" s="148">
        <v>2.0278310485872245E-6</v>
      </c>
      <c r="BX108" s="148">
        <v>1.8530523935290414E-6</v>
      </c>
      <c r="BY108" s="148">
        <v>1.0888099014248985E-6</v>
      </c>
      <c r="BZ108" s="148">
        <v>1.9583888987030161E-6</v>
      </c>
      <c r="CA108" s="148">
        <v>3.902715916867181E-6</v>
      </c>
      <c r="CB108" s="148">
        <v>2.4996976128232785E-6</v>
      </c>
      <c r="CC108" s="148">
        <v>2.3095761513224535E-6</v>
      </c>
      <c r="CD108" s="148">
        <v>3.3298880388708386E-7</v>
      </c>
      <c r="CE108" s="148">
        <v>3.3604005637291324E-6</v>
      </c>
      <c r="CF108" s="148">
        <v>9.054287098194453E-7</v>
      </c>
      <c r="CG108" s="148">
        <v>1.7092243165435177E-6</v>
      </c>
      <c r="CH108" s="148">
        <v>1.4414516096250625E-6</v>
      </c>
      <c r="CI108" s="148">
        <v>1.5599979900373146E-6</v>
      </c>
      <c r="CJ108" s="148">
        <v>1.3480095889591955E-6</v>
      </c>
      <c r="CK108" s="148">
        <v>2.4464314164587971E-6</v>
      </c>
      <c r="CL108" s="148">
        <v>8.5471242310394249E-7</v>
      </c>
      <c r="CM108" s="148">
        <v>6.8307294676313512E-6</v>
      </c>
      <c r="CN108" s="148">
        <v>1.2102775868977857E-4</v>
      </c>
      <c r="CO108" s="148">
        <v>4.2737756538404483E-6</v>
      </c>
      <c r="CP108" s="148">
        <v>8.7070074012716001E-6</v>
      </c>
      <c r="CQ108" s="148">
        <v>1.2119488317757412E-4</v>
      </c>
      <c r="CR108" s="148">
        <v>1.8441459284285459E-6</v>
      </c>
      <c r="CS108" s="148">
        <v>3.212845795972784E-4</v>
      </c>
      <c r="CT108" s="148">
        <v>1.1362324954862368E-5</v>
      </c>
      <c r="CU108" s="148">
        <v>6.810048447541006E-6</v>
      </c>
      <c r="CV108" s="148">
        <v>2.1790651155221215E-6</v>
      </c>
      <c r="CW108" s="148">
        <v>1.3028066213665723E-5</v>
      </c>
      <c r="CX108" s="148">
        <v>2.1183666372055734E-5</v>
      </c>
      <c r="CY108" s="148">
        <v>4.9748121189087007E-6</v>
      </c>
      <c r="CZ108" s="148">
        <v>2.6413936766127438E-6</v>
      </c>
      <c r="DA108" s="148">
        <v>8.9476822658044207E-5</v>
      </c>
      <c r="DB108" s="148">
        <v>1.3339523194983923E-6</v>
      </c>
      <c r="DC108" s="148">
        <v>2.6563979614723647E-6</v>
      </c>
      <c r="DD108" s="148">
        <v>6.8370578085266841E-5</v>
      </c>
      <c r="DE108" s="148">
        <v>1.3675939058786538E-4</v>
      </c>
      <c r="DF108" s="148">
        <v>3.8852403790250134E-6</v>
      </c>
      <c r="DG108" s="148">
        <v>2.2563224264522232E-3</v>
      </c>
      <c r="DH108" s="148">
        <v>1.0023273883868942</v>
      </c>
      <c r="DI108" s="148">
        <v>8.5061549772915992E-6</v>
      </c>
      <c r="DJ108" s="148">
        <v>3.1075092067089577E-6</v>
      </c>
      <c r="DK108" s="148">
        <v>3.59014567814947E-6</v>
      </c>
    </row>
    <row r="109" spans="2:115">
      <c r="B109" s="150">
        <v>679</v>
      </c>
      <c r="C109" s="149" t="s">
        <v>575</v>
      </c>
      <c r="D109" s="148">
        <v>0.99192577739580279</v>
      </c>
      <c r="E109" s="148">
        <v>0.37944636635294188</v>
      </c>
      <c r="F109" s="148">
        <v>4.6388800084192681E-2</v>
      </c>
      <c r="G109" s="148">
        <v>1.9367162006393775E-2</v>
      </c>
      <c r="H109" s="148">
        <v>0.22115792597943543</v>
      </c>
      <c r="I109" s="148">
        <v>0.14654184444607304</v>
      </c>
      <c r="J109" s="148">
        <v>4.0865335148025731E-4</v>
      </c>
      <c r="K109" s="148">
        <v>3.9800541136622764E-4</v>
      </c>
      <c r="L109" s="148">
        <v>2.6803104023226179E-3</v>
      </c>
      <c r="M109" s="148">
        <v>2.5323030226713587E-4</v>
      </c>
      <c r="N109" s="148">
        <v>1.3462271798491963E-3</v>
      </c>
      <c r="O109" s="148">
        <v>4.1473525243335905E-4</v>
      </c>
      <c r="P109" s="148">
        <v>4.8100999661468473E-4</v>
      </c>
      <c r="Q109" s="148">
        <v>6.0963005735713001E-4</v>
      </c>
      <c r="R109" s="148">
        <v>4.5080835017233337E-4</v>
      </c>
      <c r="S109" s="148">
        <v>4.1436688979347246E-4</v>
      </c>
      <c r="T109" s="148">
        <v>1.6517202972435833E-4</v>
      </c>
      <c r="U109" s="148">
        <v>3.0542630925722641E-4</v>
      </c>
      <c r="V109" s="148">
        <v>3.9149026382433996E-4</v>
      </c>
      <c r="W109" s="148">
        <v>3.3174510734014859E-4</v>
      </c>
      <c r="X109" s="148">
        <v>3.9796222051359954E-4</v>
      </c>
      <c r="Y109" s="148">
        <v>3.4603005065394777E-4</v>
      </c>
      <c r="Z109" s="148">
        <v>2.9914568666779891E-4</v>
      </c>
      <c r="AA109" s="148">
        <v>3.3009536864497889E-4</v>
      </c>
      <c r="AB109" s="148">
        <v>5.8185274018160318E-4</v>
      </c>
      <c r="AC109" s="148">
        <v>4.9895387525237622E-4</v>
      </c>
      <c r="AD109" s="148">
        <v>1.3477313667105081E-4</v>
      </c>
      <c r="AE109" s="148">
        <v>2.7384343652443239E-4</v>
      </c>
      <c r="AF109" s="148">
        <v>2.4126767941300072E-4</v>
      </c>
      <c r="AG109" s="148">
        <v>4.1364778004987534E-4</v>
      </c>
      <c r="AH109" s="148">
        <v>4.8558781379216175E-4</v>
      </c>
      <c r="AI109" s="148">
        <v>7.6842560487344158E-4</v>
      </c>
      <c r="AJ109" s="148">
        <v>7.7617019525394606E-5</v>
      </c>
      <c r="AK109" s="148">
        <v>1.4619649193911295E-4</v>
      </c>
      <c r="AL109" s="148">
        <v>2.7661844484292244E-4</v>
      </c>
      <c r="AM109" s="148">
        <v>2.828141940489516E-4</v>
      </c>
      <c r="AN109" s="148">
        <v>2.8963616972824179E-4</v>
      </c>
      <c r="AO109" s="148">
        <v>4.4943312893000567E-4</v>
      </c>
      <c r="AP109" s="148">
        <v>3.8625812477299885E-4</v>
      </c>
      <c r="AQ109" s="148">
        <v>2.1217978633100059E-3</v>
      </c>
      <c r="AR109" s="148">
        <v>5.0209421005829652E-4</v>
      </c>
      <c r="AS109" s="148">
        <v>2.1078883982161915E-4</v>
      </c>
      <c r="AT109" s="148">
        <v>2.3102273330732144E-4</v>
      </c>
      <c r="AU109" s="148">
        <v>3.2910750167627434E-4</v>
      </c>
      <c r="AV109" s="148">
        <v>2.4019167015846256E-4</v>
      </c>
      <c r="AW109" s="148">
        <v>1.7484653514796225E-4</v>
      </c>
      <c r="AX109" s="148">
        <v>2.1771651512650109E-4</v>
      </c>
      <c r="AY109" s="148">
        <v>2.6240190036685176E-4</v>
      </c>
      <c r="AZ109" s="148">
        <v>2.4668002975610946E-4</v>
      </c>
      <c r="BA109" s="148">
        <v>3.423754513404616E-4</v>
      </c>
      <c r="BB109" s="148">
        <v>3.4883520416315733E-4</v>
      </c>
      <c r="BC109" s="148">
        <v>3.640373837248974E-4</v>
      </c>
      <c r="BD109" s="148">
        <v>3.8139490067324027E-4</v>
      </c>
      <c r="BE109" s="148">
        <v>6.211684090335379E-4</v>
      </c>
      <c r="BF109" s="148">
        <v>3.960005766267775E-4</v>
      </c>
      <c r="BG109" s="148">
        <v>4.592966052088837E-4</v>
      </c>
      <c r="BH109" s="148">
        <v>3.3040458953538044E-4</v>
      </c>
      <c r="BI109" s="148">
        <v>3.8965520300775046E-4</v>
      </c>
      <c r="BJ109" s="148">
        <v>4.7436900508631471E-4</v>
      </c>
      <c r="BK109" s="148">
        <v>3.650339053478502E-4</v>
      </c>
      <c r="BL109" s="148">
        <v>3.6631968897534356E-4</v>
      </c>
      <c r="BM109" s="148">
        <v>3.3697273734679966E-4</v>
      </c>
      <c r="BN109" s="148">
        <v>5.9790116638243557E-4</v>
      </c>
      <c r="BO109" s="148">
        <v>3.0343271532239129E-4</v>
      </c>
      <c r="BP109" s="148">
        <v>5.0125422866058908E-4</v>
      </c>
      <c r="BQ109" s="148">
        <v>6.0136412101533053E-4</v>
      </c>
      <c r="BR109" s="148">
        <v>5.7121141301468123E-4</v>
      </c>
      <c r="BS109" s="148">
        <v>3.9924988694261734E-4</v>
      </c>
      <c r="BT109" s="148">
        <v>7.6132565463522025E-4</v>
      </c>
      <c r="BU109" s="148">
        <v>7.341352184430524E-4</v>
      </c>
      <c r="BV109" s="148">
        <v>2.4340985935391674E-4</v>
      </c>
      <c r="BW109" s="148">
        <v>3.4012407575565861E-4</v>
      </c>
      <c r="BX109" s="148">
        <v>7.1289951560778002E-4</v>
      </c>
      <c r="BY109" s="148">
        <v>2.0885723374773968E-4</v>
      </c>
      <c r="BZ109" s="148">
        <v>8.68640532657929E-4</v>
      </c>
      <c r="CA109" s="148">
        <v>5.7185578910273933E-4</v>
      </c>
      <c r="CB109" s="148">
        <v>1.7791745765791704E-3</v>
      </c>
      <c r="CC109" s="148">
        <v>1.4027105104546589E-3</v>
      </c>
      <c r="CD109" s="148">
        <v>5.1020176376092696E-4</v>
      </c>
      <c r="CE109" s="148">
        <v>4.3322645622769575E-4</v>
      </c>
      <c r="CF109" s="148">
        <v>6.1584809719259967E-4</v>
      </c>
      <c r="CG109" s="148">
        <v>6.8231139268788753E-4</v>
      </c>
      <c r="CH109" s="148">
        <v>5.7715183062117777E-4</v>
      </c>
      <c r="CI109" s="148">
        <v>5.3596494564267028E-4</v>
      </c>
      <c r="CJ109" s="148">
        <v>6.5721791981846812E-4</v>
      </c>
      <c r="CK109" s="148">
        <v>9.1891472950961131E-4</v>
      </c>
      <c r="CL109" s="148">
        <v>4.8704211485501512E-4</v>
      </c>
      <c r="CM109" s="148">
        <v>9.5652518835411958E-4</v>
      </c>
      <c r="CN109" s="148">
        <v>2.3563662550362104E-3</v>
      </c>
      <c r="CO109" s="148">
        <v>1.3223441957082981E-3</v>
      </c>
      <c r="CP109" s="148">
        <v>7.9087497386340474E-4</v>
      </c>
      <c r="CQ109" s="148">
        <v>3.6084506352519288E-3</v>
      </c>
      <c r="CR109" s="148">
        <v>5.4011870846651464E-4</v>
      </c>
      <c r="CS109" s="148">
        <v>3.902105452979122E-3</v>
      </c>
      <c r="CT109" s="148">
        <v>3.2106276005884845E-3</v>
      </c>
      <c r="CU109" s="148">
        <v>5.7103633355015193E-4</v>
      </c>
      <c r="CV109" s="148">
        <v>5.6326339326923352E-4</v>
      </c>
      <c r="CW109" s="148">
        <v>4.5842689562152774E-4</v>
      </c>
      <c r="CX109" s="148">
        <v>4.3603555522158147E-4</v>
      </c>
      <c r="CY109" s="148">
        <v>2.6410175779064903E-3</v>
      </c>
      <c r="CZ109" s="148">
        <v>1.2524859110123511E-3</v>
      </c>
      <c r="DA109" s="148">
        <v>3.1078660396106493E-3</v>
      </c>
      <c r="DB109" s="148">
        <v>7.9820170985043734E-4</v>
      </c>
      <c r="DC109" s="148">
        <v>1.059185461878808E-3</v>
      </c>
      <c r="DD109" s="148">
        <v>2.1536214765333168E-3</v>
      </c>
      <c r="DE109" s="148">
        <v>9.1051257388204381E-4</v>
      </c>
      <c r="DF109" s="148">
        <v>1.9155817704046038E-3</v>
      </c>
      <c r="DG109" s="148">
        <v>2.597929154757941E-3</v>
      </c>
      <c r="DH109" s="148">
        <v>1.6370834140627287E-3</v>
      </c>
      <c r="DI109" s="148">
        <v>1.0036251802600753</v>
      </c>
      <c r="DJ109" s="148">
        <v>4.582027478445679E-4</v>
      </c>
      <c r="DK109" s="148">
        <v>1.7182475599936923E-3</v>
      </c>
    </row>
    <row r="110" spans="2:115">
      <c r="B110" s="150">
        <v>681</v>
      </c>
      <c r="C110" s="147" t="s">
        <v>576</v>
      </c>
      <c r="D110" s="148">
        <v>1</v>
      </c>
      <c r="E110" s="148">
        <v>0</v>
      </c>
      <c r="F110" s="148">
        <v>0</v>
      </c>
      <c r="G110" s="148">
        <v>0</v>
      </c>
      <c r="H110" s="148">
        <v>0</v>
      </c>
      <c r="I110" s="148">
        <v>0</v>
      </c>
      <c r="J110" s="148">
        <v>1.1867641296699945E-3</v>
      </c>
      <c r="K110" s="148">
        <v>1.2846312824981053E-3</v>
      </c>
      <c r="L110" s="148">
        <v>1.5137848004958651E-3</v>
      </c>
      <c r="M110" s="148">
        <v>4.7166352285247038E-3</v>
      </c>
      <c r="N110" s="148">
        <v>1.7385940396922989E-3</v>
      </c>
      <c r="O110" s="148">
        <v>1.3925710027184646E-3</v>
      </c>
      <c r="P110" s="148">
        <v>2.2998621537628303E-3</v>
      </c>
      <c r="Q110" s="148">
        <v>2.0370560562495039E-3</v>
      </c>
      <c r="R110" s="148">
        <v>1.2271052657214145E-3</v>
      </c>
      <c r="S110" s="148">
        <v>1.2291771768649909E-3</v>
      </c>
      <c r="T110" s="148">
        <v>2.4648403576293769E-4</v>
      </c>
      <c r="U110" s="148">
        <v>1.7258096083203895E-3</v>
      </c>
      <c r="V110" s="148">
        <v>2.2251866306557122E-3</v>
      </c>
      <c r="W110" s="148">
        <v>2.1909146015469923E-3</v>
      </c>
      <c r="X110" s="148">
        <v>2.06978918604773E-3</v>
      </c>
      <c r="Y110" s="148">
        <v>1.7584586811879056E-3</v>
      </c>
      <c r="Z110" s="148">
        <v>1.5833281769728365E-3</v>
      </c>
      <c r="AA110" s="148">
        <v>1.6169640083973633E-3</v>
      </c>
      <c r="AB110" s="148">
        <v>1.8001626085554826E-3</v>
      </c>
      <c r="AC110" s="148">
        <v>1.4958191285115259E-3</v>
      </c>
      <c r="AD110" s="148">
        <v>4.3653473292291651E-4</v>
      </c>
      <c r="AE110" s="148">
        <v>8.6517007064767246E-4</v>
      </c>
      <c r="AF110" s="148">
        <v>9.8425042160546722E-4</v>
      </c>
      <c r="AG110" s="148">
        <v>1.2784157567299172E-3</v>
      </c>
      <c r="AH110" s="148">
        <v>1.8305522727367408E-3</v>
      </c>
      <c r="AI110" s="148">
        <v>1.5791487586489835E-3</v>
      </c>
      <c r="AJ110" s="148">
        <v>1.422299709497558E-4</v>
      </c>
      <c r="AK110" s="148">
        <v>4.2746164121141721E-4</v>
      </c>
      <c r="AL110" s="148">
        <v>8.1306828748662014E-4</v>
      </c>
      <c r="AM110" s="148">
        <v>9.1860045043459619E-4</v>
      </c>
      <c r="AN110" s="148">
        <v>2.1674438937917258E-3</v>
      </c>
      <c r="AO110" s="148">
        <v>2.3142485097677017E-3</v>
      </c>
      <c r="AP110" s="148">
        <v>1.5481132888514844E-3</v>
      </c>
      <c r="AQ110" s="148">
        <v>2.0066282118872416E-3</v>
      </c>
      <c r="AR110" s="148">
        <v>1.8208528097483692E-3</v>
      </c>
      <c r="AS110" s="148">
        <v>6.4059242716397547E-4</v>
      </c>
      <c r="AT110" s="148">
        <v>6.8215557592296485E-4</v>
      </c>
      <c r="AU110" s="148">
        <v>8.9817066085339946E-4</v>
      </c>
      <c r="AV110" s="148">
        <v>1.2057402710403098E-3</v>
      </c>
      <c r="AW110" s="148">
        <v>7.00096190064112E-4</v>
      </c>
      <c r="AX110" s="148">
        <v>1.066944243151219E-3</v>
      </c>
      <c r="AY110" s="148">
        <v>1.5122169214150268E-3</v>
      </c>
      <c r="AZ110" s="148">
        <v>1.0134626789299447E-3</v>
      </c>
      <c r="BA110" s="148">
        <v>1.5827332795100204E-3</v>
      </c>
      <c r="BB110" s="148">
        <v>1.703979269209554E-3</v>
      </c>
      <c r="BC110" s="148">
        <v>1.7523260243812139E-3</v>
      </c>
      <c r="BD110" s="148">
        <v>1.8120288852298077E-3</v>
      </c>
      <c r="BE110" s="148">
        <v>2.7642089847909933E-3</v>
      </c>
      <c r="BF110" s="148">
        <v>1.9203290023237902E-3</v>
      </c>
      <c r="BG110" s="148">
        <v>1.6008327225321441E-3</v>
      </c>
      <c r="BH110" s="148">
        <v>1.476188487960143E-3</v>
      </c>
      <c r="BI110" s="148">
        <v>1.6882207063767471E-3</v>
      </c>
      <c r="BJ110" s="148">
        <v>1.9553332074614392E-3</v>
      </c>
      <c r="BK110" s="148">
        <v>1.742556229990347E-3</v>
      </c>
      <c r="BL110" s="148">
        <v>1.2365264398279691E-3</v>
      </c>
      <c r="BM110" s="148">
        <v>1.337960490045875E-3</v>
      </c>
      <c r="BN110" s="148">
        <v>1.5628367901954193E-3</v>
      </c>
      <c r="BO110" s="148">
        <v>2.158519986991484E-3</v>
      </c>
      <c r="BP110" s="148">
        <v>2.5853476236434359E-3</v>
      </c>
      <c r="BQ110" s="148">
        <v>2.0952058172138454E-3</v>
      </c>
      <c r="BR110" s="148">
        <v>1.5395706022016157E-3</v>
      </c>
      <c r="BS110" s="148">
        <v>9.0890928853584404E-4</v>
      </c>
      <c r="BT110" s="148">
        <v>3.0799262178635516E-3</v>
      </c>
      <c r="BU110" s="148">
        <v>1.2522877467447532E-3</v>
      </c>
      <c r="BV110" s="148">
        <v>6.4671123247943588E-4</v>
      </c>
      <c r="BW110" s="148">
        <v>7.7244382527875109E-4</v>
      </c>
      <c r="BX110" s="148">
        <v>1.8103682299518257E-3</v>
      </c>
      <c r="BY110" s="148">
        <v>3.5521434318531797E-3</v>
      </c>
      <c r="BZ110" s="148">
        <v>2.6314019337924026E-3</v>
      </c>
      <c r="CA110" s="148">
        <v>4.3980289373596387E-3</v>
      </c>
      <c r="CB110" s="148">
        <v>1.9217186676692901E-3</v>
      </c>
      <c r="CC110" s="148">
        <v>1.3477864216601141E-3</v>
      </c>
      <c r="CD110" s="148">
        <v>3.4879733770538755E-4</v>
      </c>
      <c r="CE110" s="148">
        <v>3.7094430467269381E-3</v>
      </c>
      <c r="CF110" s="148">
        <v>2.2750950410093604E-3</v>
      </c>
      <c r="CG110" s="148">
        <v>2.9485979153249632E-3</v>
      </c>
      <c r="CH110" s="148">
        <v>3.1278184684268642E-3</v>
      </c>
      <c r="CI110" s="148">
        <v>5.6133423180213795E-3</v>
      </c>
      <c r="CJ110" s="148">
        <v>4.0305089595095381E-3</v>
      </c>
      <c r="CK110" s="148">
        <v>4.1965352087389579E-3</v>
      </c>
      <c r="CL110" s="148">
        <v>3.8117327381596484E-3</v>
      </c>
      <c r="CM110" s="148">
        <v>4.5144024646965406E-3</v>
      </c>
      <c r="CN110" s="148">
        <v>3.6126394271552668E-3</v>
      </c>
      <c r="CO110" s="148">
        <v>1.4459729006854371E-3</v>
      </c>
      <c r="CP110" s="148">
        <v>3.2713175358090145E-3</v>
      </c>
      <c r="CQ110" s="148">
        <v>3.3906890259346976E-3</v>
      </c>
      <c r="CR110" s="148">
        <v>3.2804768926052966E-3</v>
      </c>
      <c r="CS110" s="148">
        <v>2.2209743035670462E-3</v>
      </c>
      <c r="CT110" s="148">
        <v>7.7519480419419706E-3</v>
      </c>
      <c r="CU110" s="148">
        <v>2.1531915739533393E-3</v>
      </c>
      <c r="CV110" s="148">
        <v>6.13640520526622E-3</v>
      </c>
      <c r="CW110" s="148">
        <v>4.7517013915282435E-3</v>
      </c>
      <c r="CX110" s="148">
        <v>5.3953930221045396E-3</v>
      </c>
      <c r="CY110" s="148">
        <v>5.3521970773713658E-3</v>
      </c>
      <c r="CZ110" s="148">
        <v>2.5293294080990045E-3</v>
      </c>
      <c r="DA110" s="148">
        <v>3.7445990926878521E-3</v>
      </c>
      <c r="DB110" s="148">
        <v>2.3556023867828506E-3</v>
      </c>
      <c r="DC110" s="148">
        <v>2.2399301296370478E-3</v>
      </c>
      <c r="DD110" s="148">
        <v>3.6464515678008374E-3</v>
      </c>
      <c r="DE110" s="148">
        <v>1.8170767508554294E-3</v>
      </c>
      <c r="DF110" s="148">
        <v>4.7076063539141736E-3</v>
      </c>
      <c r="DG110" s="148">
        <v>2.7077094842410027E-3</v>
      </c>
      <c r="DH110" s="148">
        <v>3.5745288975884628E-3</v>
      </c>
      <c r="DI110" s="148">
        <v>3.2038919130974765E-3</v>
      </c>
      <c r="DJ110" s="148">
        <v>1.0018439819606244</v>
      </c>
      <c r="DK110" s="148">
        <v>1.109521004704849E-3</v>
      </c>
    </row>
    <row r="111" spans="2:115">
      <c r="B111" s="155">
        <v>691</v>
      </c>
      <c r="C111" s="156" t="s">
        <v>577</v>
      </c>
      <c r="D111" s="157">
        <v>0.72952939998567257</v>
      </c>
      <c r="E111" s="157">
        <v>7.4225519353047602E-3</v>
      </c>
      <c r="F111" s="157">
        <v>0.57552546137244043</v>
      </c>
      <c r="G111" s="157">
        <v>6.4312667615553264E-6</v>
      </c>
      <c r="H111" s="157">
        <v>1.7832430227740328E-3</v>
      </c>
      <c r="I111" s="157">
        <v>1.7346349774961557E-3</v>
      </c>
      <c r="J111" s="157">
        <v>8.4879253111808071E-3</v>
      </c>
      <c r="K111" s="157">
        <v>3.5684790208740515E-3</v>
      </c>
      <c r="L111" s="157">
        <v>2.7488421077852621E-3</v>
      </c>
      <c r="M111" s="157">
        <v>1.8779518470674731E-3</v>
      </c>
      <c r="N111" s="157">
        <v>8.9764243592153434E-3</v>
      </c>
      <c r="O111" s="157">
        <v>1.1170965620532779E-2</v>
      </c>
      <c r="P111" s="157">
        <v>8.1453236166380821E-3</v>
      </c>
      <c r="Q111" s="157">
        <v>6.794016972522565E-3</v>
      </c>
      <c r="R111" s="157">
        <v>7.4255026565432551E-3</v>
      </c>
      <c r="S111" s="157">
        <v>5.9494249943675484E-3</v>
      </c>
      <c r="T111" s="157">
        <v>4.2008509737322666E-3</v>
      </c>
      <c r="U111" s="157">
        <v>3.8601973817252314E-3</v>
      </c>
      <c r="V111" s="157">
        <v>4.6952399404488589E-3</v>
      </c>
      <c r="W111" s="157">
        <v>8.9733742425519535E-3</v>
      </c>
      <c r="X111" s="157">
        <v>4.4033193560427692E-3</v>
      </c>
      <c r="Y111" s="157">
        <v>4.6951333489769929E-3</v>
      </c>
      <c r="Z111" s="157">
        <v>3.9717184412270973E-3</v>
      </c>
      <c r="AA111" s="157">
        <v>3.2065484557632371E-3</v>
      </c>
      <c r="AB111" s="157">
        <v>1.9414671779267344E-3</v>
      </c>
      <c r="AC111" s="157">
        <v>3.2830536485845174E-3</v>
      </c>
      <c r="AD111" s="157">
        <v>9.3232761702120458E-4</v>
      </c>
      <c r="AE111" s="157">
        <v>1.8756800928979847E-3</v>
      </c>
      <c r="AF111" s="157">
        <v>2.1398245093428893E-3</v>
      </c>
      <c r="AG111" s="157">
        <v>7.4001007014728526E-3</v>
      </c>
      <c r="AH111" s="157">
        <v>2.6255958136050441E-3</v>
      </c>
      <c r="AI111" s="157">
        <v>2.8721785836874187E-3</v>
      </c>
      <c r="AJ111" s="157">
        <v>4.975287378431194E-4</v>
      </c>
      <c r="AK111" s="157">
        <v>5.6091395196330015E-3</v>
      </c>
      <c r="AL111" s="157">
        <v>2.8474381633117728E-3</v>
      </c>
      <c r="AM111" s="157">
        <v>5.7853840062969727E-3</v>
      </c>
      <c r="AN111" s="157">
        <v>5.0618727663648399E-3</v>
      </c>
      <c r="AO111" s="157">
        <v>1.1538337899286169E-2</v>
      </c>
      <c r="AP111" s="157">
        <v>9.4499764183298019E-3</v>
      </c>
      <c r="AQ111" s="157">
        <v>3.0283774893120211E-3</v>
      </c>
      <c r="AR111" s="157">
        <v>1.0965340992680076E-2</v>
      </c>
      <c r="AS111" s="157">
        <v>7.2199263903942514E-3</v>
      </c>
      <c r="AT111" s="157">
        <v>8.2024871040821262E-3</v>
      </c>
      <c r="AU111" s="157">
        <v>1.4455768971581491E-2</v>
      </c>
      <c r="AV111" s="157">
        <v>1.0244132128135302E-2</v>
      </c>
      <c r="AW111" s="157">
        <v>4.4610077934464807E-3</v>
      </c>
      <c r="AX111" s="157">
        <v>6.5505785821350134E-3</v>
      </c>
      <c r="AY111" s="157">
        <v>6.0238237627815534E-3</v>
      </c>
      <c r="AZ111" s="157">
        <v>7.5411813101984469E-3</v>
      </c>
      <c r="BA111" s="157">
        <v>8.8836628058543733E-3</v>
      </c>
      <c r="BB111" s="157">
        <v>7.1634441594499235E-3</v>
      </c>
      <c r="BC111" s="157">
        <v>4.0561723445614751E-3</v>
      </c>
      <c r="BD111" s="157">
        <v>2.561381771550368E-3</v>
      </c>
      <c r="BE111" s="157">
        <v>2.6843197004214406E-3</v>
      </c>
      <c r="BF111" s="157">
        <v>5.1697980508347927E-3</v>
      </c>
      <c r="BG111" s="157">
        <v>3.1915652325519217E-3</v>
      </c>
      <c r="BH111" s="157">
        <v>2.362532995098711E-3</v>
      </c>
      <c r="BI111" s="157">
        <v>5.968511028731251E-3</v>
      </c>
      <c r="BJ111" s="157">
        <v>4.6457658736958028E-3</v>
      </c>
      <c r="BK111" s="157">
        <v>3.0714651403058726E-3</v>
      </c>
      <c r="BL111" s="157">
        <v>3.4335231901663822E-3</v>
      </c>
      <c r="BM111" s="157">
        <v>3.343258461234479E-3</v>
      </c>
      <c r="BN111" s="157">
        <v>7.0105852902112185E-3</v>
      </c>
      <c r="BO111" s="157">
        <v>9.7856223083042197E-3</v>
      </c>
      <c r="BP111" s="157">
        <v>3.7949013909642339E-3</v>
      </c>
      <c r="BQ111" s="157">
        <v>4.4644213467155414E-3</v>
      </c>
      <c r="BR111" s="157">
        <v>1.3377374109828498E-2</v>
      </c>
      <c r="BS111" s="157">
        <v>1.5666035349649644E-2</v>
      </c>
      <c r="BT111" s="157">
        <v>1.1423079482687389E-2</v>
      </c>
      <c r="BU111" s="157">
        <v>1.3096695248514079E-2</v>
      </c>
      <c r="BV111" s="157">
        <v>4.4255886761734734E-3</v>
      </c>
      <c r="BW111" s="157">
        <v>3.9886385127625885E-3</v>
      </c>
      <c r="BX111" s="157">
        <v>8.1935169904673762E-3</v>
      </c>
      <c r="BY111" s="157">
        <v>7.176923845005235E-3</v>
      </c>
      <c r="BZ111" s="157">
        <v>4.949431744235901E-3</v>
      </c>
      <c r="CA111" s="157">
        <v>9.0256226494330009E-3</v>
      </c>
      <c r="CB111" s="157">
        <v>9.3466738113075938E-3</v>
      </c>
      <c r="CC111" s="157">
        <v>7.8283563920554713E-3</v>
      </c>
      <c r="CD111" s="157">
        <v>1.0927986748593712E-3</v>
      </c>
      <c r="CE111" s="157">
        <v>6.6205150624261636E-3</v>
      </c>
      <c r="CF111" s="157">
        <v>2.4574194290173509E-3</v>
      </c>
      <c r="CG111" s="157">
        <v>4.5355892751393389E-3</v>
      </c>
      <c r="CH111" s="157">
        <v>1.0669615986634786E-2</v>
      </c>
      <c r="CI111" s="157">
        <v>6.3008283976559876E-3</v>
      </c>
      <c r="CJ111" s="157">
        <v>4.2403286393738844E-3</v>
      </c>
      <c r="CK111" s="157">
        <v>5.079198216802536E-3</v>
      </c>
      <c r="CL111" s="157">
        <v>1.6669922434526261E-3</v>
      </c>
      <c r="CM111" s="157">
        <v>8.3626048274572148E-3</v>
      </c>
      <c r="CN111" s="157">
        <v>6.4705305667653555E-3</v>
      </c>
      <c r="CO111" s="157">
        <v>2.4952936471849575E-3</v>
      </c>
      <c r="CP111" s="157">
        <v>1.2151222480302995E-2</v>
      </c>
      <c r="CQ111" s="157">
        <v>5.0430876545235221E-3</v>
      </c>
      <c r="CR111" s="157">
        <v>1.7701842180094577E-3</v>
      </c>
      <c r="CS111" s="157">
        <v>7.5031839448056348E-3</v>
      </c>
      <c r="CT111" s="157">
        <v>2.8024286005553416E-3</v>
      </c>
      <c r="CU111" s="157">
        <v>2.8016477025519823E-3</v>
      </c>
      <c r="CV111" s="157">
        <v>1.5643284501513092E-2</v>
      </c>
      <c r="CW111" s="157">
        <v>6.2824463227123669E-3</v>
      </c>
      <c r="CX111" s="157">
        <v>3.5322006770072871E-3</v>
      </c>
      <c r="CY111" s="157">
        <v>1.0945861322224944E-2</v>
      </c>
      <c r="CZ111" s="157">
        <v>5.1489637600454063E-3</v>
      </c>
      <c r="DA111" s="157">
        <v>6.1004756650974339E-3</v>
      </c>
      <c r="DB111" s="157">
        <v>6.7328783626930686E-3</v>
      </c>
      <c r="DC111" s="157">
        <v>3.7955240593131019E-3</v>
      </c>
      <c r="DD111" s="157">
        <v>1.7541032531816381E-2</v>
      </c>
      <c r="DE111" s="157">
        <v>4.5786192189841103E-3</v>
      </c>
      <c r="DF111" s="157">
        <v>8.4196302388187903E-3</v>
      </c>
      <c r="DG111" s="157">
        <v>2.3953251180833177E-3</v>
      </c>
      <c r="DH111" s="157">
        <v>2.4797200813549279E-3</v>
      </c>
      <c r="DI111" s="157">
        <v>5.3135490970262367E-3</v>
      </c>
      <c r="DJ111" s="157">
        <v>4.1358369482310531E-3</v>
      </c>
      <c r="DK111" s="157">
        <v>1.0018864896319144</v>
      </c>
    </row>
    <row r="112" spans="2:115">
      <c r="B112" s="483">
        <v>700</v>
      </c>
      <c r="C112" s="484" t="s">
        <v>832</v>
      </c>
      <c r="G112" s="38">
        <v>1</v>
      </c>
    </row>
    <row r="113" s="53" customFormat="1"/>
    <row r="114" s="53" customFormat="1"/>
    <row r="115" s="53" customFormat="1"/>
    <row r="116" s="53" customFormat="1"/>
    <row r="117" s="53" customFormat="1"/>
    <row r="118" s="53" customFormat="1"/>
    <row r="119" s="53" customFormat="1"/>
    <row r="120" s="53" customFormat="1"/>
    <row r="121" s="53" customFormat="1"/>
    <row r="122" s="53" customFormat="1"/>
    <row r="123" s="53" customFormat="1"/>
    <row r="124" s="53" customFormat="1"/>
    <row r="125" s="53" customFormat="1"/>
    <row r="126" s="53" customFormat="1"/>
    <row r="127" s="53" customFormat="1"/>
    <row r="128" s="53" customFormat="1"/>
    <row r="129" s="53" customFormat="1"/>
    <row r="130" s="53" customFormat="1"/>
    <row r="131" s="53" customFormat="1"/>
    <row r="132" s="53" customFormat="1"/>
    <row r="133" s="53" customFormat="1"/>
    <row r="134" s="53" customFormat="1"/>
    <row r="135" s="53" customFormat="1"/>
    <row r="136" s="53" customFormat="1"/>
    <row r="137" s="53" customFormat="1"/>
    <row r="138" s="53" customFormat="1"/>
    <row r="139" s="53" customFormat="1"/>
    <row r="140" s="53" customFormat="1"/>
    <row r="141" s="53" customFormat="1"/>
    <row r="142" s="53" customFormat="1"/>
    <row r="143" s="53" customFormat="1"/>
    <row r="144" s="53" customFormat="1"/>
    <row r="145" s="53" customFormat="1"/>
    <row r="146" s="53" customFormat="1"/>
    <row r="147" s="53" customFormat="1"/>
    <row r="148" s="53" customFormat="1"/>
    <row r="149" s="53" customFormat="1"/>
    <row r="150" s="53" customFormat="1"/>
    <row r="151" s="53" customFormat="1"/>
    <row r="152" s="53" customFormat="1"/>
    <row r="153" s="53" customFormat="1"/>
    <row r="154" s="53" customFormat="1"/>
    <row r="155" s="53" customFormat="1"/>
    <row r="156" s="53" customFormat="1"/>
    <row r="157" s="53" customFormat="1"/>
    <row r="158" s="53" customFormat="1"/>
    <row r="159" s="53" customFormat="1"/>
    <row r="160" s="53" customFormat="1"/>
    <row r="161" s="53" customFormat="1"/>
    <row r="162" s="53" customFormat="1"/>
    <row r="163" s="53" customFormat="1"/>
    <row r="164" s="53" customFormat="1"/>
    <row r="165" s="53" customFormat="1"/>
    <row r="166" s="53" customFormat="1"/>
    <row r="167" s="53" customFormat="1"/>
    <row r="168" s="53" customFormat="1"/>
    <row r="169" s="53" customFormat="1"/>
    <row r="170" s="53" customFormat="1"/>
    <row r="171" s="53" customFormat="1"/>
    <row r="172" s="53" customFormat="1"/>
    <row r="173" s="53" customFormat="1"/>
    <row r="174" s="53" customFormat="1"/>
    <row r="175" s="53" customFormat="1"/>
    <row r="176" s="53" customFormat="1"/>
    <row r="177" s="53" customFormat="1"/>
    <row r="178" s="53" customFormat="1"/>
    <row r="179" s="53" customFormat="1"/>
    <row r="180" s="53" customFormat="1"/>
    <row r="181" s="53" customFormat="1"/>
    <row r="182" s="53" customFormat="1"/>
    <row r="183" s="53" customFormat="1"/>
    <row r="184" s="53" customFormat="1"/>
    <row r="185" s="53" customFormat="1"/>
    <row r="186" s="53" customFormat="1"/>
    <row r="187" s="53" customFormat="1"/>
    <row r="188" s="53" customFormat="1"/>
    <row r="189" s="53" customFormat="1"/>
    <row r="190" s="53" customFormat="1"/>
    <row r="191" s="53" customFormat="1"/>
    <row r="192" s="53" customFormat="1"/>
    <row r="193" s="53" customFormat="1"/>
    <row r="194" s="53" customFormat="1"/>
    <row r="195" s="53" customFormat="1"/>
    <row r="196" s="53" customFormat="1"/>
    <row r="197" s="53" customFormat="1"/>
    <row r="198" s="53" customFormat="1"/>
    <row r="199" s="53" customFormat="1"/>
    <row r="200" s="53" customFormat="1"/>
    <row r="201" s="53" customFormat="1"/>
    <row r="202" s="53" customFormat="1"/>
    <row r="203" s="53" customFormat="1"/>
    <row r="204" s="53" customFormat="1"/>
    <row r="205" s="53" customFormat="1"/>
    <row r="206" s="53" customFormat="1"/>
    <row r="207" s="53" customFormat="1"/>
    <row r="208" s="53" customFormat="1"/>
    <row r="209" s="53" customFormat="1"/>
    <row r="210" s="53" customFormat="1"/>
    <row r="211" s="53" customFormat="1"/>
    <row r="212" s="53" customFormat="1"/>
    <row r="213" s="53" customFormat="1"/>
    <row r="214" s="53" customFormat="1"/>
    <row r="215" s="53" customFormat="1"/>
    <row r="216" s="53" customFormat="1"/>
    <row r="217" s="53" customFormat="1"/>
    <row r="218" s="53" customFormat="1"/>
    <row r="219" s="53" customFormat="1"/>
    <row r="220" s="53" customFormat="1"/>
    <row r="221" s="53" customFormat="1"/>
    <row r="222" s="53" customFormat="1"/>
    <row r="223" s="53" customFormat="1"/>
    <row r="224" s="53" customFormat="1"/>
    <row r="225" s="53" customFormat="1"/>
    <row r="226" s="53" customFormat="1"/>
    <row r="227" s="53" customFormat="1"/>
    <row r="228" s="53" customFormat="1"/>
    <row r="229" s="53" customFormat="1"/>
    <row r="230" s="53" customFormat="1"/>
    <row r="231" s="53" customFormat="1"/>
    <row r="232" s="53" customFormat="1"/>
    <row r="233" s="53" customFormat="1"/>
    <row r="234" s="53" customFormat="1"/>
    <row r="235" s="53" customFormat="1"/>
    <row r="236" s="53" customFormat="1"/>
    <row r="237" s="53" customFormat="1"/>
    <row r="238" s="53" customFormat="1"/>
    <row r="239" s="53" customFormat="1"/>
    <row r="240" s="53" customFormat="1"/>
    <row r="241" s="53" customFormat="1"/>
    <row r="242" s="53" customFormat="1"/>
    <row r="243" s="53" customFormat="1"/>
    <row r="244" s="53" customFormat="1"/>
    <row r="245" s="53" customFormat="1"/>
    <row r="246" s="53" customFormat="1"/>
    <row r="247" s="53" customFormat="1"/>
    <row r="248" s="53" customFormat="1"/>
    <row r="249" s="53" customFormat="1"/>
    <row r="250" s="53" customFormat="1"/>
    <row r="251" s="53" customFormat="1"/>
    <row r="252" s="53" customFormat="1"/>
    <row r="253" s="53" customFormat="1"/>
    <row r="254" s="53" customFormat="1"/>
    <row r="255" s="53" customFormat="1"/>
    <row r="256" s="53" customFormat="1"/>
    <row r="257" s="53" customFormat="1"/>
    <row r="258" s="53" customFormat="1"/>
    <row r="259" s="53" customFormat="1"/>
    <row r="260" s="53" customFormat="1"/>
    <row r="261" s="53" customFormat="1"/>
    <row r="262" s="53" customFormat="1"/>
    <row r="263" s="53" customFormat="1"/>
    <row r="264" s="53" customFormat="1"/>
    <row r="265" s="53" customFormat="1"/>
    <row r="266" s="53" customFormat="1"/>
    <row r="267" s="53" customFormat="1"/>
    <row r="268" s="53" customFormat="1"/>
    <row r="269" s="53" customFormat="1"/>
    <row r="270" s="53" customFormat="1"/>
    <row r="271" s="53" customFormat="1"/>
    <row r="272" s="53" customFormat="1"/>
    <row r="273" s="53" customFormat="1"/>
    <row r="274" s="53" customFormat="1"/>
    <row r="275" s="53" customFormat="1"/>
    <row r="276" s="53" customFormat="1"/>
    <row r="277" s="53" customFormat="1"/>
    <row r="278" s="53" customFormat="1"/>
    <row r="279" s="53" customFormat="1"/>
    <row r="280" s="53" customFormat="1"/>
    <row r="281" s="53" customFormat="1"/>
    <row r="282" s="53" customFormat="1"/>
    <row r="283" s="53" customFormat="1"/>
    <row r="284" s="53" customFormat="1"/>
    <row r="285" s="53" customFormat="1"/>
    <row r="286" s="53" customFormat="1"/>
    <row r="287" s="53" customFormat="1"/>
    <row r="288" s="53" customFormat="1"/>
    <row r="289" s="53" customFormat="1"/>
    <row r="290" s="53" customFormat="1"/>
    <row r="291" s="53" customFormat="1"/>
    <row r="292" s="53" customFormat="1"/>
    <row r="293" s="53" customFormat="1"/>
    <row r="294" s="53" customFormat="1"/>
    <row r="295" s="53" customFormat="1"/>
    <row r="296" s="53" customFormat="1"/>
    <row r="297" s="53" customFormat="1"/>
    <row r="298" s="53" customFormat="1"/>
    <row r="299" s="53" customFormat="1"/>
    <row r="300" s="53" customFormat="1"/>
    <row r="301" s="53" customFormat="1"/>
    <row r="302" s="53" customFormat="1"/>
    <row r="303" s="53" customFormat="1"/>
    <row r="304" s="53" customFormat="1"/>
    <row r="305" s="53" customFormat="1"/>
    <row r="306" s="53" customFormat="1"/>
    <row r="307" s="53" customFormat="1"/>
    <row r="308" s="53" customFormat="1"/>
    <row r="309" s="53" customFormat="1"/>
    <row r="310" s="53" customFormat="1"/>
    <row r="311" s="53" customFormat="1"/>
    <row r="312" s="53" customFormat="1"/>
    <row r="313" s="53" customFormat="1"/>
    <row r="314" s="53" customFormat="1"/>
    <row r="315" s="53" customFormat="1"/>
    <row r="316" s="53" customFormat="1"/>
    <row r="317" s="53" customFormat="1"/>
    <row r="318" s="53" customFormat="1"/>
    <row r="319" s="53" customFormat="1"/>
    <row r="320" s="53" customFormat="1"/>
    <row r="321" s="53" customFormat="1"/>
    <row r="322" s="53" customFormat="1"/>
    <row r="323" s="53" customFormat="1"/>
    <row r="324" s="53" customFormat="1"/>
    <row r="325" s="53" customFormat="1"/>
    <row r="326" s="53" customFormat="1"/>
    <row r="327" s="53" customFormat="1"/>
    <row r="328" s="53" customFormat="1"/>
    <row r="329" s="53" customFormat="1"/>
    <row r="330" s="53" customFormat="1"/>
    <row r="331" s="53" customFormat="1"/>
    <row r="332" s="53" customFormat="1"/>
    <row r="333" s="53" customFormat="1"/>
    <row r="334" s="53" customFormat="1"/>
    <row r="335" s="53" customFormat="1"/>
    <row r="336" s="53" customFormat="1"/>
    <row r="337" s="53" customFormat="1"/>
    <row r="338" s="53" customFormat="1"/>
    <row r="339" s="53" customFormat="1"/>
    <row r="340" s="53" customFormat="1"/>
    <row r="341" s="53" customFormat="1"/>
    <row r="342" s="53" customFormat="1"/>
    <row r="343" s="53" customFormat="1"/>
    <row r="344" s="53" customFormat="1"/>
    <row r="345" s="53" customFormat="1"/>
    <row r="346" s="53" customFormat="1"/>
    <row r="347" s="53" customFormat="1"/>
    <row r="348" s="53" customFormat="1"/>
    <row r="349" s="53" customFormat="1"/>
    <row r="350" s="53" customFormat="1"/>
    <row r="351" s="53" customFormat="1"/>
    <row r="352" s="53" customFormat="1"/>
    <row r="353" s="53" customFormat="1"/>
    <row r="354" s="53" customFormat="1"/>
    <row r="355" s="53" customFormat="1"/>
    <row r="356" s="53" customFormat="1"/>
    <row r="357" s="53" customFormat="1"/>
    <row r="358" s="53" customFormat="1"/>
    <row r="359" s="53" customFormat="1"/>
    <row r="360" s="53" customFormat="1"/>
    <row r="361" s="53" customFormat="1"/>
    <row r="362" s="53" customFormat="1"/>
    <row r="363" s="53" customFormat="1"/>
    <row r="364" s="53" customFormat="1"/>
    <row r="365" s="53" customFormat="1"/>
    <row r="366" s="53" customFormat="1"/>
    <row r="367" s="53" customFormat="1"/>
    <row r="368" s="53" customFormat="1"/>
    <row r="369" s="53" customFormat="1"/>
    <row r="370" s="53" customFormat="1"/>
    <row r="371" s="53" customFormat="1"/>
    <row r="372" s="53" customFormat="1"/>
    <row r="373" s="53" customFormat="1"/>
    <row r="374" s="53" customFormat="1"/>
    <row r="375" s="53" customFormat="1"/>
    <row r="376" s="53" customFormat="1"/>
    <row r="377" s="53" customFormat="1"/>
    <row r="378" s="53" customFormat="1"/>
    <row r="379" s="53" customFormat="1"/>
    <row r="380" s="53" customFormat="1"/>
    <row r="381" s="53" customFormat="1"/>
    <row r="382" s="53" customFormat="1"/>
    <row r="383" s="53" customFormat="1"/>
    <row r="384" s="53" customFormat="1"/>
    <row r="385" s="53" customFormat="1"/>
    <row r="386" s="53" customFormat="1"/>
    <row r="387" s="53" customFormat="1"/>
    <row r="388" s="53" customFormat="1"/>
    <row r="389" s="53" customFormat="1"/>
    <row r="390" s="53" customFormat="1"/>
    <row r="391" s="53" customFormat="1"/>
    <row r="392" s="53" customFormat="1"/>
    <row r="393" s="53" customFormat="1"/>
    <row r="394" s="53" customFormat="1"/>
    <row r="395" s="53" customFormat="1"/>
    <row r="396" s="53" customFormat="1"/>
    <row r="397" s="53" customFormat="1"/>
    <row r="398" s="53" customFormat="1"/>
    <row r="399" s="53" customFormat="1"/>
    <row r="400" s="53" customFormat="1"/>
    <row r="401" s="53" customFormat="1"/>
    <row r="402" s="53" customFormat="1"/>
    <row r="403" s="53" customFormat="1"/>
    <row r="404" s="53" customFormat="1"/>
    <row r="405" s="53" customFormat="1"/>
    <row r="406" s="53" customFormat="1"/>
    <row r="407" s="53" customFormat="1"/>
    <row r="408" s="53" customFormat="1"/>
    <row r="409" s="53" customFormat="1"/>
    <row r="410" s="53" customFormat="1"/>
    <row r="411" s="53" customFormat="1"/>
    <row r="412" s="53" customFormat="1"/>
    <row r="413" s="53" customFormat="1"/>
    <row r="414" s="53" customFormat="1"/>
    <row r="415" s="53" customFormat="1"/>
    <row r="416" s="53" customFormat="1"/>
    <row r="417" s="53" customFormat="1"/>
    <row r="418" s="53" customFormat="1"/>
    <row r="419" s="53" customFormat="1"/>
    <row r="420" s="53" customFormat="1"/>
    <row r="421" s="53" customFormat="1"/>
    <row r="422" s="53" customFormat="1"/>
    <row r="423" s="53" customFormat="1"/>
    <row r="424" s="53" customFormat="1"/>
    <row r="425" s="53" customFormat="1"/>
    <row r="426" s="53" customFormat="1"/>
    <row r="427" s="53" customFormat="1"/>
    <row r="428" s="53" customFormat="1"/>
  </sheetData>
  <sheetProtection sheet="1" objects="1" scenarios="1"/>
  <mergeCells count="113">
    <mergeCell ref="DG4:DG5"/>
    <mergeCell ref="DH4:DH5"/>
    <mergeCell ref="DI4:DI5"/>
    <mergeCell ref="DJ4:DJ5"/>
    <mergeCell ref="DK4:DK5"/>
    <mergeCell ref="DA4:DA5"/>
    <mergeCell ref="DB4:DB5"/>
    <mergeCell ref="DC4:DC5"/>
    <mergeCell ref="DD4:DD5"/>
    <mergeCell ref="DE4:DE5"/>
    <mergeCell ref="DF4:DF5"/>
    <mergeCell ref="CU4:CU5"/>
    <mergeCell ref="CV4:CV5"/>
    <mergeCell ref="CW4:CW5"/>
    <mergeCell ref="CX4:CX5"/>
    <mergeCell ref="CY4:CY5"/>
    <mergeCell ref="CZ4:CZ5"/>
    <mergeCell ref="CO4:CO5"/>
    <mergeCell ref="CP4:CP5"/>
    <mergeCell ref="CQ4:CQ5"/>
    <mergeCell ref="CR4:CR5"/>
    <mergeCell ref="CS4:CS5"/>
    <mergeCell ref="CT4:CT5"/>
    <mergeCell ref="CI4:CI5"/>
    <mergeCell ref="CJ4:CJ5"/>
    <mergeCell ref="CK4:CK5"/>
    <mergeCell ref="CL4:CL5"/>
    <mergeCell ref="CM4:CM5"/>
    <mergeCell ref="CN4:CN5"/>
    <mergeCell ref="CC4:CC5"/>
    <mergeCell ref="CD4:CD5"/>
    <mergeCell ref="CE4:CE5"/>
    <mergeCell ref="CF4:CF5"/>
    <mergeCell ref="CG4:CG5"/>
    <mergeCell ref="CH4:CH5"/>
    <mergeCell ref="BW4:BW5"/>
    <mergeCell ref="BX4:BX5"/>
    <mergeCell ref="BY4:BY5"/>
    <mergeCell ref="BZ4:BZ5"/>
    <mergeCell ref="CA4:CA5"/>
    <mergeCell ref="CB4:CB5"/>
    <mergeCell ref="BQ4:BQ5"/>
    <mergeCell ref="BR4:BR5"/>
    <mergeCell ref="BS4:BS5"/>
    <mergeCell ref="BT4:BT5"/>
    <mergeCell ref="BU4:BU5"/>
    <mergeCell ref="BV4:BV5"/>
    <mergeCell ref="BK4:BK5"/>
    <mergeCell ref="BL4:BL5"/>
    <mergeCell ref="BM4:BM5"/>
    <mergeCell ref="BN4:BN5"/>
    <mergeCell ref="BO4:BO5"/>
    <mergeCell ref="BP4:BP5"/>
    <mergeCell ref="BE4:BE5"/>
    <mergeCell ref="BF4:BF5"/>
    <mergeCell ref="BG4:BG5"/>
    <mergeCell ref="BH4:BH5"/>
    <mergeCell ref="BI4:BI5"/>
    <mergeCell ref="BJ4:BJ5"/>
    <mergeCell ref="AY4:AY5"/>
    <mergeCell ref="AZ4:AZ5"/>
    <mergeCell ref="BA4:BA5"/>
    <mergeCell ref="BB4:BB5"/>
    <mergeCell ref="BC4:BC5"/>
    <mergeCell ref="BD4:BD5"/>
    <mergeCell ref="AS4:AS5"/>
    <mergeCell ref="AT4:AT5"/>
    <mergeCell ref="AU4:AU5"/>
    <mergeCell ref="AV4:AV5"/>
    <mergeCell ref="AW4:AW5"/>
    <mergeCell ref="AX4:AX5"/>
    <mergeCell ref="AM4:AM5"/>
    <mergeCell ref="AN4:AN5"/>
    <mergeCell ref="AO4:AO5"/>
    <mergeCell ref="AP4:AP5"/>
    <mergeCell ref="AQ4:AQ5"/>
    <mergeCell ref="AR4:AR5"/>
    <mergeCell ref="AG4:AG5"/>
    <mergeCell ref="AH4:AH5"/>
    <mergeCell ref="AI4:AI5"/>
    <mergeCell ref="AJ4:AJ5"/>
    <mergeCell ref="AK4:AK5"/>
    <mergeCell ref="AL4:AL5"/>
    <mergeCell ref="AA4:AA5"/>
    <mergeCell ref="AB4:AB5"/>
    <mergeCell ref="AC4:AC5"/>
    <mergeCell ref="AD4:AD5"/>
    <mergeCell ref="AE4:AE5"/>
    <mergeCell ref="AF4:AF5"/>
    <mergeCell ref="U4:U5"/>
    <mergeCell ref="V4:V5"/>
    <mergeCell ref="W4:W5"/>
    <mergeCell ref="X4:X5"/>
    <mergeCell ref="Y4:Y5"/>
    <mergeCell ref="Z4:Z5"/>
    <mergeCell ref="R4:R5"/>
    <mergeCell ref="S4:S5"/>
    <mergeCell ref="T4:T5"/>
    <mergeCell ref="I2:I4"/>
    <mergeCell ref="J4:J5"/>
    <mergeCell ref="K4:K5"/>
    <mergeCell ref="L4:L5"/>
    <mergeCell ref="M4:M5"/>
    <mergeCell ref="N4:N5"/>
    <mergeCell ref="B2:C5"/>
    <mergeCell ref="D2:D4"/>
    <mergeCell ref="E2:E4"/>
    <mergeCell ref="F2:F4"/>
    <mergeCell ref="G2:G4"/>
    <mergeCell ref="H2:H4"/>
    <mergeCell ref="O4:O5"/>
    <mergeCell ref="P4:P5"/>
    <mergeCell ref="Q4:Q5"/>
  </mergeCells>
  <phoneticPr fontId="3"/>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499984740745262"/>
  </sheetPr>
  <dimension ref="A1:CH129"/>
  <sheetViews>
    <sheetView showRowColHeaders="0" topLeftCell="H1" zoomScale="80" zoomScaleNormal="80" workbookViewId="0">
      <pane xSplit="11" ySplit="5" topLeftCell="S6" activePane="bottomRight" state="frozen"/>
      <selection activeCell="H1" sqref="H1"/>
      <selection pane="topRight" activeCell="S1" sqref="S1"/>
      <selection pane="bottomLeft" activeCell="H6" sqref="H6"/>
      <selection pane="bottomRight" activeCell="S6" sqref="S6"/>
    </sheetView>
  </sheetViews>
  <sheetFormatPr defaultColWidth="9" defaultRowHeight="18"/>
  <cols>
    <col min="1" max="1" width="1.6328125" style="1" customWidth="1"/>
    <col min="2" max="2" width="9" style="1"/>
    <col min="3" max="3" width="28.08984375" style="1" customWidth="1"/>
    <col min="4" max="4" width="9" style="1"/>
    <col min="5" max="5" width="2.6328125" style="1" customWidth="1"/>
    <col min="6" max="6" width="10.453125" style="1" customWidth="1"/>
    <col min="7" max="7" width="11.7265625" style="1" customWidth="1"/>
    <col min="8" max="8" width="4.90625" style="1" customWidth="1"/>
    <col min="9" max="9" width="1.6328125" style="1" customWidth="1"/>
    <col min="10" max="10" width="9" style="1"/>
    <col min="11" max="11" width="1.6328125" style="1" customWidth="1"/>
    <col min="12" max="14" width="12.6328125" style="1" customWidth="1"/>
    <col min="15" max="15" width="12.6328125" style="88" customWidth="1"/>
    <col min="16" max="16" width="2.08984375" style="1" customWidth="1"/>
    <col min="17" max="17" width="7.36328125" style="1" customWidth="1"/>
    <col min="18" max="18" width="25.6328125" style="1" customWidth="1"/>
    <col min="19" max="19" width="12.6328125" style="1" customWidth="1"/>
    <col min="20" max="20" width="12.6328125" style="88" customWidth="1"/>
    <col min="21" max="85" width="12.6328125" style="1" customWidth="1"/>
    <col min="86" max="86" width="1.6328125" style="1" customWidth="1"/>
    <col min="87" max="16384" width="9" style="1"/>
  </cols>
  <sheetData>
    <row r="1" spans="1:86" ht="38.15" customHeight="1" thickBot="1">
      <c r="I1" s="2"/>
      <c r="J1" s="3"/>
      <c r="K1" s="3"/>
      <c r="L1" s="4"/>
      <c r="M1" s="3"/>
      <c r="N1" s="5"/>
      <c r="O1" s="6"/>
      <c r="P1" s="3"/>
      <c r="Q1" s="3"/>
      <c r="R1" s="3"/>
      <c r="S1" s="5"/>
      <c r="T1" s="6"/>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row>
    <row r="2" spans="1:86" ht="20.5" thickTop="1">
      <c r="B2" s="1" t="s">
        <v>53</v>
      </c>
      <c r="F2" s="3" t="s">
        <v>5</v>
      </c>
      <c r="H2" s="7"/>
      <c r="I2" s="8"/>
      <c r="J2" s="9" t="s">
        <v>54</v>
      </c>
      <c r="K2" s="10"/>
      <c r="L2" s="10" t="s">
        <v>55</v>
      </c>
      <c r="M2" s="10"/>
      <c r="N2" s="11"/>
      <c r="O2" s="12"/>
      <c r="P2" s="10"/>
      <c r="Q2" s="10"/>
      <c r="R2" s="10"/>
      <c r="S2" s="904" t="s">
        <v>388</v>
      </c>
      <c r="T2" s="904"/>
      <c r="U2" s="904"/>
      <c r="V2" s="904"/>
      <c r="W2" s="904" t="s">
        <v>52</v>
      </c>
      <c r="X2" s="904"/>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3"/>
    </row>
    <row r="3" spans="1:86" ht="14.25" customHeight="1">
      <c r="B3" s="3"/>
      <c r="C3" s="3"/>
      <c r="D3" s="3"/>
      <c r="F3" s="3"/>
      <c r="G3" s="3"/>
      <c r="H3" s="7"/>
      <c r="I3" s="14"/>
      <c r="J3" s="15" t="s">
        <v>585</v>
      </c>
      <c r="K3" s="16"/>
      <c r="L3" s="17">
        <v>2020</v>
      </c>
      <c r="M3" s="17">
        <v>2020</v>
      </c>
      <c r="N3" s="17">
        <v>2020</v>
      </c>
      <c r="O3" s="17">
        <v>2020</v>
      </c>
      <c r="P3" s="18"/>
      <c r="Q3" s="898" t="s">
        <v>593</v>
      </c>
      <c r="R3" s="899"/>
      <c r="S3" s="90">
        <f>$J$6</f>
        <v>2025</v>
      </c>
      <c r="T3" s="90">
        <f t="shared" ref="T3:V3" si="0">$J$6</f>
        <v>2025</v>
      </c>
      <c r="U3" s="90">
        <f t="shared" si="0"/>
        <v>2025</v>
      </c>
      <c r="V3" s="90">
        <f t="shared" si="0"/>
        <v>2025</v>
      </c>
      <c r="W3" s="91" t="s">
        <v>586</v>
      </c>
      <c r="X3" s="92"/>
      <c r="Y3" s="92"/>
      <c r="Z3" s="93"/>
      <c r="AA3" s="94" t="s">
        <v>587</v>
      </c>
      <c r="AB3" s="95"/>
      <c r="AC3" s="95"/>
      <c r="AD3" s="95"/>
      <c r="AE3" s="95"/>
      <c r="AF3" s="95"/>
      <c r="AG3" s="95"/>
      <c r="AH3" s="95"/>
      <c r="AI3" s="95"/>
      <c r="AJ3" s="95"/>
      <c r="AK3" s="95"/>
      <c r="AL3" s="95"/>
      <c r="AM3" s="95"/>
      <c r="AN3" s="96"/>
      <c r="AO3" s="97" t="s">
        <v>588</v>
      </c>
      <c r="AP3" s="98"/>
      <c r="AQ3" s="98"/>
      <c r="AR3" s="98"/>
      <c r="AS3" s="98"/>
      <c r="AT3" s="98"/>
      <c r="AU3" s="98"/>
      <c r="AV3" s="98"/>
      <c r="AW3" s="98"/>
      <c r="AX3" s="98"/>
      <c r="AY3" s="99"/>
      <c r="AZ3" s="100" t="s">
        <v>589</v>
      </c>
      <c r="BA3" s="101"/>
      <c r="BB3" s="101"/>
      <c r="BC3" s="101"/>
      <c r="BD3" s="101"/>
      <c r="BE3" s="101"/>
      <c r="BF3" s="101"/>
      <c r="BG3" s="101"/>
      <c r="BH3" s="101"/>
      <c r="BI3" s="101"/>
      <c r="BJ3" s="101"/>
      <c r="BK3" s="101"/>
      <c r="BL3" s="101"/>
      <c r="BM3" s="101"/>
      <c r="BN3" s="101"/>
      <c r="BO3" s="101"/>
      <c r="BP3" s="101"/>
      <c r="BQ3" s="101"/>
      <c r="BR3" s="101"/>
      <c r="BS3" s="101"/>
      <c r="BT3" s="102"/>
      <c r="BU3" s="103" t="s">
        <v>590</v>
      </c>
      <c r="BV3" s="104"/>
      <c r="BW3" s="104"/>
      <c r="BX3" s="104"/>
      <c r="BY3" s="104"/>
      <c r="BZ3" s="104"/>
      <c r="CA3" s="104"/>
      <c r="CB3" s="104"/>
      <c r="CC3" s="104"/>
      <c r="CD3" s="104"/>
      <c r="CE3" s="104"/>
      <c r="CF3" s="104"/>
      <c r="CG3" s="105"/>
      <c r="CH3" s="19"/>
    </row>
    <row r="4" spans="1:86" ht="49.5" customHeight="1">
      <c r="B4" s="3"/>
      <c r="C4" s="3"/>
      <c r="D4" s="3"/>
      <c r="F4" s="20"/>
      <c r="G4" s="21"/>
      <c r="H4" s="7"/>
      <c r="I4" s="14"/>
      <c r="J4" s="22"/>
      <c r="K4" s="23"/>
      <c r="L4" s="24" t="s">
        <v>416</v>
      </c>
      <c r="M4" s="24" t="s">
        <v>416</v>
      </c>
      <c r="N4" s="24" t="s">
        <v>417</v>
      </c>
      <c r="O4" s="24" t="s">
        <v>417</v>
      </c>
      <c r="P4" s="18"/>
      <c r="Q4" s="900"/>
      <c r="R4" s="901"/>
      <c r="S4" s="106" t="s">
        <v>416</v>
      </c>
      <c r="T4" s="107" t="s">
        <v>416</v>
      </c>
      <c r="U4" s="106" t="s">
        <v>417</v>
      </c>
      <c r="V4" s="107" t="s">
        <v>417</v>
      </c>
      <c r="W4" s="108" t="s">
        <v>282</v>
      </c>
      <c r="X4" s="109" t="s">
        <v>16</v>
      </c>
      <c r="Y4" s="109" t="s">
        <v>283</v>
      </c>
      <c r="Z4" s="109" t="s">
        <v>284</v>
      </c>
      <c r="AA4" s="110" t="s">
        <v>285</v>
      </c>
      <c r="AB4" s="110" t="s">
        <v>6</v>
      </c>
      <c r="AC4" s="110" t="s">
        <v>17</v>
      </c>
      <c r="AD4" s="111" t="s">
        <v>18</v>
      </c>
      <c r="AE4" s="111" t="s">
        <v>19</v>
      </c>
      <c r="AF4" s="111" t="s">
        <v>418</v>
      </c>
      <c r="AG4" s="111" t="s">
        <v>419</v>
      </c>
      <c r="AH4" s="111" t="s">
        <v>420</v>
      </c>
      <c r="AI4" s="111" t="s">
        <v>421</v>
      </c>
      <c r="AJ4" s="111" t="s">
        <v>422</v>
      </c>
      <c r="AK4" s="111" t="s">
        <v>423</v>
      </c>
      <c r="AL4" s="111" t="s">
        <v>424</v>
      </c>
      <c r="AM4" s="111" t="s">
        <v>425</v>
      </c>
      <c r="AN4" s="111" t="s">
        <v>426</v>
      </c>
      <c r="AO4" s="112" t="s">
        <v>427</v>
      </c>
      <c r="AP4" s="112" t="s">
        <v>428</v>
      </c>
      <c r="AQ4" s="112" t="s">
        <v>429</v>
      </c>
      <c r="AR4" s="112" t="s">
        <v>430</v>
      </c>
      <c r="AS4" s="112" t="s">
        <v>431</v>
      </c>
      <c r="AT4" s="112" t="s">
        <v>432</v>
      </c>
      <c r="AU4" s="112" t="s">
        <v>433</v>
      </c>
      <c r="AV4" s="112" t="s">
        <v>434</v>
      </c>
      <c r="AW4" s="112" t="s">
        <v>435</v>
      </c>
      <c r="AX4" s="112" t="s">
        <v>436</v>
      </c>
      <c r="AY4" s="112" t="s">
        <v>437</v>
      </c>
      <c r="AZ4" s="113" t="s">
        <v>438</v>
      </c>
      <c r="BA4" s="113" t="s">
        <v>439</v>
      </c>
      <c r="BB4" s="113" t="s">
        <v>440</v>
      </c>
      <c r="BC4" s="113" t="s">
        <v>441</v>
      </c>
      <c r="BD4" s="113" t="s">
        <v>442</v>
      </c>
      <c r="BE4" s="113" t="s">
        <v>443</v>
      </c>
      <c r="BF4" s="113" t="s">
        <v>444</v>
      </c>
      <c r="BG4" s="113" t="s">
        <v>445</v>
      </c>
      <c r="BH4" s="113" t="s">
        <v>446</v>
      </c>
      <c r="BI4" s="113" t="s">
        <v>447</v>
      </c>
      <c r="BJ4" s="113" t="s">
        <v>448</v>
      </c>
      <c r="BK4" s="113" t="s">
        <v>449</v>
      </c>
      <c r="BL4" s="113" t="s">
        <v>450</v>
      </c>
      <c r="BM4" s="113" t="s">
        <v>451</v>
      </c>
      <c r="BN4" s="113" t="s">
        <v>452</v>
      </c>
      <c r="BO4" s="113" t="s">
        <v>453</v>
      </c>
      <c r="BP4" s="113" t="s">
        <v>454</v>
      </c>
      <c r="BQ4" s="113" t="s">
        <v>455</v>
      </c>
      <c r="BR4" s="113" t="s">
        <v>456</v>
      </c>
      <c r="BS4" s="113" t="s">
        <v>457</v>
      </c>
      <c r="BT4" s="113" t="s">
        <v>458</v>
      </c>
      <c r="BU4" s="114" t="s">
        <v>459</v>
      </c>
      <c r="BV4" s="114" t="s">
        <v>460</v>
      </c>
      <c r="BW4" s="114" t="s">
        <v>461</v>
      </c>
      <c r="BX4" s="114" t="s">
        <v>462</v>
      </c>
      <c r="BY4" s="114" t="s">
        <v>463</v>
      </c>
      <c r="BZ4" s="114" t="s">
        <v>464</v>
      </c>
      <c r="CA4" s="114" t="s">
        <v>465</v>
      </c>
      <c r="CB4" s="114" t="s">
        <v>466</v>
      </c>
      <c r="CC4" s="114" t="s">
        <v>467</v>
      </c>
      <c r="CD4" s="114" t="s">
        <v>468</v>
      </c>
      <c r="CE4" s="114" t="s">
        <v>469</v>
      </c>
      <c r="CF4" s="114" t="s">
        <v>470</v>
      </c>
      <c r="CG4" s="114" t="s">
        <v>471</v>
      </c>
      <c r="CH4" s="19"/>
    </row>
    <row r="5" spans="1:86">
      <c r="B5" s="26" t="s">
        <v>7</v>
      </c>
      <c r="C5" s="26" t="s">
        <v>327</v>
      </c>
      <c r="D5" s="26" t="s">
        <v>8</v>
      </c>
      <c r="E5" s="27"/>
      <c r="F5" s="26" t="s">
        <v>591</v>
      </c>
      <c r="G5" s="28" t="s">
        <v>591</v>
      </c>
      <c r="H5" s="7"/>
      <c r="I5" s="14"/>
      <c r="J5" s="29"/>
      <c r="K5" s="23"/>
      <c r="L5" s="30" t="s">
        <v>582</v>
      </c>
      <c r="M5" s="30" t="s">
        <v>583</v>
      </c>
      <c r="N5" s="30" t="s">
        <v>584</v>
      </c>
      <c r="O5" s="30" t="s">
        <v>583</v>
      </c>
      <c r="P5" s="18"/>
      <c r="Q5" s="902"/>
      <c r="R5" s="903"/>
      <c r="S5" s="25" t="s">
        <v>472</v>
      </c>
      <c r="T5" s="25" t="s">
        <v>473</v>
      </c>
      <c r="U5" s="25" t="s">
        <v>472</v>
      </c>
      <c r="V5" s="25" t="s">
        <v>473</v>
      </c>
      <c r="W5" s="31">
        <v>1</v>
      </c>
      <c r="X5" s="32">
        <v>2</v>
      </c>
      <c r="Y5" s="31">
        <v>3</v>
      </c>
      <c r="Z5" s="32">
        <v>4</v>
      </c>
      <c r="AA5" s="31">
        <v>5</v>
      </c>
      <c r="AB5" s="32">
        <v>6</v>
      </c>
      <c r="AC5" s="31">
        <v>7</v>
      </c>
      <c r="AD5" s="32">
        <v>8</v>
      </c>
      <c r="AE5" s="31">
        <v>9</v>
      </c>
      <c r="AF5" s="32">
        <v>10</v>
      </c>
      <c r="AG5" s="31">
        <v>11</v>
      </c>
      <c r="AH5" s="32">
        <v>12</v>
      </c>
      <c r="AI5" s="31">
        <v>13</v>
      </c>
      <c r="AJ5" s="32">
        <v>14</v>
      </c>
      <c r="AK5" s="31">
        <v>15</v>
      </c>
      <c r="AL5" s="32">
        <v>16</v>
      </c>
      <c r="AM5" s="31">
        <v>17</v>
      </c>
      <c r="AN5" s="32">
        <v>18</v>
      </c>
      <c r="AO5" s="31">
        <v>19</v>
      </c>
      <c r="AP5" s="32">
        <v>20</v>
      </c>
      <c r="AQ5" s="31">
        <v>21</v>
      </c>
      <c r="AR5" s="32">
        <v>22</v>
      </c>
      <c r="AS5" s="31">
        <v>23</v>
      </c>
      <c r="AT5" s="32">
        <v>24</v>
      </c>
      <c r="AU5" s="31">
        <v>25</v>
      </c>
      <c r="AV5" s="32">
        <v>26</v>
      </c>
      <c r="AW5" s="31">
        <v>27</v>
      </c>
      <c r="AX5" s="32">
        <v>28</v>
      </c>
      <c r="AY5" s="31">
        <v>29</v>
      </c>
      <c r="AZ5" s="32">
        <v>30</v>
      </c>
      <c r="BA5" s="31">
        <v>31</v>
      </c>
      <c r="BB5" s="32">
        <v>32</v>
      </c>
      <c r="BC5" s="31">
        <v>33</v>
      </c>
      <c r="BD5" s="32">
        <v>34</v>
      </c>
      <c r="BE5" s="31">
        <v>35</v>
      </c>
      <c r="BF5" s="32">
        <v>36</v>
      </c>
      <c r="BG5" s="31">
        <v>37</v>
      </c>
      <c r="BH5" s="32">
        <v>38</v>
      </c>
      <c r="BI5" s="31">
        <v>39</v>
      </c>
      <c r="BJ5" s="32">
        <v>40</v>
      </c>
      <c r="BK5" s="31">
        <v>41</v>
      </c>
      <c r="BL5" s="32">
        <v>42</v>
      </c>
      <c r="BM5" s="31">
        <v>43</v>
      </c>
      <c r="BN5" s="32">
        <v>44</v>
      </c>
      <c r="BO5" s="31">
        <v>45</v>
      </c>
      <c r="BP5" s="32">
        <v>46</v>
      </c>
      <c r="BQ5" s="31">
        <v>47</v>
      </c>
      <c r="BR5" s="32">
        <v>48</v>
      </c>
      <c r="BS5" s="31">
        <v>49</v>
      </c>
      <c r="BT5" s="32">
        <v>50</v>
      </c>
      <c r="BU5" s="31">
        <v>51</v>
      </c>
      <c r="BV5" s="32">
        <v>52</v>
      </c>
      <c r="BW5" s="31">
        <v>53</v>
      </c>
      <c r="BX5" s="32">
        <v>54</v>
      </c>
      <c r="BY5" s="31">
        <v>55</v>
      </c>
      <c r="BZ5" s="32">
        <v>56</v>
      </c>
      <c r="CA5" s="31">
        <v>57</v>
      </c>
      <c r="CB5" s="32">
        <v>58</v>
      </c>
      <c r="CC5" s="31">
        <v>59</v>
      </c>
      <c r="CD5" s="32">
        <v>60</v>
      </c>
      <c r="CE5" s="31">
        <v>61</v>
      </c>
      <c r="CF5" s="32">
        <v>62</v>
      </c>
      <c r="CG5" s="31">
        <v>63</v>
      </c>
      <c r="CH5" s="19"/>
    </row>
    <row r="6" spans="1:86">
      <c r="A6" s="7"/>
      <c r="B6" s="33">
        <v>1</v>
      </c>
      <c r="C6" s="507" t="s">
        <v>286</v>
      </c>
      <c r="D6" s="34">
        <v>411</v>
      </c>
      <c r="E6" s="27"/>
      <c r="F6" s="35" t="s">
        <v>9</v>
      </c>
      <c r="G6" s="89">
        <v>100000000</v>
      </c>
      <c r="H6" s="27"/>
      <c r="I6" s="14"/>
      <c r="J6" s="37">
        <v>2025</v>
      </c>
      <c r="K6" s="23"/>
      <c r="L6" s="38">
        <v>0.9410230177254062</v>
      </c>
      <c r="M6" s="38">
        <v>0.78403790917303728</v>
      </c>
      <c r="N6" s="38">
        <v>0.97052247807292447</v>
      </c>
      <c r="O6" s="38">
        <v>0.74582688417707854</v>
      </c>
      <c r="P6" s="18"/>
      <c r="Q6" s="39">
        <v>11</v>
      </c>
      <c r="R6" s="40" t="s">
        <v>474</v>
      </c>
      <c r="S6" s="41">
        <v>0.96684125565316892</v>
      </c>
      <c r="T6" s="42">
        <v>0.54799897325893587</v>
      </c>
      <c r="U6" s="41">
        <v>1.034608239072794</v>
      </c>
      <c r="V6" s="41">
        <v>0.52727079807195687</v>
      </c>
      <c r="W6" s="43">
        <v>7.6254345462172391E-4</v>
      </c>
      <c r="X6" s="43">
        <v>1.5384615546533179E-5</v>
      </c>
      <c r="Y6" s="43">
        <v>1.934623246203748E-3</v>
      </c>
      <c r="Z6" s="43">
        <v>1.933725716050183E-3</v>
      </c>
      <c r="AA6" s="43">
        <v>6.4566369410214044E-4</v>
      </c>
      <c r="AB6" s="43">
        <v>8.914809436922945E-4</v>
      </c>
      <c r="AC6" s="43">
        <v>1.5365257629346607E-5</v>
      </c>
      <c r="AD6" s="43">
        <v>1.559684568722737E-5</v>
      </c>
      <c r="AE6" s="43">
        <v>1.53427969113612E-5</v>
      </c>
      <c r="AF6" s="43">
        <v>2.8895499861941861E-3</v>
      </c>
      <c r="AG6" s="43">
        <v>1.2763616808236424E-3</v>
      </c>
      <c r="AH6" s="43">
        <v>5.6102035881211117E-4</v>
      </c>
      <c r="AI6" s="43">
        <v>2.3171107509965689E-4</v>
      </c>
      <c r="AJ6" s="43">
        <v>6.2472423457040174E-4</v>
      </c>
      <c r="AK6" s="43">
        <v>1.0114996902276749E-4</v>
      </c>
      <c r="AL6" s="43">
        <v>1.1513308021901242E-4</v>
      </c>
      <c r="AM6" s="43">
        <v>1.1518448720748606E-3</v>
      </c>
      <c r="AN6" s="43">
        <v>5.6922702302591704E-3</v>
      </c>
      <c r="AO6" s="43">
        <v>1.9214273900193375E-4</v>
      </c>
      <c r="AP6" s="43">
        <v>1.3169381398137078E-3</v>
      </c>
      <c r="AQ6" s="43">
        <v>5.1690084456601352E-4</v>
      </c>
      <c r="AR6" s="43">
        <v>9.1811726463305774E-4</v>
      </c>
      <c r="AS6" s="43">
        <v>2.9153183498026986E-3</v>
      </c>
      <c r="AT6" s="43">
        <v>1.3393070300999838E-3</v>
      </c>
      <c r="AU6" s="43">
        <v>2.2260652758324924E-3</v>
      </c>
      <c r="AV6" s="43">
        <v>2.9267868815131546E-5</v>
      </c>
      <c r="AW6" s="43">
        <v>1.4591108741898541E-4</v>
      </c>
      <c r="AX6" s="43">
        <v>5.5457152016062574E-3</v>
      </c>
      <c r="AY6" s="43">
        <v>1.3824800069387505E-3</v>
      </c>
      <c r="AZ6" s="43">
        <v>1.8812604558540364E-4</v>
      </c>
      <c r="BA6" s="43">
        <v>3.7488786816560236E-4</v>
      </c>
      <c r="BB6" s="43">
        <v>7.1663550657899021E-4</v>
      </c>
      <c r="BC6" s="43">
        <v>1.5011251786928269E-3</v>
      </c>
      <c r="BD6" s="43">
        <v>1.0859823318864327E-3</v>
      </c>
      <c r="BE6" s="43">
        <v>0</v>
      </c>
      <c r="BF6" s="43">
        <v>1.1547582430750996E-3</v>
      </c>
      <c r="BG6" s="43">
        <v>4.3632857772065136E-4</v>
      </c>
      <c r="BH6" s="43">
        <v>7.3708390513802739E-4</v>
      </c>
      <c r="BI6" s="43">
        <v>1.9901395922409937E-4</v>
      </c>
      <c r="BJ6" s="43">
        <v>5.9399637277867225E-4</v>
      </c>
      <c r="BK6" s="43">
        <v>1.6457245947035439E-3</v>
      </c>
      <c r="BL6" s="43">
        <v>9.2083964910689715E-4</v>
      </c>
      <c r="BM6" s="43">
        <v>8.5518769078450434E-4</v>
      </c>
      <c r="BN6" s="43">
        <v>9.7960020709245252E-4</v>
      </c>
      <c r="BO6" s="43">
        <v>1.3509284093717563E-3</v>
      </c>
      <c r="BP6" s="43">
        <v>1.9743084969123196E-3</v>
      </c>
      <c r="BQ6" s="43">
        <v>6.8721854621718419E-3</v>
      </c>
      <c r="BR6" s="43">
        <v>1.7831873066535577E-3</v>
      </c>
      <c r="BS6" s="43">
        <v>4.4603410727981178E-3</v>
      </c>
      <c r="BT6" s="43">
        <v>3.7129273300732942E-3</v>
      </c>
      <c r="BU6" s="43">
        <v>1.5098579128160052E-3</v>
      </c>
      <c r="BV6" s="43">
        <v>8.715878152957459E-4</v>
      </c>
      <c r="BW6" s="43">
        <v>1.3209866678418447E-3</v>
      </c>
      <c r="BX6" s="43">
        <v>9.8900029783041145E-4</v>
      </c>
      <c r="BY6" s="43">
        <v>3.8904133983032607E-3</v>
      </c>
      <c r="BZ6" s="43">
        <v>2.051145011776693E-4</v>
      </c>
      <c r="CA6" s="43">
        <v>6.3870585151705068E-5</v>
      </c>
      <c r="CB6" s="43">
        <v>8.0305987129361534E-4</v>
      </c>
      <c r="CC6" s="43">
        <v>4.2173894659712393E-4</v>
      </c>
      <c r="CD6" s="43">
        <v>3.7316156630922781E-4</v>
      </c>
      <c r="CE6" s="43">
        <v>0</v>
      </c>
      <c r="CF6" s="43">
        <v>7.3370867223089319E-3</v>
      </c>
      <c r="CG6" s="43">
        <v>2.2981195683830853E-3</v>
      </c>
      <c r="CH6" s="19"/>
    </row>
    <row r="7" spans="1:86">
      <c r="A7" s="7"/>
      <c r="B7" s="33">
        <v>2</v>
      </c>
      <c r="C7" s="508" t="s">
        <v>16</v>
      </c>
      <c r="D7" s="34">
        <v>412</v>
      </c>
      <c r="E7" s="27"/>
      <c r="F7" s="35" t="s">
        <v>10</v>
      </c>
      <c r="G7" s="44">
        <v>1000000</v>
      </c>
      <c r="H7" s="27"/>
      <c r="I7" s="14"/>
      <c r="J7" s="18"/>
      <c r="K7" s="18"/>
      <c r="L7" s="18"/>
      <c r="M7" s="18"/>
      <c r="N7" s="18"/>
      <c r="O7" s="18"/>
      <c r="P7" s="18"/>
      <c r="Q7" s="39">
        <v>12</v>
      </c>
      <c r="R7" s="40" t="s">
        <v>475</v>
      </c>
      <c r="S7" s="41">
        <v>1.1121112527341257</v>
      </c>
      <c r="T7" s="45">
        <v>0.73179411004827133</v>
      </c>
      <c r="U7" s="41">
        <v>1.1158653249593915</v>
      </c>
      <c r="V7" s="45">
        <v>0.75159531858838391</v>
      </c>
      <c r="W7" s="43">
        <v>0</v>
      </c>
      <c r="X7" s="43">
        <v>0</v>
      </c>
      <c r="Y7" s="43">
        <v>0</v>
      </c>
      <c r="Z7" s="43">
        <v>0</v>
      </c>
      <c r="AA7" s="43">
        <v>0</v>
      </c>
      <c r="AB7" s="43">
        <v>0</v>
      </c>
      <c r="AC7" s="43">
        <v>0</v>
      </c>
      <c r="AD7" s="43">
        <v>0</v>
      </c>
      <c r="AE7" s="43">
        <v>0</v>
      </c>
      <c r="AF7" s="43">
        <v>0</v>
      </c>
      <c r="AG7" s="43">
        <v>0</v>
      </c>
      <c r="AH7" s="43">
        <v>0</v>
      </c>
      <c r="AI7" s="43">
        <v>0</v>
      </c>
      <c r="AJ7" s="43">
        <v>0</v>
      </c>
      <c r="AK7" s="43">
        <v>0</v>
      </c>
      <c r="AL7" s="43">
        <v>0</v>
      </c>
      <c r="AM7" s="43">
        <v>0</v>
      </c>
      <c r="AN7" s="43">
        <v>0</v>
      </c>
      <c r="AO7" s="43">
        <v>0</v>
      </c>
      <c r="AP7" s="43">
        <v>0</v>
      </c>
      <c r="AQ7" s="43">
        <v>0</v>
      </c>
      <c r="AR7" s="43">
        <v>0</v>
      </c>
      <c r="AS7" s="43">
        <v>0</v>
      </c>
      <c r="AT7" s="43">
        <v>0</v>
      </c>
      <c r="AU7" s="43">
        <v>0</v>
      </c>
      <c r="AV7" s="43">
        <v>0</v>
      </c>
      <c r="AW7" s="43">
        <v>0</v>
      </c>
      <c r="AX7" s="43">
        <v>0</v>
      </c>
      <c r="AY7" s="43">
        <v>0</v>
      </c>
      <c r="AZ7" s="43">
        <v>0</v>
      </c>
      <c r="BA7" s="43">
        <v>0</v>
      </c>
      <c r="BB7" s="43">
        <v>0</v>
      </c>
      <c r="BC7" s="43">
        <v>0</v>
      </c>
      <c r="BD7" s="43">
        <v>0</v>
      </c>
      <c r="BE7" s="43">
        <v>0</v>
      </c>
      <c r="BF7" s="43">
        <v>0</v>
      </c>
      <c r="BG7" s="43">
        <v>0</v>
      </c>
      <c r="BH7" s="43">
        <v>0</v>
      </c>
      <c r="BI7" s="43">
        <v>0</v>
      </c>
      <c r="BJ7" s="43">
        <v>0</v>
      </c>
      <c r="BK7" s="43">
        <v>0</v>
      </c>
      <c r="BL7" s="43">
        <v>0</v>
      </c>
      <c r="BM7" s="43">
        <v>0</v>
      </c>
      <c r="BN7" s="43">
        <v>0</v>
      </c>
      <c r="BO7" s="43">
        <v>0</v>
      </c>
      <c r="BP7" s="43">
        <v>0</v>
      </c>
      <c r="BQ7" s="43">
        <v>0</v>
      </c>
      <c r="BR7" s="43">
        <v>0</v>
      </c>
      <c r="BS7" s="43">
        <v>0</v>
      </c>
      <c r="BT7" s="43">
        <v>0</v>
      </c>
      <c r="BU7" s="43">
        <v>0</v>
      </c>
      <c r="BV7" s="43">
        <v>0</v>
      </c>
      <c r="BW7" s="43">
        <v>0</v>
      </c>
      <c r="BX7" s="43">
        <v>0</v>
      </c>
      <c r="BY7" s="43">
        <v>0</v>
      </c>
      <c r="BZ7" s="43">
        <v>0</v>
      </c>
      <c r="CA7" s="43">
        <v>0</v>
      </c>
      <c r="CB7" s="43">
        <v>0</v>
      </c>
      <c r="CC7" s="43">
        <v>0</v>
      </c>
      <c r="CD7" s="43">
        <v>0</v>
      </c>
      <c r="CE7" s="43">
        <v>0</v>
      </c>
      <c r="CF7" s="43">
        <v>0</v>
      </c>
      <c r="CG7" s="43">
        <v>0</v>
      </c>
      <c r="CH7" s="19"/>
    </row>
    <row r="8" spans="1:86">
      <c r="A8" s="7"/>
      <c r="B8" s="33">
        <v>3</v>
      </c>
      <c r="C8" s="508" t="s">
        <v>287</v>
      </c>
      <c r="D8" s="34">
        <v>413</v>
      </c>
      <c r="E8" s="27"/>
      <c r="F8" s="35" t="s">
        <v>11</v>
      </c>
      <c r="G8" s="44">
        <v>10000</v>
      </c>
      <c r="H8" s="27"/>
      <c r="I8" s="14"/>
      <c r="J8" s="18"/>
      <c r="K8" s="18"/>
      <c r="L8" s="18"/>
      <c r="M8" s="18"/>
      <c r="N8" s="18"/>
      <c r="O8" s="18"/>
      <c r="P8" s="18"/>
      <c r="Q8" s="39">
        <v>13</v>
      </c>
      <c r="R8" s="40" t="s">
        <v>476</v>
      </c>
      <c r="S8" s="41">
        <v>1.0206778243624088</v>
      </c>
      <c r="T8" s="45">
        <v>0.41612355040403531</v>
      </c>
      <c r="U8" s="41">
        <v>1.0206778243624088</v>
      </c>
      <c r="V8" s="45">
        <v>0.40701705168990121</v>
      </c>
      <c r="W8" s="43">
        <v>0</v>
      </c>
      <c r="X8" s="43">
        <v>0</v>
      </c>
      <c r="Y8" s="43">
        <v>0</v>
      </c>
      <c r="Z8" s="43">
        <v>0</v>
      </c>
      <c r="AA8" s="43">
        <v>0</v>
      </c>
      <c r="AB8" s="43">
        <v>0</v>
      </c>
      <c r="AC8" s="43">
        <v>0</v>
      </c>
      <c r="AD8" s="43">
        <v>0</v>
      </c>
      <c r="AE8" s="43">
        <v>0</v>
      </c>
      <c r="AF8" s="43">
        <v>0</v>
      </c>
      <c r="AG8" s="43">
        <v>0</v>
      </c>
      <c r="AH8" s="43">
        <v>0</v>
      </c>
      <c r="AI8" s="43">
        <v>0</v>
      </c>
      <c r="AJ8" s="43">
        <v>0</v>
      </c>
      <c r="AK8" s="43">
        <v>0</v>
      </c>
      <c r="AL8" s="43">
        <v>0</v>
      </c>
      <c r="AM8" s="43">
        <v>0</v>
      </c>
      <c r="AN8" s="43">
        <v>0</v>
      </c>
      <c r="AO8" s="43">
        <v>0</v>
      </c>
      <c r="AP8" s="43">
        <v>0</v>
      </c>
      <c r="AQ8" s="43">
        <v>0</v>
      </c>
      <c r="AR8" s="43">
        <v>0</v>
      </c>
      <c r="AS8" s="43">
        <v>0</v>
      </c>
      <c r="AT8" s="43">
        <v>0</v>
      </c>
      <c r="AU8" s="43">
        <v>0</v>
      </c>
      <c r="AV8" s="43">
        <v>0</v>
      </c>
      <c r="AW8" s="43">
        <v>0</v>
      </c>
      <c r="AX8" s="43">
        <v>0</v>
      </c>
      <c r="AY8" s="43">
        <v>0</v>
      </c>
      <c r="AZ8" s="43">
        <v>0</v>
      </c>
      <c r="BA8" s="43">
        <v>0</v>
      </c>
      <c r="BB8" s="43">
        <v>0</v>
      </c>
      <c r="BC8" s="43">
        <v>0</v>
      </c>
      <c r="BD8" s="43">
        <v>0</v>
      </c>
      <c r="BE8" s="43">
        <v>0</v>
      </c>
      <c r="BF8" s="43">
        <v>0</v>
      </c>
      <c r="BG8" s="43">
        <v>0</v>
      </c>
      <c r="BH8" s="43">
        <v>0</v>
      </c>
      <c r="BI8" s="43">
        <v>0</v>
      </c>
      <c r="BJ8" s="43">
        <v>0</v>
      </c>
      <c r="BK8" s="43">
        <v>0</v>
      </c>
      <c r="BL8" s="43">
        <v>0</v>
      </c>
      <c r="BM8" s="43">
        <v>0</v>
      </c>
      <c r="BN8" s="43">
        <v>0</v>
      </c>
      <c r="BO8" s="43">
        <v>0</v>
      </c>
      <c r="BP8" s="43">
        <v>0</v>
      </c>
      <c r="BQ8" s="43">
        <v>0</v>
      </c>
      <c r="BR8" s="43">
        <v>0</v>
      </c>
      <c r="BS8" s="43">
        <v>0</v>
      </c>
      <c r="BT8" s="43">
        <v>0</v>
      </c>
      <c r="BU8" s="43">
        <v>0</v>
      </c>
      <c r="BV8" s="43">
        <v>0</v>
      </c>
      <c r="BW8" s="43">
        <v>0</v>
      </c>
      <c r="BX8" s="43">
        <v>0</v>
      </c>
      <c r="BY8" s="43">
        <v>0</v>
      </c>
      <c r="BZ8" s="43">
        <v>0</v>
      </c>
      <c r="CA8" s="43">
        <v>0</v>
      </c>
      <c r="CB8" s="43">
        <v>0</v>
      </c>
      <c r="CC8" s="43">
        <v>0</v>
      </c>
      <c r="CD8" s="43">
        <v>0</v>
      </c>
      <c r="CE8" s="43">
        <v>0</v>
      </c>
      <c r="CF8" s="43">
        <v>0</v>
      </c>
      <c r="CG8" s="43">
        <v>0</v>
      </c>
      <c r="CH8" s="19"/>
    </row>
    <row r="9" spans="1:86">
      <c r="A9" s="7"/>
      <c r="B9" s="33">
        <v>4</v>
      </c>
      <c r="C9" s="508" t="s">
        <v>288</v>
      </c>
      <c r="D9" s="34">
        <v>419</v>
      </c>
      <c r="E9" s="27"/>
      <c r="F9" s="46" t="s">
        <v>12</v>
      </c>
      <c r="G9" s="47">
        <v>1000</v>
      </c>
      <c r="H9" s="27"/>
      <c r="I9" s="14"/>
      <c r="J9" s="18"/>
      <c r="K9" s="18"/>
      <c r="L9" s="18"/>
      <c r="M9" s="18"/>
      <c r="N9" s="18"/>
      <c r="O9" s="18"/>
      <c r="P9" s="18"/>
      <c r="Q9" s="39">
        <v>15</v>
      </c>
      <c r="R9" s="40" t="s">
        <v>477</v>
      </c>
      <c r="S9" s="41">
        <v>0.96569428210528452</v>
      </c>
      <c r="T9" s="45">
        <v>0.45340846195887918</v>
      </c>
      <c r="U9" s="41">
        <v>1.1864652932013138</v>
      </c>
      <c r="V9" s="45">
        <v>0.44385941104787224</v>
      </c>
      <c r="W9" s="43">
        <v>1.0062754453802842E-5</v>
      </c>
      <c r="X9" s="43">
        <v>3.533087527020131E-5</v>
      </c>
      <c r="Y9" s="43">
        <v>1.1985672611175399E-4</v>
      </c>
      <c r="Z9" s="43">
        <v>3.6463462766410302E-5</v>
      </c>
      <c r="AA9" s="43">
        <v>1.4105349750917169E-5</v>
      </c>
      <c r="AB9" s="43">
        <v>5.6031107599651665E-6</v>
      </c>
      <c r="AC9" s="43">
        <v>3.5124262091141404E-5</v>
      </c>
      <c r="AD9" s="43">
        <v>3.5266071492387162E-5</v>
      </c>
      <c r="AE9" s="43">
        <v>3.5406771221569001E-5</v>
      </c>
      <c r="AF9" s="43">
        <v>2.0518971907557146E-5</v>
      </c>
      <c r="AG9" s="43">
        <v>1.203303894125737E-5</v>
      </c>
      <c r="AH9" s="43">
        <v>1.1408573860409075E-3</v>
      </c>
      <c r="AI9" s="43">
        <v>2.1452949436231499E-5</v>
      </c>
      <c r="AJ9" s="43">
        <v>6.3034899116226796E-6</v>
      </c>
      <c r="AK9" s="43">
        <v>2.3086894458178638E-5</v>
      </c>
      <c r="AL9" s="43">
        <v>1.7232501046850687E-6</v>
      </c>
      <c r="AM9" s="43">
        <v>2.1578417955883555E-5</v>
      </c>
      <c r="AN9" s="43">
        <v>9.7320194479711344E-5</v>
      </c>
      <c r="AO9" s="43">
        <v>2.2212242351535657E-5</v>
      </c>
      <c r="AP9" s="43">
        <v>2.1060148233371089E-6</v>
      </c>
      <c r="AQ9" s="43">
        <v>1.8157242011569641E-5</v>
      </c>
      <c r="AR9" s="43">
        <v>4.710388829648551E-6</v>
      </c>
      <c r="AS9" s="43">
        <v>1.8852847699042006E-5</v>
      </c>
      <c r="AT9" s="43">
        <v>1.207541811536492E-4</v>
      </c>
      <c r="AU9" s="43">
        <v>2.868222983643767E-5</v>
      </c>
      <c r="AV9" s="43">
        <v>0</v>
      </c>
      <c r="AW9" s="43">
        <v>4.8046213270815105E-6</v>
      </c>
      <c r="AX9" s="43">
        <v>1.4112526413716531E-5</v>
      </c>
      <c r="AY9" s="43">
        <v>0</v>
      </c>
      <c r="AZ9" s="43">
        <v>2.2242326661825128E-5</v>
      </c>
      <c r="BA9" s="43">
        <v>2.0843514246217671E-5</v>
      </c>
      <c r="BB9" s="43">
        <v>0</v>
      </c>
      <c r="BC9" s="43">
        <v>2.092636166184689E-6</v>
      </c>
      <c r="BD9" s="43">
        <v>2.2420261371234327E-6</v>
      </c>
      <c r="BE9" s="43">
        <v>0</v>
      </c>
      <c r="BF9" s="43">
        <v>2.8892842749810723E-5</v>
      </c>
      <c r="BG9" s="43">
        <v>1.6801152563601117E-5</v>
      </c>
      <c r="BH9" s="43">
        <v>6.2443006195937602E-6</v>
      </c>
      <c r="BI9" s="43">
        <v>4.0186187194596676E-6</v>
      </c>
      <c r="BJ9" s="43">
        <v>5.3389526382591586E-6</v>
      </c>
      <c r="BK9" s="43">
        <v>5.103581001563762E-6</v>
      </c>
      <c r="BL9" s="43">
        <v>4.9387722190085544E-6</v>
      </c>
      <c r="BM9" s="43">
        <v>4.4158089102818227E-6</v>
      </c>
      <c r="BN9" s="43">
        <v>4.6977604801360326E-6</v>
      </c>
      <c r="BO9" s="43">
        <v>6.2621193142805501E-6</v>
      </c>
      <c r="BP9" s="43">
        <v>1.8875235089630093E-5</v>
      </c>
      <c r="BQ9" s="43">
        <v>1.8758710608683522E-5</v>
      </c>
      <c r="BR9" s="43">
        <v>5.7768646210430047E-6</v>
      </c>
      <c r="BS9" s="43">
        <v>2.2317036064427165E-4</v>
      </c>
      <c r="BT9" s="43">
        <v>3.8982953818479345E-5</v>
      </c>
      <c r="BU9" s="43">
        <v>2.1216645230676327E-6</v>
      </c>
      <c r="BV9" s="43">
        <v>0</v>
      </c>
      <c r="BW9" s="43">
        <v>2.1928129737172628E-6</v>
      </c>
      <c r="BX9" s="43">
        <v>2.262335518522963E-6</v>
      </c>
      <c r="BY9" s="43">
        <v>1.7673792932831515E-5</v>
      </c>
      <c r="BZ9" s="43">
        <v>1.8896984456943221E-5</v>
      </c>
      <c r="CA9" s="43">
        <v>1.1768660411017693E-5</v>
      </c>
      <c r="CB9" s="43">
        <v>1.8245707423403747E-5</v>
      </c>
      <c r="CC9" s="43">
        <v>3.3223455242480401E-5</v>
      </c>
      <c r="CD9" s="43">
        <v>0</v>
      </c>
      <c r="CE9" s="43">
        <v>6.0481500956040789E-5</v>
      </c>
      <c r="CF9" s="43">
        <v>1.9847214446902535E-5</v>
      </c>
      <c r="CG9" s="43">
        <v>8.0491498727381047E-6</v>
      </c>
      <c r="CH9" s="19"/>
    </row>
    <row r="10" spans="1:86">
      <c r="A10" s="7"/>
      <c r="B10" s="33">
        <v>5</v>
      </c>
      <c r="C10" s="509" t="s">
        <v>289</v>
      </c>
      <c r="D10" s="34">
        <v>411</v>
      </c>
      <c r="E10" s="48"/>
      <c r="F10" s="49"/>
      <c r="G10" s="50"/>
      <c r="H10" s="27"/>
      <c r="I10" s="14"/>
      <c r="J10" s="18"/>
      <c r="K10" s="18"/>
      <c r="L10" s="18"/>
      <c r="M10" s="18"/>
      <c r="N10" s="18"/>
      <c r="O10" s="18"/>
      <c r="P10" s="18"/>
      <c r="Q10" s="39">
        <v>17</v>
      </c>
      <c r="R10" s="40" t="s">
        <v>478</v>
      </c>
      <c r="S10" s="41">
        <v>1.1361582460891089</v>
      </c>
      <c r="T10" s="45">
        <v>0.49375699481180202</v>
      </c>
      <c r="U10" s="41">
        <v>1.1649369387948139</v>
      </c>
      <c r="V10" s="45">
        <v>0.44604605948680992</v>
      </c>
      <c r="W10" s="43">
        <v>0</v>
      </c>
      <c r="X10" s="43">
        <v>0</v>
      </c>
      <c r="Y10" s="43">
        <v>0</v>
      </c>
      <c r="Z10" s="43">
        <v>0</v>
      </c>
      <c r="AA10" s="43">
        <v>0</v>
      </c>
      <c r="AB10" s="43">
        <v>0</v>
      </c>
      <c r="AC10" s="43">
        <v>0</v>
      </c>
      <c r="AD10" s="43">
        <v>0</v>
      </c>
      <c r="AE10" s="43">
        <v>0</v>
      </c>
      <c r="AF10" s="43">
        <v>0</v>
      </c>
      <c r="AG10" s="43">
        <v>0</v>
      </c>
      <c r="AH10" s="43">
        <v>0</v>
      </c>
      <c r="AI10" s="43">
        <v>0</v>
      </c>
      <c r="AJ10" s="43">
        <v>0</v>
      </c>
      <c r="AK10" s="43">
        <v>0</v>
      </c>
      <c r="AL10" s="43">
        <v>0</v>
      </c>
      <c r="AM10" s="43">
        <v>0</v>
      </c>
      <c r="AN10" s="43">
        <v>0</v>
      </c>
      <c r="AO10" s="43">
        <v>0</v>
      </c>
      <c r="AP10" s="43">
        <v>0</v>
      </c>
      <c r="AQ10" s="43">
        <v>0</v>
      </c>
      <c r="AR10" s="43">
        <v>0</v>
      </c>
      <c r="AS10" s="43">
        <v>0</v>
      </c>
      <c r="AT10" s="43">
        <v>0</v>
      </c>
      <c r="AU10" s="43">
        <v>0</v>
      </c>
      <c r="AV10" s="43">
        <v>0</v>
      </c>
      <c r="AW10" s="43">
        <v>0</v>
      </c>
      <c r="AX10" s="43">
        <v>0</v>
      </c>
      <c r="AY10" s="43">
        <v>0</v>
      </c>
      <c r="AZ10" s="43">
        <v>0</v>
      </c>
      <c r="BA10" s="43">
        <v>0</v>
      </c>
      <c r="BB10" s="43">
        <v>0</v>
      </c>
      <c r="BC10" s="43">
        <v>0</v>
      </c>
      <c r="BD10" s="43">
        <v>0</v>
      </c>
      <c r="BE10" s="43">
        <v>0</v>
      </c>
      <c r="BF10" s="43">
        <v>0</v>
      </c>
      <c r="BG10" s="43">
        <v>0</v>
      </c>
      <c r="BH10" s="43">
        <v>0</v>
      </c>
      <c r="BI10" s="43">
        <v>0</v>
      </c>
      <c r="BJ10" s="43">
        <v>0</v>
      </c>
      <c r="BK10" s="43">
        <v>0</v>
      </c>
      <c r="BL10" s="43">
        <v>0</v>
      </c>
      <c r="BM10" s="43">
        <v>0</v>
      </c>
      <c r="BN10" s="43">
        <v>0</v>
      </c>
      <c r="BO10" s="43">
        <v>0</v>
      </c>
      <c r="BP10" s="43">
        <v>0</v>
      </c>
      <c r="BQ10" s="43">
        <v>0</v>
      </c>
      <c r="BR10" s="43">
        <v>0</v>
      </c>
      <c r="BS10" s="43">
        <v>0</v>
      </c>
      <c r="BT10" s="43">
        <v>0</v>
      </c>
      <c r="BU10" s="43">
        <v>0</v>
      </c>
      <c r="BV10" s="43">
        <v>0</v>
      </c>
      <c r="BW10" s="43">
        <v>0</v>
      </c>
      <c r="BX10" s="43">
        <v>0</v>
      </c>
      <c r="BY10" s="43">
        <v>0</v>
      </c>
      <c r="BZ10" s="43">
        <v>0</v>
      </c>
      <c r="CA10" s="43">
        <v>0</v>
      </c>
      <c r="CB10" s="43">
        <v>0</v>
      </c>
      <c r="CC10" s="43">
        <v>0</v>
      </c>
      <c r="CD10" s="43">
        <v>0</v>
      </c>
      <c r="CE10" s="43">
        <v>0</v>
      </c>
      <c r="CF10" s="43">
        <v>0</v>
      </c>
      <c r="CG10" s="43">
        <v>0</v>
      </c>
      <c r="CH10" s="19"/>
    </row>
    <row r="11" spans="1:86">
      <c r="A11" s="7"/>
      <c r="B11" s="33">
        <v>6</v>
      </c>
      <c r="C11" s="509" t="s">
        <v>6</v>
      </c>
      <c r="D11" s="34">
        <v>411</v>
      </c>
      <c r="E11" s="27"/>
      <c r="F11" s="37" t="str">
        <f>報告書!K2</f>
        <v>千円</v>
      </c>
      <c r="G11" s="51">
        <f>VLOOKUP(F11,F6:G9,2,0)</f>
        <v>1000</v>
      </c>
      <c r="H11" s="7"/>
      <c r="I11" s="14"/>
      <c r="J11" s="18"/>
      <c r="K11" s="18"/>
      <c r="L11" s="18"/>
      <c r="M11" s="18"/>
      <c r="N11" s="18"/>
      <c r="O11" s="18"/>
      <c r="P11" s="18"/>
      <c r="Q11" s="39">
        <v>61</v>
      </c>
      <c r="R11" s="40" t="s">
        <v>479</v>
      </c>
      <c r="S11" s="41">
        <v>1.3756212317099821</v>
      </c>
      <c r="T11" s="45">
        <v>0.19249843630162364</v>
      </c>
      <c r="U11" s="41">
        <v>1.3956300322802906</v>
      </c>
      <c r="V11" s="45">
        <v>0.43097994703791909</v>
      </c>
      <c r="W11" s="43">
        <v>5.5224561707660436E-7</v>
      </c>
      <c r="X11" s="43">
        <v>5.6513182540910117E-7</v>
      </c>
      <c r="Y11" s="43">
        <v>7.7780343678870668E-6</v>
      </c>
      <c r="Z11" s="43">
        <v>3.8249003116639438E-6</v>
      </c>
      <c r="AA11" s="43">
        <v>6.0162707932141889E-7</v>
      </c>
      <c r="AB11" s="43">
        <v>4.9776978892487984E-7</v>
      </c>
      <c r="AC11" s="43">
        <v>4.1345105881104909E-7</v>
      </c>
      <c r="AD11" s="43">
        <v>5.4791904278021011E-7</v>
      </c>
      <c r="AE11" s="43">
        <v>6.1404411541746083E-7</v>
      </c>
      <c r="AF11" s="43">
        <v>8.8745490357950671E-6</v>
      </c>
      <c r="AG11" s="43">
        <v>8.2671160590925281E-6</v>
      </c>
      <c r="AH11" s="43">
        <v>0</v>
      </c>
      <c r="AI11" s="43">
        <v>0</v>
      </c>
      <c r="AJ11" s="43">
        <v>0</v>
      </c>
      <c r="AK11" s="43">
        <v>0</v>
      </c>
      <c r="AL11" s="43">
        <v>8.9341095527637515E-6</v>
      </c>
      <c r="AM11" s="43">
        <v>8.3731243907878763E-6</v>
      </c>
      <c r="AN11" s="43">
        <v>6.8929444700525333E-6</v>
      </c>
      <c r="AO11" s="43">
        <v>6.3005840620376405E-7</v>
      </c>
      <c r="AP11" s="43">
        <v>5.5954473895949762E-7</v>
      </c>
      <c r="AQ11" s="43">
        <v>1.2496308654018764E-6</v>
      </c>
      <c r="AR11" s="43">
        <v>4.443050880968803E-7</v>
      </c>
      <c r="AS11" s="43">
        <v>8.8072520533174069E-6</v>
      </c>
      <c r="AT11" s="43">
        <v>1.2923183036672221E-5</v>
      </c>
      <c r="AU11" s="43">
        <v>8.9161321919861654E-6</v>
      </c>
      <c r="AV11" s="43">
        <v>7.5780082266182757E-6</v>
      </c>
      <c r="AW11" s="43">
        <v>7.472800351902971E-6</v>
      </c>
      <c r="AX11" s="43">
        <v>7.3165732996985838E-6</v>
      </c>
      <c r="AY11" s="43">
        <v>8.4621840063758301E-6</v>
      </c>
      <c r="AZ11" s="43">
        <v>6.4390693646998804E-7</v>
      </c>
      <c r="BA11" s="43">
        <v>0</v>
      </c>
      <c r="BB11" s="43">
        <v>0</v>
      </c>
      <c r="BC11" s="43">
        <v>6.3012220218923455E-7</v>
      </c>
      <c r="BD11" s="43">
        <v>4.8221830357836513E-7</v>
      </c>
      <c r="BE11" s="43">
        <v>0</v>
      </c>
      <c r="BF11" s="43">
        <v>0</v>
      </c>
      <c r="BG11" s="43">
        <v>1.4074805537188906E-6</v>
      </c>
      <c r="BH11" s="43">
        <v>0</v>
      </c>
      <c r="BI11" s="43">
        <v>0</v>
      </c>
      <c r="BJ11" s="43">
        <v>0</v>
      </c>
      <c r="BK11" s="43">
        <v>0</v>
      </c>
      <c r="BL11" s="43">
        <v>5.1450778906088038E-7</v>
      </c>
      <c r="BM11" s="43">
        <v>3.0991560329357648E-7</v>
      </c>
      <c r="BN11" s="43">
        <v>6.4485839304863527E-7</v>
      </c>
      <c r="BO11" s="43">
        <v>0</v>
      </c>
      <c r="BP11" s="43">
        <v>9.0404883765381389E-6</v>
      </c>
      <c r="BQ11" s="43">
        <v>7.8265129739896876E-6</v>
      </c>
      <c r="BR11" s="43">
        <v>9.4128208056430436E-6</v>
      </c>
      <c r="BS11" s="43">
        <v>7.1489081461548478E-6</v>
      </c>
      <c r="BT11" s="43">
        <v>8.6616557322472205E-6</v>
      </c>
      <c r="BU11" s="43">
        <v>6.3886304900273712E-7</v>
      </c>
      <c r="BV11" s="43">
        <v>0</v>
      </c>
      <c r="BW11" s="43">
        <v>0</v>
      </c>
      <c r="BX11" s="43">
        <v>6.8122106559100698E-7</v>
      </c>
      <c r="BY11" s="43">
        <v>8.3838729639601209E-6</v>
      </c>
      <c r="BZ11" s="43">
        <v>1.4225369958188294E-5</v>
      </c>
      <c r="CA11" s="43">
        <v>7.0874185726495245E-6</v>
      </c>
      <c r="CB11" s="43">
        <v>9.833258157920641E-6</v>
      </c>
      <c r="CC11" s="43">
        <v>9.5506914835472947E-6</v>
      </c>
      <c r="CD11" s="43">
        <v>0</v>
      </c>
      <c r="CE11" s="43">
        <v>0</v>
      </c>
      <c r="CF11" s="43">
        <v>7.390275533183438E-6</v>
      </c>
      <c r="CG11" s="43">
        <v>1.2118561567269835E-5</v>
      </c>
      <c r="CH11" s="19"/>
    </row>
    <row r="12" spans="1:86">
      <c r="A12" s="7"/>
      <c r="B12" s="33">
        <v>7</v>
      </c>
      <c r="C12" s="510" t="s">
        <v>17</v>
      </c>
      <c r="D12" s="34">
        <v>412</v>
      </c>
      <c r="E12" s="48"/>
      <c r="F12" s="52"/>
      <c r="G12" s="52"/>
      <c r="H12" s="27"/>
      <c r="I12" s="14"/>
      <c r="J12" s="18"/>
      <c r="K12" s="18"/>
      <c r="L12" s="18"/>
      <c r="M12" s="18"/>
      <c r="N12" s="18"/>
      <c r="O12" s="18"/>
      <c r="P12" s="18"/>
      <c r="Q12" s="39">
        <v>62</v>
      </c>
      <c r="R12" s="40" t="s">
        <v>480</v>
      </c>
      <c r="S12" s="41">
        <v>1.284955875564326</v>
      </c>
      <c r="T12" s="45">
        <v>0.51514288031859945</v>
      </c>
      <c r="U12" s="41">
        <v>1.4471464457099104</v>
      </c>
      <c r="V12" s="45">
        <v>0.43765315126425269</v>
      </c>
      <c r="W12" s="43">
        <v>1.0407952142857313E-3</v>
      </c>
      <c r="X12" s="43">
        <v>1.5901205136295877E-4</v>
      </c>
      <c r="Y12" s="43">
        <v>4.1102793577416676E-3</v>
      </c>
      <c r="Z12" s="43">
        <v>4.219495322198303E-3</v>
      </c>
      <c r="AA12" s="43">
        <v>1.1944238395721267E-3</v>
      </c>
      <c r="AB12" s="43">
        <v>8.713177178763129E-4</v>
      </c>
      <c r="AC12" s="43">
        <v>1.5900007733619606E-4</v>
      </c>
      <c r="AD12" s="43">
        <v>1.5902805353325226E-4</v>
      </c>
      <c r="AE12" s="43">
        <v>1.5901202137496285E-4</v>
      </c>
      <c r="AF12" s="43">
        <v>3.2172028624157562E-3</v>
      </c>
      <c r="AG12" s="43">
        <v>4.7174746409330967E-3</v>
      </c>
      <c r="AH12" s="43">
        <v>5.4369069178995559E-3</v>
      </c>
      <c r="AI12" s="43">
        <v>1.8131443918271853E-3</v>
      </c>
      <c r="AJ12" s="43">
        <v>2.6093502528195438E-3</v>
      </c>
      <c r="AK12" s="43">
        <v>1.4485858686864679E-3</v>
      </c>
      <c r="AL12" s="43">
        <v>3.4908815263278094E-3</v>
      </c>
      <c r="AM12" s="43">
        <v>1.1343598623515045E-2</v>
      </c>
      <c r="AN12" s="43">
        <v>6.6030639704087986E-3</v>
      </c>
      <c r="AO12" s="43">
        <v>1.1521711712480819E-3</v>
      </c>
      <c r="AP12" s="43">
        <v>1.2569636984035473E-3</v>
      </c>
      <c r="AQ12" s="43">
        <v>1.7822327689503269E-3</v>
      </c>
      <c r="AR12" s="43">
        <v>8.0654271859905736E-4</v>
      </c>
      <c r="AS12" s="43">
        <v>3.1736958205044415E-3</v>
      </c>
      <c r="AT12" s="43">
        <v>5.8346172348685815E-3</v>
      </c>
      <c r="AU12" s="43">
        <v>3.9259384213440858E-3</v>
      </c>
      <c r="AV12" s="43">
        <v>2.3510986537731531E-3</v>
      </c>
      <c r="AW12" s="43">
        <v>4.9347800628602731E-3</v>
      </c>
      <c r="AX12" s="43">
        <v>2.9208344832911187E-3</v>
      </c>
      <c r="AY12" s="43">
        <v>3.6977998516260638E-3</v>
      </c>
      <c r="AZ12" s="43">
        <v>1.1651402669796164E-3</v>
      </c>
      <c r="BA12" s="43">
        <v>5.6212387890515144E-4</v>
      </c>
      <c r="BB12" s="43">
        <v>8.5046732770596603E-4</v>
      </c>
      <c r="BC12" s="43">
        <v>1.358695798480437E-3</v>
      </c>
      <c r="BD12" s="43">
        <v>1.1313357941963923E-3</v>
      </c>
      <c r="BE12" s="43">
        <v>5.4112958957040866E-4</v>
      </c>
      <c r="BF12" s="43">
        <v>4.222144805369572E-3</v>
      </c>
      <c r="BG12" s="43">
        <v>1.4740302708103263E-3</v>
      </c>
      <c r="BH12" s="43">
        <v>7.4278955237664843E-4</v>
      </c>
      <c r="BI12" s="43">
        <v>4.9998454038300199E-4</v>
      </c>
      <c r="BJ12" s="43">
        <v>8.7487447216737495E-4</v>
      </c>
      <c r="BK12" s="43">
        <v>9.8291648254885539E-4</v>
      </c>
      <c r="BL12" s="43">
        <v>8.574075009168472E-4</v>
      </c>
      <c r="BM12" s="43">
        <v>9.652126350619747E-4</v>
      </c>
      <c r="BN12" s="43">
        <v>6.8124133894817364E-4</v>
      </c>
      <c r="BO12" s="43">
        <v>5.9288689176074396E-4</v>
      </c>
      <c r="BP12" s="43">
        <v>3.4631803216413088E-3</v>
      </c>
      <c r="BQ12" s="43">
        <v>1.9564378942768632E-3</v>
      </c>
      <c r="BR12" s="43">
        <v>3.9952784440964277E-3</v>
      </c>
      <c r="BS12" s="43">
        <v>8.299597996100737E-4</v>
      </c>
      <c r="BT12" s="43">
        <v>5.9822923777183351E-4</v>
      </c>
      <c r="BU12" s="43">
        <v>1.3525624915170125E-3</v>
      </c>
      <c r="BV12" s="43">
        <v>1.8008420770910356E-3</v>
      </c>
      <c r="BW12" s="43">
        <v>7.985070493227739E-4</v>
      </c>
      <c r="BX12" s="43">
        <v>1.2686881904359249E-3</v>
      </c>
      <c r="BY12" s="43">
        <v>5.4716550120189906E-3</v>
      </c>
      <c r="BZ12" s="43">
        <v>1.4106638247482013E-3</v>
      </c>
      <c r="CA12" s="43">
        <v>6.7711320075317788E-4</v>
      </c>
      <c r="CB12" s="43">
        <v>2.3088141219670543E-3</v>
      </c>
      <c r="CC12" s="43">
        <v>2.2304278850366626E-3</v>
      </c>
      <c r="CD12" s="43">
        <v>2.4481632188959688E-3</v>
      </c>
      <c r="CE12" s="43">
        <v>8.8096714942635537E-4</v>
      </c>
      <c r="CF12" s="43">
        <v>1.8410855019866806E-3</v>
      </c>
      <c r="CG12" s="43">
        <v>3.0913658641126074E-3</v>
      </c>
      <c r="CH12" s="19"/>
    </row>
    <row r="13" spans="1:86" ht="18.5" thickBot="1">
      <c r="A13" s="7"/>
      <c r="B13" s="33">
        <v>8</v>
      </c>
      <c r="C13" s="509" t="s">
        <v>18</v>
      </c>
      <c r="D13" s="34">
        <v>412</v>
      </c>
      <c r="E13" s="48"/>
      <c r="F13" s="53"/>
      <c r="H13" s="7"/>
      <c r="I13" s="14"/>
      <c r="J13" s="18"/>
      <c r="K13" s="18"/>
      <c r="L13" s="18"/>
      <c r="M13" s="18"/>
      <c r="N13" s="18"/>
      <c r="O13" s="18"/>
      <c r="P13" s="18"/>
      <c r="Q13" s="39">
        <v>111</v>
      </c>
      <c r="R13" s="40" t="s">
        <v>481</v>
      </c>
      <c r="S13" s="41">
        <v>1.0384691422700865</v>
      </c>
      <c r="T13" s="45">
        <v>0.68414687722488976</v>
      </c>
      <c r="U13" s="41">
        <v>1.0599551399446168</v>
      </c>
      <c r="V13" s="45">
        <v>0.72005676100887084</v>
      </c>
      <c r="W13" s="43">
        <v>0</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43">
        <v>0</v>
      </c>
      <c r="AN13" s="43">
        <v>0</v>
      </c>
      <c r="AO13" s="43">
        <v>0</v>
      </c>
      <c r="AP13" s="43">
        <v>0</v>
      </c>
      <c r="AQ13" s="43">
        <v>0</v>
      </c>
      <c r="AR13" s="43">
        <v>0</v>
      </c>
      <c r="AS13" s="43">
        <v>0</v>
      </c>
      <c r="AT13" s="43">
        <v>0</v>
      </c>
      <c r="AU13" s="43">
        <v>0</v>
      </c>
      <c r="AV13" s="43">
        <v>0</v>
      </c>
      <c r="AW13" s="43">
        <v>0</v>
      </c>
      <c r="AX13" s="43">
        <v>0</v>
      </c>
      <c r="AY13" s="43">
        <v>0</v>
      </c>
      <c r="AZ13" s="43">
        <v>0</v>
      </c>
      <c r="BA13" s="43">
        <v>0</v>
      </c>
      <c r="BB13" s="43">
        <v>0</v>
      </c>
      <c r="BC13" s="43">
        <v>0</v>
      </c>
      <c r="BD13" s="43">
        <v>0</v>
      </c>
      <c r="BE13" s="43">
        <v>0</v>
      </c>
      <c r="BF13" s="43">
        <v>0</v>
      </c>
      <c r="BG13" s="43">
        <v>0</v>
      </c>
      <c r="BH13" s="43">
        <v>0</v>
      </c>
      <c r="BI13" s="43">
        <v>0</v>
      </c>
      <c r="BJ13" s="43">
        <v>0</v>
      </c>
      <c r="BK13" s="43">
        <v>0</v>
      </c>
      <c r="BL13" s="43">
        <v>0</v>
      </c>
      <c r="BM13" s="43">
        <v>0</v>
      </c>
      <c r="BN13" s="43">
        <v>0</v>
      </c>
      <c r="BO13" s="43">
        <v>0</v>
      </c>
      <c r="BP13" s="43">
        <v>0</v>
      </c>
      <c r="BQ13" s="43">
        <v>0</v>
      </c>
      <c r="BR13" s="43">
        <v>0</v>
      </c>
      <c r="BS13" s="43">
        <v>0</v>
      </c>
      <c r="BT13" s="43">
        <v>0</v>
      </c>
      <c r="BU13" s="43">
        <v>0</v>
      </c>
      <c r="BV13" s="43">
        <v>0</v>
      </c>
      <c r="BW13" s="43">
        <v>0</v>
      </c>
      <c r="BX13" s="43">
        <v>0</v>
      </c>
      <c r="BY13" s="43">
        <v>0</v>
      </c>
      <c r="BZ13" s="43">
        <v>0</v>
      </c>
      <c r="CA13" s="43">
        <v>0</v>
      </c>
      <c r="CB13" s="43">
        <v>0</v>
      </c>
      <c r="CC13" s="43">
        <v>0</v>
      </c>
      <c r="CD13" s="43">
        <v>0</v>
      </c>
      <c r="CE13" s="43">
        <v>0</v>
      </c>
      <c r="CF13" s="43">
        <v>0</v>
      </c>
      <c r="CG13" s="43">
        <v>0</v>
      </c>
      <c r="CH13" s="19"/>
    </row>
    <row r="14" spans="1:86" ht="13.5" customHeight="1">
      <c r="A14" s="7"/>
      <c r="B14" s="33">
        <v>9</v>
      </c>
      <c r="C14" s="509" t="s">
        <v>19</v>
      </c>
      <c r="D14" s="34">
        <v>412</v>
      </c>
      <c r="E14" s="48"/>
      <c r="G14" s="895" t="s">
        <v>13</v>
      </c>
      <c r="H14" s="7"/>
      <c r="I14" s="14"/>
      <c r="J14" s="18"/>
      <c r="K14" s="18"/>
      <c r="L14" s="18"/>
      <c r="M14" s="18"/>
      <c r="N14" s="18"/>
      <c r="O14" s="18"/>
      <c r="P14" s="18"/>
      <c r="Q14" s="39">
        <v>112</v>
      </c>
      <c r="R14" s="40" t="s">
        <v>482</v>
      </c>
      <c r="S14" s="41">
        <v>1.0248520682436959</v>
      </c>
      <c r="T14" s="45">
        <v>0.76017178339588765</v>
      </c>
      <c r="U14" s="41">
        <v>1.0280401604098985</v>
      </c>
      <c r="V14" s="45">
        <v>0.54965933755777885</v>
      </c>
      <c r="W14" s="43">
        <v>0</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43">
        <v>0</v>
      </c>
      <c r="AN14" s="43">
        <v>0</v>
      </c>
      <c r="AO14" s="43">
        <v>0</v>
      </c>
      <c r="AP14" s="43">
        <v>0</v>
      </c>
      <c r="AQ14" s="43">
        <v>0</v>
      </c>
      <c r="AR14" s="43">
        <v>0</v>
      </c>
      <c r="AS14" s="43">
        <v>0</v>
      </c>
      <c r="AT14" s="43">
        <v>0</v>
      </c>
      <c r="AU14" s="43">
        <v>0</v>
      </c>
      <c r="AV14" s="43">
        <v>0</v>
      </c>
      <c r="AW14" s="43">
        <v>0</v>
      </c>
      <c r="AX14" s="43">
        <v>0</v>
      </c>
      <c r="AY14" s="43">
        <v>0</v>
      </c>
      <c r="AZ14" s="43">
        <v>0</v>
      </c>
      <c r="BA14" s="43">
        <v>0</v>
      </c>
      <c r="BB14" s="43">
        <v>0</v>
      </c>
      <c r="BC14" s="43">
        <v>0</v>
      </c>
      <c r="BD14" s="43">
        <v>0</v>
      </c>
      <c r="BE14" s="43">
        <v>0</v>
      </c>
      <c r="BF14" s="43">
        <v>0</v>
      </c>
      <c r="BG14" s="43">
        <v>0</v>
      </c>
      <c r="BH14" s="43">
        <v>0</v>
      </c>
      <c r="BI14" s="43">
        <v>0</v>
      </c>
      <c r="BJ14" s="43">
        <v>0</v>
      </c>
      <c r="BK14" s="43">
        <v>0</v>
      </c>
      <c r="BL14" s="43">
        <v>0</v>
      </c>
      <c r="BM14" s="43">
        <v>0</v>
      </c>
      <c r="BN14" s="43">
        <v>0</v>
      </c>
      <c r="BO14" s="43">
        <v>0</v>
      </c>
      <c r="BP14" s="43">
        <v>0</v>
      </c>
      <c r="BQ14" s="43">
        <v>0</v>
      </c>
      <c r="BR14" s="43">
        <v>0</v>
      </c>
      <c r="BS14" s="43">
        <v>0</v>
      </c>
      <c r="BT14" s="43">
        <v>0</v>
      </c>
      <c r="BU14" s="43">
        <v>0</v>
      </c>
      <c r="BV14" s="43">
        <v>0</v>
      </c>
      <c r="BW14" s="43">
        <v>0</v>
      </c>
      <c r="BX14" s="43">
        <v>0</v>
      </c>
      <c r="BY14" s="43">
        <v>0</v>
      </c>
      <c r="BZ14" s="43">
        <v>0</v>
      </c>
      <c r="CA14" s="43">
        <v>0</v>
      </c>
      <c r="CB14" s="43">
        <v>0</v>
      </c>
      <c r="CC14" s="43">
        <v>0</v>
      </c>
      <c r="CD14" s="43">
        <v>0</v>
      </c>
      <c r="CE14" s="43">
        <v>0</v>
      </c>
      <c r="CF14" s="43">
        <v>0</v>
      </c>
      <c r="CG14" s="43">
        <v>0</v>
      </c>
      <c r="CH14" s="19"/>
    </row>
    <row r="15" spans="1:86">
      <c r="A15" s="7"/>
      <c r="B15" s="33">
        <v>10</v>
      </c>
      <c r="C15" s="511" t="s">
        <v>25</v>
      </c>
      <c r="D15" s="34">
        <v>413</v>
      </c>
      <c r="E15" s="48"/>
      <c r="G15" s="896"/>
      <c r="H15" s="7"/>
      <c r="I15" s="14"/>
      <c r="J15" s="18"/>
      <c r="K15" s="18"/>
      <c r="L15" s="18"/>
      <c r="M15" s="18"/>
      <c r="N15" s="18"/>
      <c r="O15" s="18"/>
      <c r="P15" s="18"/>
      <c r="Q15" s="39">
        <v>113</v>
      </c>
      <c r="R15" s="40" t="s">
        <v>483</v>
      </c>
      <c r="S15" s="41">
        <v>1.2373385827683934</v>
      </c>
      <c r="T15" s="45">
        <v>0.69551403370258702</v>
      </c>
      <c r="U15" s="41">
        <v>1.2409533376419482</v>
      </c>
      <c r="V15" s="45">
        <v>0.76490674291764005</v>
      </c>
      <c r="W15" s="43">
        <v>0</v>
      </c>
      <c r="X15" s="43">
        <v>0</v>
      </c>
      <c r="Y15" s="43">
        <v>1.491265785334434E-4</v>
      </c>
      <c r="Z15" s="43">
        <v>0</v>
      </c>
      <c r="AA15" s="43">
        <v>0</v>
      </c>
      <c r="AB15" s="43">
        <v>0</v>
      </c>
      <c r="AC15" s="43">
        <v>0</v>
      </c>
      <c r="AD15" s="43">
        <v>0</v>
      </c>
      <c r="AE15" s="43">
        <v>0</v>
      </c>
      <c r="AF15" s="43">
        <v>0</v>
      </c>
      <c r="AG15" s="43">
        <v>0</v>
      </c>
      <c r="AH15" s="43">
        <v>1.6184097966473506E-3</v>
      </c>
      <c r="AI15" s="43">
        <v>0</v>
      </c>
      <c r="AJ15" s="43">
        <v>0</v>
      </c>
      <c r="AK15" s="43">
        <v>0</v>
      </c>
      <c r="AL15" s="43">
        <v>0</v>
      </c>
      <c r="AM15" s="43">
        <v>0</v>
      </c>
      <c r="AN15" s="43">
        <v>0</v>
      </c>
      <c r="AO15" s="43">
        <v>0</v>
      </c>
      <c r="AP15" s="43">
        <v>0</v>
      </c>
      <c r="AQ15" s="43">
        <v>0</v>
      </c>
      <c r="AR15" s="43">
        <v>0</v>
      </c>
      <c r="AS15" s="43">
        <v>0</v>
      </c>
      <c r="AT15" s="43">
        <v>0</v>
      </c>
      <c r="AU15" s="43">
        <v>0</v>
      </c>
      <c r="AV15" s="43">
        <v>0</v>
      </c>
      <c r="AW15" s="43">
        <v>0</v>
      </c>
      <c r="AX15" s="43">
        <v>0</v>
      </c>
      <c r="AY15" s="43">
        <v>0</v>
      </c>
      <c r="AZ15" s="43">
        <v>0</v>
      </c>
      <c r="BA15" s="43">
        <v>0</v>
      </c>
      <c r="BB15" s="43">
        <v>0</v>
      </c>
      <c r="BC15" s="43">
        <v>0</v>
      </c>
      <c r="BD15" s="43">
        <v>0</v>
      </c>
      <c r="BE15" s="43">
        <v>0</v>
      </c>
      <c r="BF15" s="43">
        <v>0</v>
      </c>
      <c r="BG15" s="43">
        <v>0</v>
      </c>
      <c r="BH15" s="43">
        <v>0</v>
      </c>
      <c r="BI15" s="43">
        <v>0</v>
      </c>
      <c r="BJ15" s="43">
        <v>0</v>
      </c>
      <c r="BK15" s="43">
        <v>0</v>
      </c>
      <c r="BL15" s="43">
        <v>0</v>
      </c>
      <c r="BM15" s="43">
        <v>0</v>
      </c>
      <c r="BN15" s="43">
        <v>0</v>
      </c>
      <c r="BO15" s="43">
        <v>0</v>
      </c>
      <c r="BP15" s="43">
        <v>0</v>
      </c>
      <c r="BQ15" s="43">
        <v>0</v>
      </c>
      <c r="BR15" s="43">
        <v>0</v>
      </c>
      <c r="BS15" s="43">
        <v>0</v>
      </c>
      <c r="BT15" s="43">
        <v>0</v>
      </c>
      <c r="BU15" s="43">
        <v>0</v>
      </c>
      <c r="BV15" s="43">
        <v>0</v>
      </c>
      <c r="BW15" s="43">
        <v>0</v>
      </c>
      <c r="BX15" s="43">
        <v>0</v>
      </c>
      <c r="BY15" s="43">
        <v>0</v>
      </c>
      <c r="BZ15" s="43">
        <v>0</v>
      </c>
      <c r="CA15" s="43">
        <v>0</v>
      </c>
      <c r="CB15" s="43">
        <v>0</v>
      </c>
      <c r="CC15" s="43">
        <v>0</v>
      </c>
      <c r="CD15" s="43">
        <v>0</v>
      </c>
      <c r="CE15" s="43">
        <v>0</v>
      </c>
      <c r="CF15" s="43">
        <v>0</v>
      </c>
      <c r="CG15" s="43">
        <v>0</v>
      </c>
      <c r="CH15" s="19"/>
    </row>
    <row r="16" spans="1:86">
      <c r="A16" s="7"/>
      <c r="B16" s="33">
        <v>11</v>
      </c>
      <c r="C16" s="512" t="s">
        <v>26</v>
      </c>
      <c r="D16" s="34">
        <v>413</v>
      </c>
      <c r="E16" s="48"/>
      <c r="G16" s="896"/>
      <c r="H16" s="7"/>
      <c r="I16" s="14"/>
      <c r="J16" s="18"/>
      <c r="K16" s="18"/>
      <c r="L16" s="18"/>
      <c r="M16" s="18"/>
      <c r="N16" s="18"/>
      <c r="O16" s="18"/>
      <c r="P16" s="18"/>
      <c r="Q16" s="39">
        <v>114</v>
      </c>
      <c r="R16" s="40" t="s">
        <v>0</v>
      </c>
      <c r="S16" s="41">
        <v>1.1059206957425047</v>
      </c>
      <c r="T16" s="45">
        <v>0</v>
      </c>
      <c r="U16" s="41">
        <v>1.1059206957425047</v>
      </c>
      <c r="V16" s="45">
        <v>0.13880527140914697</v>
      </c>
      <c r="W16" s="43">
        <v>0</v>
      </c>
      <c r="X16" s="43">
        <v>0</v>
      </c>
      <c r="Y16" s="43">
        <v>0</v>
      </c>
      <c r="Z16" s="43">
        <v>0</v>
      </c>
      <c r="AA16" s="43">
        <v>0</v>
      </c>
      <c r="AB16" s="43">
        <v>0</v>
      </c>
      <c r="AC16" s="43">
        <v>0</v>
      </c>
      <c r="AD16" s="43">
        <v>0</v>
      </c>
      <c r="AE16" s="43">
        <v>0</v>
      </c>
      <c r="AF16" s="43">
        <v>0</v>
      </c>
      <c r="AG16" s="43">
        <v>0</v>
      </c>
      <c r="AH16" s="43">
        <v>0</v>
      </c>
      <c r="AI16" s="43">
        <v>0</v>
      </c>
      <c r="AJ16" s="43">
        <v>0</v>
      </c>
      <c r="AK16" s="43">
        <v>0</v>
      </c>
      <c r="AL16" s="43">
        <v>0</v>
      </c>
      <c r="AM16" s="43">
        <v>0</v>
      </c>
      <c r="AN16" s="43">
        <v>0</v>
      </c>
      <c r="AO16" s="43">
        <v>0</v>
      </c>
      <c r="AP16" s="43">
        <v>0</v>
      </c>
      <c r="AQ16" s="43">
        <v>0</v>
      </c>
      <c r="AR16" s="43">
        <v>0</v>
      </c>
      <c r="AS16" s="43">
        <v>0</v>
      </c>
      <c r="AT16" s="43">
        <v>0</v>
      </c>
      <c r="AU16" s="43">
        <v>0</v>
      </c>
      <c r="AV16" s="43">
        <v>0</v>
      </c>
      <c r="AW16" s="43">
        <v>0</v>
      </c>
      <c r="AX16" s="43">
        <v>0</v>
      </c>
      <c r="AY16" s="43">
        <v>0</v>
      </c>
      <c r="AZ16" s="43">
        <v>0</v>
      </c>
      <c r="BA16" s="43">
        <v>0</v>
      </c>
      <c r="BB16" s="43">
        <v>0</v>
      </c>
      <c r="BC16" s="43">
        <v>0</v>
      </c>
      <c r="BD16" s="43">
        <v>0</v>
      </c>
      <c r="BE16" s="43">
        <v>0</v>
      </c>
      <c r="BF16" s="43">
        <v>0</v>
      </c>
      <c r="BG16" s="43">
        <v>0</v>
      </c>
      <c r="BH16" s="43">
        <v>0</v>
      </c>
      <c r="BI16" s="43">
        <v>0</v>
      </c>
      <c r="BJ16" s="43">
        <v>0</v>
      </c>
      <c r="BK16" s="43">
        <v>0</v>
      </c>
      <c r="BL16" s="43">
        <v>0</v>
      </c>
      <c r="BM16" s="43">
        <v>0</v>
      </c>
      <c r="BN16" s="43">
        <v>0</v>
      </c>
      <c r="BO16" s="43">
        <v>0</v>
      </c>
      <c r="BP16" s="43">
        <v>0</v>
      </c>
      <c r="BQ16" s="43">
        <v>0</v>
      </c>
      <c r="BR16" s="43">
        <v>0</v>
      </c>
      <c r="BS16" s="43">
        <v>0</v>
      </c>
      <c r="BT16" s="43">
        <v>0</v>
      </c>
      <c r="BU16" s="43">
        <v>0</v>
      </c>
      <c r="BV16" s="43">
        <v>0</v>
      </c>
      <c r="BW16" s="43">
        <v>0</v>
      </c>
      <c r="BX16" s="43">
        <v>0</v>
      </c>
      <c r="BY16" s="43">
        <v>0</v>
      </c>
      <c r="BZ16" s="43">
        <v>0</v>
      </c>
      <c r="CA16" s="43">
        <v>0</v>
      </c>
      <c r="CB16" s="43">
        <v>0</v>
      </c>
      <c r="CC16" s="43">
        <v>0</v>
      </c>
      <c r="CD16" s="43">
        <v>0</v>
      </c>
      <c r="CE16" s="43">
        <v>0</v>
      </c>
      <c r="CF16" s="43">
        <v>0</v>
      </c>
      <c r="CG16" s="43">
        <v>0</v>
      </c>
      <c r="CH16" s="19"/>
    </row>
    <row r="17" spans="1:86">
      <c r="A17" s="7"/>
      <c r="B17" s="33">
        <v>12</v>
      </c>
      <c r="C17" s="512" t="s">
        <v>27</v>
      </c>
      <c r="D17" s="34">
        <v>413</v>
      </c>
      <c r="E17" s="48"/>
      <c r="G17" s="896"/>
      <c r="H17" s="7"/>
      <c r="I17" s="14"/>
      <c r="J17" s="18"/>
      <c r="K17" s="18"/>
      <c r="L17" s="18"/>
      <c r="M17" s="18"/>
      <c r="N17" s="18"/>
      <c r="O17" s="18"/>
      <c r="P17" s="18"/>
      <c r="Q17" s="39">
        <v>151</v>
      </c>
      <c r="R17" s="40" t="s">
        <v>484</v>
      </c>
      <c r="S17" s="41">
        <v>1.0330713566341254</v>
      </c>
      <c r="T17" s="45">
        <v>0.54124989875231821</v>
      </c>
      <c r="U17" s="41">
        <v>1.0426307487708772</v>
      </c>
      <c r="V17" s="45">
        <v>0.60390423370972635</v>
      </c>
      <c r="W17" s="43">
        <v>4.4284630564516081E-4</v>
      </c>
      <c r="X17" s="43">
        <v>2.494925439948995E-3</v>
      </c>
      <c r="Y17" s="43">
        <v>5.5348910520960578E-4</v>
      </c>
      <c r="Z17" s="43">
        <v>2.3014843503203005E-4</v>
      </c>
      <c r="AA17" s="43">
        <v>4.2323869820057813E-4</v>
      </c>
      <c r="AB17" s="43">
        <v>4.6447670306681133E-4</v>
      </c>
      <c r="AC17" s="43">
        <v>2.4950910267364725E-3</v>
      </c>
      <c r="AD17" s="43">
        <v>2.4948218267490771E-3</v>
      </c>
      <c r="AE17" s="43">
        <v>2.49489947865423E-3</v>
      </c>
      <c r="AF17" s="43">
        <v>7.0423124503602905E-4</v>
      </c>
      <c r="AG17" s="43">
        <v>5.1467213124660525E-4</v>
      </c>
      <c r="AH17" s="43">
        <v>1.2436420295593402E-5</v>
      </c>
      <c r="AI17" s="43">
        <v>1.592443066406416E-4</v>
      </c>
      <c r="AJ17" s="43">
        <v>2.2056304856036578E-4</v>
      </c>
      <c r="AK17" s="43">
        <v>6.4388104195464073E-4</v>
      </c>
      <c r="AL17" s="43">
        <v>1.1198125220095144E-4</v>
      </c>
      <c r="AM17" s="43">
        <v>2.3866594642976788E-4</v>
      </c>
      <c r="AN17" s="43">
        <v>2.3906648743317799E-4</v>
      </c>
      <c r="AO17" s="43">
        <v>4.4965234612508973E-4</v>
      </c>
      <c r="AP17" s="43">
        <v>3.8414280490094144E-4</v>
      </c>
      <c r="AQ17" s="43">
        <v>4.1142698927294026E-4</v>
      </c>
      <c r="AR17" s="43">
        <v>4.6824905831399389E-4</v>
      </c>
      <c r="AS17" s="43">
        <v>7.1512609463196661E-4</v>
      </c>
      <c r="AT17" s="43">
        <v>4.8789397800208847E-5</v>
      </c>
      <c r="AU17" s="43">
        <v>8.1124027499903772E-4</v>
      </c>
      <c r="AV17" s="43">
        <v>1.4141292111679698E-4</v>
      </c>
      <c r="AW17" s="43">
        <v>1.128494204611743E-4</v>
      </c>
      <c r="AX17" s="43">
        <v>1.6131566292638126E-3</v>
      </c>
      <c r="AY17" s="43">
        <v>6.3256275480785969E-4</v>
      </c>
      <c r="AZ17" s="43">
        <v>4.5237908283764618E-4</v>
      </c>
      <c r="BA17" s="43">
        <v>3.2559561561118592E-4</v>
      </c>
      <c r="BB17" s="43">
        <v>3.1939771478263767E-4</v>
      </c>
      <c r="BC17" s="43">
        <v>3.6888768632852757E-4</v>
      </c>
      <c r="BD17" s="43">
        <v>4.0898558060451212E-4</v>
      </c>
      <c r="BE17" s="43">
        <v>4.0123614657817594E-4</v>
      </c>
      <c r="BF17" s="43">
        <v>3.8417065579089899E-4</v>
      </c>
      <c r="BG17" s="43">
        <v>4.1486992899532072E-4</v>
      </c>
      <c r="BH17" s="43">
        <v>5.6972892869864417E-4</v>
      </c>
      <c r="BI17" s="43">
        <v>4.4933411176301054E-4</v>
      </c>
      <c r="BJ17" s="43">
        <v>5.4838358983364996E-4</v>
      </c>
      <c r="BK17" s="43">
        <v>5.7953404676962716E-4</v>
      </c>
      <c r="BL17" s="43">
        <v>4.7770734319820365E-4</v>
      </c>
      <c r="BM17" s="43">
        <v>4.174788141725609E-4</v>
      </c>
      <c r="BN17" s="43">
        <v>4.8097437672932401E-4</v>
      </c>
      <c r="BO17" s="43">
        <v>4.5286166382486946E-4</v>
      </c>
      <c r="BP17" s="43">
        <v>8.3841574012448992E-4</v>
      </c>
      <c r="BQ17" s="43">
        <v>1.9670352759233441E-4</v>
      </c>
      <c r="BR17" s="43">
        <v>1.0531753073960101E-3</v>
      </c>
      <c r="BS17" s="43">
        <v>1.6193731330283054E-5</v>
      </c>
      <c r="BT17" s="43">
        <v>4.0766856807585873E-4</v>
      </c>
      <c r="BU17" s="43">
        <v>3.7045684585901246E-4</v>
      </c>
      <c r="BV17" s="43">
        <v>2.5576795319145768E-4</v>
      </c>
      <c r="BW17" s="43">
        <v>3.3365826418620083E-4</v>
      </c>
      <c r="BX17" s="43">
        <v>4.40071800084375E-4</v>
      </c>
      <c r="BY17" s="43">
        <v>9.3981982865716217E-5</v>
      </c>
      <c r="BZ17" s="43">
        <v>9.6670070925733542E-5</v>
      </c>
      <c r="CA17" s="43">
        <v>1.6322019019088626E-4</v>
      </c>
      <c r="CB17" s="43">
        <v>1.9368767583093117E-3</v>
      </c>
      <c r="CC17" s="43">
        <v>0</v>
      </c>
      <c r="CD17" s="43">
        <v>0</v>
      </c>
      <c r="CE17" s="43">
        <v>0</v>
      </c>
      <c r="CF17" s="43">
        <v>1.6647474912721608E-4</v>
      </c>
      <c r="CG17" s="43">
        <v>4.9411813246439166E-4</v>
      </c>
      <c r="CH17" s="19"/>
    </row>
    <row r="18" spans="1:86">
      <c r="A18" s="7"/>
      <c r="B18" s="33">
        <v>13</v>
      </c>
      <c r="C18" s="512" t="s">
        <v>28</v>
      </c>
      <c r="D18" s="34">
        <v>419</v>
      </c>
      <c r="E18" s="48"/>
      <c r="G18" s="896"/>
      <c r="H18" s="27"/>
      <c r="I18" s="14"/>
      <c r="J18" s="18"/>
      <c r="K18" s="18"/>
      <c r="L18" s="18"/>
      <c r="M18" s="18"/>
      <c r="N18" s="18"/>
      <c r="O18" s="18"/>
      <c r="P18" s="18"/>
      <c r="Q18" s="39">
        <v>152</v>
      </c>
      <c r="R18" s="40" t="s">
        <v>485</v>
      </c>
      <c r="S18" s="41">
        <v>1.0040377602817452</v>
      </c>
      <c r="T18" s="45">
        <v>0.6738630036013129</v>
      </c>
      <c r="U18" s="41">
        <v>1.0061044840966518</v>
      </c>
      <c r="V18" s="45">
        <v>0.58606334090057832</v>
      </c>
      <c r="W18" s="43">
        <v>3.679813586290681E-3</v>
      </c>
      <c r="X18" s="43">
        <v>1.6496981951239012E-3</v>
      </c>
      <c r="Y18" s="43">
        <v>1.3935242246265853E-3</v>
      </c>
      <c r="Z18" s="43">
        <v>1.462804839024151E-3</v>
      </c>
      <c r="AA18" s="43">
        <v>2.8386346605498236E-3</v>
      </c>
      <c r="AB18" s="43">
        <v>4.6077714984386394E-3</v>
      </c>
      <c r="AC18" s="43">
        <v>1.6492550607296874E-3</v>
      </c>
      <c r="AD18" s="43">
        <v>1.6497923326432022E-3</v>
      </c>
      <c r="AE18" s="43">
        <v>1.6498087212098551E-3</v>
      </c>
      <c r="AF18" s="43">
        <v>1.4387218792191838E-3</v>
      </c>
      <c r="AG18" s="43">
        <v>1.2417649209127916E-3</v>
      </c>
      <c r="AH18" s="43">
        <v>1.9292050784578717E-3</v>
      </c>
      <c r="AI18" s="43">
        <v>1.0477875008917527E-3</v>
      </c>
      <c r="AJ18" s="43">
        <v>1.4905030807562749E-3</v>
      </c>
      <c r="AK18" s="43">
        <v>1.6965319499414517E-3</v>
      </c>
      <c r="AL18" s="43">
        <v>1.6604805795422456E-3</v>
      </c>
      <c r="AM18" s="43">
        <v>1.4491157551976416E-3</v>
      </c>
      <c r="AN18" s="43">
        <v>1.5278521148463931E-3</v>
      </c>
      <c r="AO18" s="43">
        <v>2.5571550814280052E-3</v>
      </c>
      <c r="AP18" s="43">
        <v>3.2552638070737707E-3</v>
      </c>
      <c r="AQ18" s="43">
        <v>3.1529654563349132E-3</v>
      </c>
      <c r="AR18" s="43">
        <v>4.7112224845813197E-3</v>
      </c>
      <c r="AS18" s="43">
        <v>1.4476659224138808E-3</v>
      </c>
      <c r="AT18" s="43">
        <v>9.006419230282158E-4</v>
      </c>
      <c r="AU18" s="43">
        <v>1.1452199796406718E-3</v>
      </c>
      <c r="AV18" s="43">
        <v>1.175648050430321E-3</v>
      </c>
      <c r="AW18" s="43">
        <v>9.5835649091886973E-4</v>
      </c>
      <c r="AX18" s="43">
        <v>2.970130201671702E-3</v>
      </c>
      <c r="AY18" s="43">
        <v>1.0249247120952209E-3</v>
      </c>
      <c r="AZ18" s="43">
        <v>2.550367295504345E-3</v>
      </c>
      <c r="BA18" s="43">
        <v>2.8659749705063553E-3</v>
      </c>
      <c r="BB18" s="43">
        <v>3.3742550958460616E-3</v>
      </c>
      <c r="BC18" s="43">
        <v>3.4555478556529563E-3</v>
      </c>
      <c r="BD18" s="43">
        <v>2.9157947231333668E-3</v>
      </c>
      <c r="BE18" s="43">
        <v>4.4239566555977165E-3</v>
      </c>
      <c r="BF18" s="43">
        <v>1.5831292744079592E-3</v>
      </c>
      <c r="BG18" s="43">
        <v>3.351262536606094E-3</v>
      </c>
      <c r="BH18" s="43">
        <v>2.3564310127590182E-3</v>
      </c>
      <c r="BI18" s="43">
        <v>5.1720064522345196E-3</v>
      </c>
      <c r="BJ18" s="43">
        <v>2.1559786379708509E-3</v>
      </c>
      <c r="BK18" s="43">
        <v>4.2662172895435828E-3</v>
      </c>
      <c r="BL18" s="43">
        <v>7.7118382739414099E-3</v>
      </c>
      <c r="BM18" s="43">
        <v>1.9406675988549555E-3</v>
      </c>
      <c r="BN18" s="43">
        <v>5.7618718907735149E-3</v>
      </c>
      <c r="BO18" s="43">
        <v>2.4799734678788137E-3</v>
      </c>
      <c r="BP18" s="43">
        <v>1.4996964820729558E-3</v>
      </c>
      <c r="BQ18" s="43">
        <v>1.2288818047760197E-3</v>
      </c>
      <c r="BR18" s="43">
        <v>1.239177421220108E-3</v>
      </c>
      <c r="BS18" s="43">
        <v>8.9914504614266668E-4</v>
      </c>
      <c r="BT18" s="43">
        <v>9.2654542513093715E-4</v>
      </c>
      <c r="BU18" s="43">
        <v>3.4803104500710138E-3</v>
      </c>
      <c r="BV18" s="43">
        <v>1.6704278484562362E-3</v>
      </c>
      <c r="BW18" s="43">
        <v>3.1320402956700254E-3</v>
      </c>
      <c r="BX18" s="43">
        <v>2.8265540910618241E-3</v>
      </c>
      <c r="BY18" s="43">
        <v>1.3311692163103038E-3</v>
      </c>
      <c r="BZ18" s="43">
        <v>1.3889582640684921E-3</v>
      </c>
      <c r="CA18" s="43">
        <v>1.1729415345702291E-3</v>
      </c>
      <c r="CB18" s="43">
        <v>1.549388319885823E-3</v>
      </c>
      <c r="CC18" s="43">
        <v>2.3344360319174102E-3</v>
      </c>
      <c r="CD18" s="43">
        <v>2.4936628000127624E-3</v>
      </c>
      <c r="CE18" s="43">
        <v>2.9660666059847535E-3</v>
      </c>
      <c r="CF18" s="43">
        <v>1.2182509287795463E-3</v>
      </c>
      <c r="CG18" s="43">
        <v>1.333476761783084E-3</v>
      </c>
      <c r="CH18" s="19"/>
    </row>
    <row r="19" spans="1:86">
      <c r="A19" s="7"/>
      <c r="B19" s="33">
        <v>14</v>
      </c>
      <c r="C19" s="512" t="s">
        <v>29</v>
      </c>
      <c r="D19" s="34">
        <v>419</v>
      </c>
      <c r="E19" s="48"/>
      <c r="G19" s="896"/>
      <c r="H19" s="27"/>
      <c r="I19" s="14"/>
      <c r="J19" s="18"/>
      <c r="K19" s="18"/>
      <c r="L19" s="18"/>
      <c r="M19" s="18"/>
      <c r="N19" s="18"/>
      <c r="O19" s="18"/>
      <c r="P19" s="18"/>
      <c r="Q19" s="39">
        <v>161</v>
      </c>
      <c r="R19" s="40" t="s">
        <v>486</v>
      </c>
      <c r="S19" s="41">
        <v>1.3462885271538492</v>
      </c>
      <c r="T19" s="45">
        <v>0.60378474163498708</v>
      </c>
      <c r="U19" s="41">
        <v>1.3000006140879645</v>
      </c>
      <c r="V19" s="45">
        <v>0.51555096988703453</v>
      </c>
      <c r="W19" s="43">
        <v>6.8798347459494036E-2</v>
      </c>
      <c r="X19" s="43">
        <v>1.9164969838784303E-2</v>
      </c>
      <c r="Y19" s="43">
        <v>1.8780602875669097E-3</v>
      </c>
      <c r="Z19" s="43">
        <v>3.8665398701250285E-3</v>
      </c>
      <c r="AA19" s="43">
        <v>0.11254976101806138</v>
      </c>
      <c r="AB19" s="43">
        <v>2.0533383684310777E-2</v>
      </c>
      <c r="AC19" s="43">
        <v>1.9164863984586181E-2</v>
      </c>
      <c r="AD19" s="43">
        <v>1.9164224628554025E-2</v>
      </c>
      <c r="AE19" s="43">
        <v>1.916516831006862E-2</v>
      </c>
      <c r="AF19" s="43">
        <v>1.9118334433446548E-3</v>
      </c>
      <c r="AG19" s="43">
        <v>1.4210029677157959E-3</v>
      </c>
      <c r="AH19" s="43">
        <v>3.9900148153470087E-3</v>
      </c>
      <c r="AI19" s="43">
        <v>4.2806220469463856E-3</v>
      </c>
      <c r="AJ19" s="43">
        <v>2.1596611896134398E-3</v>
      </c>
      <c r="AK19" s="43">
        <v>2.1971600845896674E-3</v>
      </c>
      <c r="AL19" s="43">
        <v>1.5447392566848321E-3</v>
      </c>
      <c r="AM19" s="43">
        <v>2.0185878338066679E-3</v>
      </c>
      <c r="AN19" s="43">
        <v>7.1877257644621202E-3</v>
      </c>
      <c r="AO19" s="43">
        <v>0.14919879216705947</v>
      </c>
      <c r="AP19" s="43">
        <v>5.8304068964044019E-2</v>
      </c>
      <c r="AQ19" s="43">
        <v>9.1438404070720014E-2</v>
      </c>
      <c r="AR19" s="43">
        <v>1.5491340917679326E-2</v>
      </c>
      <c r="AS19" s="43">
        <v>1.8407554071069303E-3</v>
      </c>
      <c r="AT19" s="43">
        <v>6.187938309163186E-3</v>
      </c>
      <c r="AU19" s="43">
        <v>4.0536996271557717E-4</v>
      </c>
      <c r="AV19" s="43">
        <v>1.5395672155821831E-3</v>
      </c>
      <c r="AW19" s="43">
        <v>4.1301906056591311E-4</v>
      </c>
      <c r="AX19" s="43">
        <v>1.0865973411887251E-2</v>
      </c>
      <c r="AY19" s="43">
        <v>4.6901875132151387E-4</v>
      </c>
      <c r="AZ19" s="43">
        <v>0.14753696444318021</v>
      </c>
      <c r="BA19" s="43">
        <v>0.22480598707974245</v>
      </c>
      <c r="BB19" s="43">
        <v>2.4129088961496965E-2</v>
      </c>
      <c r="BC19" s="43">
        <v>3.6123900367922714E-2</v>
      </c>
      <c r="BD19" s="43">
        <v>9.3250168219449189E-2</v>
      </c>
      <c r="BE19" s="43">
        <v>5.8993058839818244E-2</v>
      </c>
      <c r="BF19" s="43">
        <v>7.2849370320977172E-2</v>
      </c>
      <c r="BG19" s="43">
        <v>9.3786516033021558E-2</v>
      </c>
      <c r="BH19" s="43">
        <v>6.4094249922218814E-3</v>
      </c>
      <c r="BI19" s="43">
        <v>1.5564122582135E-2</v>
      </c>
      <c r="BJ19" s="43">
        <v>9.1939263881685006E-3</v>
      </c>
      <c r="BK19" s="43">
        <v>3.7741430476223442E-2</v>
      </c>
      <c r="BL19" s="43">
        <v>2.7299822589386701E-2</v>
      </c>
      <c r="BM19" s="43">
        <v>6.2009150639764903E-3</v>
      </c>
      <c r="BN19" s="43">
        <v>1.625704242027199E-2</v>
      </c>
      <c r="BO19" s="43">
        <v>4.6741049915333894E-3</v>
      </c>
      <c r="BP19" s="43">
        <v>1.7297985140360835E-3</v>
      </c>
      <c r="BQ19" s="43">
        <v>2.3073197897583407E-3</v>
      </c>
      <c r="BR19" s="43">
        <v>4.4787011388904517E-4</v>
      </c>
      <c r="BS19" s="43">
        <v>1.4000800900946015E-5</v>
      </c>
      <c r="BT19" s="43">
        <v>4.3812337754667449E-4</v>
      </c>
      <c r="BU19" s="43">
        <v>3.5761899523624928E-2</v>
      </c>
      <c r="BV19" s="43">
        <v>6.2220315746225108E-2</v>
      </c>
      <c r="BW19" s="43">
        <v>3.2178207032066523E-2</v>
      </c>
      <c r="BX19" s="43">
        <v>0.11845346072749258</v>
      </c>
      <c r="BY19" s="43">
        <v>1.8559659069339008E-3</v>
      </c>
      <c r="BZ19" s="43">
        <v>3.9003606681899393E-4</v>
      </c>
      <c r="CA19" s="43">
        <v>1.2405782378879732E-3</v>
      </c>
      <c r="CB19" s="43">
        <v>5.0849207368947622E-4</v>
      </c>
      <c r="CC19" s="43">
        <v>7.8060450466264234E-3</v>
      </c>
      <c r="CD19" s="43">
        <v>1.2164339049007115E-3</v>
      </c>
      <c r="CE19" s="43">
        <v>1.2483455655029568E-3</v>
      </c>
      <c r="CF19" s="43">
        <v>2.4373604800560409E-3</v>
      </c>
      <c r="CG19" s="43">
        <v>1.0278767395931144E-3</v>
      </c>
      <c r="CH19" s="19"/>
    </row>
    <row r="20" spans="1:86">
      <c r="A20" s="7"/>
      <c r="B20" s="33">
        <v>15</v>
      </c>
      <c r="C20" s="512" t="s">
        <v>30</v>
      </c>
      <c r="D20" s="34">
        <v>419</v>
      </c>
      <c r="E20" s="48"/>
      <c r="G20" s="896"/>
      <c r="H20" s="27"/>
      <c r="I20" s="14"/>
      <c r="J20" s="18"/>
      <c r="K20" s="18"/>
      <c r="L20" s="18"/>
      <c r="M20" s="18"/>
      <c r="N20" s="18"/>
      <c r="O20" s="18"/>
      <c r="P20" s="18"/>
      <c r="Q20" s="39">
        <v>162</v>
      </c>
      <c r="R20" s="40" t="s">
        <v>487</v>
      </c>
      <c r="S20" s="41">
        <v>1.0907026309543317</v>
      </c>
      <c r="T20" s="45">
        <v>0.82232031657171278</v>
      </c>
      <c r="U20" s="41">
        <v>1.0887600955183854</v>
      </c>
      <c r="V20" s="45">
        <v>0.63859128498310558</v>
      </c>
      <c r="W20" s="43">
        <v>9.052075558145755E-3</v>
      </c>
      <c r="X20" s="43">
        <v>2.1230910099519131E-2</v>
      </c>
      <c r="Y20" s="43">
        <v>6.3915719337745105E-5</v>
      </c>
      <c r="Z20" s="43">
        <v>1.2138107953920485E-4</v>
      </c>
      <c r="AA20" s="43">
        <v>1.3484571971214394E-2</v>
      </c>
      <c r="AB20" s="43">
        <v>4.1623071733138733E-3</v>
      </c>
      <c r="AC20" s="43">
        <v>2.1231182075494206E-2</v>
      </c>
      <c r="AD20" s="43">
        <v>2.1231354643939052E-2</v>
      </c>
      <c r="AE20" s="43">
        <v>2.1230729674772564E-2</v>
      </c>
      <c r="AF20" s="43">
        <v>5.4503348506179153E-5</v>
      </c>
      <c r="AG20" s="43">
        <v>5.6604666491223697E-5</v>
      </c>
      <c r="AH20" s="43">
        <v>1.4618580599751651E-4</v>
      </c>
      <c r="AI20" s="43">
        <v>1.5881586716597632E-4</v>
      </c>
      <c r="AJ20" s="43">
        <v>1.1454490272304235E-4</v>
      </c>
      <c r="AK20" s="43">
        <v>2.386078231999102E-4</v>
      </c>
      <c r="AL20" s="43">
        <v>1.093050214944961E-4</v>
      </c>
      <c r="AM20" s="43">
        <v>8.5368006002347396E-5</v>
      </c>
      <c r="AN20" s="43">
        <v>9.1006955708498332E-5</v>
      </c>
      <c r="AO20" s="43">
        <v>1.5916900096033477E-2</v>
      </c>
      <c r="AP20" s="43">
        <v>9.8843861464693785E-3</v>
      </c>
      <c r="AQ20" s="43">
        <v>1.4902571980331574E-2</v>
      </c>
      <c r="AR20" s="43">
        <v>3.3985689473488515E-3</v>
      </c>
      <c r="AS20" s="43">
        <v>5.4692649378958332E-5</v>
      </c>
      <c r="AT20" s="43">
        <v>4.3114874287681783E-5</v>
      </c>
      <c r="AU20" s="43">
        <v>5.6145199896452546E-5</v>
      </c>
      <c r="AV20" s="43">
        <v>5.6752569422467431E-5</v>
      </c>
      <c r="AW20" s="43">
        <v>5.1821917470128648E-5</v>
      </c>
      <c r="AX20" s="43">
        <v>5.4823887649656876E-5</v>
      </c>
      <c r="AY20" s="43">
        <v>6.1366151558390914E-5</v>
      </c>
      <c r="AZ20" s="43">
        <v>1.6040738288312928E-2</v>
      </c>
      <c r="BA20" s="43">
        <v>1.0282706968330514E-2</v>
      </c>
      <c r="BB20" s="43">
        <v>6.4470327638293393E-3</v>
      </c>
      <c r="BC20" s="43">
        <v>8.6165474623072988E-3</v>
      </c>
      <c r="BD20" s="43">
        <v>1.2022176117768676E-2</v>
      </c>
      <c r="BE20" s="43">
        <v>6.1001588180302022E-3</v>
      </c>
      <c r="BF20" s="43">
        <v>2.1439605145108058E-3</v>
      </c>
      <c r="BG20" s="43">
        <v>1.6514202181695088E-2</v>
      </c>
      <c r="BH20" s="43">
        <v>1.9023717373438116E-3</v>
      </c>
      <c r="BI20" s="43">
        <v>3.3997890738145693E-3</v>
      </c>
      <c r="BJ20" s="43">
        <v>1.3611935745743721E-3</v>
      </c>
      <c r="BK20" s="43">
        <v>4.7223246776963634E-3</v>
      </c>
      <c r="BL20" s="43">
        <v>7.0162657963361037E-3</v>
      </c>
      <c r="BM20" s="43">
        <v>1.3675681534911746E-3</v>
      </c>
      <c r="BN20" s="43">
        <v>3.4479363622312059E-3</v>
      </c>
      <c r="BO20" s="43">
        <v>2.9094303035711458E-3</v>
      </c>
      <c r="BP20" s="43">
        <v>5.5748844050723834E-5</v>
      </c>
      <c r="BQ20" s="43">
        <v>5.0251439812308538E-5</v>
      </c>
      <c r="BR20" s="43">
        <v>5.6291025911259155E-5</v>
      </c>
      <c r="BS20" s="43">
        <v>5.3567554231795417E-5</v>
      </c>
      <c r="BT20" s="43">
        <v>5.7696996252753394E-5</v>
      </c>
      <c r="BU20" s="43">
        <v>8.5877650285621828E-3</v>
      </c>
      <c r="BV20" s="43">
        <v>1.0691455182669181E-2</v>
      </c>
      <c r="BW20" s="43">
        <v>6.1358126945056778E-3</v>
      </c>
      <c r="BX20" s="43">
        <v>1.4451371713927047E-2</v>
      </c>
      <c r="BY20" s="43">
        <v>5.2045307159854992E-5</v>
      </c>
      <c r="BZ20" s="43">
        <v>5.9132974301801315E-5</v>
      </c>
      <c r="CA20" s="43">
        <v>4.7170690271589295E-5</v>
      </c>
      <c r="CB20" s="43">
        <v>6.0540894426416767E-5</v>
      </c>
      <c r="CC20" s="43">
        <v>5.561040803534201E-5</v>
      </c>
      <c r="CD20" s="43">
        <v>0</v>
      </c>
      <c r="CE20" s="43">
        <v>1.5253443581972963E-4</v>
      </c>
      <c r="CF20" s="43">
        <v>5.019714448407681E-5</v>
      </c>
      <c r="CG20" s="43">
        <v>5.0785640147630409E-5</v>
      </c>
      <c r="CH20" s="19"/>
    </row>
    <row r="21" spans="1:86">
      <c r="A21" s="7"/>
      <c r="B21" s="33">
        <v>16</v>
      </c>
      <c r="C21" s="512" t="s">
        <v>31</v>
      </c>
      <c r="D21" s="34">
        <v>419</v>
      </c>
      <c r="E21" s="48"/>
      <c r="G21" s="896"/>
      <c r="H21" s="27"/>
      <c r="I21" s="14"/>
      <c r="J21" s="18"/>
      <c r="K21" s="18"/>
      <c r="L21" s="18"/>
      <c r="M21" s="18"/>
      <c r="N21" s="18"/>
      <c r="O21" s="18"/>
      <c r="P21" s="18"/>
      <c r="Q21" s="39">
        <v>163</v>
      </c>
      <c r="R21" s="40" t="s">
        <v>488</v>
      </c>
      <c r="S21" s="41">
        <v>1.0218903876367493</v>
      </c>
      <c r="T21" s="45">
        <v>0.86208608917959451</v>
      </c>
      <c r="U21" s="41">
        <v>1.0312470066198958</v>
      </c>
      <c r="V21" s="45">
        <v>0.81649091224718484</v>
      </c>
      <c r="W21" s="43">
        <v>4.365356412456679E-3</v>
      </c>
      <c r="X21" s="43">
        <v>4.5036421801135131E-3</v>
      </c>
      <c r="Y21" s="43">
        <v>8.9827425492893747E-7</v>
      </c>
      <c r="Z21" s="43">
        <v>1.0408636069418506E-6</v>
      </c>
      <c r="AA21" s="43">
        <v>7.2502858695696658E-3</v>
      </c>
      <c r="AB21" s="43">
        <v>1.1828074519499761E-3</v>
      </c>
      <c r="AC21" s="43">
        <v>4.5035259417496847E-3</v>
      </c>
      <c r="AD21" s="43">
        <v>4.5034020048355296E-3</v>
      </c>
      <c r="AE21" s="43">
        <v>4.5037305389230052E-3</v>
      </c>
      <c r="AF21" s="43">
        <v>0</v>
      </c>
      <c r="AG21" s="43">
        <v>1.631044253669619E-6</v>
      </c>
      <c r="AH21" s="43">
        <v>1.6247672151514625E-6</v>
      </c>
      <c r="AI21" s="43">
        <v>1.2238008464112287E-6</v>
      </c>
      <c r="AJ21" s="43">
        <v>7.9354646707541876E-7</v>
      </c>
      <c r="AK21" s="43">
        <v>8.9331411686884137E-6</v>
      </c>
      <c r="AL21" s="43">
        <v>0</v>
      </c>
      <c r="AM21" s="43">
        <v>0</v>
      </c>
      <c r="AN21" s="43">
        <v>0</v>
      </c>
      <c r="AO21" s="43">
        <v>9.0494626732498858E-3</v>
      </c>
      <c r="AP21" s="43">
        <v>4.5872525564547399E-3</v>
      </c>
      <c r="AQ21" s="43">
        <v>3.3321889342459218E-3</v>
      </c>
      <c r="AR21" s="43">
        <v>1.0299653358842554E-3</v>
      </c>
      <c r="AS21" s="43">
        <v>0</v>
      </c>
      <c r="AT21" s="43">
        <v>0</v>
      </c>
      <c r="AU21" s="43">
        <v>1.7590906033916337E-6</v>
      </c>
      <c r="AV21" s="43">
        <v>1.708672104749648E-6</v>
      </c>
      <c r="AW21" s="43">
        <v>1.9657750837849109E-6</v>
      </c>
      <c r="AX21" s="43">
        <v>0</v>
      </c>
      <c r="AY21" s="43">
        <v>1.9080340538776959E-6</v>
      </c>
      <c r="AZ21" s="43">
        <v>9.1010246091293608E-3</v>
      </c>
      <c r="BA21" s="43">
        <v>6.7035797155300348E-3</v>
      </c>
      <c r="BB21" s="43">
        <v>2.9290162171382158E-3</v>
      </c>
      <c r="BC21" s="43">
        <v>4.0465473477342495E-3</v>
      </c>
      <c r="BD21" s="43">
        <v>5.4436162600260503E-3</v>
      </c>
      <c r="BE21" s="43">
        <v>5.4019950757150641E-3</v>
      </c>
      <c r="BF21" s="43">
        <v>1.1519229078305101E-3</v>
      </c>
      <c r="BG21" s="43">
        <v>3.6075937135662283E-3</v>
      </c>
      <c r="BH21" s="43">
        <v>2.3592909737914491E-4</v>
      </c>
      <c r="BI21" s="43">
        <v>8.25191559175922E-4</v>
      </c>
      <c r="BJ21" s="43">
        <v>2.7728998066023488E-4</v>
      </c>
      <c r="BK21" s="43">
        <v>4.9925459374749515E-4</v>
      </c>
      <c r="BL21" s="43">
        <v>1.4385901607010913E-3</v>
      </c>
      <c r="BM21" s="43">
        <v>4.2372812119970517E-4</v>
      </c>
      <c r="BN21" s="43">
        <v>1.4511673720182447E-3</v>
      </c>
      <c r="BO21" s="43">
        <v>4.2967945504571788E-4</v>
      </c>
      <c r="BP21" s="43">
        <v>0</v>
      </c>
      <c r="BQ21" s="43">
        <v>0</v>
      </c>
      <c r="BR21" s="43">
        <v>2.0259095973351607E-6</v>
      </c>
      <c r="BS21" s="43">
        <v>0</v>
      </c>
      <c r="BT21" s="43">
        <v>2.2785122338292356E-6</v>
      </c>
      <c r="BU21" s="43">
        <v>4.0121939711496562E-3</v>
      </c>
      <c r="BV21" s="43">
        <v>6.5230608673031518E-3</v>
      </c>
      <c r="BW21" s="43">
        <v>3.9320258201048994E-3</v>
      </c>
      <c r="BX21" s="43">
        <v>6.0674222631246621E-3</v>
      </c>
      <c r="BY21" s="43">
        <v>0</v>
      </c>
      <c r="BZ21" s="43">
        <v>0</v>
      </c>
      <c r="CA21" s="43">
        <v>0</v>
      </c>
      <c r="CB21" s="43">
        <v>0</v>
      </c>
      <c r="CC21" s="43">
        <v>0</v>
      </c>
      <c r="CD21" s="43">
        <v>0</v>
      </c>
      <c r="CE21" s="43">
        <v>0</v>
      </c>
      <c r="CF21" s="43">
        <v>0</v>
      </c>
      <c r="CG21" s="43">
        <v>0</v>
      </c>
      <c r="CH21" s="19"/>
    </row>
    <row r="22" spans="1:86">
      <c r="A22" s="7"/>
      <c r="B22" s="33">
        <v>17</v>
      </c>
      <c r="C22" s="512" t="s">
        <v>21</v>
      </c>
      <c r="D22" s="34">
        <v>419</v>
      </c>
      <c r="E22" s="48"/>
      <c r="G22" s="896"/>
      <c r="H22" s="27"/>
      <c r="I22" s="14"/>
      <c r="J22" s="18"/>
      <c r="K22" s="18"/>
      <c r="L22" s="18"/>
      <c r="M22" s="18"/>
      <c r="N22" s="18"/>
      <c r="O22" s="18"/>
      <c r="P22" s="18"/>
      <c r="Q22" s="39">
        <v>164</v>
      </c>
      <c r="R22" s="40" t="s">
        <v>489</v>
      </c>
      <c r="S22" s="41">
        <v>1.0121250222228615</v>
      </c>
      <c r="T22" s="45">
        <v>0.63293712729763085</v>
      </c>
      <c r="U22" s="41">
        <v>1.0093603741311579</v>
      </c>
      <c r="V22" s="45">
        <v>0.56834018694633215</v>
      </c>
      <c r="W22" s="43">
        <v>2.2824012081299743E-5</v>
      </c>
      <c r="X22" s="43">
        <v>9.9415555410964536E-4</v>
      </c>
      <c r="Y22" s="43">
        <v>2.9077481731712533E-7</v>
      </c>
      <c r="Z22" s="43">
        <v>0</v>
      </c>
      <c r="AA22" s="43">
        <v>2.213142651157505E-5</v>
      </c>
      <c r="AB22" s="43">
        <v>2.3588047222455352E-5</v>
      </c>
      <c r="AC22" s="43">
        <v>9.9398406475006973E-4</v>
      </c>
      <c r="AD22" s="43">
        <v>9.9392919449081598E-4</v>
      </c>
      <c r="AE22" s="43">
        <v>9.9425722771916592E-4</v>
      </c>
      <c r="AF22" s="43">
        <v>0</v>
      </c>
      <c r="AG22" s="43">
        <v>0</v>
      </c>
      <c r="AH22" s="43">
        <v>3.1556602289969614E-6</v>
      </c>
      <c r="AI22" s="43">
        <v>0</v>
      </c>
      <c r="AJ22" s="43">
        <v>0</v>
      </c>
      <c r="AK22" s="43">
        <v>0</v>
      </c>
      <c r="AL22" s="43">
        <v>0</v>
      </c>
      <c r="AM22" s="43">
        <v>0</v>
      </c>
      <c r="AN22" s="43">
        <v>0</v>
      </c>
      <c r="AO22" s="43">
        <v>1.187836625795837E-5</v>
      </c>
      <c r="AP22" s="43">
        <v>3.7307389741483817E-5</v>
      </c>
      <c r="AQ22" s="43">
        <v>3.5434333020539652E-5</v>
      </c>
      <c r="AR22" s="43">
        <v>2.2745660050232935E-5</v>
      </c>
      <c r="AS22" s="43">
        <v>0</v>
      </c>
      <c r="AT22" s="43">
        <v>0</v>
      </c>
      <c r="AU22" s="43">
        <v>0</v>
      </c>
      <c r="AV22" s="43">
        <v>0</v>
      </c>
      <c r="AW22" s="43">
        <v>0</v>
      </c>
      <c r="AX22" s="43">
        <v>0</v>
      </c>
      <c r="AY22" s="43">
        <v>0</v>
      </c>
      <c r="AZ22" s="43">
        <v>1.0856418568942496E-5</v>
      </c>
      <c r="BA22" s="43">
        <v>5.8373316970191683E-5</v>
      </c>
      <c r="BB22" s="43">
        <v>2.4874835638927669E-5</v>
      </c>
      <c r="BC22" s="43">
        <v>5.8673480992274532E-5</v>
      </c>
      <c r="BD22" s="43">
        <v>5.5433939660232668E-6</v>
      </c>
      <c r="BE22" s="43">
        <v>1.4696678192466034E-5</v>
      </c>
      <c r="BF22" s="43">
        <v>2.5617837566122123E-5</v>
      </c>
      <c r="BG22" s="43">
        <v>3.6674323797613554E-5</v>
      </c>
      <c r="BH22" s="43">
        <v>1.4409723694403124E-5</v>
      </c>
      <c r="BI22" s="43">
        <v>2.3184015676177204E-5</v>
      </c>
      <c r="BJ22" s="43">
        <v>1.5400610296814985E-5</v>
      </c>
      <c r="BK22" s="43">
        <v>3.5331991474166118E-5</v>
      </c>
      <c r="BL22" s="43">
        <v>2.6812768677415973E-5</v>
      </c>
      <c r="BM22" s="43">
        <v>2.0425969930658175E-5</v>
      </c>
      <c r="BN22" s="43">
        <v>2.2568591928229344E-5</v>
      </c>
      <c r="BO22" s="43">
        <v>2.1676264779042235E-5</v>
      </c>
      <c r="BP22" s="43">
        <v>0</v>
      </c>
      <c r="BQ22" s="43">
        <v>0</v>
      </c>
      <c r="BR22" s="43">
        <v>0</v>
      </c>
      <c r="BS22" s="43">
        <v>0</v>
      </c>
      <c r="BT22" s="43">
        <v>0</v>
      </c>
      <c r="BU22" s="43">
        <v>5.9487380117851463E-5</v>
      </c>
      <c r="BV22" s="43">
        <v>0</v>
      </c>
      <c r="BW22" s="43">
        <v>1.6445868115039224E-5</v>
      </c>
      <c r="BX22" s="43">
        <v>1.044140303676506E-6</v>
      </c>
      <c r="BY22" s="43">
        <v>0</v>
      </c>
      <c r="BZ22" s="43">
        <v>0</v>
      </c>
      <c r="CA22" s="43">
        <v>0</v>
      </c>
      <c r="CB22" s="43">
        <v>0</v>
      </c>
      <c r="CC22" s="43">
        <v>0</v>
      </c>
      <c r="CD22" s="43">
        <v>0</v>
      </c>
      <c r="CE22" s="43">
        <v>0</v>
      </c>
      <c r="CF22" s="43">
        <v>0</v>
      </c>
      <c r="CG22" s="43">
        <v>0</v>
      </c>
      <c r="CH22" s="19"/>
    </row>
    <row r="23" spans="1:86">
      <c r="A23" s="7"/>
      <c r="B23" s="33">
        <v>18</v>
      </c>
      <c r="C23" s="512" t="s">
        <v>32</v>
      </c>
      <c r="D23" s="34">
        <v>419</v>
      </c>
      <c r="E23" s="48"/>
      <c r="G23" s="896"/>
      <c r="H23" s="27"/>
      <c r="I23" s="14"/>
      <c r="J23" s="18"/>
      <c r="K23" s="18"/>
      <c r="L23" s="18"/>
      <c r="M23" s="18"/>
      <c r="N23" s="18"/>
      <c r="O23" s="18"/>
      <c r="P23" s="18"/>
      <c r="Q23" s="39">
        <v>191</v>
      </c>
      <c r="R23" s="40" t="s">
        <v>490</v>
      </c>
      <c r="S23" s="41">
        <v>0.99150367149246599</v>
      </c>
      <c r="T23" s="45">
        <v>0.40996853776429593</v>
      </c>
      <c r="U23" s="41">
        <v>0.9915036714924661</v>
      </c>
      <c r="V23" s="45">
        <v>0.40855495516387236</v>
      </c>
      <c r="W23" s="43">
        <v>4.8750664658564464E-4</v>
      </c>
      <c r="X23" s="43">
        <v>7.8289380705524403E-4</v>
      </c>
      <c r="Y23" s="43">
        <v>3.5852219761886334E-4</v>
      </c>
      <c r="Z23" s="43">
        <v>2.264027379953542E-4</v>
      </c>
      <c r="AA23" s="43">
        <v>3.2480671831169162E-4</v>
      </c>
      <c r="AB23" s="43">
        <v>6.6699127361044509E-4</v>
      </c>
      <c r="AC23" s="43">
        <v>7.8290956634087527E-4</v>
      </c>
      <c r="AD23" s="43">
        <v>7.8296237397444083E-4</v>
      </c>
      <c r="AE23" s="43">
        <v>7.8287375764904345E-4</v>
      </c>
      <c r="AF23" s="43">
        <v>3.3177162681309786E-4</v>
      </c>
      <c r="AG23" s="43">
        <v>4.4138515871387774E-4</v>
      </c>
      <c r="AH23" s="43">
        <v>7.6126203656230805E-5</v>
      </c>
      <c r="AI23" s="43">
        <v>2.322538663734303E-4</v>
      </c>
      <c r="AJ23" s="43">
        <v>1.8477588706503973E-4</v>
      </c>
      <c r="AK23" s="43">
        <v>2.9171658344547989E-4</v>
      </c>
      <c r="AL23" s="43">
        <v>2.7161591321049654E-4</v>
      </c>
      <c r="AM23" s="43">
        <v>2.1265519064390441E-4</v>
      </c>
      <c r="AN23" s="43">
        <v>2.2483522244874695E-4</v>
      </c>
      <c r="AO23" s="43">
        <v>1.9296306757698317E-4</v>
      </c>
      <c r="AP23" s="43">
        <v>5.1995376184350785E-4</v>
      </c>
      <c r="AQ23" s="43">
        <v>1.7455523485940475E-4</v>
      </c>
      <c r="AR23" s="43">
        <v>7.0200830842240096E-4</v>
      </c>
      <c r="AS23" s="43">
        <v>3.2781925806111748E-4</v>
      </c>
      <c r="AT23" s="43">
        <v>5.6954892267601341E-4</v>
      </c>
      <c r="AU23" s="43">
        <v>4.5830369922162989E-4</v>
      </c>
      <c r="AV23" s="43">
        <v>4.6093683524428885E-5</v>
      </c>
      <c r="AW23" s="43">
        <v>3.721359681871373E-5</v>
      </c>
      <c r="AX23" s="43">
        <v>1.0930681781169752E-5</v>
      </c>
      <c r="AY23" s="43">
        <v>1.358131394544436E-3</v>
      </c>
      <c r="AZ23" s="43">
        <v>1.9335645905792917E-4</v>
      </c>
      <c r="BA23" s="43">
        <v>1.7506516760246437E-4</v>
      </c>
      <c r="BB23" s="43">
        <v>5.2127561880968792E-4</v>
      </c>
      <c r="BC23" s="43">
        <v>5.1799355552608391E-4</v>
      </c>
      <c r="BD23" s="43">
        <v>5.2410247645408672E-4</v>
      </c>
      <c r="BE23" s="43">
        <v>4.7271769284885744E-4</v>
      </c>
      <c r="BF23" s="43">
        <v>2.3304939348507421E-4</v>
      </c>
      <c r="BG23" s="43">
        <v>1.6716642512121173E-4</v>
      </c>
      <c r="BH23" s="43">
        <v>7.7950224304084098E-4</v>
      </c>
      <c r="BI23" s="43">
        <v>6.9599819138474266E-4</v>
      </c>
      <c r="BJ23" s="43">
        <v>8.0308302507868664E-4</v>
      </c>
      <c r="BK23" s="43">
        <v>6.906715174613289E-4</v>
      </c>
      <c r="BL23" s="43">
        <v>7.4098345510997105E-4</v>
      </c>
      <c r="BM23" s="43">
        <v>6.6718603320142171E-4</v>
      </c>
      <c r="BN23" s="43">
        <v>6.9508867937404721E-4</v>
      </c>
      <c r="BO23" s="43">
        <v>8.5919502977751519E-4</v>
      </c>
      <c r="BP23" s="43">
        <v>3.1024410078291049E-4</v>
      </c>
      <c r="BQ23" s="43">
        <v>4.0172131298142182E-4</v>
      </c>
      <c r="BR23" s="43">
        <v>3.4325029497832922E-4</v>
      </c>
      <c r="BS23" s="43">
        <v>2.2001204643873249E-3</v>
      </c>
      <c r="BT23" s="43">
        <v>2.6527376572286403E-4</v>
      </c>
      <c r="BU23" s="43">
        <v>5.175434943737458E-4</v>
      </c>
      <c r="BV23" s="43">
        <v>5.5043818365902483E-4</v>
      </c>
      <c r="BW23" s="43">
        <v>4.5499701743765316E-4</v>
      </c>
      <c r="BX23" s="43">
        <v>5.5262104804784792E-4</v>
      </c>
      <c r="BY23" s="43">
        <v>3.1794705005257906E-4</v>
      </c>
      <c r="BZ23" s="43">
        <v>2.97530251127647E-4</v>
      </c>
      <c r="CA23" s="43">
        <v>3.176500004617289E-4</v>
      </c>
      <c r="CB23" s="43">
        <v>3.1143887740124176E-4</v>
      </c>
      <c r="CC23" s="43">
        <v>2.6396483090247432E-4</v>
      </c>
      <c r="CD23" s="43">
        <v>3.0930975875901391E-4</v>
      </c>
      <c r="CE23" s="43">
        <v>2.7207781989962651E-4</v>
      </c>
      <c r="CF23" s="43">
        <v>3.8458752217447698E-4</v>
      </c>
      <c r="CG23" s="43">
        <v>5.7029708354020285E-4</v>
      </c>
      <c r="CH23" s="19"/>
    </row>
    <row r="24" spans="1:86">
      <c r="A24" s="7"/>
      <c r="B24" s="33">
        <v>19</v>
      </c>
      <c r="C24" s="513" t="s">
        <v>336</v>
      </c>
      <c r="D24" s="34">
        <v>411</v>
      </c>
      <c r="E24" s="48"/>
      <c r="G24" s="896"/>
      <c r="H24" s="27"/>
      <c r="I24" s="14"/>
      <c r="J24" s="18"/>
      <c r="K24" s="18"/>
      <c r="L24" s="18"/>
      <c r="M24" s="18"/>
      <c r="N24" s="18"/>
      <c r="O24" s="18"/>
      <c r="P24" s="18"/>
      <c r="Q24" s="39">
        <v>201</v>
      </c>
      <c r="R24" s="40" t="s">
        <v>491</v>
      </c>
      <c r="S24" s="41">
        <v>1.2257189051853561</v>
      </c>
      <c r="T24" s="45">
        <v>0.61902519823561963</v>
      </c>
      <c r="U24" s="41">
        <v>1.2257189051853561</v>
      </c>
      <c r="V24" s="45">
        <v>0.61477959181006647</v>
      </c>
      <c r="W24" s="43">
        <v>0</v>
      </c>
      <c r="X24" s="43">
        <v>0</v>
      </c>
      <c r="Y24" s="43">
        <v>2.5743149390035683E-4</v>
      </c>
      <c r="Z24" s="43">
        <v>2.2398035953615994E-4</v>
      </c>
      <c r="AA24" s="43">
        <v>0</v>
      </c>
      <c r="AB24" s="43">
        <v>0</v>
      </c>
      <c r="AC24" s="43">
        <v>0</v>
      </c>
      <c r="AD24" s="43">
        <v>0</v>
      </c>
      <c r="AE24" s="43">
        <v>0</v>
      </c>
      <c r="AF24" s="43">
        <v>2.5307139823000063E-4</v>
      </c>
      <c r="AG24" s="43">
        <v>2.0955714299366704E-4</v>
      </c>
      <c r="AH24" s="43">
        <v>5.1712369204726214E-4</v>
      </c>
      <c r="AI24" s="43">
        <v>5.5991472735596236E-4</v>
      </c>
      <c r="AJ24" s="43">
        <v>7.2427142207057304E-5</v>
      </c>
      <c r="AK24" s="43">
        <v>1.7247355915383752E-4</v>
      </c>
      <c r="AL24" s="43">
        <v>2.9700233237516812E-4</v>
      </c>
      <c r="AM24" s="43">
        <v>3.4794142866791198E-5</v>
      </c>
      <c r="AN24" s="43">
        <v>1.7992249415480082E-4</v>
      </c>
      <c r="AO24" s="43">
        <v>0</v>
      </c>
      <c r="AP24" s="43">
        <v>0</v>
      </c>
      <c r="AQ24" s="43">
        <v>0</v>
      </c>
      <c r="AR24" s="43">
        <v>0</v>
      </c>
      <c r="AS24" s="43">
        <v>2.5231889009058963E-4</v>
      </c>
      <c r="AT24" s="43">
        <v>2.9834281942882536E-4</v>
      </c>
      <c r="AU24" s="43">
        <v>4.0138136383018961E-5</v>
      </c>
      <c r="AV24" s="43">
        <v>7.0577751604533178E-4</v>
      </c>
      <c r="AW24" s="43">
        <v>7.1306628725916867E-5</v>
      </c>
      <c r="AX24" s="43">
        <v>6.8239398036889555E-4</v>
      </c>
      <c r="AY24" s="43">
        <v>2.2326492765076396E-6</v>
      </c>
      <c r="AZ24" s="43">
        <v>0</v>
      </c>
      <c r="BA24" s="43">
        <v>0</v>
      </c>
      <c r="BB24" s="43">
        <v>0</v>
      </c>
      <c r="BC24" s="43">
        <v>0</v>
      </c>
      <c r="BD24" s="43">
        <v>0</v>
      </c>
      <c r="BE24" s="43">
        <v>0</v>
      </c>
      <c r="BF24" s="43">
        <v>0</v>
      </c>
      <c r="BG24" s="43">
        <v>0</v>
      </c>
      <c r="BH24" s="43">
        <v>0</v>
      </c>
      <c r="BI24" s="43">
        <v>0</v>
      </c>
      <c r="BJ24" s="43">
        <v>0</v>
      </c>
      <c r="BK24" s="43">
        <v>0</v>
      </c>
      <c r="BL24" s="43">
        <v>0</v>
      </c>
      <c r="BM24" s="43">
        <v>0</v>
      </c>
      <c r="BN24" s="43">
        <v>0</v>
      </c>
      <c r="BO24" s="43">
        <v>0</v>
      </c>
      <c r="BP24" s="43">
        <v>2.2000222355710454E-4</v>
      </c>
      <c r="BQ24" s="43">
        <v>3.8820774884693255E-4</v>
      </c>
      <c r="BR24" s="43">
        <v>4.8201774463727661E-5</v>
      </c>
      <c r="BS24" s="43">
        <v>9.9023223896583311E-5</v>
      </c>
      <c r="BT24" s="43">
        <v>5.3323143578429342E-6</v>
      </c>
      <c r="BU24" s="43">
        <v>0</v>
      </c>
      <c r="BV24" s="43">
        <v>0</v>
      </c>
      <c r="BW24" s="43">
        <v>0</v>
      </c>
      <c r="BX24" s="43">
        <v>0</v>
      </c>
      <c r="BY24" s="43">
        <v>4.1270588033857637E-4</v>
      </c>
      <c r="BZ24" s="43">
        <v>1.0508957661469423E-4</v>
      </c>
      <c r="CA24" s="43">
        <v>1.2107818335024656E-4</v>
      </c>
      <c r="CB24" s="43">
        <v>8.4144758392852003E-5</v>
      </c>
      <c r="CC24" s="43">
        <v>5.5856439408776795E-5</v>
      </c>
      <c r="CD24" s="43">
        <v>0</v>
      </c>
      <c r="CE24" s="43">
        <v>0</v>
      </c>
      <c r="CF24" s="43">
        <v>4.0377908424859004E-4</v>
      </c>
      <c r="CG24" s="43">
        <v>2.3500464898769681E-4</v>
      </c>
      <c r="CH24" s="19"/>
    </row>
    <row r="25" spans="1:86">
      <c r="A25" s="7"/>
      <c r="B25" s="33">
        <v>20</v>
      </c>
      <c r="C25" s="513" t="s">
        <v>33</v>
      </c>
      <c r="D25" s="34">
        <v>411</v>
      </c>
      <c r="E25" s="48"/>
      <c r="G25" s="896"/>
      <c r="H25" s="27"/>
      <c r="I25" s="14"/>
      <c r="J25" s="18"/>
      <c r="K25" s="18"/>
      <c r="L25" s="18"/>
      <c r="M25" s="18"/>
      <c r="N25" s="18"/>
      <c r="O25" s="18"/>
      <c r="P25" s="18"/>
      <c r="Q25" s="39">
        <v>202</v>
      </c>
      <c r="R25" s="40" t="s">
        <v>492</v>
      </c>
      <c r="S25" s="41">
        <v>1.1428234885768203</v>
      </c>
      <c r="T25" s="45">
        <v>0.67951343579013801</v>
      </c>
      <c r="U25" s="41">
        <v>1.1241158332369432</v>
      </c>
      <c r="V25" s="45">
        <v>0.55421142075523988</v>
      </c>
      <c r="W25" s="43">
        <v>1.4270879249829894E-4</v>
      </c>
      <c r="X25" s="43">
        <v>4.4192377580595934E-4</v>
      </c>
      <c r="Y25" s="43">
        <v>6.8563515978228536E-4</v>
      </c>
      <c r="Z25" s="43">
        <v>7.8195949464361961E-4</v>
      </c>
      <c r="AA25" s="43">
        <v>1.2215697175769173E-4</v>
      </c>
      <c r="AB25" s="43">
        <v>1.6538081159161641E-4</v>
      </c>
      <c r="AC25" s="43">
        <v>4.4181015950623369E-4</v>
      </c>
      <c r="AD25" s="43">
        <v>4.4202480199294309E-4</v>
      </c>
      <c r="AE25" s="43">
        <v>4.4193487996865605E-4</v>
      </c>
      <c r="AF25" s="43">
        <v>6.24580264636066E-4</v>
      </c>
      <c r="AG25" s="43">
        <v>6.0345954857613502E-4</v>
      </c>
      <c r="AH25" s="43">
        <v>1.3923812507564979E-3</v>
      </c>
      <c r="AI25" s="43">
        <v>2.0460130924694572E-3</v>
      </c>
      <c r="AJ25" s="43">
        <v>4.8913491544952642E-4</v>
      </c>
      <c r="AK25" s="43">
        <v>1.0217966758231268E-3</v>
      </c>
      <c r="AL25" s="43">
        <v>6.7925896357892137E-4</v>
      </c>
      <c r="AM25" s="43">
        <v>1.4539384055841138E-4</v>
      </c>
      <c r="AN25" s="43">
        <v>4.3459595154662336E-4</v>
      </c>
      <c r="AO25" s="43">
        <v>9.1184458805477497E-5</v>
      </c>
      <c r="AP25" s="43">
        <v>1.6800062292855798E-4</v>
      </c>
      <c r="AQ25" s="43">
        <v>9.1152742808908889E-5</v>
      </c>
      <c r="AR25" s="43">
        <v>1.7065915570952614E-4</v>
      </c>
      <c r="AS25" s="43">
        <v>6.2334898036102784E-4</v>
      </c>
      <c r="AT25" s="43">
        <v>6.9865519633630026E-4</v>
      </c>
      <c r="AU25" s="43">
        <v>5.8097441143091237E-5</v>
      </c>
      <c r="AV25" s="43">
        <v>2.0599654260465986E-3</v>
      </c>
      <c r="AW25" s="43">
        <v>1.312178778776195E-3</v>
      </c>
      <c r="AX25" s="43">
        <v>1.0047718348715935E-3</v>
      </c>
      <c r="AY25" s="43">
        <v>3.3589392653638644E-6</v>
      </c>
      <c r="AZ25" s="43">
        <v>9.1642225986263788E-5</v>
      </c>
      <c r="BA25" s="43">
        <v>7.0357695618770123E-5</v>
      </c>
      <c r="BB25" s="43">
        <v>1.7912985837953009E-4</v>
      </c>
      <c r="BC25" s="43">
        <v>2.4932645490849571E-4</v>
      </c>
      <c r="BD25" s="43">
        <v>4.5112912439355521E-5</v>
      </c>
      <c r="BE25" s="43">
        <v>9.1780040606862523E-5</v>
      </c>
      <c r="BF25" s="43">
        <v>1.228797187261443E-4</v>
      </c>
      <c r="BG25" s="43">
        <v>8.7145084708877533E-5</v>
      </c>
      <c r="BH25" s="43">
        <v>2.452006030472656E-4</v>
      </c>
      <c r="BI25" s="43">
        <v>1.3558054353357324E-4</v>
      </c>
      <c r="BJ25" s="43">
        <v>2.5974824346000603E-4</v>
      </c>
      <c r="BK25" s="43">
        <v>2.2312230989781452E-4</v>
      </c>
      <c r="BL25" s="43">
        <v>2.4241396861460213E-4</v>
      </c>
      <c r="BM25" s="43">
        <v>1.6857438222515656E-4</v>
      </c>
      <c r="BN25" s="43">
        <v>1.3178157316171227E-4</v>
      </c>
      <c r="BO25" s="43">
        <v>4.7905611081192859E-5</v>
      </c>
      <c r="BP25" s="43">
        <v>5.6243253061879789E-4</v>
      </c>
      <c r="BQ25" s="43">
        <v>8.7949751679446857E-4</v>
      </c>
      <c r="BR25" s="43">
        <v>6.8806948868674908E-5</v>
      </c>
      <c r="BS25" s="43">
        <v>1.5061475256483001E-4</v>
      </c>
      <c r="BT25" s="43">
        <v>6.0167040991225895E-6</v>
      </c>
      <c r="BU25" s="43">
        <v>2.5219537447863498E-4</v>
      </c>
      <c r="BV25" s="43">
        <v>4.2507830121781371E-5</v>
      </c>
      <c r="BW25" s="43">
        <v>8.4345103366341995E-5</v>
      </c>
      <c r="BX25" s="43">
        <v>2.8922497649327022E-5</v>
      </c>
      <c r="BY25" s="43">
        <v>9.2726744042499092E-4</v>
      </c>
      <c r="BZ25" s="43">
        <v>3.3400101063106195E-4</v>
      </c>
      <c r="CA25" s="43">
        <v>3.4387351657105917E-4</v>
      </c>
      <c r="CB25" s="43">
        <v>3.1132830338651669E-4</v>
      </c>
      <c r="CC25" s="43">
        <v>2.4482481486971358E-4</v>
      </c>
      <c r="CD25" s="43">
        <v>3.5066856072029669E-4</v>
      </c>
      <c r="CE25" s="43">
        <v>2.3134366473978341E-4</v>
      </c>
      <c r="CF25" s="43">
        <v>9.0687035635983058E-4</v>
      </c>
      <c r="CG25" s="43">
        <v>6.101818951608479E-4</v>
      </c>
      <c r="CH25" s="19"/>
    </row>
    <row r="26" spans="1:86">
      <c r="A26" s="7"/>
      <c r="B26" s="33">
        <v>21</v>
      </c>
      <c r="C26" s="513" t="s">
        <v>34</v>
      </c>
      <c r="D26" s="34">
        <v>411</v>
      </c>
      <c r="E26" s="48"/>
      <c r="G26" s="896"/>
      <c r="H26" s="27"/>
      <c r="I26" s="14"/>
      <c r="J26" s="18"/>
      <c r="K26" s="18"/>
      <c r="L26" s="18"/>
      <c r="M26" s="18"/>
      <c r="N26" s="18"/>
      <c r="O26" s="18"/>
      <c r="P26" s="18"/>
      <c r="Q26" s="39">
        <v>203</v>
      </c>
      <c r="R26" s="40" t="s">
        <v>493</v>
      </c>
      <c r="S26" s="41">
        <v>1.4289057904437679</v>
      </c>
      <c r="T26" s="45">
        <v>0</v>
      </c>
      <c r="U26" s="41">
        <v>1.3670997129898821</v>
      </c>
      <c r="V26" s="45">
        <v>0.96853200947884888</v>
      </c>
      <c r="W26" s="43">
        <v>0</v>
      </c>
      <c r="X26" s="43">
        <v>0</v>
      </c>
      <c r="Y26" s="43">
        <v>0</v>
      </c>
      <c r="Z26" s="43">
        <v>0</v>
      </c>
      <c r="AA26" s="43">
        <v>0</v>
      </c>
      <c r="AB26" s="43">
        <v>0</v>
      </c>
      <c r="AC26" s="43">
        <v>0</v>
      </c>
      <c r="AD26" s="43">
        <v>0</v>
      </c>
      <c r="AE26" s="43">
        <v>0</v>
      </c>
      <c r="AF26" s="43">
        <v>0</v>
      </c>
      <c r="AG26" s="43">
        <v>0</v>
      </c>
      <c r="AH26" s="43">
        <v>0</v>
      </c>
      <c r="AI26" s="43">
        <v>0</v>
      </c>
      <c r="AJ26" s="43">
        <v>0</v>
      </c>
      <c r="AK26" s="43">
        <v>0</v>
      </c>
      <c r="AL26" s="43">
        <v>0</v>
      </c>
      <c r="AM26" s="43">
        <v>0</v>
      </c>
      <c r="AN26" s="43">
        <v>0</v>
      </c>
      <c r="AO26" s="43">
        <v>0</v>
      </c>
      <c r="AP26" s="43">
        <v>0</v>
      </c>
      <c r="AQ26" s="43">
        <v>0</v>
      </c>
      <c r="AR26" s="43">
        <v>0</v>
      </c>
      <c r="AS26" s="43">
        <v>0</v>
      </c>
      <c r="AT26" s="43">
        <v>0</v>
      </c>
      <c r="AU26" s="43">
        <v>0</v>
      </c>
      <c r="AV26" s="43">
        <v>0</v>
      </c>
      <c r="AW26" s="43">
        <v>0</v>
      </c>
      <c r="AX26" s="43">
        <v>0</v>
      </c>
      <c r="AY26" s="43">
        <v>0</v>
      </c>
      <c r="AZ26" s="43">
        <v>0</v>
      </c>
      <c r="BA26" s="43">
        <v>0</v>
      </c>
      <c r="BB26" s="43">
        <v>0</v>
      </c>
      <c r="BC26" s="43">
        <v>0</v>
      </c>
      <c r="BD26" s="43">
        <v>0</v>
      </c>
      <c r="BE26" s="43">
        <v>0</v>
      </c>
      <c r="BF26" s="43">
        <v>0</v>
      </c>
      <c r="BG26" s="43">
        <v>0</v>
      </c>
      <c r="BH26" s="43">
        <v>0</v>
      </c>
      <c r="BI26" s="43">
        <v>0</v>
      </c>
      <c r="BJ26" s="43">
        <v>0</v>
      </c>
      <c r="BK26" s="43">
        <v>0</v>
      </c>
      <c r="BL26" s="43">
        <v>0</v>
      </c>
      <c r="BM26" s="43">
        <v>0</v>
      </c>
      <c r="BN26" s="43">
        <v>0</v>
      </c>
      <c r="BO26" s="43">
        <v>0</v>
      </c>
      <c r="BP26" s="43">
        <v>0</v>
      </c>
      <c r="BQ26" s="43">
        <v>0</v>
      </c>
      <c r="BR26" s="43">
        <v>0</v>
      </c>
      <c r="BS26" s="43">
        <v>0</v>
      </c>
      <c r="BT26" s="43">
        <v>0</v>
      </c>
      <c r="BU26" s="43">
        <v>0</v>
      </c>
      <c r="BV26" s="43">
        <v>0</v>
      </c>
      <c r="BW26" s="43">
        <v>0</v>
      </c>
      <c r="BX26" s="43">
        <v>0</v>
      </c>
      <c r="BY26" s="43">
        <v>0</v>
      </c>
      <c r="BZ26" s="43">
        <v>0</v>
      </c>
      <c r="CA26" s="43">
        <v>0</v>
      </c>
      <c r="CB26" s="43">
        <v>0</v>
      </c>
      <c r="CC26" s="43">
        <v>0</v>
      </c>
      <c r="CD26" s="43">
        <v>0</v>
      </c>
      <c r="CE26" s="43">
        <v>0</v>
      </c>
      <c r="CF26" s="43">
        <v>0</v>
      </c>
      <c r="CG26" s="43">
        <v>0</v>
      </c>
      <c r="CH26" s="19"/>
    </row>
    <row r="27" spans="1:86">
      <c r="A27" s="7"/>
      <c r="B27" s="33">
        <v>22</v>
      </c>
      <c r="C27" s="513" t="s">
        <v>337</v>
      </c>
      <c r="D27" s="34">
        <v>411</v>
      </c>
      <c r="E27" s="48"/>
      <c r="G27" s="896"/>
      <c r="H27" s="27"/>
      <c r="I27" s="14"/>
      <c r="J27" s="18"/>
      <c r="K27" s="18"/>
      <c r="L27" s="18"/>
      <c r="M27" s="18"/>
      <c r="N27" s="18"/>
      <c r="O27" s="18"/>
      <c r="P27" s="18"/>
      <c r="Q27" s="39">
        <v>204</v>
      </c>
      <c r="R27" s="40" t="s">
        <v>494</v>
      </c>
      <c r="S27" s="41">
        <v>1.248888669486423</v>
      </c>
      <c r="T27" s="45">
        <v>0.55787904855838344</v>
      </c>
      <c r="U27" s="41">
        <v>1.2223046730286367</v>
      </c>
      <c r="V27" s="45">
        <v>0.69136135852811564</v>
      </c>
      <c r="W27" s="43">
        <v>6.9501070087489751E-5</v>
      </c>
      <c r="X27" s="43">
        <v>2.6632407823332809E-4</v>
      </c>
      <c r="Y27" s="43">
        <v>3.4975256344075153E-7</v>
      </c>
      <c r="Z27" s="43">
        <v>0</v>
      </c>
      <c r="AA27" s="43">
        <v>1.1820285598689789E-4</v>
      </c>
      <c r="AB27" s="43">
        <v>1.5775036091466476E-5</v>
      </c>
      <c r="AC27" s="43">
        <v>2.6608431426242553E-4</v>
      </c>
      <c r="AD27" s="43">
        <v>2.6649939752886406E-4</v>
      </c>
      <c r="AE27" s="43">
        <v>2.6635600066284617E-4</v>
      </c>
      <c r="AF27" s="43">
        <v>0</v>
      </c>
      <c r="AG27" s="43">
        <v>0</v>
      </c>
      <c r="AH27" s="43">
        <v>3.7957215986692438E-6</v>
      </c>
      <c r="AI27" s="43">
        <v>0</v>
      </c>
      <c r="AJ27" s="43">
        <v>0</v>
      </c>
      <c r="AK27" s="43">
        <v>0</v>
      </c>
      <c r="AL27" s="43">
        <v>0</v>
      </c>
      <c r="AM27" s="43">
        <v>0</v>
      </c>
      <c r="AN27" s="43">
        <v>0</v>
      </c>
      <c r="AO27" s="43">
        <v>1.6215858895088844E-4</v>
      </c>
      <c r="AP27" s="43">
        <v>5.3142223287513757E-5</v>
      </c>
      <c r="AQ27" s="43">
        <v>2.3761552960418865E-4</v>
      </c>
      <c r="AR27" s="43">
        <v>0</v>
      </c>
      <c r="AS27" s="43">
        <v>0</v>
      </c>
      <c r="AT27" s="43">
        <v>0</v>
      </c>
      <c r="AU27" s="43">
        <v>0</v>
      </c>
      <c r="AV27" s="43">
        <v>0</v>
      </c>
      <c r="AW27" s="43">
        <v>0</v>
      </c>
      <c r="AX27" s="43">
        <v>0</v>
      </c>
      <c r="AY27" s="43">
        <v>0</v>
      </c>
      <c r="AZ27" s="43">
        <v>1.6279866442809687E-4</v>
      </c>
      <c r="BA27" s="43">
        <v>1.3303745282544356E-4</v>
      </c>
      <c r="BB27" s="43">
        <v>0</v>
      </c>
      <c r="BC27" s="43">
        <v>2.5027265266837E-7</v>
      </c>
      <c r="BD27" s="43">
        <v>1.3701160240298194E-4</v>
      </c>
      <c r="BE27" s="43">
        <v>0</v>
      </c>
      <c r="BF27" s="43">
        <v>5.6100464138713539E-4</v>
      </c>
      <c r="BG27" s="43">
        <v>1.9676597001553543E-4</v>
      </c>
      <c r="BH27" s="43">
        <v>0</v>
      </c>
      <c r="BI27" s="43">
        <v>0</v>
      </c>
      <c r="BJ27" s="43">
        <v>0</v>
      </c>
      <c r="BK27" s="43">
        <v>0</v>
      </c>
      <c r="BL27" s="43">
        <v>0</v>
      </c>
      <c r="BM27" s="43">
        <v>0</v>
      </c>
      <c r="BN27" s="43">
        <v>0</v>
      </c>
      <c r="BO27" s="43">
        <v>0</v>
      </c>
      <c r="BP27" s="43">
        <v>0</v>
      </c>
      <c r="BQ27" s="43">
        <v>0</v>
      </c>
      <c r="BR27" s="43">
        <v>0</v>
      </c>
      <c r="BS27" s="43">
        <v>0</v>
      </c>
      <c r="BT27" s="43">
        <v>0</v>
      </c>
      <c r="BU27" s="43">
        <v>2.5374435214346033E-7</v>
      </c>
      <c r="BV27" s="43">
        <v>0</v>
      </c>
      <c r="BW27" s="43">
        <v>0</v>
      </c>
      <c r="BX27" s="43">
        <v>1.9355380974692276E-4</v>
      </c>
      <c r="BY27" s="43">
        <v>0</v>
      </c>
      <c r="BZ27" s="43">
        <v>0</v>
      </c>
      <c r="CA27" s="43">
        <v>0</v>
      </c>
      <c r="CB27" s="43">
        <v>0</v>
      </c>
      <c r="CC27" s="43">
        <v>0</v>
      </c>
      <c r="CD27" s="43">
        <v>0</v>
      </c>
      <c r="CE27" s="43">
        <v>0</v>
      </c>
      <c r="CF27" s="43">
        <v>0</v>
      </c>
      <c r="CG27" s="43">
        <v>0</v>
      </c>
      <c r="CH27" s="19"/>
    </row>
    <row r="28" spans="1:86">
      <c r="A28" s="7"/>
      <c r="B28" s="33">
        <v>23</v>
      </c>
      <c r="C28" s="513" t="s">
        <v>22</v>
      </c>
      <c r="D28" s="34">
        <v>413</v>
      </c>
      <c r="E28" s="48"/>
      <c r="G28" s="896"/>
      <c r="H28" s="27"/>
      <c r="I28" s="14"/>
      <c r="J28" s="18"/>
      <c r="K28" s="18"/>
      <c r="L28" s="18"/>
      <c r="M28" s="18"/>
      <c r="N28" s="18"/>
      <c r="O28" s="18"/>
      <c r="P28" s="18"/>
      <c r="Q28" s="39">
        <v>205</v>
      </c>
      <c r="R28" s="40" t="s">
        <v>495</v>
      </c>
      <c r="S28" s="41">
        <v>1.1980512622733401</v>
      </c>
      <c r="T28" s="45">
        <v>1.5621052289034327</v>
      </c>
      <c r="U28" s="41">
        <v>1.1998563856302824</v>
      </c>
      <c r="V28" s="45">
        <v>0.73839259682272373</v>
      </c>
      <c r="W28" s="43">
        <v>0</v>
      </c>
      <c r="X28" s="43">
        <v>0</v>
      </c>
      <c r="Y28" s="43">
        <v>0</v>
      </c>
      <c r="Z28" s="43">
        <v>0</v>
      </c>
      <c r="AA28" s="43">
        <v>0</v>
      </c>
      <c r="AB28" s="43">
        <v>0</v>
      </c>
      <c r="AC28" s="43">
        <v>0</v>
      </c>
      <c r="AD28" s="43">
        <v>0</v>
      </c>
      <c r="AE28" s="43">
        <v>0</v>
      </c>
      <c r="AF28" s="43">
        <v>0</v>
      </c>
      <c r="AG28" s="43">
        <v>0</v>
      </c>
      <c r="AH28" s="43">
        <v>0</v>
      </c>
      <c r="AI28" s="43">
        <v>0</v>
      </c>
      <c r="AJ28" s="43">
        <v>0</v>
      </c>
      <c r="AK28" s="43">
        <v>0</v>
      </c>
      <c r="AL28" s="43">
        <v>0</v>
      </c>
      <c r="AM28" s="43">
        <v>0</v>
      </c>
      <c r="AN28" s="43">
        <v>0</v>
      </c>
      <c r="AO28" s="43">
        <v>0</v>
      </c>
      <c r="AP28" s="43">
        <v>0</v>
      </c>
      <c r="AQ28" s="43">
        <v>0</v>
      </c>
      <c r="AR28" s="43">
        <v>0</v>
      </c>
      <c r="AS28" s="43">
        <v>0</v>
      </c>
      <c r="AT28" s="43">
        <v>0</v>
      </c>
      <c r="AU28" s="43">
        <v>0</v>
      </c>
      <c r="AV28" s="43">
        <v>0</v>
      </c>
      <c r="AW28" s="43">
        <v>0</v>
      </c>
      <c r="AX28" s="43">
        <v>0</v>
      </c>
      <c r="AY28" s="43">
        <v>0</v>
      </c>
      <c r="AZ28" s="43">
        <v>0</v>
      </c>
      <c r="BA28" s="43">
        <v>0</v>
      </c>
      <c r="BB28" s="43">
        <v>0</v>
      </c>
      <c r="BC28" s="43">
        <v>0</v>
      </c>
      <c r="BD28" s="43">
        <v>0</v>
      </c>
      <c r="BE28" s="43">
        <v>0</v>
      </c>
      <c r="BF28" s="43">
        <v>0</v>
      </c>
      <c r="BG28" s="43">
        <v>0</v>
      </c>
      <c r="BH28" s="43">
        <v>0</v>
      </c>
      <c r="BI28" s="43">
        <v>0</v>
      </c>
      <c r="BJ28" s="43">
        <v>0</v>
      </c>
      <c r="BK28" s="43">
        <v>0</v>
      </c>
      <c r="BL28" s="43">
        <v>0</v>
      </c>
      <c r="BM28" s="43">
        <v>0</v>
      </c>
      <c r="BN28" s="43">
        <v>0</v>
      </c>
      <c r="BO28" s="43">
        <v>0</v>
      </c>
      <c r="BP28" s="43">
        <v>0</v>
      </c>
      <c r="BQ28" s="43">
        <v>0</v>
      </c>
      <c r="BR28" s="43">
        <v>0</v>
      </c>
      <c r="BS28" s="43">
        <v>0</v>
      </c>
      <c r="BT28" s="43">
        <v>0</v>
      </c>
      <c r="BU28" s="43">
        <v>0</v>
      </c>
      <c r="BV28" s="43">
        <v>0</v>
      </c>
      <c r="BW28" s="43">
        <v>0</v>
      </c>
      <c r="BX28" s="43">
        <v>0</v>
      </c>
      <c r="BY28" s="43">
        <v>0</v>
      </c>
      <c r="BZ28" s="43">
        <v>0</v>
      </c>
      <c r="CA28" s="43">
        <v>0</v>
      </c>
      <c r="CB28" s="43">
        <v>0</v>
      </c>
      <c r="CC28" s="43">
        <v>0</v>
      </c>
      <c r="CD28" s="43">
        <v>0</v>
      </c>
      <c r="CE28" s="43">
        <v>0</v>
      </c>
      <c r="CF28" s="43">
        <v>0</v>
      </c>
      <c r="CG28" s="43">
        <v>0</v>
      </c>
      <c r="CH28" s="19"/>
    </row>
    <row r="29" spans="1:86" ht="18.5" thickBot="1">
      <c r="A29" s="7"/>
      <c r="B29" s="33">
        <v>24</v>
      </c>
      <c r="C29" s="513" t="s">
        <v>338</v>
      </c>
      <c r="D29" s="34">
        <v>413</v>
      </c>
      <c r="E29" s="48"/>
      <c r="G29" s="897"/>
      <c r="H29" s="27"/>
      <c r="I29" s="14"/>
      <c r="J29" s="18"/>
      <c r="K29" s="18"/>
      <c r="L29" s="18"/>
      <c r="M29" s="18"/>
      <c r="N29" s="18"/>
      <c r="O29" s="18"/>
      <c r="P29" s="18"/>
      <c r="Q29" s="39">
        <v>206</v>
      </c>
      <c r="R29" s="40" t="s">
        <v>496</v>
      </c>
      <c r="S29" s="41">
        <v>1.1207479329286967</v>
      </c>
      <c r="T29" s="45">
        <v>1.0784733714560999</v>
      </c>
      <c r="U29" s="41">
        <v>1.1207479329286967</v>
      </c>
      <c r="V29" s="45">
        <v>0.61480208233079081</v>
      </c>
      <c r="W29" s="43">
        <v>0</v>
      </c>
      <c r="X29" s="43">
        <v>0</v>
      </c>
      <c r="Y29" s="43">
        <v>0</v>
      </c>
      <c r="Z29" s="43">
        <v>0</v>
      </c>
      <c r="AA29" s="43">
        <v>0</v>
      </c>
      <c r="AB29" s="43">
        <v>0</v>
      </c>
      <c r="AC29" s="43">
        <v>0</v>
      </c>
      <c r="AD29" s="43">
        <v>0</v>
      </c>
      <c r="AE29" s="43">
        <v>0</v>
      </c>
      <c r="AF29" s="43">
        <v>0</v>
      </c>
      <c r="AG29" s="43">
        <v>0</v>
      </c>
      <c r="AH29" s="43">
        <v>0</v>
      </c>
      <c r="AI29" s="43">
        <v>0</v>
      </c>
      <c r="AJ29" s="43">
        <v>0</v>
      </c>
      <c r="AK29" s="43">
        <v>0</v>
      </c>
      <c r="AL29" s="43">
        <v>0</v>
      </c>
      <c r="AM29" s="43">
        <v>0</v>
      </c>
      <c r="AN29" s="43">
        <v>0</v>
      </c>
      <c r="AO29" s="43">
        <v>0</v>
      </c>
      <c r="AP29" s="43">
        <v>0</v>
      </c>
      <c r="AQ29" s="43">
        <v>0</v>
      </c>
      <c r="AR29" s="43">
        <v>0</v>
      </c>
      <c r="AS29" s="43">
        <v>0</v>
      </c>
      <c r="AT29" s="43">
        <v>0</v>
      </c>
      <c r="AU29" s="43">
        <v>0</v>
      </c>
      <c r="AV29" s="43">
        <v>0</v>
      </c>
      <c r="AW29" s="43">
        <v>0</v>
      </c>
      <c r="AX29" s="43">
        <v>0</v>
      </c>
      <c r="AY29" s="43">
        <v>0</v>
      </c>
      <c r="AZ29" s="43">
        <v>0</v>
      </c>
      <c r="BA29" s="43">
        <v>0</v>
      </c>
      <c r="BB29" s="43">
        <v>0</v>
      </c>
      <c r="BC29" s="43">
        <v>0</v>
      </c>
      <c r="BD29" s="43">
        <v>0</v>
      </c>
      <c r="BE29" s="43">
        <v>0</v>
      </c>
      <c r="BF29" s="43">
        <v>0</v>
      </c>
      <c r="BG29" s="43">
        <v>0</v>
      </c>
      <c r="BH29" s="43">
        <v>0</v>
      </c>
      <c r="BI29" s="43">
        <v>0</v>
      </c>
      <c r="BJ29" s="43">
        <v>0</v>
      </c>
      <c r="BK29" s="43">
        <v>0</v>
      </c>
      <c r="BL29" s="43">
        <v>0</v>
      </c>
      <c r="BM29" s="43">
        <v>0</v>
      </c>
      <c r="BN29" s="43">
        <v>0</v>
      </c>
      <c r="BO29" s="43">
        <v>0</v>
      </c>
      <c r="BP29" s="43">
        <v>0</v>
      </c>
      <c r="BQ29" s="43">
        <v>0</v>
      </c>
      <c r="BR29" s="43">
        <v>0</v>
      </c>
      <c r="BS29" s="43">
        <v>0</v>
      </c>
      <c r="BT29" s="43">
        <v>0</v>
      </c>
      <c r="BU29" s="43">
        <v>0</v>
      </c>
      <c r="BV29" s="43">
        <v>0</v>
      </c>
      <c r="BW29" s="43">
        <v>0</v>
      </c>
      <c r="BX29" s="43">
        <v>0</v>
      </c>
      <c r="BY29" s="43">
        <v>0</v>
      </c>
      <c r="BZ29" s="43">
        <v>0</v>
      </c>
      <c r="CA29" s="43">
        <v>0</v>
      </c>
      <c r="CB29" s="43">
        <v>0</v>
      </c>
      <c r="CC29" s="43">
        <v>0</v>
      </c>
      <c r="CD29" s="43">
        <v>0</v>
      </c>
      <c r="CE29" s="43">
        <v>0</v>
      </c>
      <c r="CF29" s="43">
        <v>0</v>
      </c>
      <c r="CG29" s="43">
        <v>0</v>
      </c>
      <c r="CH29" s="19"/>
    </row>
    <row r="30" spans="1:86">
      <c r="A30" s="7"/>
      <c r="B30" s="33">
        <v>25</v>
      </c>
      <c r="C30" s="513" t="s">
        <v>339</v>
      </c>
      <c r="D30" s="34">
        <v>413</v>
      </c>
      <c r="E30" s="48"/>
      <c r="F30" s="3"/>
      <c r="G30" s="3"/>
      <c r="H30" s="27"/>
      <c r="I30" s="14"/>
      <c r="J30" s="18"/>
      <c r="K30" s="18"/>
      <c r="L30" s="18"/>
      <c r="M30" s="18"/>
      <c r="N30" s="18"/>
      <c r="O30" s="18"/>
      <c r="P30" s="18"/>
      <c r="Q30" s="39">
        <v>207</v>
      </c>
      <c r="R30" s="40" t="s">
        <v>497</v>
      </c>
      <c r="S30" s="41">
        <v>1.1033006034924715</v>
      </c>
      <c r="T30" s="45">
        <v>0.73417936635570369</v>
      </c>
      <c r="U30" s="41">
        <v>1.1033006034924715</v>
      </c>
      <c r="V30" s="45">
        <v>0.70743536378858063</v>
      </c>
      <c r="W30" s="43">
        <v>0</v>
      </c>
      <c r="X30" s="43">
        <v>0</v>
      </c>
      <c r="Y30" s="43">
        <v>0</v>
      </c>
      <c r="Z30" s="43">
        <v>0</v>
      </c>
      <c r="AA30" s="43">
        <v>0</v>
      </c>
      <c r="AB30" s="43">
        <v>0</v>
      </c>
      <c r="AC30" s="43">
        <v>0</v>
      </c>
      <c r="AD30" s="43">
        <v>0</v>
      </c>
      <c r="AE30" s="43">
        <v>0</v>
      </c>
      <c r="AF30" s="43">
        <v>0</v>
      </c>
      <c r="AG30" s="43">
        <v>0</v>
      </c>
      <c r="AH30" s="43">
        <v>0</v>
      </c>
      <c r="AI30" s="43">
        <v>0</v>
      </c>
      <c r="AJ30" s="43">
        <v>0</v>
      </c>
      <c r="AK30" s="43">
        <v>0</v>
      </c>
      <c r="AL30" s="43">
        <v>0</v>
      </c>
      <c r="AM30" s="43">
        <v>0</v>
      </c>
      <c r="AN30" s="43">
        <v>0</v>
      </c>
      <c r="AO30" s="43">
        <v>0</v>
      </c>
      <c r="AP30" s="43">
        <v>0</v>
      </c>
      <c r="AQ30" s="43">
        <v>0</v>
      </c>
      <c r="AR30" s="43">
        <v>0</v>
      </c>
      <c r="AS30" s="43">
        <v>0</v>
      </c>
      <c r="AT30" s="43">
        <v>0</v>
      </c>
      <c r="AU30" s="43">
        <v>0</v>
      </c>
      <c r="AV30" s="43">
        <v>0</v>
      </c>
      <c r="AW30" s="43">
        <v>0</v>
      </c>
      <c r="AX30" s="43">
        <v>0</v>
      </c>
      <c r="AY30" s="43">
        <v>0</v>
      </c>
      <c r="AZ30" s="43">
        <v>0</v>
      </c>
      <c r="BA30" s="43">
        <v>0</v>
      </c>
      <c r="BB30" s="43">
        <v>0</v>
      </c>
      <c r="BC30" s="43">
        <v>0</v>
      </c>
      <c r="BD30" s="43">
        <v>0</v>
      </c>
      <c r="BE30" s="43">
        <v>0</v>
      </c>
      <c r="BF30" s="43">
        <v>0</v>
      </c>
      <c r="BG30" s="43">
        <v>0</v>
      </c>
      <c r="BH30" s="43">
        <v>0</v>
      </c>
      <c r="BI30" s="43">
        <v>0</v>
      </c>
      <c r="BJ30" s="43">
        <v>0</v>
      </c>
      <c r="BK30" s="43">
        <v>0</v>
      </c>
      <c r="BL30" s="43">
        <v>0</v>
      </c>
      <c r="BM30" s="43">
        <v>0</v>
      </c>
      <c r="BN30" s="43">
        <v>0</v>
      </c>
      <c r="BO30" s="43">
        <v>0</v>
      </c>
      <c r="BP30" s="43">
        <v>0</v>
      </c>
      <c r="BQ30" s="43">
        <v>0</v>
      </c>
      <c r="BR30" s="43">
        <v>0</v>
      </c>
      <c r="BS30" s="43">
        <v>0</v>
      </c>
      <c r="BT30" s="43">
        <v>0</v>
      </c>
      <c r="BU30" s="43">
        <v>0</v>
      </c>
      <c r="BV30" s="43">
        <v>0</v>
      </c>
      <c r="BW30" s="43">
        <v>0</v>
      </c>
      <c r="BX30" s="43">
        <v>0</v>
      </c>
      <c r="BY30" s="43">
        <v>0</v>
      </c>
      <c r="BZ30" s="43">
        <v>0</v>
      </c>
      <c r="CA30" s="43">
        <v>0</v>
      </c>
      <c r="CB30" s="43">
        <v>0</v>
      </c>
      <c r="CC30" s="43">
        <v>0</v>
      </c>
      <c r="CD30" s="43">
        <v>0</v>
      </c>
      <c r="CE30" s="43">
        <v>0</v>
      </c>
      <c r="CF30" s="43">
        <v>0</v>
      </c>
      <c r="CG30" s="43">
        <v>0</v>
      </c>
      <c r="CH30" s="19"/>
    </row>
    <row r="31" spans="1:86">
      <c r="A31" s="7"/>
      <c r="B31" s="33">
        <v>26</v>
      </c>
      <c r="C31" s="513" t="s">
        <v>23</v>
      </c>
      <c r="D31" s="34">
        <v>413</v>
      </c>
      <c r="E31" s="27"/>
      <c r="F31" s="37" t="s">
        <v>14</v>
      </c>
      <c r="G31" s="37" t="s">
        <v>411</v>
      </c>
      <c r="H31" s="27"/>
      <c r="I31" s="14"/>
      <c r="J31" s="18"/>
      <c r="K31" s="18"/>
      <c r="L31" s="18"/>
      <c r="M31" s="18"/>
      <c r="N31" s="18"/>
      <c r="O31" s="18"/>
      <c r="P31" s="18"/>
      <c r="Q31" s="39">
        <v>208</v>
      </c>
      <c r="R31" s="40" t="s">
        <v>498</v>
      </c>
      <c r="S31" s="41">
        <v>1.0970426602504773</v>
      </c>
      <c r="T31" s="45">
        <v>0.70865412491653912</v>
      </c>
      <c r="U31" s="41">
        <v>1.1374554427986474</v>
      </c>
      <c r="V31" s="45">
        <v>0.668368328203233</v>
      </c>
      <c r="W31" s="43">
        <v>5.3864404097244767E-3</v>
      </c>
      <c r="X31" s="43">
        <v>6.5489517224437879E-3</v>
      </c>
      <c r="Y31" s="43">
        <v>1.7561894069495158E-3</v>
      </c>
      <c r="Z31" s="43">
        <v>2.1118294719312293E-3</v>
      </c>
      <c r="AA31" s="43">
        <v>6.3974413427774768E-3</v>
      </c>
      <c r="AB31" s="43">
        <v>4.2711410527069161E-3</v>
      </c>
      <c r="AC31" s="43">
        <v>6.5489003423404753E-3</v>
      </c>
      <c r="AD31" s="43">
        <v>6.5488343335082444E-3</v>
      </c>
      <c r="AE31" s="43">
        <v>6.5489932952375353E-3</v>
      </c>
      <c r="AF31" s="43">
        <v>2.5200045242829219E-3</v>
      </c>
      <c r="AG31" s="43">
        <v>8.0702975406127101E-4</v>
      </c>
      <c r="AH31" s="43">
        <v>2.7625434087165026E-3</v>
      </c>
      <c r="AI31" s="43">
        <v>1.4132669174706793E-3</v>
      </c>
      <c r="AJ31" s="43">
        <v>7.7516067553298968E-4</v>
      </c>
      <c r="AK31" s="43">
        <v>7.6776797340774681E-4</v>
      </c>
      <c r="AL31" s="43">
        <v>5.337039960927663E-3</v>
      </c>
      <c r="AM31" s="43">
        <v>3.3580804282452108E-3</v>
      </c>
      <c r="AN31" s="43">
        <v>2.1424389085944232E-3</v>
      </c>
      <c r="AO31" s="43">
        <v>6.479996500152403E-3</v>
      </c>
      <c r="AP31" s="43">
        <v>6.2752481632027002E-3</v>
      </c>
      <c r="AQ31" s="43">
        <v>4.4556984817324128E-3</v>
      </c>
      <c r="AR31" s="43">
        <v>4.2580172083729753E-3</v>
      </c>
      <c r="AS31" s="43">
        <v>2.5507819782991607E-3</v>
      </c>
      <c r="AT31" s="43">
        <v>6.6841115110398387E-4</v>
      </c>
      <c r="AU31" s="43">
        <v>7.1688010639026491E-4</v>
      </c>
      <c r="AV31" s="43">
        <v>8.4743368779824195E-4</v>
      </c>
      <c r="AW31" s="43">
        <v>6.4860157460085199E-4</v>
      </c>
      <c r="AX31" s="43">
        <v>1.7726433357974109E-3</v>
      </c>
      <c r="AY31" s="43">
        <v>9.5186595184262141E-4</v>
      </c>
      <c r="AZ31" s="43">
        <v>6.4445136175796417E-3</v>
      </c>
      <c r="BA31" s="43">
        <v>8.0943402616586255E-3</v>
      </c>
      <c r="BB31" s="43">
        <v>4.0079849183399831E-3</v>
      </c>
      <c r="BC31" s="43">
        <v>7.6519250001084839E-3</v>
      </c>
      <c r="BD31" s="43">
        <v>4.2565457267529968E-3</v>
      </c>
      <c r="BE31" s="43">
        <v>5.4397759935800247E-3</v>
      </c>
      <c r="BF31" s="43">
        <v>2.9173907906865438E-3</v>
      </c>
      <c r="BG31" s="43">
        <v>4.6500129759484031E-3</v>
      </c>
      <c r="BH31" s="43">
        <v>4.9933676703289272E-3</v>
      </c>
      <c r="BI31" s="43">
        <v>3.27898568197456E-3</v>
      </c>
      <c r="BJ31" s="43">
        <v>5.1111939675710554E-3</v>
      </c>
      <c r="BK31" s="43">
        <v>4.2821472337491026E-3</v>
      </c>
      <c r="BL31" s="43">
        <v>3.8421554218269235E-3</v>
      </c>
      <c r="BM31" s="43">
        <v>4.8951435366659957E-3</v>
      </c>
      <c r="BN31" s="43">
        <v>3.9977243125830187E-3</v>
      </c>
      <c r="BO31" s="43">
        <v>2.1350379350772762E-3</v>
      </c>
      <c r="BP31" s="43">
        <v>2.2850543670292836E-3</v>
      </c>
      <c r="BQ31" s="43">
        <v>3.6681441851374691E-3</v>
      </c>
      <c r="BR31" s="43">
        <v>7.3949041945117636E-4</v>
      </c>
      <c r="BS31" s="43">
        <v>4.7109410006404052E-4</v>
      </c>
      <c r="BT31" s="43">
        <v>1.4083228905030333E-4</v>
      </c>
      <c r="BU31" s="43">
        <v>7.5500115076805527E-3</v>
      </c>
      <c r="BV31" s="43">
        <v>1.4998805188225028E-2</v>
      </c>
      <c r="BW31" s="43">
        <v>5.1780070615444814E-3</v>
      </c>
      <c r="BX31" s="43">
        <v>3.8762753194486392E-3</v>
      </c>
      <c r="BY31" s="43">
        <v>2.6597267063046371E-4</v>
      </c>
      <c r="BZ31" s="43">
        <v>3.4641481853268192E-4</v>
      </c>
      <c r="CA31" s="43">
        <v>3.3464718959767452E-3</v>
      </c>
      <c r="CB31" s="43">
        <v>4.6800161010125312E-3</v>
      </c>
      <c r="CC31" s="43">
        <v>2.2659317170048912E-4</v>
      </c>
      <c r="CD31" s="43">
        <v>1.1255024835550826E-4</v>
      </c>
      <c r="CE31" s="43">
        <v>1.4602133647149544E-4</v>
      </c>
      <c r="CF31" s="43">
        <v>3.7007923879220084E-3</v>
      </c>
      <c r="CG31" s="43">
        <v>3.346925372337905E-3</v>
      </c>
      <c r="CH31" s="19"/>
    </row>
    <row r="32" spans="1:86">
      <c r="A32" s="7"/>
      <c r="B32" s="33">
        <v>27</v>
      </c>
      <c r="C32" s="513" t="s">
        <v>20</v>
      </c>
      <c r="D32" s="34">
        <v>413</v>
      </c>
      <c r="E32" s="27"/>
      <c r="F32" s="37" t="s">
        <v>15</v>
      </c>
      <c r="G32" s="37" t="s">
        <v>592</v>
      </c>
      <c r="H32" s="27"/>
      <c r="I32" s="14"/>
      <c r="J32" s="18"/>
      <c r="K32" s="18"/>
      <c r="L32" s="18"/>
      <c r="M32" s="18"/>
      <c r="N32" s="18"/>
      <c r="O32" s="18"/>
      <c r="P32" s="18"/>
      <c r="Q32" s="39">
        <v>211</v>
      </c>
      <c r="R32" s="40" t="s">
        <v>499</v>
      </c>
      <c r="S32" s="41">
        <v>1.305196302425625</v>
      </c>
      <c r="T32" s="45">
        <v>0.54960913085593766</v>
      </c>
      <c r="U32" s="41">
        <v>1.3410084359396135</v>
      </c>
      <c r="V32" s="45">
        <v>0.59938964835690323</v>
      </c>
      <c r="W32" s="43">
        <v>2.3262801136140964E-3</v>
      </c>
      <c r="X32" s="43">
        <v>3.4783083493818106E-3</v>
      </c>
      <c r="Y32" s="43">
        <v>1.0694128390682478E-2</v>
      </c>
      <c r="Z32" s="43">
        <v>4.374907246421653E-3</v>
      </c>
      <c r="AA32" s="43">
        <v>1.5675766062016744E-3</v>
      </c>
      <c r="AB32" s="43">
        <v>3.1632541522322024E-3</v>
      </c>
      <c r="AC32" s="43">
        <v>3.4785270016308607E-3</v>
      </c>
      <c r="AD32" s="43">
        <v>3.4786720110550301E-3</v>
      </c>
      <c r="AE32" s="43">
        <v>3.4781618923695953E-3</v>
      </c>
      <c r="AF32" s="43">
        <v>1.0888301574277804E-2</v>
      </c>
      <c r="AG32" s="43">
        <v>8.5973561570683969E-3</v>
      </c>
      <c r="AH32" s="43">
        <v>2.0191663203820154E-2</v>
      </c>
      <c r="AI32" s="43">
        <v>3.9198330705879168E-3</v>
      </c>
      <c r="AJ32" s="43">
        <v>2.548027722126713E-3</v>
      </c>
      <c r="AK32" s="43">
        <v>1.6148375338542744E-3</v>
      </c>
      <c r="AL32" s="43">
        <v>1.406160278543575E-3</v>
      </c>
      <c r="AM32" s="43">
        <v>1.9252716346667361E-2</v>
      </c>
      <c r="AN32" s="43">
        <v>5.247570504221216E-3</v>
      </c>
      <c r="AO32" s="43">
        <v>6.4689536871632861E-4</v>
      </c>
      <c r="AP32" s="43">
        <v>2.9303136096846994E-3</v>
      </c>
      <c r="AQ32" s="43">
        <v>1.0710134276168091E-3</v>
      </c>
      <c r="AR32" s="43">
        <v>3.3120329996834726E-3</v>
      </c>
      <c r="AS32" s="43">
        <v>1.0870598319010388E-2</v>
      </c>
      <c r="AT32" s="43">
        <v>1.1953341915806569E-2</v>
      </c>
      <c r="AU32" s="43">
        <v>9.0148069830309607E-3</v>
      </c>
      <c r="AV32" s="43">
        <v>2.2847712001231838E-3</v>
      </c>
      <c r="AW32" s="43">
        <v>6.6749599332392466E-3</v>
      </c>
      <c r="AX32" s="43">
        <v>2.8034263775202684E-3</v>
      </c>
      <c r="AY32" s="43">
        <v>1.7688188815291991E-2</v>
      </c>
      <c r="AZ32" s="43">
        <v>6.4770837195125581E-4</v>
      </c>
      <c r="BA32" s="43">
        <v>6.099066404838397E-4</v>
      </c>
      <c r="BB32" s="43">
        <v>2.5982147936005904E-3</v>
      </c>
      <c r="BC32" s="43">
        <v>3.7549146981578673E-3</v>
      </c>
      <c r="BD32" s="43">
        <v>1.6725090294108735E-3</v>
      </c>
      <c r="BE32" s="43">
        <v>3.1520284259595574E-3</v>
      </c>
      <c r="BF32" s="43">
        <v>2.5473734213922747E-3</v>
      </c>
      <c r="BG32" s="43">
        <v>8.8452398396320596E-4</v>
      </c>
      <c r="BH32" s="43">
        <v>4.3882002167225089E-3</v>
      </c>
      <c r="BI32" s="43">
        <v>3.1595231271241259E-3</v>
      </c>
      <c r="BJ32" s="43">
        <v>4.0228994144404931E-3</v>
      </c>
      <c r="BK32" s="43">
        <v>4.8740889685058254E-3</v>
      </c>
      <c r="BL32" s="43">
        <v>4.3980804470548935E-3</v>
      </c>
      <c r="BM32" s="43">
        <v>2.9940463298206523E-3</v>
      </c>
      <c r="BN32" s="43">
        <v>2.8734709065991897E-3</v>
      </c>
      <c r="BO32" s="43">
        <v>2.6312160286097205E-3</v>
      </c>
      <c r="BP32" s="43">
        <v>1.070714867412118E-2</v>
      </c>
      <c r="BQ32" s="43">
        <v>1.1557890298370642E-2</v>
      </c>
      <c r="BR32" s="43">
        <v>1.0768107513443152E-2</v>
      </c>
      <c r="BS32" s="43">
        <v>4.8945732452978152E-3</v>
      </c>
      <c r="BT32" s="43">
        <v>6.5305315487579254E-3</v>
      </c>
      <c r="BU32" s="43">
        <v>3.7899581566745479E-3</v>
      </c>
      <c r="BV32" s="43">
        <v>1.2286536019507021E-3</v>
      </c>
      <c r="BW32" s="43">
        <v>2.9641073622679974E-3</v>
      </c>
      <c r="BX32" s="43">
        <v>1.1394897853420486E-3</v>
      </c>
      <c r="BY32" s="43">
        <v>1.4213025861231018E-2</v>
      </c>
      <c r="BZ32" s="43">
        <v>6.0385826228669991E-3</v>
      </c>
      <c r="CA32" s="43">
        <v>5.5714176133635149E-3</v>
      </c>
      <c r="CB32" s="43">
        <v>9.3615543301600584E-3</v>
      </c>
      <c r="CC32" s="43">
        <v>5.5818334824405324E-3</v>
      </c>
      <c r="CD32" s="43">
        <v>1.8763449713515675E-2</v>
      </c>
      <c r="CE32" s="43">
        <v>5.7370704308744372E-3</v>
      </c>
      <c r="CF32" s="43">
        <v>1.1749999526095583E-2</v>
      </c>
      <c r="CG32" s="43">
        <v>9.667767939572058E-3</v>
      </c>
      <c r="CH32" s="19"/>
    </row>
    <row r="33" spans="1:86">
      <c r="A33" s="7"/>
      <c r="B33" s="33">
        <v>28</v>
      </c>
      <c r="C33" s="513" t="s">
        <v>340</v>
      </c>
      <c r="D33" s="34">
        <v>413</v>
      </c>
      <c r="E33" s="48"/>
      <c r="F33" s="52"/>
      <c r="G33" s="52"/>
      <c r="H33" s="27"/>
      <c r="I33" s="14"/>
      <c r="J33" s="18"/>
      <c r="K33" s="18"/>
      <c r="L33" s="18"/>
      <c r="M33" s="18"/>
      <c r="N33" s="18"/>
      <c r="O33" s="18"/>
      <c r="P33" s="18"/>
      <c r="Q33" s="39">
        <v>212</v>
      </c>
      <c r="R33" s="40" t="s">
        <v>500</v>
      </c>
      <c r="S33" s="41">
        <v>1.0690352508533294</v>
      </c>
      <c r="T33" s="45">
        <v>0.77661982084594416</v>
      </c>
      <c r="U33" s="41">
        <v>1.2496483981466513</v>
      </c>
      <c r="V33" s="45">
        <v>0.80020144002001869</v>
      </c>
      <c r="W33" s="43">
        <v>7.6882799819611293E-4</v>
      </c>
      <c r="X33" s="43">
        <v>3.7540991189425197E-5</v>
      </c>
      <c r="Y33" s="43">
        <v>2.5708062822719594E-2</v>
      </c>
      <c r="Z33" s="43">
        <v>1.0027877359030313E-2</v>
      </c>
      <c r="AA33" s="43">
        <v>1.7749952167885221E-4</v>
      </c>
      <c r="AB33" s="43">
        <v>1.4211600070838839E-3</v>
      </c>
      <c r="AC33" s="43">
        <v>3.776441629201504E-5</v>
      </c>
      <c r="AD33" s="43">
        <v>3.7408611397766214E-5</v>
      </c>
      <c r="AE33" s="43">
        <v>3.7504297628301398E-5</v>
      </c>
      <c r="AF33" s="43">
        <v>4.4284023283890153E-2</v>
      </c>
      <c r="AG33" s="43">
        <v>1.1334629553266891E-2</v>
      </c>
      <c r="AH33" s="43">
        <v>6.7996614155026282E-3</v>
      </c>
      <c r="AI33" s="43">
        <v>1.1429858338718503E-3</v>
      </c>
      <c r="AJ33" s="43">
        <v>5.047655620033998E-3</v>
      </c>
      <c r="AK33" s="43">
        <v>1.4881202435922179E-3</v>
      </c>
      <c r="AL33" s="43">
        <v>7.3909198956527995E-3</v>
      </c>
      <c r="AM33" s="43">
        <v>1.0519858091156751E-2</v>
      </c>
      <c r="AN33" s="43">
        <v>2.3173867604777548E-2</v>
      </c>
      <c r="AO33" s="43">
        <v>2.8754782267633669E-7</v>
      </c>
      <c r="AP33" s="43">
        <v>4.3979802891645759E-4</v>
      </c>
      <c r="AQ33" s="43">
        <v>3.1176948823056968E-4</v>
      </c>
      <c r="AR33" s="43">
        <v>1.5000485598333313E-3</v>
      </c>
      <c r="AS33" s="43">
        <v>4.442062825443429E-2</v>
      </c>
      <c r="AT33" s="43">
        <v>3.6065771765445211E-2</v>
      </c>
      <c r="AU33" s="43">
        <v>5.2030265223092041E-3</v>
      </c>
      <c r="AV33" s="43">
        <v>2.1498524749382776E-2</v>
      </c>
      <c r="AW33" s="43">
        <v>8.2570967532242627E-3</v>
      </c>
      <c r="AX33" s="43">
        <v>5.0783031639649805E-2</v>
      </c>
      <c r="AY33" s="43">
        <v>1.5457176316598326E-3</v>
      </c>
      <c r="AZ33" s="43">
        <v>0</v>
      </c>
      <c r="BA33" s="43">
        <v>1.3369941360471814E-5</v>
      </c>
      <c r="BB33" s="43">
        <v>2.8391954355356787E-4</v>
      </c>
      <c r="BC33" s="43">
        <v>5.0853188548203676E-4</v>
      </c>
      <c r="BD33" s="43">
        <v>3.4845389144130243E-4</v>
      </c>
      <c r="BE33" s="43">
        <v>7.2933392793587466E-5</v>
      </c>
      <c r="BF33" s="43">
        <v>2.2120704191514367E-3</v>
      </c>
      <c r="BG33" s="43">
        <v>7.1729074729800206E-5</v>
      </c>
      <c r="BH33" s="43">
        <v>2.8103178121186498E-3</v>
      </c>
      <c r="BI33" s="43">
        <v>2.0479337177186193E-4</v>
      </c>
      <c r="BJ33" s="43">
        <v>2.3814562790620128E-3</v>
      </c>
      <c r="BK33" s="43">
        <v>6.390085712543439E-4</v>
      </c>
      <c r="BL33" s="43">
        <v>6.6373668904349484E-4</v>
      </c>
      <c r="BM33" s="43">
        <v>3.2333218819094603E-3</v>
      </c>
      <c r="BN33" s="43">
        <v>6.9095635806354404E-4</v>
      </c>
      <c r="BO33" s="43">
        <v>1.3410409113288784E-3</v>
      </c>
      <c r="BP33" s="43">
        <v>4.4780022434502902E-2</v>
      </c>
      <c r="BQ33" s="43">
        <v>4.2909406021083216E-2</v>
      </c>
      <c r="BR33" s="43">
        <v>6.4802239746424763E-3</v>
      </c>
      <c r="BS33" s="43">
        <v>5.8564365593733302E-3</v>
      </c>
      <c r="BT33" s="43">
        <v>9.0700094159626053E-4</v>
      </c>
      <c r="BU33" s="43">
        <v>5.1145555173565658E-4</v>
      </c>
      <c r="BV33" s="43">
        <v>2.9776660638443169E-4</v>
      </c>
      <c r="BW33" s="43">
        <v>3.5910108058258354E-4</v>
      </c>
      <c r="BX33" s="43">
        <v>3.4405998927901832E-4</v>
      </c>
      <c r="BY33" s="43">
        <v>2.0820716245165113E-2</v>
      </c>
      <c r="BZ33" s="43">
        <v>0.11997611919786527</v>
      </c>
      <c r="CA33" s="43">
        <v>5.3855689862393709E-3</v>
      </c>
      <c r="CB33" s="43">
        <v>7.4569616583923845E-2</v>
      </c>
      <c r="CC33" s="43">
        <v>3.5393223508401982E-2</v>
      </c>
      <c r="CD33" s="43">
        <v>0.17890004638373327</v>
      </c>
      <c r="CE33" s="43">
        <v>7.6189360455448886E-4</v>
      </c>
      <c r="CF33" s="43">
        <v>4.2505644914931126E-2</v>
      </c>
      <c r="CG33" s="43">
        <v>4.6881926776015423E-2</v>
      </c>
      <c r="CH33" s="19"/>
    </row>
    <row r="34" spans="1:86">
      <c r="A34" s="7"/>
      <c r="B34" s="33">
        <v>29</v>
      </c>
      <c r="C34" s="513" t="s">
        <v>341</v>
      </c>
      <c r="D34" s="34">
        <v>413</v>
      </c>
      <c r="E34" s="48"/>
      <c r="H34" s="7"/>
      <c r="I34" s="14"/>
      <c r="J34" s="18"/>
      <c r="K34" s="18"/>
      <c r="L34" s="18"/>
      <c r="M34" s="18"/>
      <c r="N34" s="18"/>
      <c r="O34" s="18"/>
      <c r="P34" s="18"/>
      <c r="Q34" s="39">
        <v>221</v>
      </c>
      <c r="R34" s="40" t="s">
        <v>501</v>
      </c>
      <c r="S34" s="41">
        <v>1.03666240027391</v>
      </c>
      <c r="T34" s="45">
        <v>0.7536244116331916</v>
      </c>
      <c r="U34" s="41">
        <v>1.0355006948508632</v>
      </c>
      <c r="V34" s="45">
        <v>0.63821917849280385</v>
      </c>
      <c r="W34" s="43">
        <v>1.1731172897377363E-2</v>
      </c>
      <c r="X34" s="43">
        <v>1.4568883548530406E-2</v>
      </c>
      <c r="Y34" s="43">
        <v>1.1960160068797793E-2</v>
      </c>
      <c r="Z34" s="43">
        <v>9.9423270565598045E-3</v>
      </c>
      <c r="AA34" s="43">
        <v>1.2955506049996283E-2</v>
      </c>
      <c r="AB34" s="43">
        <v>1.038053321619758E-2</v>
      </c>
      <c r="AC34" s="43">
        <v>1.4568709246928666E-2</v>
      </c>
      <c r="AD34" s="43">
        <v>1.4568713755870084E-2</v>
      </c>
      <c r="AE34" s="43">
        <v>1.4568973378732822E-2</v>
      </c>
      <c r="AF34" s="43">
        <v>7.8711120535000009E-3</v>
      </c>
      <c r="AG34" s="43">
        <v>1.5910765907021326E-2</v>
      </c>
      <c r="AH34" s="43">
        <v>1.2204311538500098E-2</v>
      </c>
      <c r="AI34" s="43">
        <v>8.6638024948771947E-3</v>
      </c>
      <c r="AJ34" s="43">
        <v>6.5637047919684232E-3</v>
      </c>
      <c r="AK34" s="43">
        <v>1.7883692232691522E-2</v>
      </c>
      <c r="AL34" s="43">
        <v>9.1657173793809575E-3</v>
      </c>
      <c r="AM34" s="43">
        <v>1.0469076715427668E-2</v>
      </c>
      <c r="AN34" s="43">
        <v>1.2137593498333049E-2</v>
      </c>
      <c r="AO34" s="43">
        <v>1.2456820209849319E-2</v>
      </c>
      <c r="AP34" s="43">
        <v>1.3693630842609003E-2</v>
      </c>
      <c r="AQ34" s="43">
        <v>7.761973407144877E-3</v>
      </c>
      <c r="AR34" s="43">
        <v>1.0566738515515943E-2</v>
      </c>
      <c r="AS34" s="43">
        <v>7.7484955622159381E-3</v>
      </c>
      <c r="AT34" s="43">
        <v>1.5247806778938958E-2</v>
      </c>
      <c r="AU34" s="43">
        <v>5.2900088728953902E-3</v>
      </c>
      <c r="AV34" s="43">
        <v>4.6133199691526988E-2</v>
      </c>
      <c r="AW34" s="43">
        <v>1.789575537777284E-2</v>
      </c>
      <c r="AX34" s="43">
        <v>2.7150106193788659E-2</v>
      </c>
      <c r="AY34" s="43">
        <v>1.0574560779483598E-2</v>
      </c>
      <c r="AZ34" s="43">
        <v>1.2497138749394197E-2</v>
      </c>
      <c r="BA34" s="43">
        <v>1.0622471417756452E-2</v>
      </c>
      <c r="BB34" s="43">
        <v>1.4287322126438887E-2</v>
      </c>
      <c r="BC34" s="43">
        <v>1.4192911570145126E-2</v>
      </c>
      <c r="BD34" s="43">
        <v>1.2925867845434567E-2</v>
      </c>
      <c r="BE34" s="43">
        <v>1.3134721495150881E-2</v>
      </c>
      <c r="BF34" s="43">
        <v>5.6914650313627723E-3</v>
      </c>
      <c r="BG34" s="43">
        <v>8.0235139234875671E-3</v>
      </c>
      <c r="BH34" s="43">
        <v>6.9807513245793689E-3</v>
      </c>
      <c r="BI34" s="43">
        <v>1.0238033727684717E-2</v>
      </c>
      <c r="BJ34" s="43">
        <v>5.7928075564275868E-3</v>
      </c>
      <c r="BK34" s="43">
        <v>1.0249997639704711E-2</v>
      </c>
      <c r="BL34" s="43">
        <v>1.3960223186845415E-2</v>
      </c>
      <c r="BM34" s="43">
        <v>8.6558351723519146E-3</v>
      </c>
      <c r="BN34" s="43">
        <v>1.1211739907549086E-2</v>
      </c>
      <c r="BO34" s="43">
        <v>6.4091066359126458E-3</v>
      </c>
      <c r="BP34" s="43">
        <v>5.3012255044959863E-3</v>
      </c>
      <c r="BQ34" s="43">
        <v>1.8039059871116838E-2</v>
      </c>
      <c r="BR34" s="43">
        <v>5.7865016845129813E-3</v>
      </c>
      <c r="BS34" s="43">
        <v>3.6327699948406193E-3</v>
      </c>
      <c r="BT34" s="43">
        <v>4.469074684580107E-3</v>
      </c>
      <c r="BU34" s="43">
        <v>1.4136078413009808E-2</v>
      </c>
      <c r="BV34" s="43">
        <v>1.8289978467159171E-2</v>
      </c>
      <c r="BW34" s="43">
        <v>1.2029109150547531E-2</v>
      </c>
      <c r="BX34" s="43">
        <v>1.3295943920558852E-2</v>
      </c>
      <c r="BY34" s="43">
        <v>5.5524501111727867E-3</v>
      </c>
      <c r="BZ34" s="43">
        <v>1.9046165175865912E-2</v>
      </c>
      <c r="CA34" s="43">
        <v>2.5702729913046961E-3</v>
      </c>
      <c r="CB34" s="43">
        <v>5.1270800346998333E-3</v>
      </c>
      <c r="CC34" s="43">
        <v>4.2106462429809801E-3</v>
      </c>
      <c r="CD34" s="43">
        <v>1.2887334123357713E-2</v>
      </c>
      <c r="CE34" s="43">
        <v>2.3987074821197963E-3</v>
      </c>
      <c r="CF34" s="43">
        <v>1.9269455319273644E-2</v>
      </c>
      <c r="CG34" s="43">
        <v>5.9334573747341956E-3</v>
      </c>
      <c r="CH34" s="19"/>
    </row>
    <row r="35" spans="1:86">
      <c r="A35" s="7"/>
      <c r="B35" s="33">
        <v>30</v>
      </c>
      <c r="C35" s="514" t="s">
        <v>35</v>
      </c>
      <c r="D35" s="34">
        <v>411</v>
      </c>
      <c r="E35" s="48"/>
      <c r="H35" s="7"/>
      <c r="I35" s="14"/>
      <c r="J35" s="18"/>
      <c r="K35" s="18"/>
      <c r="L35" s="18"/>
      <c r="M35" s="18"/>
      <c r="N35" s="18"/>
      <c r="O35" s="18"/>
      <c r="P35" s="18"/>
      <c r="Q35" s="39">
        <v>222</v>
      </c>
      <c r="R35" s="40" t="s">
        <v>502</v>
      </c>
      <c r="S35" s="41">
        <v>1.0596460314209959</v>
      </c>
      <c r="T35" s="45">
        <v>0.61807529891756363</v>
      </c>
      <c r="U35" s="41">
        <v>1.0527243015552745</v>
      </c>
      <c r="V35" s="45">
        <v>0.52987681976135081</v>
      </c>
      <c r="W35" s="43">
        <v>2.8586728533126456E-4</v>
      </c>
      <c r="X35" s="43">
        <v>2.7580699631844855E-4</v>
      </c>
      <c r="Y35" s="43">
        <v>3.5940576245514833E-3</v>
      </c>
      <c r="Z35" s="43">
        <v>3.4034206515468767E-3</v>
      </c>
      <c r="AA35" s="43">
        <v>2.5144070494883668E-4</v>
      </c>
      <c r="AB35" s="43">
        <v>3.2384543323354974E-4</v>
      </c>
      <c r="AC35" s="43">
        <v>2.759993294475765E-4</v>
      </c>
      <c r="AD35" s="43">
        <v>2.7573925811743432E-4</v>
      </c>
      <c r="AE35" s="43">
        <v>2.7576504955609542E-4</v>
      </c>
      <c r="AF35" s="43">
        <v>4.6160675913401268E-3</v>
      </c>
      <c r="AG35" s="43">
        <v>3.0969004652313691E-3</v>
      </c>
      <c r="AH35" s="43">
        <v>1.0912144219555392E-3</v>
      </c>
      <c r="AI35" s="43">
        <v>4.3474801872733886E-3</v>
      </c>
      <c r="AJ35" s="43">
        <v>6.7384975319335601E-4</v>
      </c>
      <c r="AK35" s="43">
        <v>1.4080200339826139E-3</v>
      </c>
      <c r="AL35" s="43">
        <v>6.4143728055378966E-3</v>
      </c>
      <c r="AM35" s="43">
        <v>1.9112268717452066E-3</v>
      </c>
      <c r="AN35" s="43">
        <v>4.603633238733044E-3</v>
      </c>
      <c r="AO35" s="43">
        <v>1.4574673990253977E-4</v>
      </c>
      <c r="AP35" s="43">
        <v>4.0788255620978736E-4</v>
      </c>
      <c r="AQ35" s="43">
        <v>1.0553145826535736E-4</v>
      </c>
      <c r="AR35" s="43">
        <v>3.3936969924947089E-4</v>
      </c>
      <c r="AS35" s="43">
        <v>4.6557708179804516E-3</v>
      </c>
      <c r="AT35" s="43">
        <v>2.2274934324035245E-3</v>
      </c>
      <c r="AU35" s="43">
        <v>1.639388595864003E-3</v>
      </c>
      <c r="AV35" s="43">
        <v>2.7154683602923124E-3</v>
      </c>
      <c r="AW35" s="43">
        <v>6.7915108355406798E-4</v>
      </c>
      <c r="AX35" s="43">
        <v>3.4005703458738E-3</v>
      </c>
      <c r="AY35" s="43">
        <v>8.145191455837325E-5</v>
      </c>
      <c r="AZ35" s="43">
        <v>1.4229918857119902E-4</v>
      </c>
      <c r="BA35" s="43">
        <v>3.0259794760275249E-4</v>
      </c>
      <c r="BB35" s="43">
        <v>3.4097341540367874E-4</v>
      </c>
      <c r="BC35" s="43">
        <v>4.8389908905698632E-4</v>
      </c>
      <c r="BD35" s="43">
        <v>2.9677249438267444E-4</v>
      </c>
      <c r="BE35" s="43">
        <v>2.7866386753890536E-4</v>
      </c>
      <c r="BF35" s="43">
        <v>1.152368524811084E-4</v>
      </c>
      <c r="BG35" s="43">
        <v>1.0430550146934196E-4</v>
      </c>
      <c r="BH35" s="43">
        <v>2.7322292032684164E-4</v>
      </c>
      <c r="BI35" s="43">
        <v>4.3280578061876865E-4</v>
      </c>
      <c r="BJ35" s="43">
        <v>1.1452198568086806E-4</v>
      </c>
      <c r="BK35" s="43">
        <v>5.342182882640881E-4</v>
      </c>
      <c r="BL35" s="43">
        <v>5.6485626661463984E-4</v>
      </c>
      <c r="BM35" s="43">
        <v>2.0639714030467731E-4</v>
      </c>
      <c r="BN35" s="43">
        <v>3.4181323873719348E-4</v>
      </c>
      <c r="BO35" s="43">
        <v>2.5829245069825316E-4</v>
      </c>
      <c r="BP35" s="43">
        <v>4.0056489480291991E-3</v>
      </c>
      <c r="BQ35" s="43">
        <v>7.3894784814449617E-3</v>
      </c>
      <c r="BR35" s="43">
        <v>2.081157077883063E-3</v>
      </c>
      <c r="BS35" s="43">
        <v>8.1568723663366584E-4</v>
      </c>
      <c r="BT35" s="43">
        <v>2.0372451519424494E-5</v>
      </c>
      <c r="BU35" s="43">
        <v>4.8829814805042388E-4</v>
      </c>
      <c r="BV35" s="43">
        <v>1.6677366635500839E-4</v>
      </c>
      <c r="BW35" s="43">
        <v>4.2607980553255412E-4</v>
      </c>
      <c r="BX35" s="43">
        <v>2.4340970853173807E-4</v>
      </c>
      <c r="BY35" s="43">
        <v>1.4666356002213313E-4</v>
      </c>
      <c r="BZ35" s="43">
        <v>2.0585024121176264E-2</v>
      </c>
      <c r="CA35" s="43">
        <v>1.3443990734954935E-2</v>
      </c>
      <c r="CB35" s="43">
        <v>6.1688577927509342E-3</v>
      </c>
      <c r="CC35" s="43">
        <v>9.0446890029823219E-5</v>
      </c>
      <c r="CD35" s="43">
        <v>1.0535774551787142E-4</v>
      </c>
      <c r="CE35" s="43">
        <v>1.430262580743492E-2</v>
      </c>
      <c r="CF35" s="43">
        <v>7.7019050573504865E-3</v>
      </c>
      <c r="CG35" s="43">
        <v>4.3155789941833958E-3</v>
      </c>
      <c r="CH35" s="19"/>
    </row>
    <row r="36" spans="1:86">
      <c r="A36" s="7"/>
      <c r="B36" s="33">
        <v>31</v>
      </c>
      <c r="C36" s="514" t="s">
        <v>36</v>
      </c>
      <c r="D36" s="34">
        <v>411</v>
      </c>
      <c r="E36" s="48"/>
      <c r="H36" s="7"/>
      <c r="I36" s="14"/>
      <c r="J36" s="18"/>
      <c r="K36" s="18"/>
      <c r="L36" s="18"/>
      <c r="M36" s="18"/>
      <c r="N36" s="18"/>
      <c r="O36" s="18"/>
      <c r="P36" s="18"/>
      <c r="Q36" s="39">
        <v>231</v>
      </c>
      <c r="R36" s="40" t="s">
        <v>503</v>
      </c>
      <c r="S36" s="41">
        <v>1.1949521069570328</v>
      </c>
      <c r="T36" s="45">
        <v>0.68817801154085534</v>
      </c>
      <c r="U36" s="41">
        <v>1.1932971494564055</v>
      </c>
      <c r="V36" s="45">
        <v>0.63396197360015216</v>
      </c>
      <c r="W36" s="43">
        <v>2.9581561557515556E-6</v>
      </c>
      <c r="X36" s="43">
        <v>1.6956745748042666E-5</v>
      </c>
      <c r="Y36" s="43">
        <v>1.1041215048794833E-5</v>
      </c>
      <c r="Z36" s="43">
        <v>4.0773960284985472E-5</v>
      </c>
      <c r="AA36" s="43">
        <v>2.6816046386803517E-6</v>
      </c>
      <c r="AB36" s="43">
        <v>3.2632377032436359E-6</v>
      </c>
      <c r="AC36" s="43">
        <v>1.7163715561007371E-5</v>
      </c>
      <c r="AD36" s="43">
        <v>1.6569069445670663E-5</v>
      </c>
      <c r="AE36" s="43">
        <v>1.6982161303484486E-5</v>
      </c>
      <c r="AF36" s="43">
        <v>1.3811424947200995E-5</v>
      </c>
      <c r="AG36" s="43">
        <v>1.018837631901683E-5</v>
      </c>
      <c r="AH36" s="43">
        <v>1.79299634982991E-6</v>
      </c>
      <c r="AI36" s="43">
        <v>1.0505226869109548E-5</v>
      </c>
      <c r="AJ36" s="43">
        <v>2.2135020808952994E-6</v>
      </c>
      <c r="AK36" s="43">
        <v>8.3059729901294684E-6</v>
      </c>
      <c r="AL36" s="43">
        <v>8.7453259065677877E-5</v>
      </c>
      <c r="AM36" s="43">
        <v>6.7660334082952057E-5</v>
      </c>
      <c r="AN36" s="43">
        <v>7.1953401031169217E-5</v>
      </c>
      <c r="AO36" s="43">
        <v>2.6216517548226485E-6</v>
      </c>
      <c r="AP36" s="43">
        <v>2.7703432921599845E-6</v>
      </c>
      <c r="AQ36" s="43">
        <v>7.4373421108854785E-6</v>
      </c>
      <c r="AR36" s="43">
        <v>2.9664179178318115E-6</v>
      </c>
      <c r="AS36" s="43">
        <v>1.36668497917977E-5</v>
      </c>
      <c r="AT36" s="43">
        <v>2.2509168416489218E-5</v>
      </c>
      <c r="AU36" s="43">
        <v>1.0945260993022304E-5</v>
      </c>
      <c r="AV36" s="43">
        <v>9.740919596428811E-6</v>
      </c>
      <c r="AW36" s="43">
        <v>8.9172952623935884E-6</v>
      </c>
      <c r="AX36" s="43">
        <v>6.7244227459453669E-6</v>
      </c>
      <c r="AY36" s="43">
        <v>1.0877456391080926E-5</v>
      </c>
      <c r="AZ36" s="43">
        <v>2.6792750216764509E-6</v>
      </c>
      <c r="BA36" s="43">
        <v>0</v>
      </c>
      <c r="BB36" s="43">
        <v>0</v>
      </c>
      <c r="BC36" s="43">
        <v>3.0333768274701206E-6</v>
      </c>
      <c r="BD36" s="43">
        <v>2.5197351870567148E-6</v>
      </c>
      <c r="BE36" s="43">
        <v>0</v>
      </c>
      <c r="BF36" s="43">
        <v>9.1668806471504263E-6</v>
      </c>
      <c r="BG36" s="43">
        <v>7.2188718998492872E-6</v>
      </c>
      <c r="BH36" s="43">
        <v>0</v>
      </c>
      <c r="BI36" s="43">
        <v>5.269116757224267E-6</v>
      </c>
      <c r="BJ36" s="43">
        <v>3.5001535074793736E-6</v>
      </c>
      <c r="BK36" s="43">
        <v>4.4611289026538573E-6</v>
      </c>
      <c r="BL36" s="43">
        <v>3.1613246756962089E-6</v>
      </c>
      <c r="BM36" s="43">
        <v>2.728869120240922E-6</v>
      </c>
      <c r="BN36" s="43">
        <v>2.8390538214554587E-6</v>
      </c>
      <c r="BO36" s="43">
        <v>0</v>
      </c>
      <c r="BP36" s="43">
        <v>1.3675147460538363E-5</v>
      </c>
      <c r="BQ36" s="43">
        <v>1.3631958794165306E-5</v>
      </c>
      <c r="BR36" s="43">
        <v>1.2170979514060357E-5</v>
      </c>
      <c r="BS36" s="43">
        <v>6.5703271979326975E-6</v>
      </c>
      <c r="BT36" s="43">
        <v>1.0335956801787617E-5</v>
      </c>
      <c r="BU36" s="43">
        <v>3.0754548277126547E-6</v>
      </c>
      <c r="BV36" s="43">
        <v>0</v>
      </c>
      <c r="BW36" s="43">
        <v>2.8751639286709814E-6</v>
      </c>
      <c r="BX36" s="43">
        <v>2.3730561813967354E-6</v>
      </c>
      <c r="BY36" s="43">
        <v>1.3479461355567591E-5</v>
      </c>
      <c r="BZ36" s="43">
        <v>2.4777274086971361E-5</v>
      </c>
      <c r="CA36" s="43">
        <v>1.2344628860956067E-5</v>
      </c>
      <c r="CB36" s="43">
        <v>1.4304287425616808E-5</v>
      </c>
      <c r="CC36" s="43">
        <v>1.1090050208582523E-5</v>
      </c>
      <c r="CD36" s="43">
        <v>0</v>
      </c>
      <c r="CE36" s="43">
        <v>0</v>
      </c>
      <c r="CF36" s="43">
        <v>1.2872134995583974E-5</v>
      </c>
      <c r="CG36" s="43">
        <v>2.1107705625557093E-5</v>
      </c>
      <c r="CH36" s="19"/>
    </row>
    <row r="37" spans="1:86">
      <c r="A37" s="7"/>
      <c r="B37" s="33">
        <v>32</v>
      </c>
      <c r="C37" s="514" t="s">
        <v>342</v>
      </c>
      <c r="D37" s="34">
        <v>411</v>
      </c>
      <c r="E37" s="48"/>
      <c r="H37" s="7"/>
      <c r="I37" s="14"/>
      <c r="J37" s="18"/>
      <c r="K37" s="18"/>
      <c r="L37" s="18"/>
      <c r="M37" s="18"/>
      <c r="N37" s="18"/>
      <c r="O37" s="18"/>
      <c r="P37" s="18"/>
      <c r="Q37" s="39">
        <v>251</v>
      </c>
      <c r="R37" s="40" t="s">
        <v>504</v>
      </c>
      <c r="S37" s="41">
        <v>1.0245250309012146</v>
      </c>
      <c r="T37" s="45">
        <v>0.49747220394058544</v>
      </c>
      <c r="U37" s="41">
        <v>1.0298838001219088</v>
      </c>
      <c r="V37" s="45">
        <v>0.53575606995727565</v>
      </c>
      <c r="W37" s="43">
        <v>3.0333700628132568E-3</v>
      </c>
      <c r="X37" s="43">
        <v>1.9823453513943086E-3</v>
      </c>
      <c r="Y37" s="43">
        <v>2.4364940688492209E-5</v>
      </c>
      <c r="Z37" s="43">
        <v>3.7044151956154175E-5</v>
      </c>
      <c r="AA37" s="43">
        <v>2.6546321185043722E-3</v>
      </c>
      <c r="AB37" s="43">
        <v>3.4511799499814897E-3</v>
      </c>
      <c r="AC37" s="43">
        <v>1.9821289798289533E-3</v>
      </c>
      <c r="AD37" s="43">
        <v>1.9823919522975629E-3</v>
      </c>
      <c r="AE37" s="43">
        <v>1.9823991760243389E-3</v>
      </c>
      <c r="AF37" s="43">
        <v>2.8460409256122523E-5</v>
      </c>
      <c r="AG37" s="43">
        <v>2.4358258446930398E-5</v>
      </c>
      <c r="AH37" s="43">
        <v>4.4457818959515678E-6</v>
      </c>
      <c r="AI37" s="43">
        <v>5.5185308013984714E-5</v>
      </c>
      <c r="AJ37" s="43">
        <v>6.3102415454466124E-5</v>
      </c>
      <c r="AK37" s="43">
        <v>1.0106732135798174E-5</v>
      </c>
      <c r="AL37" s="43">
        <v>0</v>
      </c>
      <c r="AM37" s="43">
        <v>7.2089420699538771E-5</v>
      </c>
      <c r="AN37" s="43">
        <v>2.0397314131706858E-5</v>
      </c>
      <c r="AO37" s="43">
        <v>3.0681931977226532E-3</v>
      </c>
      <c r="AP37" s="43">
        <v>2.0425038781261748E-3</v>
      </c>
      <c r="AQ37" s="43">
        <v>2.6780406460047471E-3</v>
      </c>
      <c r="AR37" s="43">
        <v>3.5061577415958279E-3</v>
      </c>
      <c r="AS37" s="43">
        <v>2.8933482313010696E-5</v>
      </c>
      <c r="AT37" s="43">
        <v>0</v>
      </c>
      <c r="AU37" s="43">
        <v>0</v>
      </c>
      <c r="AV37" s="43">
        <v>0</v>
      </c>
      <c r="AW37" s="43">
        <v>0</v>
      </c>
      <c r="AX37" s="43">
        <v>2.2397481638277285E-5</v>
      </c>
      <c r="AY37" s="43">
        <v>0</v>
      </c>
      <c r="AZ37" s="43">
        <v>3.0880645283147845E-3</v>
      </c>
      <c r="BA37" s="43">
        <v>2.1641190005811319E-3</v>
      </c>
      <c r="BB37" s="43">
        <v>1.0477614116294511E-3</v>
      </c>
      <c r="BC37" s="43">
        <v>1.4366822613683674E-3</v>
      </c>
      <c r="BD37" s="43">
        <v>3.0017515070759476E-3</v>
      </c>
      <c r="BE37" s="43">
        <v>1.9451877783270817E-3</v>
      </c>
      <c r="BF37" s="43">
        <v>1.0658286943002128E-3</v>
      </c>
      <c r="BG37" s="43">
        <v>2.8816905086349273E-3</v>
      </c>
      <c r="BH37" s="43">
        <v>2.020945705694424E-3</v>
      </c>
      <c r="BI37" s="43">
        <v>3.9200695139011707E-3</v>
      </c>
      <c r="BJ37" s="43">
        <v>1.2238916378645498E-3</v>
      </c>
      <c r="BK37" s="43">
        <v>3.6047459028702754E-3</v>
      </c>
      <c r="BL37" s="43">
        <v>3.7624945118721513E-3</v>
      </c>
      <c r="BM37" s="43">
        <v>1.6347539512247045E-3</v>
      </c>
      <c r="BN37" s="43">
        <v>4.9499649381314504E-3</v>
      </c>
      <c r="BO37" s="43">
        <v>2.9568382843447511E-3</v>
      </c>
      <c r="BP37" s="43">
        <v>3.032010588068734E-5</v>
      </c>
      <c r="BQ37" s="43">
        <v>2.310284709136775E-5</v>
      </c>
      <c r="BR37" s="43">
        <v>0</v>
      </c>
      <c r="BS37" s="43">
        <v>0</v>
      </c>
      <c r="BT37" s="43">
        <v>0</v>
      </c>
      <c r="BU37" s="43">
        <v>1.3830256988594891E-3</v>
      </c>
      <c r="BV37" s="43">
        <v>5.3047504304352018E-3</v>
      </c>
      <c r="BW37" s="43">
        <v>1.249325198190784E-3</v>
      </c>
      <c r="BX37" s="43">
        <v>3.7249461123074626E-3</v>
      </c>
      <c r="BY37" s="43">
        <v>5.9226225092920274E-6</v>
      </c>
      <c r="BZ37" s="43">
        <v>1.3281736827136213E-3</v>
      </c>
      <c r="CA37" s="43">
        <v>0</v>
      </c>
      <c r="CB37" s="43">
        <v>7.525388252638054E-6</v>
      </c>
      <c r="CC37" s="43">
        <v>0</v>
      </c>
      <c r="CD37" s="43">
        <v>0</v>
      </c>
      <c r="CE37" s="43">
        <v>0</v>
      </c>
      <c r="CF37" s="43">
        <v>0</v>
      </c>
      <c r="CG37" s="43">
        <v>2.5040690924615959E-4</v>
      </c>
      <c r="CH37" s="19"/>
    </row>
    <row r="38" spans="1:86">
      <c r="A38" s="7"/>
      <c r="B38" s="33">
        <v>33</v>
      </c>
      <c r="C38" s="514" t="s">
        <v>343</v>
      </c>
      <c r="D38" s="34">
        <v>411</v>
      </c>
      <c r="E38" s="48"/>
      <c r="H38" s="7"/>
      <c r="I38" s="14"/>
      <c r="J38" s="18"/>
      <c r="K38" s="18"/>
      <c r="L38" s="18"/>
      <c r="M38" s="18"/>
      <c r="N38" s="18"/>
      <c r="O38" s="18"/>
      <c r="P38" s="18"/>
      <c r="Q38" s="39">
        <v>252</v>
      </c>
      <c r="R38" s="40" t="s">
        <v>505</v>
      </c>
      <c r="S38" s="41">
        <v>1.0507812722235861</v>
      </c>
      <c r="T38" s="45">
        <v>0.637919708263602</v>
      </c>
      <c r="U38" s="41">
        <v>1.0848264322780123</v>
      </c>
      <c r="V38" s="45">
        <v>0.49405202912375867</v>
      </c>
      <c r="W38" s="43">
        <v>3.0246587439743417E-2</v>
      </c>
      <c r="X38" s="43">
        <v>3.57907163160779E-2</v>
      </c>
      <c r="Y38" s="43">
        <v>5.8311021454631996E-2</v>
      </c>
      <c r="Z38" s="43">
        <v>3.1093909647907689E-2</v>
      </c>
      <c r="AA38" s="43">
        <v>2.8390751998464293E-2</v>
      </c>
      <c r="AB38" s="43">
        <v>3.229387741418354E-2</v>
      </c>
      <c r="AC38" s="43">
        <v>3.5790800506160174E-2</v>
      </c>
      <c r="AD38" s="43">
        <v>3.5790547979912581E-2</v>
      </c>
      <c r="AE38" s="43">
        <v>3.5790729039131559E-2</v>
      </c>
      <c r="AF38" s="43">
        <v>5.4656462473619181E-2</v>
      </c>
      <c r="AG38" s="43">
        <v>6.056160837986857E-2</v>
      </c>
      <c r="AH38" s="43">
        <v>6.4905796778687352E-2</v>
      </c>
      <c r="AI38" s="43">
        <v>3.13957739625432E-2</v>
      </c>
      <c r="AJ38" s="43">
        <v>1.499500617940034E-2</v>
      </c>
      <c r="AK38" s="43">
        <v>1.3355093563000795E-2</v>
      </c>
      <c r="AL38" s="43">
        <v>3.5935900063191792E-2</v>
      </c>
      <c r="AM38" s="43">
        <v>7.4865847632522214E-2</v>
      </c>
      <c r="AN38" s="43">
        <v>3.7850443174891474E-2</v>
      </c>
      <c r="AO38" s="43">
        <v>2.308852223406645E-2</v>
      </c>
      <c r="AP38" s="43">
        <v>3.6238793651457171E-2</v>
      </c>
      <c r="AQ38" s="43">
        <v>2.6682356691315127E-2</v>
      </c>
      <c r="AR38" s="43">
        <v>3.2692911605505262E-2</v>
      </c>
      <c r="AS38" s="43">
        <v>5.4366073451206705E-2</v>
      </c>
      <c r="AT38" s="43">
        <v>7.212647117736605E-2</v>
      </c>
      <c r="AU38" s="43">
        <v>7.0470720615845292E-2</v>
      </c>
      <c r="AV38" s="43">
        <v>5.2528284016483275E-2</v>
      </c>
      <c r="AW38" s="43">
        <v>3.1130135720426663E-2</v>
      </c>
      <c r="AX38" s="43">
        <v>3.3805244178247977E-2</v>
      </c>
      <c r="AY38" s="43">
        <v>7.6152871751464096E-2</v>
      </c>
      <c r="AZ38" s="43">
        <v>2.3076555033363828E-2</v>
      </c>
      <c r="BA38" s="43">
        <v>2.3632986899736048E-2</v>
      </c>
      <c r="BB38" s="43">
        <v>2.5953278313794709E-2</v>
      </c>
      <c r="BC38" s="43">
        <v>4.5257054359275288E-2</v>
      </c>
      <c r="BD38" s="43">
        <v>2.3225133359530394E-2</v>
      </c>
      <c r="BE38" s="43">
        <v>1.7004417441841582E-2</v>
      </c>
      <c r="BF38" s="43">
        <v>5.6017629431335592E-2</v>
      </c>
      <c r="BG38" s="43">
        <v>2.2976811488398214E-2</v>
      </c>
      <c r="BH38" s="43">
        <v>4.5586858620614609E-2</v>
      </c>
      <c r="BI38" s="43">
        <v>2.1204383305774628E-2</v>
      </c>
      <c r="BJ38" s="43">
        <v>5.9034666471246354E-2</v>
      </c>
      <c r="BK38" s="43">
        <v>3.241945455799991E-2</v>
      </c>
      <c r="BL38" s="43">
        <v>3.0710124225268004E-2</v>
      </c>
      <c r="BM38" s="43">
        <v>4.2172970792163901E-2</v>
      </c>
      <c r="BN38" s="43">
        <v>2.5217920546429382E-2</v>
      </c>
      <c r="BO38" s="43">
        <v>8.7852775076967277E-3</v>
      </c>
      <c r="BP38" s="43">
        <v>5.1034041533998355E-2</v>
      </c>
      <c r="BQ38" s="43">
        <v>6.8376986801443357E-2</v>
      </c>
      <c r="BR38" s="43">
        <v>5.6253153635992877E-2</v>
      </c>
      <c r="BS38" s="43">
        <v>4.7430002806754135E-2</v>
      </c>
      <c r="BT38" s="43">
        <v>0.11696622425051853</v>
      </c>
      <c r="BU38" s="43">
        <v>4.4654768300194644E-2</v>
      </c>
      <c r="BV38" s="43">
        <v>8.8675481199739614E-2</v>
      </c>
      <c r="BW38" s="43">
        <v>2.5763124747677998E-2</v>
      </c>
      <c r="BX38" s="43">
        <v>2.2177750270879978E-2</v>
      </c>
      <c r="BY38" s="43">
        <v>6.8895484792669451E-2</v>
      </c>
      <c r="BZ38" s="43">
        <v>8.2524610484800309E-2</v>
      </c>
      <c r="CA38" s="43">
        <v>5.2043532429769869E-2</v>
      </c>
      <c r="CB38" s="43">
        <v>2.0329537499959773E-2</v>
      </c>
      <c r="CC38" s="43">
        <v>0.10458269730615256</v>
      </c>
      <c r="CD38" s="43">
        <v>3.1075613483457287E-2</v>
      </c>
      <c r="CE38" s="43">
        <v>4.8078654905096808E-2</v>
      </c>
      <c r="CF38" s="43">
        <v>7.0454468435859202E-2</v>
      </c>
      <c r="CG38" s="43">
        <v>4.793708116179856E-2</v>
      </c>
      <c r="CH38" s="19"/>
    </row>
    <row r="39" spans="1:86">
      <c r="A39" s="7"/>
      <c r="B39" s="33">
        <v>34</v>
      </c>
      <c r="C39" s="514" t="s">
        <v>344</v>
      </c>
      <c r="D39" s="34">
        <v>411</v>
      </c>
      <c r="E39" s="48"/>
      <c r="H39" s="7"/>
      <c r="I39" s="14"/>
      <c r="J39" s="18"/>
      <c r="K39" s="18"/>
      <c r="L39" s="18"/>
      <c r="M39" s="18"/>
      <c r="N39" s="18"/>
      <c r="O39" s="18"/>
      <c r="P39" s="18"/>
      <c r="Q39" s="39">
        <v>253</v>
      </c>
      <c r="R39" s="40" t="s">
        <v>506</v>
      </c>
      <c r="S39" s="41">
        <v>1.0716809179594708</v>
      </c>
      <c r="T39" s="45">
        <v>0.54264204084609347</v>
      </c>
      <c r="U39" s="41">
        <v>1.0588542507544736</v>
      </c>
      <c r="V39" s="45">
        <v>0.55116194127299301</v>
      </c>
      <c r="W39" s="43">
        <v>5.1145022191092203E-3</v>
      </c>
      <c r="X39" s="43">
        <v>6.8778282030311369E-4</v>
      </c>
      <c r="Y39" s="43">
        <v>2.2111998867260053E-4</v>
      </c>
      <c r="Z39" s="43">
        <v>1.0013698770554682E-3</v>
      </c>
      <c r="AA39" s="43">
        <v>6.1828766597051337E-3</v>
      </c>
      <c r="AB39" s="43">
        <v>3.9359105010458393E-3</v>
      </c>
      <c r="AC39" s="43">
        <v>6.8790767752572419E-4</v>
      </c>
      <c r="AD39" s="43">
        <v>6.8754064175412797E-4</v>
      </c>
      <c r="AE39" s="43">
        <v>6.8780001464882352E-4</v>
      </c>
      <c r="AF39" s="43">
        <v>2.0548000192425439E-4</v>
      </c>
      <c r="AG39" s="43">
        <v>2.0935048172019633E-4</v>
      </c>
      <c r="AH39" s="43">
        <v>3.559364630769198E-4</v>
      </c>
      <c r="AI39" s="43">
        <v>4.5884422966261872E-5</v>
      </c>
      <c r="AJ39" s="43">
        <v>3.5859417514549755E-3</v>
      </c>
      <c r="AK39" s="43">
        <v>1.6116788890420785E-4</v>
      </c>
      <c r="AL39" s="43">
        <v>7.1165109795620073E-7</v>
      </c>
      <c r="AM39" s="43">
        <v>2.9097071664200712E-4</v>
      </c>
      <c r="AN39" s="43">
        <v>8.0661657826215584E-5</v>
      </c>
      <c r="AO39" s="43">
        <v>7.5059471690226377E-3</v>
      </c>
      <c r="AP39" s="43">
        <v>4.2245472533314204E-3</v>
      </c>
      <c r="AQ39" s="43">
        <v>5.1042344406752732E-3</v>
      </c>
      <c r="AR39" s="43">
        <v>3.8528312037437824E-3</v>
      </c>
      <c r="AS39" s="43">
        <v>2.0889552036479765E-4</v>
      </c>
      <c r="AT39" s="43">
        <v>0</v>
      </c>
      <c r="AU39" s="43">
        <v>1.1670547979308487E-5</v>
      </c>
      <c r="AV39" s="43">
        <v>0</v>
      </c>
      <c r="AW39" s="43">
        <v>0</v>
      </c>
      <c r="AX39" s="43">
        <v>6.9820813787916875E-3</v>
      </c>
      <c r="AY39" s="43">
        <v>0</v>
      </c>
      <c r="AZ39" s="43">
        <v>7.5623239467202666E-3</v>
      </c>
      <c r="BA39" s="43">
        <v>4.9410061954880324E-3</v>
      </c>
      <c r="BB39" s="43">
        <v>2.8586927124297501E-3</v>
      </c>
      <c r="BC39" s="43">
        <v>3.3484748209509758E-3</v>
      </c>
      <c r="BD39" s="43">
        <v>5.6756809674829356E-3</v>
      </c>
      <c r="BE39" s="43">
        <v>1.4538082955740308E-3</v>
      </c>
      <c r="BF39" s="43">
        <v>8.5205474871892007E-4</v>
      </c>
      <c r="BG39" s="43">
        <v>5.6413572483992895E-3</v>
      </c>
      <c r="BH39" s="43">
        <v>1.1230250013437879E-3</v>
      </c>
      <c r="BI39" s="43">
        <v>6.1466431373099501E-3</v>
      </c>
      <c r="BJ39" s="43">
        <v>8.6255659029757655E-4</v>
      </c>
      <c r="BK39" s="43">
        <v>6.4730178902045613E-3</v>
      </c>
      <c r="BL39" s="43">
        <v>6.7170202510404564E-3</v>
      </c>
      <c r="BM39" s="43">
        <v>1.3809662293587952E-3</v>
      </c>
      <c r="BN39" s="43">
        <v>4.3271280865146309E-3</v>
      </c>
      <c r="BO39" s="43">
        <v>5.7357559596484904E-3</v>
      </c>
      <c r="BP39" s="43">
        <v>0</v>
      </c>
      <c r="BQ39" s="43">
        <v>1.087283575403576E-3</v>
      </c>
      <c r="BR39" s="43">
        <v>1.7920983423181252E-5</v>
      </c>
      <c r="BS39" s="43">
        <v>0</v>
      </c>
      <c r="BT39" s="43">
        <v>0</v>
      </c>
      <c r="BU39" s="43">
        <v>3.3503519405986321E-3</v>
      </c>
      <c r="BV39" s="43">
        <v>3.2131544347926469E-3</v>
      </c>
      <c r="BW39" s="43">
        <v>2.1121206140682553E-3</v>
      </c>
      <c r="BX39" s="43">
        <v>7.1462977973831329E-3</v>
      </c>
      <c r="BY39" s="43">
        <v>0</v>
      </c>
      <c r="BZ39" s="43">
        <v>0</v>
      </c>
      <c r="CA39" s="43">
        <v>0</v>
      </c>
      <c r="CB39" s="43">
        <v>0</v>
      </c>
      <c r="CC39" s="43">
        <v>0</v>
      </c>
      <c r="CD39" s="43">
        <v>0</v>
      </c>
      <c r="CE39" s="43">
        <v>0</v>
      </c>
      <c r="CF39" s="43">
        <v>0</v>
      </c>
      <c r="CG39" s="43">
        <v>1.1784838401698675E-2</v>
      </c>
      <c r="CH39" s="19"/>
    </row>
    <row r="40" spans="1:86">
      <c r="A40" s="7"/>
      <c r="B40" s="33">
        <v>35</v>
      </c>
      <c r="C40" s="514" t="s">
        <v>37</v>
      </c>
      <c r="D40" s="34">
        <v>411</v>
      </c>
      <c r="E40" s="48"/>
      <c r="H40" s="7"/>
      <c r="I40" s="14"/>
      <c r="J40" s="18"/>
      <c r="K40" s="18"/>
      <c r="L40" s="18"/>
      <c r="M40" s="18"/>
      <c r="N40" s="18"/>
      <c r="O40" s="18"/>
      <c r="P40" s="18"/>
      <c r="Q40" s="39">
        <v>259</v>
      </c>
      <c r="R40" s="40" t="s">
        <v>507</v>
      </c>
      <c r="S40" s="41">
        <v>1.0265501896652487</v>
      </c>
      <c r="T40" s="45">
        <v>0.61319332471514165</v>
      </c>
      <c r="U40" s="41">
        <v>1.0071406400479059</v>
      </c>
      <c r="V40" s="45">
        <v>0.54516178958646189</v>
      </c>
      <c r="W40" s="43">
        <v>7.3274355523036709E-3</v>
      </c>
      <c r="X40" s="43">
        <v>1.4059405635333947E-2</v>
      </c>
      <c r="Y40" s="43">
        <v>1.2066136390738291E-2</v>
      </c>
      <c r="Z40" s="43">
        <v>1.3344174917305055E-2</v>
      </c>
      <c r="AA40" s="43">
        <v>5.5550947665793582E-3</v>
      </c>
      <c r="AB40" s="43">
        <v>9.2826172678785058E-3</v>
      </c>
      <c r="AC40" s="43">
        <v>1.405982629848097E-2</v>
      </c>
      <c r="AD40" s="43">
        <v>1.4059373299993487E-2</v>
      </c>
      <c r="AE40" s="43">
        <v>1.4059287931818784E-2</v>
      </c>
      <c r="AF40" s="43">
        <v>1.0357384213440669E-2</v>
      </c>
      <c r="AG40" s="43">
        <v>1.2351420430151876E-2</v>
      </c>
      <c r="AH40" s="43">
        <v>1.8969962030104193E-2</v>
      </c>
      <c r="AI40" s="43">
        <v>8.1193894283690133E-3</v>
      </c>
      <c r="AJ40" s="43">
        <v>2.0742464057351938E-3</v>
      </c>
      <c r="AK40" s="43">
        <v>1.0667090309329768E-3</v>
      </c>
      <c r="AL40" s="43">
        <v>1.548372171875184E-2</v>
      </c>
      <c r="AM40" s="43">
        <v>3.5151399132799757E-2</v>
      </c>
      <c r="AN40" s="43">
        <v>2.3844066748807215E-2</v>
      </c>
      <c r="AO40" s="43">
        <v>5.5220553038773683E-3</v>
      </c>
      <c r="AP40" s="43">
        <v>5.6039977924758951E-3</v>
      </c>
      <c r="AQ40" s="43">
        <v>1.4901486496521919E-2</v>
      </c>
      <c r="AR40" s="43">
        <v>8.8830605256825772E-3</v>
      </c>
      <c r="AS40" s="43">
        <v>1.0144619961165393E-2</v>
      </c>
      <c r="AT40" s="43">
        <v>2.3157431915710732E-2</v>
      </c>
      <c r="AU40" s="43">
        <v>7.8982510448637432E-3</v>
      </c>
      <c r="AV40" s="43">
        <v>5.8470974479674573E-3</v>
      </c>
      <c r="AW40" s="43">
        <v>8.3393525535808127E-3</v>
      </c>
      <c r="AX40" s="43">
        <v>9.7775183510899599E-3</v>
      </c>
      <c r="AY40" s="43">
        <v>9.6761293920409643E-3</v>
      </c>
      <c r="AZ40" s="43">
        <v>5.5790724603024039E-3</v>
      </c>
      <c r="BA40" s="43">
        <v>2.9279793974220556E-3</v>
      </c>
      <c r="BB40" s="43">
        <v>3.6083081354758824E-3</v>
      </c>
      <c r="BC40" s="43">
        <v>5.8029571354823312E-3</v>
      </c>
      <c r="BD40" s="43">
        <v>5.3528785573647743E-3</v>
      </c>
      <c r="BE40" s="43">
        <v>5.8386306693755524E-3</v>
      </c>
      <c r="BF40" s="43">
        <v>3.0879807406098751E-2</v>
      </c>
      <c r="BG40" s="43">
        <v>1.288315208654813E-2</v>
      </c>
      <c r="BH40" s="43">
        <v>7.7793851273277688E-3</v>
      </c>
      <c r="BI40" s="43">
        <v>7.1100076573236103E-3</v>
      </c>
      <c r="BJ40" s="43">
        <v>6.3024754126374235E-3</v>
      </c>
      <c r="BK40" s="43">
        <v>6.0024177891128249E-3</v>
      </c>
      <c r="BL40" s="43">
        <v>7.2058630329053823E-3</v>
      </c>
      <c r="BM40" s="43">
        <v>9.9330710157820561E-3</v>
      </c>
      <c r="BN40" s="43">
        <v>9.6050750585680959E-3</v>
      </c>
      <c r="BO40" s="43">
        <v>5.3491594322696246E-3</v>
      </c>
      <c r="BP40" s="43">
        <v>1.1940943471506642E-2</v>
      </c>
      <c r="BQ40" s="43">
        <v>2.591231014798212E-3</v>
      </c>
      <c r="BR40" s="43">
        <v>7.5026753434276616E-3</v>
      </c>
      <c r="BS40" s="43">
        <v>3.8193780256988389E-3</v>
      </c>
      <c r="BT40" s="43">
        <v>4.8981873229930039E-3</v>
      </c>
      <c r="BU40" s="43">
        <v>5.8343743612330702E-3</v>
      </c>
      <c r="BV40" s="43">
        <v>3.5381089006235452E-3</v>
      </c>
      <c r="BW40" s="43">
        <v>6.5538197570418994E-3</v>
      </c>
      <c r="BX40" s="43">
        <v>4.8572718705653262E-3</v>
      </c>
      <c r="BY40" s="43">
        <v>2.14524876760257E-2</v>
      </c>
      <c r="BZ40" s="43">
        <v>1.5272801965299534E-2</v>
      </c>
      <c r="CA40" s="43">
        <v>2.8224785170147437E-3</v>
      </c>
      <c r="CB40" s="43">
        <v>2.8290650778213058E-3</v>
      </c>
      <c r="CC40" s="43">
        <v>1.67280913698209E-2</v>
      </c>
      <c r="CD40" s="43">
        <v>1.9268739941491229E-2</v>
      </c>
      <c r="CE40" s="43">
        <v>5.8531108392417637E-3</v>
      </c>
      <c r="CF40" s="43">
        <v>1.7615786305544355E-3</v>
      </c>
      <c r="CG40" s="43">
        <v>1.0754006640209406E-2</v>
      </c>
      <c r="CH40" s="19"/>
    </row>
    <row r="41" spans="1:86">
      <c r="A41" s="7"/>
      <c r="B41" s="33">
        <v>36</v>
      </c>
      <c r="C41" s="514" t="s">
        <v>38</v>
      </c>
      <c r="D41" s="34">
        <v>411</v>
      </c>
      <c r="E41" s="48"/>
      <c r="H41" s="7"/>
      <c r="I41" s="14"/>
      <c r="J41" s="18"/>
      <c r="K41" s="18"/>
      <c r="L41" s="18"/>
      <c r="M41" s="18"/>
      <c r="N41" s="18"/>
      <c r="O41" s="18"/>
      <c r="P41" s="18"/>
      <c r="Q41" s="39">
        <v>261</v>
      </c>
      <c r="R41" s="40" t="s">
        <v>508</v>
      </c>
      <c r="S41" s="41">
        <v>1.2671988298239529</v>
      </c>
      <c r="T41" s="45">
        <v>0.83339613786652467</v>
      </c>
      <c r="U41" s="41">
        <v>1.3257941382148388</v>
      </c>
      <c r="V41" s="45">
        <v>0.81811764456081226</v>
      </c>
      <c r="W41" s="43">
        <v>0</v>
      </c>
      <c r="X41" s="43">
        <v>-3.387581740281686E-4</v>
      </c>
      <c r="Y41" s="43">
        <v>-9.8259030020379136E-5</v>
      </c>
      <c r="Z41" s="43">
        <v>-7.5295274587049594E-5</v>
      </c>
      <c r="AA41" s="43">
        <v>0</v>
      </c>
      <c r="AB41" s="43">
        <v>0</v>
      </c>
      <c r="AC41" s="43">
        <v>-3.3870704566303341E-4</v>
      </c>
      <c r="AD41" s="43">
        <v>-3.3881778375897731E-4</v>
      </c>
      <c r="AE41" s="43">
        <v>-3.3876000013185505E-4</v>
      </c>
      <c r="AF41" s="43">
        <v>-1.2773443719170803E-4</v>
      </c>
      <c r="AG41" s="43">
        <v>-8.8951461022277885E-5</v>
      </c>
      <c r="AH41" s="43">
        <v>-1.0184957844740359E-6</v>
      </c>
      <c r="AI41" s="43">
        <v>-2.4318573719352135E-4</v>
      </c>
      <c r="AJ41" s="43">
        <v>-2.885150315066126E-5</v>
      </c>
      <c r="AK41" s="43">
        <v>-1.717271088553375E-4</v>
      </c>
      <c r="AL41" s="43">
        <v>-3.2705649879137564E-5</v>
      </c>
      <c r="AM41" s="43">
        <v>-2.6924068674662875E-5</v>
      </c>
      <c r="AN41" s="43">
        <v>-2.7279383839674062E-5</v>
      </c>
      <c r="AO41" s="43">
        <v>0</v>
      </c>
      <c r="AP41" s="43">
        <v>0</v>
      </c>
      <c r="AQ41" s="43">
        <v>0</v>
      </c>
      <c r="AR41" s="43">
        <v>0</v>
      </c>
      <c r="AS41" s="43">
        <v>-1.2815739363294907E-4</v>
      </c>
      <c r="AT41" s="43">
        <v>-1.0228907893263772E-4</v>
      </c>
      <c r="AU41" s="43">
        <v>-8.8215781182918545E-5</v>
      </c>
      <c r="AV41" s="43">
        <v>-8.8900644670266882E-5</v>
      </c>
      <c r="AW41" s="43">
        <v>-8.1329078250497207E-5</v>
      </c>
      <c r="AX41" s="43">
        <v>-8.6867787329817465E-5</v>
      </c>
      <c r="AY41" s="43">
        <v>-9.6881137441230661E-5</v>
      </c>
      <c r="AZ41" s="43">
        <v>0</v>
      </c>
      <c r="BA41" s="43">
        <v>0</v>
      </c>
      <c r="BB41" s="43">
        <v>0</v>
      </c>
      <c r="BC41" s="43">
        <v>0</v>
      </c>
      <c r="BD41" s="43">
        <v>0</v>
      </c>
      <c r="BE41" s="43">
        <v>0</v>
      </c>
      <c r="BF41" s="43">
        <v>0</v>
      </c>
      <c r="BG41" s="43">
        <v>0</v>
      </c>
      <c r="BH41" s="43">
        <v>0</v>
      </c>
      <c r="BI41" s="43">
        <v>0</v>
      </c>
      <c r="BJ41" s="43">
        <v>0</v>
      </c>
      <c r="BK41" s="43">
        <v>0</v>
      </c>
      <c r="BL41" s="43">
        <v>0</v>
      </c>
      <c r="BM41" s="43">
        <v>0</v>
      </c>
      <c r="BN41" s="43">
        <v>0</v>
      </c>
      <c r="BO41" s="43">
        <v>0</v>
      </c>
      <c r="BP41" s="43">
        <v>-1.3022307898936196E-4</v>
      </c>
      <c r="BQ41" s="43">
        <v>-1.1947136082873689E-4</v>
      </c>
      <c r="BR41" s="43">
        <v>-8.889681277162535E-5</v>
      </c>
      <c r="BS41" s="43">
        <v>-8.487714221439733E-5</v>
      </c>
      <c r="BT41" s="43">
        <v>-8.8554603496414212E-5</v>
      </c>
      <c r="BU41" s="43">
        <v>0</v>
      </c>
      <c r="BV41" s="43">
        <v>0</v>
      </c>
      <c r="BW41" s="43">
        <v>0</v>
      </c>
      <c r="BX41" s="43">
        <v>0</v>
      </c>
      <c r="BY41" s="43">
        <v>-1.2378637703176553E-4</v>
      </c>
      <c r="BZ41" s="43">
        <v>-1.4074512316063572E-4</v>
      </c>
      <c r="CA41" s="43">
        <v>-1.0868999431208063E-4</v>
      </c>
      <c r="CB41" s="43">
        <v>-1.4074588344753722E-4</v>
      </c>
      <c r="CC41" s="43">
        <v>-1.2914190955069324E-4</v>
      </c>
      <c r="CD41" s="43">
        <v>0</v>
      </c>
      <c r="CE41" s="43">
        <v>-1.8018697788303197E-4</v>
      </c>
      <c r="CF41" s="43">
        <v>-1.1820909706521775E-4</v>
      </c>
      <c r="CG41" s="43">
        <v>-1.3189050898930718E-4</v>
      </c>
      <c r="CH41" s="19"/>
    </row>
    <row r="42" spans="1:86">
      <c r="A42" s="7"/>
      <c r="B42" s="33">
        <v>37</v>
      </c>
      <c r="C42" s="514" t="s">
        <v>345</v>
      </c>
      <c r="D42" s="34">
        <v>411</v>
      </c>
      <c r="E42" s="48"/>
      <c r="H42" s="7"/>
      <c r="I42" s="14"/>
      <c r="J42" s="18"/>
      <c r="K42" s="18"/>
      <c r="L42" s="18"/>
      <c r="M42" s="18"/>
      <c r="N42" s="18"/>
      <c r="O42" s="18"/>
      <c r="P42" s="18"/>
      <c r="Q42" s="39">
        <v>262</v>
      </c>
      <c r="R42" s="40" t="s">
        <v>509</v>
      </c>
      <c r="S42" s="41">
        <v>1.2771615538253149</v>
      </c>
      <c r="T42" s="45">
        <v>0.64986119006572163</v>
      </c>
      <c r="U42" s="41">
        <v>1.2700132172196401</v>
      </c>
      <c r="V42" s="45">
        <v>0.73907958560481002</v>
      </c>
      <c r="W42" s="43">
        <v>2.0151602164857015E-2</v>
      </c>
      <c r="X42" s="43">
        <v>1.5408099322235866E-2</v>
      </c>
      <c r="Y42" s="43">
        <v>2.0745399909784086E-2</v>
      </c>
      <c r="Z42" s="43">
        <v>2.9828135343856883E-2</v>
      </c>
      <c r="AA42" s="43">
        <v>1.9675187266558897E-2</v>
      </c>
      <c r="AB42" s="43">
        <v>2.0677165705279214E-2</v>
      </c>
      <c r="AC42" s="43">
        <v>1.540804473475754E-2</v>
      </c>
      <c r="AD42" s="43">
        <v>1.540818898416217E-2</v>
      </c>
      <c r="AE42" s="43">
        <v>1.5408095440009066E-2</v>
      </c>
      <c r="AF42" s="43">
        <v>2.2877182136769026E-2</v>
      </c>
      <c r="AG42" s="43">
        <v>1.8286931795452148E-2</v>
      </c>
      <c r="AH42" s="43">
        <v>2.2604745371294508E-2</v>
      </c>
      <c r="AI42" s="43">
        <v>5.7553888497247144E-2</v>
      </c>
      <c r="AJ42" s="43">
        <v>1.729842844223986E-2</v>
      </c>
      <c r="AK42" s="43">
        <v>7.4706453348903357E-3</v>
      </c>
      <c r="AL42" s="43">
        <v>2.2024508772649498E-2</v>
      </c>
      <c r="AM42" s="43">
        <v>6.7544558796610787E-3</v>
      </c>
      <c r="AN42" s="43">
        <v>3.9373118423110462E-2</v>
      </c>
      <c r="AO42" s="43">
        <v>8.1882859563880764E-3</v>
      </c>
      <c r="AP42" s="43">
        <v>3.6677407832584691E-2</v>
      </c>
      <c r="AQ42" s="43">
        <v>8.5398912077286789E-3</v>
      </c>
      <c r="AR42" s="43">
        <v>2.1540245029613273E-2</v>
      </c>
      <c r="AS42" s="43">
        <v>2.3129922116147769E-2</v>
      </c>
      <c r="AT42" s="43">
        <v>7.6721664552200208E-3</v>
      </c>
      <c r="AU42" s="43">
        <v>1.5758601349986592E-2</v>
      </c>
      <c r="AV42" s="43">
        <v>9.2421819031816878E-3</v>
      </c>
      <c r="AW42" s="43">
        <v>6.8073260946497086E-2</v>
      </c>
      <c r="AX42" s="43">
        <v>1.1439215293565358E-3</v>
      </c>
      <c r="AY42" s="43">
        <v>2.7551862547659069E-3</v>
      </c>
      <c r="AZ42" s="43">
        <v>8.2200451974112007E-3</v>
      </c>
      <c r="BA42" s="43">
        <v>6.7433545162572713E-3</v>
      </c>
      <c r="BB42" s="43">
        <v>2.4540865272034834E-2</v>
      </c>
      <c r="BC42" s="43">
        <v>2.945335773996258E-2</v>
      </c>
      <c r="BD42" s="43">
        <v>4.8819084254030809E-2</v>
      </c>
      <c r="BE42" s="43">
        <v>7.8752986141424047E-3</v>
      </c>
      <c r="BF42" s="43">
        <v>1.8191695387728229E-2</v>
      </c>
      <c r="BG42" s="43">
        <v>7.3207037471021974E-3</v>
      </c>
      <c r="BH42" s="43">
        <v>2.4196701215354697E-2</v>
      </c>
      <c r="BI42" s="43">
        <v>2.0988981799651623E-2</v>
      </c>
      <c r="BJ42" s="43">
        <v>3.0063281767889041E-2</v>
      </c>
      <c r="BK42" s="43">
        <v>2.5880010907482331E-2</v>
      </c>
      <c r="BL42" s="43">
        <v>2.7928387331652985E-2</v>
      </c>
      <c r="BM42" s="43">
        <v>2.1737895477204661E-2</v>
      </c>
      <c r="BN42" s="43">
        <v>1.7676591421252601E-2</v>
      </c>
      <c r="BO42" s="43">
        <v>1.102458478094896E-2</v>
      </c>
      <c r="BP42" s="43">
        <v>1.4724064434958592E-2</v>
      </c>
      <c r="BQ42" s="43">
        <v>5.847584512406305E-2</v>
      </c>
      <c r="BR42" s="43">
        <v>1.7500468207492258E-2</v>
      </c>
      <c r="BS42" s="43">
        <v>2.7315042820422502E-2</v>
      </c>
      <c r="BT42" s="43">
        <v>6.5885497032633139E-3</v>
      </c>
      <c r="BU42" s="43">
        <v>2.9680499587516888E-2</v>
      </c>
      <c r="BV42" s="43">
        <v>1.3078843434420014E-2</v>
      </c>
      <c r="BW42" s="43">
        <v>1.1865351817807518E-2</v>
      </c>
      <c r="BX42" s="43">
        <v>6.4069220482610337E-2</v>
      </c>
      <c r="BY42" s="43">
        <v>1.8008137689542437E-2</v>
      </c>
      <c r="BZ42" s="43">
        <v>4.4557855575750186E-3</v>
      </c>
      <c r="CA42" s="43">
        <v>5.7379312310144724E-2</v>
      </c>
      <c r="CB42" s="43">
        <v>5.9378549709164204E-3</v>
      </c>
      <c r="CC42" s="43">
        <v>3.4150750982593092E-3</v>
      </c>
      <c r="CD42" s="43">
        <v>2.7688786646586474E-3</v>
      </c>
      <c r="CE42" s="43">
        <v>7.2490170620753872E-2</v>
      </c>
      <c r="CF42" s="43">
        <v>6.21101481497962E-2</v>
      </c>
      <c r="CG42" s="43">
        <v>2.2718700665479902E-2</v>
      </c>
      <c r="CH42" s="19"/>
    </row>
    <row r="43" spans="1:86">
      <c r="A43" s="7"/>
      <c r="B43" s="33">
        <v>38</v>
      </c>
      <c r="C43" s="514" t="s">
        <v>346</v>
      </c>
      <c r="D43" s="34">
        <v>411</v>
      </c>
      <c r="E43" s="48"/>
      <c r="H43" s="7"/>
      <c r="I43" s="14"/>
      <c r="J43" s="18"/>
      <c r="K43" s="18"/>
      <c r="L43" s="18"/>
      <c r="M43" s="18"/>
      <c r="N43" s="18"/>
      <c r="O43" s="18"/>
      <c r="P43" s="18"/>
      <c r="Q43" s="39">
        <v>263</v>
      </c>
      <c r="R43" s="40" t="s">
        <v>510</v>
      </c>
      <c r="S43" s="41">
        <v>0.99393998102548731</v>
      </c>
      <c r="T43" s="45">
        <v>0.66985143678202774</v>
      </c>
      <c r="U43" s="41">
        <v>0.99437916131835313</v>
      </c>
      <c r="V43" s="45">
        <v>0.68156371649403713</v>
      </c>
      <c r="W43" s="43">
        <v>2.2404878973640024E-4</v>
      </c>
      <c r="X43" s="43">
        <v>2.2016777925287017E-4</v>
      </c>
      <c r="Y43" s="43">
        <v>9.3955144858510445E-4</v>
      </c>
      <c r="Z43" s="43">
        <v>5.3705668153692741E-3</v>
      </c>
      <c r="AA43" s="43">
        <v>2.990702242971411E-4</v>
      </c>
      <c r="AB43" s="43">
        <v>1.4128787924400318E-4</v>
      </c>
      <c r="AC43" s="43">
        <v>2.2032787868211926E-4</v>
      </c>
      <c r="AD43" s="43">
        <v>2.2018601715929697E-4</v>
      </c>
      <c r="AE43" s="43">
        <v>2.2011613656989446E-4</v>
      </c>
      <c r="AF43" s="43">
        <v>7.1599917111087128E-4</v>
      </c>
      <c r="AG43" s="43">
        <v>7.0260890602591539E-4</v>
      </c>
      <c r="AH43" s="43">
        <v>3.2088143192164852E-3</v>
      </c>
      <c r="AI43" s="43">
        <v>2.3151503319798084E-3</v>
      </c>
      <c r="AJ43" s="43">
        <v>9.0867831460961842E-4</v>
      </c>
      <c r="AK43" s="43">
        <v>3.0465453632802329E-4</v>
      </c>
      <c r="AL43" s="43">
        <v>3.139991201008345E-2</v>
      </c>
      <c r="AM43" s="43">
        <v>6.3155214734435087E-4</v>
      </c>
      <c r="AN43" s="43">
        <v>1.4548348370474441E-4</v>
      </c>
      <c r="AO43" s="43">
        <v>3.2464713666554754E-4</v>
      </c>
      <c r="AP43" s="43">
        <v>2.6121281665139801E-4</v>
      </c>
      <c r="AQ43" s="43">
        <v>2.6563539254850782E-4</v>
      </c>
      <c r="AR43" s="43">
        <v>1.3244555077997019E-4</v>
      </c>
      <c r="AS43" s="43">
        <v>7.2039411308525802E-4</v>
      </c>
      <c r="AT43" s="43">
        <v>4.5159635757772976E-4</v>
      </c>
      <c r="AU43" s="43">
        <v>2.7566138408363568E-4</v>
      </c>
      <c r="AV43" s="43">
        <v>2.0171238628260936E-3</v>
      </c>
      <c r="AW43" s="43">
        <v>1.4151184422395201E-3</v>
      </c>
      <c r="AX43" s="43">
        <v>1.2511766789783743E-4</v>
      </c>
      <c r="AY43" s="43">
        <v>1.3841661441109609E-4</v>
      </c>
      <c r="AZ43" s="43">
        <v>3.2774741040836498E-4</v>
      </c>
      <c r="BA43" s="43">
        <v>1.8359581239909414E-4</v>
      </c>
      <c r="BB43" s="43">
        <v>4.3865406983751199E-4</v>
      </c>
      <c r="BC43" s="43">
        <v>3.0339620716504016E-4</v>
      </c>
      <c r="BD43" s="43">
        <v>1.9510646627108472E-4</v>
      </c>
      <c r="BE43" s="43">
        <v>1.1287587702565858E-4</v>
      </c>
      <c r="BF43" s="43">
        <v>1.3099689602672071E-4</v>
      </c>
      <c r="BG43" s="43">
        <v>2.8264253065612868E-4</v>
      </c>
      <c r="BH43" s="43">
        <v>8.2858263412966202E-5</v>
      </c>
      <c r="BI43" s="43">
        <v>2.4727033051258953E-4</v>
      </c>
      <c r="BJ43" s="43">
        <v>4.749980603809456E-5</v>
      </c>
      <c r="BK43" s="43">
        <v>1.4230615682625216E-4</v>
      </c>
      <c r="BL43" s="43">
        <v>1.7704968310428817E-4</v>
      </c>
      <c r="BM43" s="43">
        <v>1.0165689092351208E-4</v>
      </c>
      <c r="BN43" s="43">
        <v>1.3611567869289075E-4</v>
      </c>
      <c r="BO43" s="43">
        <v>1.4486777511954024E-4</v>
      </c>
      <c r="BP43" s="43">
        <v>7.6921918047500606E-4</v>
      </c>
      <c r="BQ43" s="43">
        <v>5.1508882024449637E-4</v>
      </c>
      <c r="BR43" s="43">
        <v>3.5649475707461134E-4</v>
      </c>
      <c r="BS43" s="43">
        <v>1.222504960484159E-4</v>
      </c>
      <c r="BT43" s="43">
        <v>1.2665278735009565E-4</v>
      </c>
      <c r="BU43" s="43">
        <v>3.0432934812177142E-4</v>
      </c>
      <c r="BV43" s="43">
        <v>2.3612665683952919E-4</v>
      </c>
      <c r="BW43" s="43">
        <v>1.886211707891921E-4</v>
      </c>
      <c r="BX43" s="43">
        <v>1.9778283028254535E-4</v>
      </c>
      <c r="BY43" s="43">
        <v>5.2552692040113596E-4</v>
      </c>
      <c r="BZ43" s="43">
        <v>5.7113714557078827E-4</v>
      </c>
      <c r="CA43" s="43">
        <v>7.5507473646381214E-4</v>
      </c>
      <c r="CB43" s="43">
        <v>1.0724616523964373E-3</v>
      </c>
      <c r="CC43" s="43">
        <v>5.5150894352157416E-4</v>
      </c>
      <c r="CD43" s="43">
        <v>7.1836300244797224E-4</v>
      </c>
      <c r="CE43" s="43">
        <v>9.4783934583941669E-4</v>
      </c>
      <c r="CF43" s="43">
        <v>4.9910159696436786E-4</v>
      </c>
      <c r="CG43" s="43">
        <v>6.7238375362553039E-4</v>
      </c>
      <c r="CH43" s="19"/>
    </row>
    <row r="44" spans="1:86">
      <c r="A44" s="7"/>
      <c r="B44" s="33">
        <v>39</v>
      </c>
      <c r="C44" s="514" t="s">
        <v>39</v>
      </c>
      <c r="D44" s="34">
        <v>411</v>
      </c>
      <c r="E44" s="48"/>
      <c r="H44" s="7"/>
      <c r="I44" s="14"/>
      <c r="J44" s="18"/>
      <c r="K44" s="18"/>
      <c r="L44" s="18"/>
      <c r="M44" s="18"/>
      <c r="N44" s="18"/>
      <c r="O44" s="18"/>
      <c r="P44" s="18"/>
      <c r="Q44" s="39">
        <v>269</v>
      </c>
      <c r="R44" s="40" t="s">
        <v>511</v>
      </c>
      <c r="S44" s="41">
        <v>1.2982125376738518</v>
      </c>
      <c r="T44" s="45">
        <v>0.80648902323144012</v>
      </c>
      <c r="U44" s="41">
        <v>1.2867320366889579</v>
      </c>
      <c r="V44" s="45">
        <v>0.57060027893974108</v>
      </c>
      <c r="W44" s="43">
        <v>2.5740207483452633E-4</v>
      </c>
      <c r="X44" s="43">
        <v>7.235049814668373E-4</v>
      </c>
      <c r="Y44" s="43">
        <v>3.8807974783704679E-4</v>
      </c>
      <c r="Z44" s="43">
        <v>8.9220909315905725E-5</v>
      </c>
      <c r="AA44" s="43">
        <v>2.6811273312426674E-4</v>
      </c>
      <c r="AB44" s="43">
        <v>2.455864672388843E-4</v>
      </c>
      <c r="AC44" s="43">
        <v>7.23468865095505E-4</v>
      </c>
      <c r="AD44" s="43">
        <v>7.2325625758269804E-4</v>
      </c>
      <c r="AE44" s="43">
        <v>7.2357145741618306E-4</v>
      </c>
      <c r="AF44" s="43">
        <v>6.1814327224668183E-4</v>
      </c>
      <c r="AG44" s="43">
        <v>1.8891426475419116E-4</v>
      </c>
      <c r="AH44" s="43">
        <v>2.5924353224902674E-4</v>
      </c>
      <c r="AI44" s="43">
        <v>1.4023427223133062E-4</v>
      </c>
      <c r="AJ44" s="43">
        <v>8.1556436711653903E-5</v>
      </c>
      <c r="AK44" s="43">
        <v>5.8380872559685821E-5</v>
      </c>
      <c r="AL44" s="43">
        <v>9.1638291359356813E-5</v>
      </c>
      <c r="AM44" s="43">
        <v>7.2165828946257771E-5</v>
      </c>
      <c r="AN44" s="43">
        <v>7.6005181205456268E-5</v>
      </c>
      <c r="AO44" s="43">
        <v>2.2298470670441541E-4</v>
      </c>
      <c r="AP44" s="43">
        <v>3.3490852410232493E-4</v>
      </c>
      <c r="AQ44" s="43">
        <v>3.1078825906514466E-4</v>
      </c>
      <c r="AR44" s="43">
        <v>2.409499799907681E-4</v>
      </c>
      <c r="AS44" s="43">
        <v>6.1982102369716511E-4</v>
      </c>
      <c r="AT44" s="43">
        <v>5.172085599109207E-4</v>
      </c>
      <c r="AU44" s="43">
        <v>1.8805963875785471E-4</v>
      </c>
      <c r="AV44" s="43">
        <v>1.8907631858017926E-4</v>
      </c>
      <c r="AW44" s="43">
        <v>1.7579596549955267E-4</v>
      </c>
      <c r="AX44" s="43">
        <v>1.8569325934401381E-4</v>
      </c>
      <c r="AY44" s="43">
        <v>2.0683056233417288E-4</v>
      </c>
      <c r="AZ44" s="43">
        <v>2.2334687028438798E-4</v>
      </c>
      <c r="BA44" s="43">
        <v>2.0650756410545455E-4</v>
      </c>
      <c r="BB44" s="43">
        <v>3.239676779753249E-4</v>
      </c>
      <c r="BC44" s="43">
        <v>3.3360549198244665E-4</v>
      </c>
      <c r="BD44" s="43">
        <v>3.3774114829447578E-4</v>
      </c>
      <c r="BE44" s="43">
        <v>3.145007006447885E-4</v>
      </c>
      <c r="BF44" s="43">
        <v>4.1997406953507885E-4</v>
      </c>
      <c r="BG44" s="43">
        <v>2.9699622925178287E-4</v>
      </c>
      <c r="BH44" s="43">
        <v>2.7656135178359621E-4</v>
      </c>
      <c r="BI44" s="43">
        <v>2.380258600298904E-4</v>
      </c>
      <c r="BJ44" s="43">
        <v>2.7634677613465282E-4</v>
      </c>
      <c r="BK44" s="43">
        <v>2.3591934799357671E-4</v>
      </c>
      <c r="BL44" s="43">
        <v>2.5428932654305496E-4</v>
      </c>
      <c r="BM44" s="43">
        <v>2.2907381877245657E-4</v>
      </c>
      <c r="BN44" s="43">
        <v>2.3819973634594082E-4</v>
      </c>
      <c r="BO44" s="43">
        <v>3.0428074270553188E-4</v>
      </c>
      <c r="BP44" s="43">
        <v>6.312404597406089E-4</v>
      </c>
      <c r="BQ44" s="43">
        <v>5.7180325769469909E-4</v>
      </c>
      <c r="BR44" s="43">
        <v>1.9130208064836431E-4</v>
      </c>
      <c r="BS44" s="43">
        <v>1.7427937240463177E-4</v>
      </c>
      <c r="BT44" s="43">
        <v>1.8812220311049686E-4</v>
      </c>
      <c r="BU44" s="43">
        <v>3.3299448753156842E-4</v>
      </c>
      <c r="BV44" s="43">
        <v>3.7765242225699323E-4</v>
      </c>
      <c r="BW44" s="43">
        <v>2.9350799976234369E-4</v>
      </c>
      <c r="BX44" s="43">
        <v>3.5599536773220657E-4</v>
      </c>
      <c r="BY44" s="43">
        <v>5.9861885691705422E-4</v>
      </c>
      <c r="BZ44" s="43">
        <v>6.384467639726553E-4</v>
      </c>
      <c r="CA44" s="43">
        <v>5.1919283143025193E-4</v>
      </c>
      <c r="CB44" s="43">
        <v>6.8214348943350302E-4</v>
      </c>
      <c r="CC44" s="43">
        <v>6.2796568203961236E-4</v>
      </c>
      <c r="CD44" s="43">
        <v>8.0889738620830984E-4</v>
      </c>
      <c r="CE44" s="43">
        <v>9.7611203414815426E-4</v>
      </c>
      <c r="CF44" s="43">
        <v>5.697066634608273E-4</v>
      </c>
      <c r="CG44" s="43">
        <v>5.9243120818775537E-4</v>
      </c>
      <c r="CH44" s="19"/>
    </row>
    <row r="45" spans="1:86">
      <c r="A45" s="7"/>
      <c r="B45" s="33">
        <v>40</v>
      </c>
      <c r="C45" s="514" t="s">
        <v>347</v>
      </c>
      <c r="D45" s="34">
        <v>411</v>
      </c>
      <c r="E45" s="48"/>
      <c r="H45" s="7"/>
      <c r="I45" s="14"/>
      <c r="J45" s="18"/>
      <c r="K45" s="18"/>
      <c r="L45" s="18"/>
      <c r="M45" s="18"/>
      <c r="N45" s="18"/>
      <c r="O45" s="18"/>
      <c r="P45" s="18"/>
      <c r="Q45" s="39">
        <v>271</v>
      </c>
      <c r="R45" s="40" t="s">
        <v>512</v>
      </c>
      <c r="S45" s="41">
        <v>1.3615000276314322</v>
      </c>
      <c r="T45" s="45">
        <v>0.83907803608010101</v>
      </c>
      <c r="U45" s="41">
        <v>1.3774382563390644</v>
      </c>
      <c r="V45" s="45">
        <v>0.80343512488862578</v>
      </c>
      <c r="W45" s="43">
        <v>1.1640217612644602E-4</v>
      </c>
      <c r="X45" s="43">
        <v>0</v>
      </c>
      <c r="Y45" s="43">
        <v>-7.1619973650669417E-6</v>
      </c>
      <c r="Z45" s="43">
        <v>-1.248150239594212E-5</v>
      </c>
      <c r="AA45" s="43">
        <v>0</v>
      </c>
      <c r="AB45" s="43">
        <v>2.4481281151254045E-4</v>
      </c>
      <c r="AC45" s="43">
        <v>0</v>
      </c>
      <c r="AD45" s="43">
        <v>0</v>
      </c>
      <c r="AE45" s="43">
        <v>0</v>
      </c>
      <c r="AF45" s="43">
        <v>-4.0417318067475017E-6</v>
      </c>
      <c r="AG45" s="43">
        <v>-1.1651959283437449E-5</v>
      </c>
      <c r="AH45" s="43">
        <v>0</v>
      </c>
      <c r="AI45" s="43">
        <v>-2.888202665526645E-5</v>
      </c>
      <c r="AJ45" s="43">
        <v>-5.0615968787411746E-7</v>
      </c>
      <c r="AK45" s="43">
        <v>0</v>
      </c>
      <c r="AL45" s="43">
        <v>-1.7089201188100161E-5</v>
      </c>
      <c r="AM45" s="43">
        <v>-1.2644326170341348E-5</v>
      </c>
      <c r="AN45" s="43">
        <v>-1.4341418284157015E-5</v>
      </c>
      <c r="AO45" s="43">
        <v>0</v>
      </c>
      <c r="AP45" s="43">
        <v>0</v>
      </c>
      <c r="AQ45" s="43">
        <v>0</v>
      </c>
      <c r="AR45" s="43">
        <v>2.6222140484963665E-4</v>
      </c>
      <c r="AS45" s="43">
        <v>-3.8926554252174092E-6</v>
      </c>
      <c r="AT45" s="43">
        <v>-1.3010272219251415E-5</v>
      </c>
      <c r="AU45" s="43">
        <v>-1.2342299619077231E-5</v>
      </c>
      <c r="AV45" s="43">
        <v>-1.1988548530086344E-5</v>
      </c>
      <c r="AW45" s="43">
        <v>-1.0030879290598346E-5</v>
      </c>
      <c r="AX45" s="43">
        <v>-1.4731759206855151E-5</v>
      </c>
      <c r="AY45" s="43">
        <v>-1.2170300810779549E-5</v>
      </c>
      <c r="AZ45" s="43">
        <v>0</v>
      </c>
      <c r="BA45" s="43">
        <v>0</v>
      </c>
      <c r="BB45" s="43">
        <v>0</v>
      </c>
      <c r="BC45" s="43">
        <v>0</v>
      </c>
      <c r="BD45" s="43">
        <v>0</v>
      </c>
      <c r="BE45" s="43">
        <v>0</v>
      </c>
      <c r="BF45" s="43">
        <v>0</v>
      </c>
      <c r="BG45" s="43">
        <v>0</v>
      </c>
      <c r="BH45" s="43">
        <v>2.8679103206704498E-4</v>
      </c>
      <c r="BI45" s="43">
        <v>2.583964854270372E-4</v>
      </c>
      <c r="BJ45" s="43">
        <v>3.0038201112332294E-4</v>
      </c>
      <c r="BK45" s="43">
        <v>2.5783950629984281E-4</v>
      </c>
      <c r="BL45" s="43">
        <v>2.767623918336203E-4</v>
      </c>
      <c r="BM45" s="43">
        <v>2.4927537310996477E-4</v>
      </c>
      <c r="BN45" s="43">
        <v>2.5966833420888806E-4</v>
      </c>
      <c r="BO45" s="43">
        <v>3.2595733932028046E-4</v>
      </c>
      <c r="BP45" s="43">
        <v>-4.0153288783411165E-6</v>
      </c>
      <c r="BQ45" s="43">
        <v>-3.37682389514893E-6</v>
      </c>
      <c r="BR45" s="43">
        <v>-1.2060686523865873E-5</v>
      </c>
      <c r="BS45" s="43">
        <v>-1.439416911266605E-5</v>
      </c>
      <c r="BT45" s="43">
        <v>-1.162670204145971E-5</v>
      </c>
      <c r="BU45" s="43">
        <v>0</v>
      </c>
      <c r="BV45" s="43">
        <v>0</v>
      </c>
      <c r="BW45" s="43">
        <v>0</v>
      </c>
      <c r="BX45" s="43">
        <v>0</v>
      </c>
      <c r="BY45" s="43">
        <v>-3.895556209805261E-6</v>
      </c>
      <c r="BZ45" s="43">
        <v>0</v>
      </c>
      <c r="CA45" s="43">
        <v>-3.5675903026477965E-6</v>
      </c>
      <c r="CB45" s="43">
        <v>-4.6197780403160892E-6</v>
      </c>
      <c r="CC45" s="43">
        <v>-3.205017828049305E-6</v>
      </c>
      <c r="CD45" s="43">
        <v>0</v>
      </c>
      <c r="CE45" s="43">
        <v>0</v>
      </c>
      <c r="CF45" s="43">
        <v>-3.7200392577101833E-6</v>
      </c>
      <c r="CG45" s="43">
        <v>0</v>
      </c>
      <c r="CH45" s="19"/>
    </row>
    <row r="46" spans="1:86">
      <c r="A46" s="7"/>
      <c r="B46" s="33">
        <v>41</v>
      </c>
      <c r="C46" s="514" t="s">
        <v>348</v>
      </c>
      <c r="D46" s="34">
        <v>411</v>
      </c>
      <c r="E46" s="48"/>
      <c r="H46" s="7"/>
      <c r="I46" s="14"/>
      <c r="J46" s="18"/>
      <c r="K46" s="18"/>
      <c r="L46" s="18"/>
      <c r="M46" s="18"/>
      <c r="N46" s="18"/>
      <c r="O46" s="18"/>
      <c r="P46" s="18"/>
      <c r="Q46" s="39">
        <v>272</v>
      </c>
      <c r="R46" s="40" t="s">
        <v>513</v>
      </c>
      <c r="S46" s="41">
        <v>1.2528274623483167</v>
      </c>
      <c r="T46" s="45">
        <v>0.85433937833982232</v>
      </c>
      <c r="U46" s="41">
        <v>1.2228603022494793</v>
      </c>
      <c r="V46" s="45">
        <v>0.82635827895114988</v>
      </c>
      <c r="W46" s="43">
        <v>6.3149837570882781E-3</v>
      </c>
      <c r="X46" s="43">
        <v>8.7680979858117715E-3</v>
      </c>
      <c r="Y46" s="43">
        <v>3.8313249234800078E-3</v>
      </c>
      <c r="Z46" s="43">
        <v>3.0805172185904423E-2</v>
      </c>
      <c r="AA46" s="43">
        <v>5.2579301353804352E-3</v>
      </c>
      <c r="AB46" s="43">
        <v>7.4810867606371727E-3</v>
      </c>
      <c r="AC46" s="43">
        <v>8.7678373626455947E-3</v>
      </c>
      <c r="AD46" s="43">
        <v>8.7681390401219313E-3</v>
      </c>
      <c r="AE46" s="43">
        <v>8.7681661978461813E-3</v>
      </c>
      <c r="AF46" s="43">
        <v>3.8182294801483206E-3</v>
      </c>
      <c r="AG46" s="43">
        <v>4.4067942448712911E-3</v>
      </c>
      <c r="AH46" s="43">
        <v>1.0288505436473743E-3</v>
      </c>
      <c r="AI46" s="43">
        <v>5.0156895330238586E-2</v>
      </c>
      <c r="AJ46" s="43">
        <v>5.8615983195856126E-2</v>
      </c>
      <c r="AK46" s="43">
        <v>6.2324338149308225E-2</v>
      </c>
      <c r="AL46" s="43">
        <v>4.6749177864979724E-3</v>
      </c>
      <c r="AM46" s="43">
        <v>4.0820626319671644E-3</v>
      </c>
      <c r="AN46" s="43">
        <v>5.5466735511508648E-3</v>
      </c>
      <c r="AO46" s="43">
        <v>3.8881362216811955E-3</v>
      </c>
      <c r="AP46" s="43">
        <v>7.2854167152549415E-3</v>
      </c>
      <c r="AQ46" s="43">
        <v>5.5080359650793347E-3</v>
      </c>
      <c r="AR46" s="43">
        <v>7.6213900344776478E-3</v>
      </c>
      <c r="AS46" s="43">
        <v>3.8158988524306836E-3</v>
      </c>
      <c r="AT46" s="43">
        <v>3.9584416898732402E-3</v>
      </c>
      <c r="AU46" s="43">
        <v>4.1556527334052915E-3</v>
      </c>
      <c r="AV46" s="43">
        <v>5.0438150782917473E-3</v>
      </c>
      <c r="AW46" s="43">
        <v>1.030148966104299E-2</v>
      </c>
      <c r="AX46" s="43">
        <v>6.9525226354474655E-3</v>
      </c>
      <c r="AY46" s="43">
        <v>7.3845670025816338E-4</v>
      </c>
      <c r="AZ46" s="43">
        <v>3.9296510378074604E-3</v>
      </c>
      <c r="BA46" s="43">
        <v>1.9993611401729235E-3</v>
      </c>
      <c r="BB46" s="43">
        <v>1.8545140659892604E-2</v>
      </c>
      <c r="BC46" s="43">
        <v>8.0443546499640445E-3</v>
      </c>
      <c r="BD46" s="43">
        <v>5.8265123991056858E-3</v>
      </c>
      <c r="BE46" s="43">
        <v>5.8037376274315241E-3</v>
      </c>
      <c r="BF46" s="43">
        <v>3.772593589901205E-3</v>
      </c>
      <c r="BG46" s="43">
        <v>5.7272519316487183E-3</v>
      </c>
      <c r="BH46" s="43">
        <v>5.1927471108596463E-3</v>
      </c>
      <c r="BI46" s="43">
        <v>9.3377044661013715E-3</v>
      </c>
      <c r="BJ46" s="43">
        <v>5.3265120387579997E-3</v>
      </c>
      <c r="BK46" s="43">
        <v>7.7727411920553149E-3</v>
      </c>
      <c r="BL46" s="43">
        <v>8.060235317791228E-3</v>
      </c>
      <c r="BM46" s="43">
        <v>7.6350284294043379E-3</v>
      </c>
      <c r="BN46" s="43">
        <v>7.4582766850258145E-3</v>
      </c>
      <c r="BO46" s="43">
        <v>1.3615447484052887E-2</v>
      </c>
      <c r="BP46" s="43">
        <v>4.0780552473791793E-3</v>
      </c>
      <c r="BQ46" s="43">
        <v>2.7135533092009743E-3</v>
      </c>
      <c r="BR46" s="43">
        <v>1.3360528673128794E-3</v>
      </c>
      <c r="BS46" s="43">
        <v>4.1036158360237315E-2</v>
      </c>
      <c r="BT46" s="43">
        <v>1.8784569082409534E-4</v>
      </c>
      <c r="BU46" s="43">
        <v>8.1005572620479662E-3</v>
      </c>
      <c r="BV46" s="43">
        <v>3.9927433529439865E-3</v>
      </c>
      <c r="BW46" s="43">
        <v>9.4612002888558588E-3</v>
      </c>
      <c r="BX46" s="43">
        <v>4.3265425229173596E-3</v>
      </c>
      <c r="BY46" s="43">
        <v>1.697858026498146E-4</v>
      </c>
      <c r="BZ46" s="43">
        <v>1.5201952419007811E-3</v>
      </c>
      <c r="CA46" s="43">
        <v>2.777925087632872E-3</v>
      </c>
      <c r="CB46" s="43">
        <v>8.4995269425352151E-3</v>
      </c>
      <c r="CC46" s="43">
        <v>3.5856863429249031E-3</v>
      </c>
      <c r="CD46" s="43">
        <v>4.4339369195168033E-3</v>
      </c>
      <c r="CE46" s="43">
        <v>5.3758885577736499E-3</v>
      </c>
      <c r="CF46" s="43">
        <v>5.7301065435911365E-4</v>
      </c>
      <c r="CG46" s="43">
        <v>2.3773903089335024E-2</v>
      </c>
      <c r="CH46" s="19"/>
    </row>
    <row r="47" spans="1:86">
      <c r="A47" s="7"/>
      <c r="B47" s="33">
        <v>42</v>
      </c>
      <c r="C47" s="514" t="s">
        <v>349</v>
      </c>
      <c r="D47" s="34">
        <v>411</v>
      </c>
      <c r="E47" s="48"/>
      <c r="H47" s="7"/>
      <c r="I47" s="14"/>
      <c r="J47" s="18"/>
      <c r="K47" s="18"/>
      <c r="L47" s="18"/>
      <c r="M47" s="18"/>
      <c r="N47" s="18"/>
      <c r="O47" s="18"/>
      <c r="P47" s="18"/>
      <c r="Q47" s="39">
        <v>281</v>
      </c>
      <c r="R47" s="40" t="s">
        <v>514</v>
      </c>
      <c r="S47" s="41">
        <v>1.1005579836404047</v>
      </c>
      <c r="T47" s="45">
        <v>0.58071036609436055</v>
      </c>
      <c r="U47" s="41">
        <v>1.1060308280660927</v>
      </c>
      <c r="V47" s="45">
        <v>0.55241444216871483</v>
      </c>
      <c r="W47" s="43">
        <v>7.5541017547594055E-2</v>
      </c>
      <c r="X47" s="43">
        <v>9.7145743882322319E-2</v>
      </c>
      <c r="Y47" s="43">
        <v>3.4113712591945601E-2</v>
      </c>
      <c r="Z47" s="43">
        <v>6.7693876795915084E-2</v>
      </c>
      <c r="AA47" s="43">
        <v>4.5379675583486753E-2</v>
      </c>
      <c r="AB47" s="43">
        <v>0.10881390998476866</v>
      </c>
      <c r="AC47" s="43">
        <v>9.7145624510881406E-2</v>
      </c>
      <c r="AD47" s="43">
        <v>9.7145781295325459E-2</v>
      </c>
      <c r="AE47" s="43">
        <v>9.7145770954010585E-2</v>
      </c>
      <c r="AF47" s="43">
        <v>4.3717185417810146E-2</v>
      </c>
      <c r="AG47" s="43">
        <v>2.5035369389170968E-2</v>
      </c>
      <c r="AH47" s="43">
        <v>3.2544217879487643E-2</v>
      </c>
      <c r="AI47" s="43">
        <v>3.5962590716759925E-2</v>
      </c>
      <c r="AJ47" s="43">
        <v>7.8692602302063999E-2</v>
      </c>
      <c r="AK47" s="43">
        <v>3.7053985812697268E-2</v>
      </c>
      <c r="AL47" s="43">
        <v>0.11756240900890708</v>
      </c>
      <c r="AM47" s="43">
        <v>1.1410588686431624E-2</v>
      </c>
      <c r="AN47" s="43">
        <v>7.0615596059186686E-2</v>
      </c>
      <c r="AO47" s="43">
        <v>2.9152450915384518E-2</v>
      </c>
      <c r="AP47" s="43">
        <v>6.9398237729331999E-2</v>
      </c>
      <c r="AQ47" s="43">
        <v>5.1595925596569579E-2</v>
      </c>
      <c r="AR47" s="43">
        <v>0.11288267017598706</v>
      </c>
      <c r="AS47" s="43">
        <v>4.3988032469140133E-2</v>
      </c>
      <c r="AT47" s="43">
        <v>2.7422835497798455E-2</v>
      </c>
      <c r="AU47" s="43">
        <v>3.2041939579178405E-2</v>
      </c>
      <c r="AV47" s="43">
        <v>2.9537206181624021E-2</v>
      </c>
      <c r="AW47" s="43">
        <v>1.6994857557529469E-2</v>
      </c>
      <c r="AX47" s="43">
        <v>4.1021416544364635E-2</v>
      </c>
      <c r="AY47" s="43">
        <v>6.4172782056634986E-3</v>
      </c>
      <c r="AZ47" s="43">
        <v>2.8639544368295442E-2</v>
      </c>
      <c r="BA47" s="43">
        <v>5.2487857299886899E-2</v>
      </c>
      <c r="BB47" s="43">
        <v>6.7254875040013026E-2</v>
      </c>
      <c r="BC47" s="43">
        <v>4.4440877834817753E-2</v>
      </c>
      <c r="BD47" s="43">
        <v>0.10867361670976274</v>
      </c>
      <c r="BE47" s="43">
        <v>2.9109852915631319E-2</v>
      </c>
      <c r="BF47" s="43">
        <v>4.2686966742529121E-2</v>
      </c>
      <c r="BG47" s="43">
        <v>5.2721279024749455E-2</v>
      </c>
      <c r="BH47" s="43">
        <v>0.14939245493093486</v>
      </c>
      <c r="BI47" s="43">
        <v>9.5517737025427679E-2</v>
      </c>
      <c r="BJ47" s="43">
        <v>0.10655923877652376</v>
      </c>
      <c r="BK47" s="43">
        <v>6.2060053945602399E-2</v>
      </c>
      <c r="BL47" s="43">
        <v>6.4724768796840054E-2</v>
      </c>
      <c r="BM47" s="43">
        <v>0.14652147453758241</v>
      </c>
      <c r="BN47" s="43">
        <v>0.11624268377675549</v>
      </c>
      <c r="BO47" s="43">
        <v>5.8886809687414034E-2</v>
      </c>
      <c r="BP47" s="43">
        <v>3.6751860768495667E-2</v>
      </c>
      <c r="BQ47" s="43">
        <v>7.4415524523330015E-2</v>
      </c>
      <c r="BR47" s="43">
        <v>2.1576894126114497E-2</v>
      </c>
      <c r="BS47" s="43">
        <v>7.8213691199013682E-2</v>
      </c>
      <c r="BT47" s="43">
        <v>3.4853330540382352E-2</v>
      </c>
      <c r="BU47" s="43">
        <v>4.4578430837911992E-2</v>
      </c>
      <c r="BV47" s="43">
        <v>3.4524767522303393E-2</v>
      </c>
      <c r="BW47" s="43">
        <v>9.6327800824624082E-2</v>
      </c>
      <c r="BX47" s="43">
        <v>0.1137685113709789</v>
      </c>
      <c r="BY47" s="43">
        <v>2.3967909306541989E-2</v>
      </c>
      <c r="BZ47" s="43">
        <v>5.0719503324483193E-3</v>
      </c>
      <c r="CA47" s="43">
        <v>8.1929652148961515E-2</v>
      </c>
      <c r="CB47" s="43">
        <v>3.3084491945636209E-2</v>
      </c>
      <c r="CC47" s="43">
        <v>8.0609878252765776E-2</v>
      </c>
      <c r="CD47" s="43">
        <v>9.1670097080866399E-3</v>
      </c>
      <c r="CE47" s="43">
        <v>0.15684168645283084</v>
      </c>
      <c r="CF47" s="43">
        <v>7.748734572493772E-2</v>
      </c>
      <c r="CG47" s="43">
        <v>4.4192520640854716E-2</v>
      </c>
      <c r="CH47" s="19"/>
    </row>
    <row r="48" spans="1:86">
      <c r="A48" s="7"/>
      <c r="B48" s="33">
        <v>43</v>
      </c>
      <c r="C48" s="514" t="s">
        <v>350</v>
      </c>
      <c r="D48" s="34">
        <v>411</v>
      </c>
      <c r="E48" s="48"/>
      <c r="H48" s="7"/>
      <c r="I48" s="14"/>
      <c r="J48" s="18"/>
      <c r="K48" s="18"/>
      <c r="L48" s="18"/>
      <c r="M48" s="18"/>
      <c r="N48" s="18"/>
      <c r="O48" s="18"/>
      <c r="P48" s="18"/>
      <c r="Q48" s="39">
        <v>289</v>
      </c>
      <c r="R48" s="40" t="s">
        <v>515</v>
      </c>
      <c r="S48" s="41">
        <v>1.0559632692240182</v>
      </c>
      <c r="T48" s="45">
        <v>0.51754499762816264</v>
      </c>
      <c r="U48" s="41">
        <v>1.055462346296365</v>
      </c>
      <c r="V48" s="45">
        <v>0.53730665413668544</v>
      </c>
      <c r="W48" s="43">
        <v>1.5017297792929473E-2</v>
      </c>
      <c r="X48" s="43">
        <v>6.7824169853709149E-2</v>
      </c>
      <c r="Y48" s="43">
        <v>6.54146755314154E-3</v>
      </c>
      <c r="Z48" s="43">
        <v>5.5368159597263093E-3</v>
      </c>
      <c r="AA48" s="43">
        <v>1.45058819982291E-2</v>
      </c>
      <c r="AB48" s="43">
        <v>1.5581473045741088E-2</v>
      </c>
      <c r="AC48" s="43">
        <v>6.7823130734938814E-2</v>
      </c>
      <c r="AD48" s="43">
        <v>6.7824049849109988E-2</v>
      </c>
      <c r="AE48" s="43">
        <v>6.7824505404261839E-2</v>
      </c>
      <c r="AF48" s="43">
        <v>7.3093028622836361E-3</v>
      </c>
      <c r="AG48" s="43">
        <v>5.8508967724353609E-3</v>
      </c>
      <c r="AH48" s="43">
        <v>6.2402673568210413E-3</v>
      </c>
      <c r="AI48" s="43">
        <v>7.7474472236613587E-3</v>
      </c>
      <c r="AJ48" s="43">
        <v>3.4506668108037022E-3</v>
      </c>
      <c r="AK48" s="43">
        <v>1.120182433756889E-2</v>
      </c>
      <c r="AL48" s="43">
        <v>5.8545882158604927E-3</v>
      </c>
      <c r="AM48" s="43">
        <v>1.9779065362874096E-3</v>
      </c>
      <c r="AN48" s="43">
        <v>5.3713650044299489E-3</v>
      </c>
      <c r="AO48" s="43">
        <v>1.5684541658668304E-2</v>
      </c>
      <c r="AP48" s="43">
        <v>1.2761300846363491E-2</v>
      </c>
      <c r="AQ48" s="43">
        <v>1.7241780268283005E-2</v>
      </c>
      <c r="AR48" s="43">
        <v>1.5463408909010256E-2</v>
      </c>
      <c r="AS48" s="43">
        <v>7.3860971089088224E-3</v>
      </c>
      <c r="AT48" s="43">
        <v>2.689306741927498E-3</v>
      </c>
      <c r="AU48" s="43">
        <v>5.5752943391958066E-3</v>
      </c>
      <c r="AV48" s="43">
        <v>9.6182667026760271E-3</v>
      </c>
      <c r="AW48" s="43">
        <v>4.612932960026953E-3</v>
      </c>
      <c r="AX48" s="43">
        <v>3.2843358847838415E-3</v>
      </c>
      <c r="AY48" s="43">
        <v>3.4271389374629594E-3</v>
      </c>
      <c r="AZ48" s="43">
        <v>1.5595878830223337E-2</v>
      </c>
      <c r="BA48" s="43">
        <v>1.9718382023360265E-2</v>
      </c>
      <c r="BB48" s="43">
        <v>1.7997481011106219E-2</v>
      </c>
      <c r="BC48" s="43">
        <v>1.2442861132539352E-2</v>
      </c>
      <c r="BD48" s="43">
        <v>1.3230294085325407E-2</v>
      </c>
      <c r="BE48" s="43">
        <v>7.3055494601345179E-3</v>
      </c>
      <c r="BF48" s="43">
        <v>1.2456683336490077E-2</v>
      </c>
      <c r="BG48" s="43">
        <v>1.7846219611262343E-2</v>
      </c>
      <c r="BH48" s="43">
        <v>1.0625064750516063E-2</v>
      </c>
      <c r="BI48" s="43">
        <v>2.1385757012006429E-2</v>
      </c>
      <c r="BJ48" s="43">
        <v>7.8885356679732396E-3</v>
      </c>
      <c r="BK48" s="43">
        <v>1.7240459144607308E-2</v>
      </c>
      <c r="BL48" s="43">
        <v>2.1460811414044399E-2</v>
      </c>
      <c r="BM48" s="43">
        <v>1.0117157431479526E-2</v>
      </c>
      <c r="BN48" s="43">
        <v>1.6857404474867277E-2</v>
      </c>
      <c r="BO48" s="43">
        <v>2.2454767080495788E-2</v>
      </c>
      <c r="BP48" s="43">
        <v>6.9593228708996046E-3</v>
      </c>
      <c r="BQ48" s="43">
        <v>9.1806468063409408E-3</v>
      </c>
      <c r="BR48" s="43">
        <v>5.383436019009276E-3</v>
      </c>
      <c r="BS48" s="43">
        <v>4.5205880972621279E-3</v>
      </c>
      <c r="BT48" s="43">
        <v>8.5466154232477446E-3</v>
      </c>
      <c r="BU48" s="43">
        <v>1.2334151170980008E-2</v>
      </c>
      <c r="BV48" s="43">
        <v>2.0279694546878856E-2</v>
      </c>
      <c r="BW48" s="43">
        <v>1.0735052792630416E-2</v>
      </c>
      <c r="BX48" s="43">
        <v>1.42600349836893E-2</v>
      </c>
      <c r="BY48" s="43">
        <v>9.9453284221209942E-3</v>
      </c>
      <c r="BZ48" s="43">
        <v>1.8391673796171906E-3</v>
      </c>
      <c r="CA48" s="43">
        <v>1.0174926511887741E-2</v>
      </c>
      <c r="CB48" s="43">
        <v>4.576833827878316E-3</v>
      </c>
      <c r="CC48" s="43">
        <v>2.1794033700830505E-3</v>
      </c>
      <c r="CD48" s="43">
        <v>2.1889423443683452E-3</v>
      </c>
      <c r="CE48" s="43">
        <v>6.3002596835555792E-3</v>
      </c>
      <c r="CF48" s="43">
        <v>9.1356251956271131E-3</v>
      </c>
      <c r="CG48" s="43">
        <v>9.623604981994922E-3</v>
      </c>
      <c r="CH48" s="19"/>
    </row>
    <row r="49" spans="1:86">
      <c r="A49" s="7"/>
      <c r="B49" s="33">
        <v>44</v>
      </c>
      <c r="C49" s="514" t="s">
        <v>40</v>
      </c>
      <c r="D49" s="34">
        <v>411</v>
      </c>
      <c r="E49" s="48"/>
      <c r="H49" s="7"/>
      <c r="I49" s="14"/>
      <c r="J49" s="18"/>
      <c r="K49" s="18"/>
      <c r="L49" s="18"/>
      <c r="M49" s="18"/>
      <c r="N49" s="18"/>
      <c r="O49" s="18"/>
      <c r="P49" s="18"/>
      <c r="Q49" s="39">
        <v>291</v>
      </c>
      <c r="R49" s="40" t="s">
        <v>516</v>
      </c>
      <c r="S49" s="41">
        <v>1.0044786368614667</v>
      </c>
      <c r="T49" s="45">
        <v>0.585609093771853</v>
      </c>
      <c r="U49" s="41">
        <v>1.0034910623449458</v>
      </c>
      <c r="V49" s="45">
        <v>0.58483032185315653</v>
      </c>
      <c r="W49" s="43">
        <v>8.8521502952371711E-3</v>
      </c>
      <c r="X49" s="43">
        <v>7.062093137995371E-4</v>
      </c>
      <c r="Y49" s="43">
        <v>5.0802315969633071E-3</v>
      </c>
      <c r="Z49" s="43">
        <v>6.0565787552737376E-3</v>
      </c>
      <c r="AA49" s="43">
        <v>3.6341582075321726E-3</v>
      </c>
      <c r="AB49" s="43">
        <v>1.4608448860428523E-2</v>
      </c>
      <c r="AC49" s="43">
        <v>7.0624817359172718E-4</v>
      </c>
      <c r="AD49" s="43">
        <v>7.0604711350216655E-4</v>
      </c>
      <c r="AE49" s="43">
        <v>7.0623412619495686E-4</v>
      </c>
      <c r="AF49" s="43">
        <v>4.786060271734689E-4</v>
      </c>
      <c r="AG49" s="43">
        <v>1.0483035291592958E-2</v>
      </c>
      <c r="AH49" s="43">
        <v>5.8853010267674241E-4</v>
      </c>
      <c r="AI49" s="43">
        <v>4.0699595436602311E-3</v>
      </c>
      <c r="AJ49" s="43">
        <v>3.5803137576725166E-3</v>
      </c>
      <c r="AK49" s="43">
        <v>3.1466309553463117E-3</v>
      </c>
      <c r="AL49" s="43">
        <v>1.6079182458981742E-2</v>
      </c>
      <c r="AM49" s="43">
        <v>3.9664849944778227E-4</v>
      </c>
      <c r="AN49" s="43">
        <v>6.2933780745511366E-3</v>
      </c>
      <c r="AO49" s="43">
        <v>2.4381967339772242E-3</v>
      </c>
      <c r="AP49" s="43">
        <v>5.4043484627445335E-3</v>
      </c>
      <c r="AQ49" s="43">
        <v>9.3686918060367132E-3</v>
      </c>
      <c r="AR49" s="43">
        <v>1.4981047006667352E-2</v>
      </c>
      <c r="AS49" s="43">
        <v>4.8305402853595036E-4</v>
      </c>
      <c r="AT49" s="43">
        <v>2.110111233742038E-4</v>
      </c>
      <c r="AU49" s="43">
        <v>3.5977622625983563E-3</v>
      </c>
      <c r="AV49" s="43">
        <v>3.9351292615819364E-2</v>
      </c>
      <c r="AW49" s="43">
        <v>1.2089066652892449E-2</v>
      </c>
      <c r="AX49" s="43">
        <v>1.8649018794151754E-3</v>
      </c>
      <c r="AY49" s="43">
        <v>6.9363231203216846E-4</v>
      </c>
      <c r="AZ49" s="43">
        <v>2.4788409803267581E-3</v>
      </c>
      <c r="BA49" s="43">
        <v>5.8902945167016777E-4</v>
      </c>
      <c r="BB49" s="43">
        <v>2.4623507991573274E-2</v>
      </c>
      <c r="BC49" s="43">
        <v>6.8173710636479905E-3</v>
      </c>
      <c r="BD49" s="43">
        <v>2.7432973971737423E-3</v>
      </c>
      <c r="BE49" s="43">
        <v>2.5121486878783585E-3</v>
      </c>
      <c r="BF49" s="43">
        <v>1.3148726376181459E-3</v>
      </c>
      <c r="BG49" s="43">
        <v>1.0386026509183327E-2</v>
      </c>
      <c r="BH49" s="43">
        <v>1.3197484638304091E-2</v>
      </c>
      <c r="BI49" s="43">
        <v>2.4375373732316272E-2</v>
      </c>
      <c r="BJ49" s="43">
        <v>1.0980184108844472E-2</v>
      </c>
      <c r="BK49" s="43">
        <v>1.6884699911180572E-2</v>
      </c>
      <c r="BL49" s="43">
        <v>1.4484985933931745E-2</v>
      </c>
      <c r="BM49" s="43">
        <v>1.4386203350614919E-2</v>
      </c>
      <c r="BN49" s="43">
        <v>1.5174260753582219E-2</v>
      </c>
      <c r="BO49" s="43">
        <v>1.7966478986216394E-2</v>
      </c>
      <c r="BP49" s="43">
        <v>4.5802083618186351E-4</v>
      </c>
      <c r="BQ49" s="43">
        <v>5.8831649230213577E-4</v>
      </c>
      <c r="BR49" s="43">
        <v>5.1996402454419343E-3</v>
      </c>
      <c r="BS49" s="43">
        <v>1.3542308456689954E-3</v>
      </c>
      <c r="BT49" s="43">
        <v>1.7061274340831903E-4</v>
      </c>
      <c r="BU49" s="43">
        <v>6.8164356909534516E-3</v>
      </c>
      <c r="BV49" s="43">
        <v>6.8848014985618744E-3</v>
      </c>
      <c r="BW49" s="43">
        <v>6.192322218677198E-3</v>
      </c>
      <c r="BX49" s="43">
        <v>1.3199473073159322E-3</v>
      </c>
      <c r="BY49" s="43">
        <v>5.0591313890863154E-4</v>
      </c>
      <c r="BZ49" s="43">
        <v>4.6659404928081969E-4</v>
      </c>
      <c r="CA49" s="43">
        <v>4.9299179994368684E-4</v>
      </c>
      <c r="CB49" s="43">
        <v>4.8250456120439359E-4</v>
      </c>
      <c r="CC49" s="43">
        <v>8.5233873255654611E-5</v>
      </c>
      <c r="CD49" s="43">
        <v>1.8180091755676497E-4</v>
      </c>
      <c r="CE49" s="43">
        <v>1.8643629247443579E-4</v>
      </c>
      <c r="CF49" s="43">
        <v>6.0826471682716389E-4</v>
      </c>
      <c r="CG49" s="43">
        <v>3.9205009927350599E-4</v>
      </c>
      <c r="CH49" s="19"/>
    </row>
    <row r="50" spans="1:86">
      <c r="A50" s="7"/>
      <c r="B50" s="33">
        <v>45</v>
      </c>
      <c r="C50" s="514" t="s">
        <v>351</v>
      </c>
      <c r="D50" s="34">
        <v>411</v>
      </c>
      <c r="E50" s="48"/>
      <c r="H50" s="7"/>
      <c r="I50" s="14"/>
      <c r="J50" s="18"/>
      <c r="K50" s="18"/>
      <c r="L50" s="18"/>
      <c r="M50" s="18"/>
      <c r="N50" s="18"/>
      <c r="O50" s="18"/>
      <c r="P50" s="18"/>
      <c r="Q50" s="39">
        <v>301</v>
      </c>
      <c r="R50" s="40" t="s">
        <v>517</v>
      </c>
      <c r="S50" s="41">
        <v>0.9943853258415033</v>
      </c>
      <c r="T50" s="45">
        <v>0.56963871337941629</v>
      </c>
      <c r="U50" s="41">
        <v>0.9917119880893458</v>
      </c>
      <c r="V50" s="45">
        <v>0.55838117001560517</v>
      </c>
      <c r="W50" s="43">
        <v>2.2060636317316894E-5</v>
      </c>
      <c r="X50" s="43">
        <v>1.0429463299181684E-4</v>
      </c>
      <c r="Y50" s="43">
        <v>1.2049078486599382E-4</v>
      </c>
      <c r="Z50" s="43">
        <v>1.026173201350224E-5</v>
      </c>
      <c r="AA50" s="43">
        <v>1.5004251151874924E-5</v>
      </c>
      <c r="AB50" s="43">
        <v>2.9844983077631023E-5</v>
      </c>
      <c r="AC50" s="43">
        <v>1.0414754412340908E-4</v>
      </c>
      <c r="AD50" s="43">
        <v>1.042534702371631E-4</v>
      </c>
      <c r="AE50" s="43">
        <v>1.0434754940433002E-4</v>
      </c>
      <c r="AF50" s="43">
        <v>2.2852898098790419E-4</v>
      </c>
      <c r="AG50" s="43">
        <v>1.3055246249068528E-5</v>
      </c>
      <c r="AH50" s="43">
        <v>1.292570461504555E-4</v>
      </c>
      <c r="AI50" s="43">
        <v>4.7783307919543834E-6</v>
      </c>
      <c r="AJ50" s="43">
        <v>6.9714054713912224E-6</v>
      </c>
      <c r="AK50" s="43">
        <v>1.8893036781172251E-5</v>
      </c>
      <c r="AL50" s="43">
        <v>1.445265849143031E-5</v>
      </c>
      <c r="AM50" s="43">
        <v>1.1287629973234359E-5</v>
      </c>
      <c r="AN50" s="43">
        <v>1.2035651669600509E-5</v>
      </c>
      <c r="AO50" s="43">
        <v>1.2716256335892493E-5</v>
      </c>
      <c r="AP50" s="43">
        <v>1.8390803492218698E-5</v>
      </c>
      <c r="AQ50" s="43">
        <v>2.1177836773691293E-5</v>
      </c>
      <c r="AR50" s="43">
        <v>3.0461302233749507E-5</v>
      </c>
      <c r="AS50" s="43">
        <v>2.2918358812367388E-4</v>
      </c>
      <c r="AT50" s="43">
        <v>1.8914735332021878E-4</v>
      </c>
      <c r="AU50" s="43">
        <v>1.2878193407662388E-5</v>
      </c>
      <c r="AV50" s="43">
        <v>1.334302154704546E-5</v>
      </c>
      <c r="AW50" s="43">
        <v>1.3431896513872959E-5</v>
      </c>
      <c r="AX50" s="43">
        <v>1.1272361184540936E-5</v>
      </c>
      <c r="AY50" s="43">
        <v>1.3968599188050185E-5</v>
      </c>
      <c r="AZ50" s="43">
        <v>1.2698143806606257E-5</v>
      </c>
      <c r="BA50" s="43">
        <v>1.3540311388307486E-5</v>
      </c>
      <c r="BB50" s="43">
        <v>2.5003257715213473E-5</v>
      </c>
      <c r="BC50" s="43">
        <v>1.8445292692084691E-5</v>
      </c>
      <c r="BD50" s="43">
        <v>1.8201909185399524E-5</v>
      </c>
      <c r="BE50" s="43">
        <v>1.4772553183375609E-5</v>
      </c>
      <c r="BF50" s="43">
        <v>2.5750095561228041E-5</v>
      </c>
      <c r="BG50" s="43">
        <v>2.0600282517870873E-5</v>
      </c>
      <c r="BH50" s="43">
        <v>3.6210293041328318E-5</v>
      </c>
      <c r="BI50" s="43">
        <v>3.0294821055750147E-5</v>
      </c>
      <c r="BJ50" s="43">
        <v>3.4056262899060398E-5</v>
      </c>
      <c r="BK50" s="43">
        <v>2.9595334191133568E-5</v>
      </c>
      <c r="BL50" s="43">
        <v>3.2103630267342122E-5</v>
      </c>
      <c r="BM50" s="43">
        <v>2.9125973172282034E-5</v>
      </c>
      <c r="BN50" s="43">
        <v>3.0136420168441277E-5</v>
      </c>
      <c r="BO50" s="43">
        <v>3.6313622492539878E-5</v>
      </c>
      <c r="BP50" s="43">
        <v>2.3329953408773602E-4</v>
      </c>
      <c r="BQ50" s="43">
        <v>2.1187638228362707E-4</v>
      </c>
      <c r="BR50" s="43">
        <v>1.3183607772798268E-5</v>
      </c>
      <c r="BS50" s="43">
        <v>1.1014045974484287E-5</v>
      </c>
      <c r="BT50" s="43">
        <v>1.3344677606669008E-5</v>
      </c>
      <c r="BU50" s="43">
        <v>1.8455091801938388E-5</v>
      </c>
      <c r="BV50" s="43">
        <v>1.7738880966510498E-5</v>
      </c>
      <c r="BW50" s="43">
        <v>1.5259175725263731E-5</v>
      </c>
      <c r="BX50" s="43">
        <v>1.9416321998203242E-5</v>
      </c>
      <c r="BY50" s="43">
        <v>2.2157122958837297E-4</v>
      </c>
      <c r="BZ50" s="43">
        <v>2.4108124355827156E-4</v>
      </c>
      <c r="CA50" s="43">
        <v>1.9108794896565239E-4</v>
      </c>
      <c r="CB50" s="43">
        <v>2.5199034431942465E-4</v>
      </c>
      <c r="CC50" s="43">
        <v>2.305252955208631E-4</v>
      </c>
      <c r="CD50" s="43">
        <v>2.1265226259056539E-4</v>
      </c>
      <c r="CE50" s="43">
        <v>4.2087394697023968E-4</v>
      </c>
      <c r="CF50" s="43">
        <v>2.1158818614224744E-4</v>
      </c>
      <c r="CG50" s="43">
        <v>2.1471188361269904E-4</v>
      </c>
      <c r="CH50" s="19"/>
    </row>
    <row r="51" spans="1:86">
      <c r="A51" s="7"/>
      <c r="B51" s="33">
        <v>46</v>
      </c>
      <c r="C51" s="514" t="s">
        <v>352</v>
      </c>
      <c r="D51" s="34">
        <v>413</v>
      </c>
      <c r="E51" s="48"/>
      <c r="H51" s="7"/>
      <c r="I51" s="14"/>
      <c r="J51" s="18"/>
      <c r="K51" s="18"/>
      <c r="L51" s="18"/>
      <c r="M51" s="18"/>
      <c r="N51" s="18"/>
      <c r="O51" s="18"/>
      <c r="P51" s="18"/>
      <c r="Q51" s="39">
        <v>311</v>
      </c>
      <c r="R51" s="40" t="s">
        <v>518</v>
      </c>
      <c r="S51" s="41">
        <v>1.0569447285333951</v>
      </c>
      <c r="T51" s="45">
        <v>0.59163264895712309</v>
      </c>
      <c r="U51" s="41">
        <v>1.0499687299104488</v>
      </c>
      <c r="V51" s="45">
        <v>0.61605833940916976</v>
      </c>
      <c r="W51" s="43">
        <v>3.424048808645222E-4</v>
      </c>
      <c r="X51" s="43">
        <v>0</v>
      </c>
      <c r="Y51" s="43">
        <v>3.7338004776488674E-5</v>
      </c>
      <c r="Z51" s="43">
        <v>0</v>
      </c>
      <c r="AA51" s="43">
        <v>9.9223083090433861E-5</v>
      </c>
      <c r="AB51" s="43">
        <v>6.1067417105873506E-4</v>
      </c>
      <c r="AC51" s="43">
        <v>0</v>
      </c>
      <c r="AD51" s="43">
        <v>0</v>
      </c>
      <c r="AE51" s="43">
        <v>0</v>
      </c>
      <c r="AF51" s="43">
        <v>3.3556207478234824E-5</v>
      </c>
      <c r="AG51" s="43">
        <v>3.033346811153602E-5</v>
      </c>
      <c r="AH51" s="43">
        <v>9.0650191247568273E-5</v>
      </c>
      <c r="AI51" s="43">
        <v>0</v>
      </c>
      <c r="AJ51" s="43">
        <v>0</v>
      </c>
      <c r="AK51" s="43">
        <v>0</v>
      </c>
      <c r="AL51" s="43">
        <v>0</v>
      </c>
      <c r="AM51" s="43">
        <v>0</v>
      </c>
      <c r="AN51" s="43">
        <v>0</v>
      </c>
      <c r="AO51" s="43">
        <v>9.3989182689462161E-5</v>
      </c>
      <c r="AP51" s="43">
        <v>1.0696998772860115E-4</v>
      </c>
      <c r="AQ51" s="43">
        <v>1.0910210891306106E-4</v>
      </c>
      <c r="AR51" s="43">
        <v>6.4634086678922169E-4</v>
      </c>
      <c r="AS51" s="43">
        <v>3.4113983633399819E-5</v>
      </c>
      <c r="AT51" s="43">
        <v>0</v>
      </c>
      <c r="AU51" s="43">
        <v>0</v>
      </c>
      <c r="AV51" s="43">
        <v>1.0510906076997721E-4</v>
      </c>
      <c r="AW51" s="43">
        <v>1.2373696884484397E-4</v>
      </c>
      <c r="AX51" s="43">
        <v>0</v>
      </c>
      <c r="AY51" s="43">
        <v>0</v>
      </c>
      <c r="AZ51" s="43">
        <v>9.4698058586920722E-5</v>
      </c>
      <c r="BA51" s="43">
        <v>6.1737874459423325E-5</v>
      </c>
      <c r="BB51" s="43">
        <v>7.5731146464160935E-4</v>
      </c>
      <c r="BC51" s="43">
        <v>9.6986549158543817E-5</v>
      </c>
      <c r="BD51" s="43">
        <v>1.0452726602524191E-4</v>
      </c>
      <c r="BE51" s="43">
        <v>4.3300514555224779E-5</v>
      </c>
      <c r="BF51" s="43">
        <v>4.193183180120474E-5</v>
      </c>
      <c r="BG51" s="43">
        <v>1.1758686037033573E-4</v>
      </c>
      <c r="BH51" s="43">
        <v>7.9957041982149082E-4</v>
      </c>
      <c r="BI51" s="43">
        <v>9.8816850780443391E-4</v>
      </c>
      <c r="BJ51" s="43">
        <v>3.9324562283557888E-5</v>
      </c>
      <c r="BK51" s="43">
        <v>6.5350351506279682E-4</v>
      </c>
      <c r="BL51" s="43">
        <v>5.4291692439112024E-4</v>
      </c>
      <c r="BM51" s="43">
        <v>5.8990989935193158E-4</v>
      </c>
      <c r="BN51" s="43">
        <v>7.7122600754174139E-4</v>
      </c>
      <c r="BO51" s="43">
        <v>3.8318594431045359E-4</v>
      </c>
      <c r="BP51" s="43">
        <v>3.9224955460339064E-5</v>
      </c>
      <c r="BQ51" s="43">
        <v>1.2622777912074552E-5</v>
      </c>
      <c r="BR51" s="43">
        <v>0</v>
      </c>
      <c r="BS51" s="43">
        <v>0</v>
      </c>
      <c r="BT51" s="43">
        <v>0</v>
      </c>
      <c r="BU51" s="43">
        <v>9.7370233180601304E-5</v>
      </c>
      <c r="BV51" s="43">
        <v>6.9327007001802697E-5</v>
      </c>
      <c r="BW51" s="43">
        <v>2.3978575412306197E-4</v>
      </c>
      <c r="BX51" s="43">
        <v>4.8708537210137969E-5</v>
      </c>
      <c r="BY51" s="43">
        <v>4.0773128460398092E-5</v>
      </c>
      <c r="BZ51" s="43">
        <v>4.282693298441468E-5</v>
      </c>
      <c r="CA51" s="43">
        <v>3.7340448929422775E-5</v>
      </c>
      <c r="CB51" s="43">
        <v>4.6379648007091153E-5</v>
      </c>
      <c r="CC51" s="43">
        <v>0</v>
      </c>
      <c r="CD51" s="43">
        <v>0</v>
      </c>
      <c r="CE51" s="43">
        <v>0</v>
      </c>
      <c r="CF51" s="43">
        <v>1.2978689080869717E-5</v>
      </c>
      <c r="CG51" s="43">
        <v>9.1210426448386572E-6</v>
      </c>
      <c r="CH51" s="19"/>
    </row>
    <row r="52" spans="1:86">
      <c r="A52" s="7"/>
      <c r="B52" s="33">
        <v>47</v>
      </c>
      <c r="C52" s="514" t="s">
        <v>353</v>
      </c>
      <c r="D52" s="34">
        <v>413</v>
      </c>
      <c r="E52" s="48"/>
      <c r="H52" s="7"/>
      <c r="I52" s="14"/>
      <c r="J52" s="18"/>
      <c r="K52" s="18"/>
      <c r="L52" s="18"/>
      <c r="M52" s="18"/>
      <c r="N52" s="18"/>
      <c r="O52" s="18"/>
      <c r="P52" s="18"/>
      <c r="Q52" s="39">
        <v>321</v>
      </c>
      <c r="R52" s="40" t="s">
        <v>519</v>
      </c>
      <c r="S52" s="41">
        <v>1.0841150467906144</v>
      </c>
      <c r="T52" s="45">
        <v>0.65582042743323188</v>
      </c>
      <c r="U52" s="41">
        <v>1.1071509711478247</v>
      </c>
      <c r="V52" s="45">
        <v>0.66831501151694417</v>
      </c>
      <c r="W52" s="43">
        <v>0</v>
      </c>
      <c r="X52" s="43">
        <v>0</v>
      </c>
      <c r="Y52" s="43">
        <v>0</v>
      </c>
      <c r="Z52" s="43">
        <v>0</v>
      </c>
      <c r="AA52" s="43">
        <v>0</v>
      </c>
      <c r="AB52" s="43">
        <v>0</v>
      </c>
      <c r="AC52" s="43">
        <v>0</v>
      </c>
      <c r="AD52" s="43">
        <v>0</v>
      </c>
      <c r="AE52" s="43">
        <v>0</v>
      </c>
      <c r="AF52" s="43">
        <v>0</v>
      </c>
      <c r="AG52" s="43">
        <v>0</v>
      </c>
      <c r="AH52" s="43">
        <v>0</v>
      </c>
      <c r="AI52" s="43">
        <v>0</v>
      </c>
      <c r="AJ52" s="43">
        <v>0</v>
      </c>
      <c r="AK52" s="43">
        <v>0</v>
      </c>
      <c r="AL52" s="43">
        <v>0</v>
      </c>
      <c r="AM52" s="43">
        <v>0</v>
      </c>
      <c r="AN52" s="43">
        <v>0</v>
      </c>
      <c r="AO52" s="43">
        <v>0</v>
      </c>
      <c r="AP52" s="43">
        <v>0</v>
      </c>
      <c r="AQ52" s="43">
        <v>0</v>
      </c>
      <c r="AR52" s="43">
        <v>0</v>
      </c>
      <c r="AS52" s="43">
        <v>0</v>
      </c>
      <c r="AT52" s="43">
        <v>0</v>
      </c>
      <c r="AU52" s="43">
        <v>0</v>
      </c>
      <c r="AV52" s="43">
        <v>0</v>
      </c>
      <c r="AW52" s="43">
        <v>0</v>
      </c>
      <c r="AX52" s="43">
        <v>0</v>
      </c>
      <c r="AY52" s="43">
        <v>0</v>
      </c>
      <c r="AZ52" s="43">
        <v>0</v>
      </c>
      <c r="BA52" s="43">
        <v>0</v>
      </c>
      <c r="BB52" s="43">
        <v>0</v>
      </c>
      <c r="BC52" s="43">
        <v>0</v>
      </c>
      <c r="BD52" s="43">
        <v>0</v>
      </c>
      <c r="BE52" s="43">
        <v>0</v>
      </c>
      <c r="BF52" s="43">
        <v>0</v>
      </c>
      <c r="BG52" s="43">
        <v>0</v>
      </c>
      <c r="BH52" s="43">
        <v>0</v>
      </c>
      <c r="BI52" s="43">
        <v>0</v>
      </c>
      <c r="BJ52" s="43">
        <v>0</v>
      </c>
      <c r="BK52" s="43">
        <v>0</v>
      </c>
      <c r="BL52" s="43">
        <v>0</v>
      </c>
      <c r="BM52" s="43">
        <v>0</v>
      </c>
      <c r="BN52" s="43">
        <v>0</v>
      </c>
      <c r="BO52" s="43">
        <v>0</v>
      </c>
      <c r="BP52" s="43">
        <v>0</v>
      </c>
      <c r="BQ52" s="43">
        <v>0</v>
      </c>
      <c r="BR52" s="43">
        <v>0</v>
      </c>
      <c r="BS52" s="43">
        <v>0</v>
      </c>
      <c r="BT52" s="43">
        <v>0</v>
      </c>
      <c r="BU52" s="43">
        <v>0</v>
      </c>
      <c r="BV52" s="43">
        <v>0</v>
      </c>
      <c r="BW52" s="43">
        <v>0</v>
      </c>
      <c r="BX52" s="43">
        <v>0</v>
      </c>
      <c r="BY52" s="43">
        <v>0</v>
      </c>
      <c r="BZ52" s="43">
        <v>0</v>
      </c>
      <c r="CA52" s="43">
        <v>0</v>
      </c>
      <c r="CB52" s="43">
        <v>0</v>
      </c>
      <c r="CC52" s="43">
        <v>0</v>
      </c>
      <c r="CD52" s="43">
        <v>0</v>
      </c>
      <c r="CE52" s="43">
        <v>0</v>
      </c>
      <c r="CF52" s="43">
        <v>0</v>
      </c>
      <c r="CG52" s="43">
        <v>0</v>
      </c>
      <c r="CH52" s="19"/>
    </row>
    <row r="53" spans="1:86">
      <c r="A53" s="7"/>
      <c r="B53" s="33">
        <v>48</v>
      </c>
      <c r="C53" s="514" t="s">
        <v>354</v>
      </c>
      <c r="D53" s="34">
        <v>413</v>
      </c>
      <c r="E53" s="48"/>
      <c r="H53" s="7"/>
      <c r="I53" s="14"/>
      <c r="J53" s="18"/>
      <c r="K53" s="18"/>
      <c r="L53" s="18"/>
      <c r="M53" s="18"/>
      <c r="N53" s="18"/>
      <c r="O53" s="18"/>
      <c r="P53" s="18"/>
      <c r="Q53" s="54">
        <v>329</v>
      </c>
      <c r="R53" s="55" t="s">
        <v>520</v>
      </c>
      <c r="S53" s="41">
        <v>1.022695983755098</v>
      </c>
      <c r="T53" s="45">
        <v>0.55397647842498898</v>
      </c>
      <c r="U53" s="41">
        <v>1.0218554712032839</v>
      </c>
      <c r="V53" s="45">
        <v>0.70764097224374023</v>
      </c>
      <c r="W53" s="43">
        <v>5.8562772172689106E-4</v>
      </c>
      <c r="X53" s="43">
        <v>2.0141010106457558E-4</v>
      </c>
      <c r="Y53" s="43">
        <v>4.7807650518647574E-5</v>
      </c>
      <c r="Z53" s="43">
        <v>1.0251144400746206E-5</v>
      </c>
      <c r="AA53" s="43">
        <v>6.9787231713102184E-4</v>
      </c>
      <c r="AB53" s="43">
        <v>4.6180357776207012E-4</v>
      </c>
      <c r="AC53" s="43">
        <v>2.0155739209418247E-4</v>
      </c>
      <c r="AD53" s="43">
        <v>2.0146822391784176E-4</v>
      </c>
      <c r="AE53" s="43">
        <v>2.0135332322111191E-4</v>
      </c>
      <c r="AF53" s="43">
        <v>3.0824454843578242E-5</v>
      </c>
      <c r="AG53" s="43">
        <v>4.89220837921751E-5</v>
      </c>
      <c r="AH53" s="43">
        <v>1.2499623201418314E-4</v>
      </c>
      <c r="AI53" s="43">
        <v>1.5774047991479516E-5</v>
      </c>
      <c r="AJ53" s="43">
        <v>2.1971970155770616E-5</v>
      </c>
      <c r="AK53" s="43">
        <v>1.8479700958446005E-5</v>
      </c>
      <c r="AL53" s="43">
        <v>6.7316513553853054E-7</v>
      </c>
      <c r="AM53" s="43">
        <v>0</v>
      </c>
      <c r="AN53" s="43">
        <v>1.4377941434570324E-6</v>
      </c>
      <c r="AO53" s="43">
        <v>4.7324812238266152E-4</v>
      </c>
      <c r="AP53" s="43">
        <v>1.0303475426468893E-3</v>
      </c>
      <c r="AQ53" s="43">
        <v>4.3744826489192426E-4</v>
      </c>
      <c r="AR53" s="43">
        <v>4.6353547951481972E-4</v>
      </c>
      <c r="AS53" s="43">
        <v>3.0851257526301621E-5</v>
      </c>
      <c r="AT53" s="43">
        <v>2.9211986518945935E-5</v>
      </c>
      <c r="AU53" s="43">
        <v>4.9190193607266675E-5</v>
      </c>
      <c r="AV53" s="43">
        <v>4.8941651941819775E-5</v>
      </c>
      <c r="AW53" s="43">
        <v>4.5044700936625403E-5</v>
      </c>
      <c r="AX53" s="43">
        <v>4.9615866305344475E-5</v>
      </c>
      <c r="AY53" s="43">
        <v>5.2830261399185799E-5</v>
      </c>
      <c r="AZ53" s="43">
        <v>4.7317002244122414E-4</v>
      </c>
      <c r="BA53" s="43">
        <v>4.768013893128451E-4</v>
      </c>
      <c r="BB53" s="43">
        <v>1.512237854618444E-3</v>
      </c>
      <c r="BC53" s="43">
        <v>1.2855822867342106E-3</v>
      </c>
      <c r="BD53" s="43">
        <v>6.2312750350194685E-4</v>
      </c>
      <c r="BE53" s="43">
        <v>1.1198494073491249E-3</v>
      </c>
      <c r="BF53" s="43">
        <v>2.3089224899178987E-4</v>
      </c>
      <c r="BG53" s="43">
        <v>4.6353981211003407E-4</v>
      </c>
      <c r="BH53" s="43">
        <v>1.1039995287604013E-4</v>
      </c>
      <c r="BI53" s="43">
        <v>3.7326282723873912E-4</v>
      </c>
      <c r="BJ53" s="43">
        <v>1.4083038882883568E-4</v>
      </c>
      <c r="BK53" s="43">
        <v>8.9755757434668132E-4</v>
      </c>
      <c r="BL53" s="43">
        <v>7.8080826937794586E-4</v>
      </c>
      <c r="BM53" s="43">
        <v>2.3182745564347772E-4</v>
      </c>
      <c r="BN53" s="43">
        <v>4.9011705319375852E-4</v>
      </c>
      <c r="BO53" s="43">
        <v>1.0845340290861914E-3</v>
      </c>
      <c r="BP53" s="43">
        <v>3.1145496088232574E-5</v>
      </c>
      <c r="BQ53" s="43">
        <v>2.9614009175161324E-5</v>
      </c>
      <c r="BR53" s="43">
        <v>5.0389551480313708E-5</v>
      </c>
      <c r="BS53" s="43">
        <v>4.8478878879463868E-5</v>
      </c>
      <c r="BT53" s="43">
        <v>4.7859999049006687E-5</v>
      </c>
      <c r="BU53" s="43">
        <v>1.2948707647292108E-3</v>
      </c>
      <c r="BV53" s="43">
        <v>6.1598169378540763E-4</v>
      </c>
      <c r="BW53" s="43">
        <v>4.3545089438423544E-4</v>
      </c>
      <c r="BX53" s="43">
        <v>7.0057824168928728E-4</v>
      </c>
      <c r="BY53" s="43">
        <v>3.0275756660544036E-5</v>
      </c>
      <c r="BZ53" s="43">
        <v>3.2155492518089517E-5</v>
      </c>
      <c r="CA53" s="43">
        <v>2.403094986864143E-5</v>
      </c>
      <c r="CB53" s="43">
        <v>3.3169498644005915E-5</v>
      </c>
      <c r="CC53" s="43">
        <v>3.1183672104274148E-5</v>
      </c>
      <c r="CD53" s="43">
        <v>0</v>
      </c>
      <c r="CE53" s="43">
        <v>6.8611033536631165E-5</v>
      </c>
      <c r="CF53" s="43">
        <v>2.8911661716141586E-5</v>
      </c>
      <c r="CG53" s="43">
        <v>3.6524258368600939E-5</v>
      </c>
      <c r="CH53" s="19"/>
    </row>
    <row r="54" spans="1:86">
      <c r="A54" s="7"/>
      <c r="B54" s="33">
        <v>49</v>
      </c>
      <c r="C54" s="514" t="s">
        <v>24</v>
      </c>
      <c r="D54" s="34">
        <v>413</v>
      </c>
      <c r="E54" s="48"/>
      <c r="H54" s="7"/>
      <c r="I54" s="14"/>
      <c r="J54" s="18"/>
      <c r="K54" s="18"/>
      <c r="L54" s="18"/>
      <c r="M54" s="18"/>
      <c r="N54" s="18"/>
      <c r="O54" s="18"/>
      <c r="P54" s="18"/>
      <c r="Q54" s="54">
        <v>331</v>
      </c>
      <c r="R54" s="56" t="s">
        <v>521</v>
      </c>
      <c r="S54" s="41">
        <v>1.0450543784094435</v>
      </c>
      <c r="T54" s="45">
        <v>0.67493966507266367</v>
      </c>
      <c r="U54" s="41">
        <v>1.0461907253607285</v>
      </c>
      <c r="V54" s="45">
        <v>0.68573010291899661</v>
      </c>
      <c r="W54" s="43">
        <v>1.841301306276486E-3</v>
      </c>
      <c r="X54" s="43">
        <v>3.5480999224903123E-3</v>
      </c>
      <c r="Y54" s="43">
        <v>1.4794231557720629E-3</v>
      </c>
      <c r="Z54" s="43">
        <v>3.9199358168490132E-3</v>
      </c>
      <c r="AA54" s="43">
        <v>9.1722854595046471E-4</v>
      </c>
      <c r="AB54" s="43">
        <v>2.8607046735086169E-3</v>
      </c>
      <c r="AC54" s="43">
        <v>3.5485620434272053E-3</v>
      </c>
      <c r="AD54" s="43">
        <v>3.5485469935313645E-3</v>
      </c>
      <c r="AE54" s="43">
        <v>3.547862452007766E-3</v>
      </c>
      <c r="AF54" s="43">
        <v>1.0565272107797262E-4</v>
      </c>
      <c r="AG54" s="43">
        <v>3.0601459202434672E-3</v>
      </c>
      <c r="AH54" s="43">
        <v>2.9900719688422594E-4</v>
      </c>
      <c r="AI54" s="43">
        <v>1.4636345366200352E-3</v>
      </c>
      <c r="AJ54" s="43">
        <v>4.791917176156334E-3</v>
      </c>
      <c r="AK54" s="43">
        <v>2.5246460662432611E-3</v>
      </c>
      <c r="AL54" s="43">
        <v>1.1634284259164409E-2</v>
      </c>
      <c r="AM54" s="43">
        <v>5.6508915233920078E-4</v>
      </c>
      <c r="AN54" s="43">
        <v>1.6871249637501779E-3</v>
      </c>
      <c r="AO54" s="43">
        <v>7.7898704014540607E-4</v>
      </c>
      <c r="AP54" s="43">
        <v>1.121845309828816E-3</v>
      </c>
      <c r="AQ54" s="43">
        <v>2.9565955663172238E-3</v>
      </c>
      <c r="AR54" s="43">
        <v>2.8538858900171707E-3</v>
      </c>
      <c r="AS54" s="43">
        <v>7.8428742243964955E-5</v>
      </c>
      <c r="AT54" s="43">
        <v>1.7434665173074021E-3</v>
      </c>
      <c r="AU54" s="43">
        <v>2.0094921679123159E-3</v>
      </c>
      <c r="AV54" s="43">
        <v>7.7629077016303739E-3</v>
      </c>
      <c r="AW54" s="43">
        <v>5.8516624505347784E-3</v>
      </c>
      <c r="AX54" s="43">
        <v>3.4990441817102621E-3</v>
      </c>
      <c r="AY54" s="43">
        <v>9.6451193252229304E-4</v>
      </c>
      <c r="AZ54" s="43">
        <v>7.8820357523671722E-4</v>
      </c>
      <c r="BA54" s="43">
        <v>3.5966778397022341E-4</v>
      </c>
      <c r="BB54" s="43">
        <v>2.6393883121616198E-3</v>
      </c>
      <c r="BC54" s="43">
        <v>1.2891790886284491E-3</v>
      </c>
      <c r="BD54" s="43">
        <v>8.2144429739590755E-4</v>
      </c>
      <c r="BE54" s="43">
        <v>1.0898686301137625E-3</v>
      </c>
      <c r="BF54" s="43">
        <v>3.2868521769414431E-3</v>
      </c>
      <c r="BG54" s="43">
        <v>2.9148785245131227E-3</v>
      </c>
      <c r="BH54" s="43">
        <v>1.3522584087664444E-3</v>
      </c>
      <c r="BI54" s="43">
        <v>2.8949860862839153E-3</v>
      </c>
      <c r="BJ54" s="43">
        <v>1.8452050795728136E-3</v>
      </c>
      <c r="BK54" s="43">
        <v>2.4559391813442455E-3</v>
      </c>
      <c r="BL54" s="43">
        <v>2.6050276293923032E-3</v>
      </c>
      <c r="BM54" s="43">
        <v>3.2622987625100961E-3</v>
      </c>
      <c r="BN54" s="43">
        <v>2.7035651823487479E-3</v>
      </c>
      <c r="BO54" s="43">
        <v>9.1578579993765764E-3</v>
      </c>
      <c r="BP54" s="43">
        <v>7.7753562617466503E-5</v>
      </c>
      <c r="BQ54" s="43">
        <v>8.1267815661557156E-5</v>
      </c>
      <c r="BR54" s="43">
        <v>2.0695834989049957E-3</v>
      </c>
      <c r="BS54" s="43">
        <v>7.4747524697226205E-3</v>
      </c>
      <c r="BT54" s="43">
        <v>2.4511137185299957E-4</v>
      </c>
      <c r="BU54" s="43">
        <v>1.2974131520975089E-3</v>
      </c>
      <c r="BV54" s="43">
        <v>6.9559058206922621E-4</v>
      </c>
      <c r="BW54" s="43">
        <v>1.3911369082931953E-3</v>
      </c>
      <c r="BX54" s="43">
        <v>5.8634247271303409E-4</v>
      </c>
      <c r="BY54" s="43">
        <v>2.7967241474384916E-5</v>
      </c>
      <c r="BZ54" s="43">
        <v>3.100491809276255E-5</v>
      </c>
      <c r="CA54" s="43">
        <v>2.27497401304229E-5</v>
      </c>
      <c r="CB54" s="43">
        <v>1.518247734721907E-4</v>
      </c>
      <c r="CC54" s="43">
        <v>2.819392041263318E-5</v>
      </c>
      <c r="CD54" s="43">
        <v>0</v>
      </c>
      <c r="CE54" s="43">
        <v>0</v>
      </c>
      <c r="CF54" s="43">
        <v>0</v>
      </c>
      <c r="CG54" s="43">
        <v>8.8084479200837716E-4</v>
      </c>
      <c r="CH54" s="19"/>
    </row>
    <row r="55" spans="1:86">
      <c r="A55" s="7"/>
      <c r="B55" s="33">
        <v>50</v>
      </c>
      <c r="C55" s="514" t="s">
        <v>355</v>
      </c>
      <c r="D55" s="34">
        <v>413</v>
      </c>
      <c r="E55" s="48"/>
      <c r="H55" s="7"/>
      <c r="I55" s="14"/>
      <c r="J55" s="18"/>
      <c r="K55" s="18"/>
      <c r="L55" s="18"/>
      <c r="M55" s="18"/>
      <c r="N55" s="18"/>
      <c r="O55" s="18"/>
      <c r="P55" s="18"/>
      <c r="Q55" s="54">
        <v>332</v>
      </c>
      <c r="R55" s="55" t="s">
        <v>522</v>
      </c>
      <c r="S55" s="41">
        <v>1.0430777796424384</v>
      </c>
      <c r="T55" s="45">
        <v>0.70063801875788634</v>
      </c>
      <c r="U55" s="41">
        <v>1.0432080214797901</v>
      </c>
      <c r="V55" s="45">
        <v>0.68538015577959832</v>
      </c>
      <c r="W55" s="43">
        <v>3.446973606591948E-3</v>
      </c>
      <c r="X55" s="43">
        <v>0</v>
      </c>
      <c r="Y55" s="43">
        <v>0</v>
      </c>
      <c r="Z55" s="43">
        <v>0</v>
      </c>
      <c r="AA55" s="43">
        <v>4.3017289443917604E-3</v>
      </c>
      <c r="AB55" s="43">
        <v>2.5040386918073719E-3</v>
      </c>
      <c r="AC55" s="43">
        <v>0</v>
      </c>
      <c r="AD55" s="43">
        <v>0</v>
      </c>
      <c r="AE55" s="43">
        <v>0</v>
      </c>
      <c r="AF55" s="43">
        <v>0</v>
      </c>
      <c r="AG55" s="43">
        <v>0</v>
      </c>
      <c r="AH55" s="43">
        <v>0</v>
      </c>
      <c r="AI55" s="43">
        <v>0</v>
      </c>
      <c r="AJ55" s="43">
        <v>0</v>
      </c>
      <c r="AK55" s="43">
        <v>0</v>
      </c>
      <c r="AL55" s="43">
        <v>0</v>
      </c>
      <c r="AM55" s="43">
        <v>0</v>
      </c>
      <c r="AN55" s="43">
        <v>0</v>
      </c>
      <c r="AO55" s="43">
        <v>4.1937192389899895E-3</v>
      </c>
      <c r="AP55" s="43">
        <v>4.4615984152721628E-3</v>
      </c>
      <c r="AQ55" s="43">
        <v>7.7593870385667067E-3</v>
      </c>
      <c r="AR55" s="43">
        <v>2.1303318516781022E-3</v>
      </c>
      <c r="AS55" s="43">
        <v>0</v>
      </c>
      <c r="AT55" s="43">
        <v>0</v>
      </c>
      <c r="AU55" s="43">
        <v>0</v>
      </c>
      <c r="AV55" s="43">
        <v>0</v>
      </c>
      <c r="AW55" s="43">
        <v>0</v>
      </c>
      <c r="AX55" s="43">
        <v>0</v>
      </c>
      <c r="AY55" s="43">
        <v>0</v>
      </c>
      <c r="AZ55" s="43">
        <v>4.2493420931403519E-3</v>
      </c>
      <c r="BA55" s="43">
        <v>1.6630790800153572E-3</v>
      </c>
      <c r="BB55" s="43">
        <v>1.6366544556214814E-2</v>
      </c>
      <c r="BC55" s="43">
        <v>3.3062578216671379E-3</v>
      </c>
      <c r="BD55" s="43">
        <v>5.9504475344748465E-3</v>
      </c>
      <c r="BE55" s="43">
        <v>1.5078266342488718E-3</v>
      </c>
      <c r="BF55" s="43">
        <v>3.1253455365353542E-3</v>
      </c>
      <c r="BG55" s="43">
        <v>8.3447455048114693E-3</v>
      </c>
      <c r="BH55" s="43">
        <v>6.0610146711124482E-4</v>
      </c>
      <c r="BI55" s="43">
        <v>4.2572329343350647E-3</v>
      </c>
      <c r="BJ55" s="43">
        <v>3.8377745036358228E-4</v>
      </c>
      <c r="BK55" s="43">
        <v>3.5640644423788064E-3</v>
      </c>
      <c r="BL55" s="43">
        <v>3.1519002523329315E-3</v>
      </c>
      <c r="BM55" s="43">
        <v>6.7064263542942332E-4</v>
      </c>
      <c r="BN55" s="43">
        <v>2.6266538862974613E-3</v>
      </c>
      <c r="BO55" s="43">
        <v>3.8638243253150536E-3</v>
      </c>
      <c r="BP55" s="43">
        <v>0</v>
      </c>
      <c r="BQ55" s="43">
        <v>0</v>
      </c>
      <c r="BR55" s="43">
        <v>0</v>
      </c>
      <c r="BS55" s="43">
        <v>0</v>
      </c>
      <c r="BT55" s="43">
        <v>0</v>
      </c>
      <c r="BU55" s="43">
        <v>3.1797466817473372E-3</v>
      </c>
      <c r="BV55" s="43">
        <v>1.24263670958155E-2</v>
      </c>
      <c r="BW55" s="43">
        <v>1.0912665164116766E-2</v>
      </c>
      <c r="BX55" s="43">
        <v>3.902630173170375E-3</v>
      </c>
      <c r="BY55" s="43">
        <v>0</v>
      </c>
      <c r="BZ55" s="43">
        <v>0</v>
      </c>
      <c r="CA55" s="43">
        <v>0</v>
      </c>
      <c r="CB55" s="43">
        <v>0</v>
      </c>
      <c r="CC55" s="43">
        <v>0</v>
      </c>
      <c r="CD55" s="43">
        <v>0</v>
      </c>
      <c r="CE55" s="43">
        <v>0</v>
      </c>
      <c r="CF55" s="43">
        <v>0</v>
      </c>
      <c r="CG55" s="43">
        <v>0</v>
      </c>
      <c r="CH55" s="19"/>
    </row>
    <row r="56" spans="1:86">
      <c r="A56" s="7"/>
      <c r="B56" s="33">
        <v>51</v>
      </c>
      <c r="C56" s="515" t="s">
        <v>356</v>
      </c>
      <c r="D56" s="34">
        <v>411</v>
      </c>
      <c r="E56" s="48"/>
      <c r="H56" s="7"/>
      <c r="I56" s="14"/>
      <c r="J56" s="18"/>
      <c r="K56" s="18"/>
      <c r="L56" s="18"/>
      <c r="M56" s="18"/>
      <c r="N56" s="18"/>
      <c r="O56" s="18"/>
      <c r="P56" s="18"/>
      <c r="Q56" s="54">
        <v>333</v>
      </c>
      <c r="R56" s="55" t="s">
        <v>523</v>
      </c>
      <c r="S56" s="41">
        <v>0.98376165917374647</v>
      </c>
      <c r="T56" s="45">
        <v>0.72036584499486322</v>
      </c>
      <c r="U56" s="41">
        <v>0.98372669036260008</v>
      </c>
      <c r="V56" s="45">
        <v>0.70748417647001216</v>
      </c>
      <c r="W56" s="43">
        <v>1.4358639176433472E-4</v>
      </c>
      <c r="X56" s="43">
        <v>4.3258854775937604E-5</v>
      </c>
      <c r="Y56" s="43">
        <v>3.9165715354413851E-4</v>
      </c>
      <c r="Z56" s="43">
        <v>7.1579647256743146E-4</v>
      </c>
      <c r="AA56" s="43">
        <v>6.3566088926002664E-5</v>
      </c>
      <c r="AB56" s="43">
        <v>2.3186187142629422E-4</v>
      </c>
      <c r="AC56" s="43">
        <v>4.3427233596757195E-5</v>
      </c>
      <c r="AD56" s="43">
        <v>4.3552266208078563E-5</v>
      </c>
      <c r="AE56" s="43">
        <v>4.3143076321554603E-5</v>
      </c>
      <c r="AF56" s="43">
        <v>1.9044828445733732E-5</v>
      </c>
      <c r="AG56" s="43">
        <v>8.3182128959327075E-4</v>
      </c>
      <c r="AH56" s="43">
        <v>1.4611533122182921E-5</v>
      </c>
      <c r="AI56" s="43">
        <v>1.2766544933470001E-4</v>
      </c>
      <c r="AJ56" s="43">
        <v>6.5511822791691646E-4</v>
      </c>
      <c r="AK56" s="43">
        <v>2.8385297304023187E-3</v>
      </c>
      <c r="AL56" s="43">
        <v>1.5141257209736673E-3</v>
      </c>
      <c r="AM56" s="43">
        <v>4.4568205449582766E-5</v>
      </c>
      <c r="AN56" s="43">
        <v>3.3950063522844218E-4</v>
      </c>
      <c r="AO56" s="43">
        <v>1.6902422412361913E-5</v>
      </c>
      <c r="AP56" s="43">
        <v>1.3263484202671107E-4</v>
      </c>
      <c r="AQ56" s="43">
        <v>1.0731080551013211E-4</v>
      </c>
      <c r="AR56" s="43">
        <v>2.4071867447855301E-4</v>
      </c>
      <c r="AS56" s="43">
        <v>1.9361394350659922E-5</v>
      </c>
      <c r="AT56" s="43">
        <v>0</v>
      </c>
      <c r="AU56" s="43">
        <v>9.0566657430396445E-5</v>
      </c>
      <c r="AV56" s="43">
        <v>2.2549736891136771E-3</v>
      </c>
      <c r="AW56" s="43">
        <v>3.8520835303742658E-3</v>
      </c>
      <c r="AX56" s="43">
        <v>0</v>
      </c>
      <c r="AY56" s="43">
        <v>2.736852855832108E-4</v>
      </c>
      <c r="AZ56" s="43">
        <v>1.7182537065270053E-5</v>
      </c>
      <c r="BA56" s="43">
        <v>4.1582114114247593E-6</v>
      </c>
      <c r="BB56" s="43">
        <v>4.3767260801007849E-4</v>
      </c>
      <c r="BC56" s="43">
        <v>1.6188614958434857E-4</v>
      </c>
      <c r="BD56" s="43">
        <v>7.9397717331344686E-5</v>
      </c>
      <c r="BE56" s="43">
        <v>1.0887914901461347E-4</v>
      </c>
      <c r="BF56" s="43">
        <v>8.6986016754742163E-5</v>
      </c>
      <c r="BG56" s="43">
        <v>1.0987817292956255E-4</v>
      </c>
      <c r="BH56" s="43">
        <v>8.6737031775426128E-5</v>
      </c>
      <c r="BI56" s="43">
        <v>2.9628065378266462E-4</v>
      </c>
      <c r="BJ56" s="43">
        <v>9.2701515518624051E-5</v>
      </c>
      <c r="BK56" s="43">
        <v>2.6357193214022724E-4</v>
      </c>
      <c r="BL56" s="43">
        <v>2.4209277201444411E-4</v>
      </c>
      <c r="BM56" s="43">
        <v>1.8409637674814141E-4</v>
      </c>
      <c r="BN56" s="43">
        <v>2.8222219892527057E-4</v>
      </c>
      <c r="BO56" s="43">
        <v>7.0925858947314645E-4</v>
      </c>
      <c r="BP56" s="43">
        <v>0</v>
      </c>
      <c r="BQ56" s="43">
        <v>1.0077442559621117E-4</v>
      </c>
      <c r="BR56" s="43">
        <v>1.0445563984325908E-4</v>
      </c>
      <c r="BS56" s="43">
        <v>2.232383142957858E-4</v>
      </c>
      <c r="BT56" s="43">
        <v>2.4588795241630701E-5</v>
      </c>
      <c r="BU56" s="43">
        <v>1.6390507936263013E-4</v>
      </c>
      <c r="BV56" s="43">
        <v>1.6342759441532207E-5</v>
      </c>
      <c r="BW56" s="43">
        <v>2.1673084558151425E-4</v>
      </c>
      <c r="BX56" s="43">
        <v>2.2722822092369636E-5</v>
      </c>
      <c r="BY56" s="43">
        <v>0</v>
      </c>
      <c r="BZ56" s="43">
        <v>0</v>
      </c>
      <c r="CA56" s="43">
        <v>0</v>
      </c>
      <c r="CB56" s="43">
        <v>0</v>
      </c>
      <c r="CC56" s="43">
        <v>0</v>
      </c>
      <c r="CD56" s="43">
        <v>0</v>
      </c>
      <c r="CE56" s="43">
        <v>0</v>
      </c>
      <c r="CF56" s="43">
        <v>0</v>
      </c>
      <c r="CG56" s="43">
        <v>1.0922728417327007E-3</v>
      </c>
      <c r="CH56" s="19"/>
    </row>
    <row r="57" spans="1:86">
      <c r="A57" s="7"/>
      <c r="B57" s="33">
        <v>52</v>
      </c>
      <c r="C57" s="515" t="s">
        <v>41</v>
      </c>
      <c r="D57" s="34">
        <v>411</v>
      </c>
      <c r="E57" s="48"/>
      <c r="H57" s="7"/>
      <c r="I57" s="14"/>
      <c r="J57" s="18"/>
      <c r="K57" s="18"/>
      <c r="L57" s="18"/>
      <c r="M57" s="18"/>
      <c r="N57" s="18"/>
      <c r="O57" s="18"/>
      <c r="P57" s="18"/>
      <c r="Q57" s="54">
        <v>339</v>
      </c>
      <c r="R57" s="55" t="s">
        <v>524</v>
      </c>
      <c r="S57" s="41">
        <v>1.0757700158773329</v>
      </c>
      <c r="T57" s="45">
        <v>0.59520142848772772</v>
      </c>
      <c r="U57" s="41">
        <v>1.0626189108706781</v>
      </c>
      <c r="V57" s="45">
        <v>0.6173774892998366</v>
      </c>
      <c r="W57" s="43">
        <v>4.1410432761589087E-3</v>
      </c>
      <c r="X57" s="43">
        <v>3.8608073458135726E-3</v>
      </c>
      <c r="Y57" s="43">
        <v>1.0588243765078599E-3</v>
      </c>
      <c r="Z57" s="43">
        <v>1.5581854154018491E-3</v>
      </c>
      <c r="AA57" s="43">
        <v>2.9727753908667712E-3</v>
      </c>
      <c r="AB57" s="43">
        <v>5.4298337991863285E-3</v>
      </c>
      <c r="AC57" s="43">
        <v>3.8609689791084568E-3</v>
      </c>
      <c r="AD57" s="43">
        <v>3.8605000682146082E-3</v>
      </c>
      <c r="AE57" s="43">
        <v>3.8608282075261102E-3</v>
      </c>
      <c r="AF57" s="43">
        <v>1.1607112725571726E-3</v>
      </c>
      <c r="AG57" s="43">
        <v>1.0682833294505217E-3</v>
      </c>
      <c r="AH57" s="43">
        <v>5.1533562004278362E-4</v>
      </c>
      <c r="AI57" s="43">
        <v>1.0596550690015649E-3</v>
      </c>
      <c r="AJ57" s="43">
        <v>2.1845030000637589E-3</v>
      </c>
      <c r="AK57" s="43">
        <v>8.4228525748580071E-4</v>
      </c>
      <c r="AL57" s="43">
        <v>6.2392696217003767E-4</v>
      </c>
      <c r="AM57" s="43">
        <v>6.5655816583238766E-4</v>
      </c>
      <c r="AN57" s="43">
        <v>2.1340393032498331E-3</v>
      </c>
      <c r="AO57" s="43">
        <v>3.0628062079000253E-3</v>
      </c>
      <c r="AP57" s="43">
        <v>2.8395171894070315E-3</v>
      </c>
      <c r="AQ57" s="43">
        <v>6.2681280581743312E-3</v>
      </c>
      <c r="AR57" s="43">
        <v>5.3702228508810479E-3</v>
      </c>
      <c r="AS57" s="43">
        <v>1.1562178132953074E-3</v>
      </c>
      <c r="AT57" s="43">
        <v>1.4310409556924314E-3</v>
      </c>
      <c r="AU57" s="43">
        <v>8.751151710565128E-4</v>
      </c>
      <c r="AV57" s="43">
        <v>1.0559601178644778E-3</v>
      </c>
      <c r="AW57" s="43">
        <v>1.0222414032567447E-3</v>
      </c>
      <c r="AX57" s="43">
        <v>6.7531034640351722E-3</v>
      </c>
      <c r="AY57" s="43">
        <v>7.422316698788127E-5</v>
      </c>
      <c r="AZ57" s="43">
        <v>3.0886752092276824E-3</v>
      </c>
      <c r="BA57" s="43">
        <v>1.885859525959396E-3</v>
      </c>
      <c r="BB57" s="43">
        <v>6.871971918664033E-3</v>
      </c>
      <c r="BC57" s="43">
        <v>2.6259328333952041E-3</v>
      </c>
      <c r="BD57" s="43">
        <v>3.0691901551759449E-3</v>
      </c>
      <c r="BE57" s="43">
        <v>1.94120157093846E-3</v>
      </c>
      <c r="BF57" s="43">
        <v>3.213665017793816E-3</v>
      </c>
      <c r="BG57" s="43">
        <v>6.6539588280832085E-3</v>
      </c>
      <c r="BH57" s="43">
        <v>2.3435135507368274E-3</v>
      </c>
      <c r="BI57" s="43">
        <v>4.6099804140646294E-3</v>
      </c>
      <c r="BJ57" s="43">
        <v>3.8462565653766428E-3</v>
      </c>
      <c r="BK57" s="43">
        <v>5.7027992601270706E-3</v>
      </c>
      <c r="BL57" s="43">
        <v>5.2306317413749843E-3</v>
      </c>
      <c r="BM57" s="43">
        <v>5.143663767793359E-3</v>
      </c>
      <c r="BN57" s="43">
        <v>5.7135001126688819E-3</v>
      </c>
      <c r="BO57" s="43">
        <v>1.1094254526290415E-2</v>
      </c>
      <c r="BP57" s="43">
        <v>1.351396175848984E-3</v>
      </c>
      <c r="BQ57" s="43">
        <v>3.3550925061390187E-4</v>
      </c>
      <c r="BR57" s="43">
        <v>8.8022562156757508E-4</v>
      </c>
      <c r="BS57" s="43">
        <v>2.4335273624127821E-3</v>
      </c>
      <c r="BT57" s="43">
        <v>5.5996953430247911E-4</v>
      </c>
      <c r="BU57" s="43">
        <v>2.6326230761543642E-3</v>
      </c>
      <c r="BV57" s="43">
        <v>2.1436374001803458E-3</v>
      </c>
      <c r="BW57" s="43">
        <v>2.7669974954794472E-3</v>
      </c>
      <c r="BX57" s="43">
        <v>3.1938995938125404E-3</v>
      </c>
      <c r="BY57" s="43">
        <v>3.003191422684183E-4</v>
      </c>
      <c r="BZ57" s="43">
        <v>4.9103047329130908E-4</v>
      </c>
      <c r="CA57" s="43">
        <v>3.5603352286890167E-4</v>
      </c>
      <c r="CB57" s="43">
        <v>2.2882611178613762E-3</v>
      </c>
      <c r="CC57" s="43">
        <v>2.9943684412478207E-3</v>
      </c>
      <c r="CD57" s="43">
        <v>4.0913763323190619E-3</v>
      </c>
      <c r="CE57" s="43">
        <v>1.9069389749624065E-3</v>
      </c>
      <c r="CF57" s="43">
        <v>1.7350232692354595E-4</v>
      </c>
      <c r="CG57" s="43">
        <v>1.9294613599094991E-3</v>
      </c>
      <c r="CH57" s="19"/>
    </row>
    <row r="58" spans="1:86">
      <c r="A58" s="7"/>
      <c r="B58" s="33">
        <v>53</v>
      </c>
      <c r="C58" s="515" t="s">
        <v>357</v>
      </c>
      <c r="D58" s="34">
        <v>411</v>
      </c>
      <c r="E58" s="48"/>
      <c r="H58" s="7"/>
      <c r="I58" s="14"/>
      <c r="J58" s="18"/>
      <c r="K58" s="18"/>
      <c r="L58" s="18"/>
      <c r="M58" s="18"/>
      <c r="N58" s="18"/>
      <c r="O58" s="18"/>
      <c r="P58" s="18"/>
      <c r="Q58" s="54">
        <v>341</v>
      </c>
      <c r="R58" s="55" t="s">
        <v>525</v>
      </c>
      <c r="S58" s="41">
        <v>1.0404765754375349</v>
      </c>
      <c r="T58" s="45">
        <v>0.65823219067741834</v>
      </c>
      <c r="U58" s="41">
        <v>1.078927642131478</v>
      </c>
      <c r="V58" s="45">
        <v>0.72274690713965195</v>
      </c>
      <c r="W58" s="43">
        <v>1.3420539104558591E-3</v>
      </c>
      <c r="X58" s="43">
        <v>4.5584760312417306E-4</v>
      </c>
      <c r="Y58" s="43">
        <v>2.7330232924046493E-3</v>
      </c>
      <c r="Z58" s="43">
        <v>3.517451847927431E-3</v>
      </c>
      <c r="AA58" s="43">
        <v>8.2503725284849261E-4</v>
      </c>
      <c r="AB58" s="43">
        <v>1.9124078309567766E-3</v>
      </c>
      <c r="AC58" s="43">
        <v>4.5589461374961698E-4</v>
      </c>
      <c r="AD58" s="43">
        <v>4.5595850542426664E-4</v>
      </c>
      <c r="AE58" s="43">
        <v>4.5580878210555402E-4</v>
      </c>
      <c r="AF58" s="43">
        <v>6.2420102100012005E-4</v>
      </c>
      <c r="AG58" s="43">
        <v>5.3368327218718467E-3</v>
      </c>
      <c r="AH58" s="43">
        <v>3.7910886460717928E-5</v>
      </c>
      <c r="AI58" s="43">
        <v>3.0496963333604805E-3</v>
      </c>
      <c r="AJ58" s="43">
        <v>2.3408767190392856E-3</v>
      </c>
      <c r="AK58" s="43">
        <v>2.1107920299860847E-2</v>
      </c>
      <c r="AL58" s="43">
        <v>4.5465307778304164E-3</v>
      </c>
      <c r="AM58" s="43">
        <v>6.4726094288540775E-4</v>
      </c>
      <c r="AN58" s="43">
        <v>6.8622896052919502E-4</v>
      </c>
      <c r="AO58" s="43">
        <v>4.3822735214708191E-4</v>
      </c>
      <c r="AP58" s="43">
        <v>1.3975700074413081E-3</v>
      </c>
      <c r="AQ58" s="43">
        <v>8.0429901352315814E-4</v>
      </c>
      <c r="AR58" s="43">
        <v>1.9912052421574736E-3</v>
      </c>
      <c r="AS58" s="43">
        <v>6.2791330135620964E-4</v>
      </c>
      <c r="AT58" s="43">
        <v>4.0086761261971077E-4</v>
      </c>
      <c r="AU58" s="43">
        <v>5.2553624210528197E-3</v>
      </c>
      <c r="AV58" s="43">
        <v>9.048477379400342E-3</v>
      </c>
      <c r="AW58" s="43">
        <v>1.0839181479708962E-2</v>
      </c>
      <c r="AX58" s="43">
        <v>1.2186369682936058E-3</v>
      </c>
      <c r="AY58" s="43">
        <v>4.9789293426631155E-4</v>
      </c>
      <c r="AZ58" s="43">
        <v>4.3911491186178416E-4</v>
      </c>
      <c r="BA58" s="43">
        <v>3.978465717678157E-4</v>
      </c>
      <c r="BB58" s="43">
        <v>3.1159792407221281E-3</v>
      </c>
      <c r="BC58" s="43">
        <v>1.8237713903761642E-3</v>
      </c>
      <c r="BD58" s="43">
        <v>7.1412992238560754E-4</v>
      </c>
      <c r="BE58" s="43">
        <v>6.0441443610614485E-4</v>
      </c>
      <c r="BF58" s="43">
        <v>1.4016975317834136E-4</v>
      </c>
      <c r="BG58" s="43">
        <v>8.881898645337283E-4</v>
      </c>
      <c r="BH58" s="43">
        <v>9.6968875928735371E-4</v>
      </c>
      <c r="BI58" s="43">
        <v>2.2339352688721349E-3</v>
      </c>
      <c r="BJ58" s="43">
        <v>2.0648938728056398E-3</v>
      </c>
      <c r="BK58" s="43">
        <v>2.102219653108989E-3</v>
      </c>
      <c r="BL58" s="43">
        <v>2.1684923328194041E-3</v>
      </c>
      <c r="BM58" s="43">
        <v>1.9167386706529315E-3</v>
      </c>
      <c r="BN58" s="43">
        <v>1.9353797732149624E-3</v>
      </c>
      <c r="BO58" s="43">
        <v>2.9700456680312147E-3</v>
      </c>
      <c r="BP58" s="43">
        <v>6.665676991153514E-4</v>
      </c>
      <c r="BQ58" s="43">
        <v>4.6537481701219797E-4</v>
      </c>
      <c r="BR58" s="43">
        <v>1.4508292158957542E-3</v>
      </c>
      <c r="BS58" s="43">
        <v>5.3231245782079654E-2</v>
      </c>
      <c r="BT58" s="43">
        <v>4.530390756228717E-4</v>
      </c>
      <c r="BU58" s="43">
        <v>1.8431586977986326E-3</v>
      </c>
      <c r="BV58" s="43">
        <v>4.2615247447273878E-4</v>
      </c>
      <c r="BW58" s="43">
        <v>1.2895451519252497E-3</v>
      </c>
      <c r="BX58" s="43">
        <v>4.7666647661261178E-4</v>
      </c>
      <c r="BY58" s="43">
        <v>4.5298043570370225E-4</v>
      </c>
      <c r="BZ58" s="43">
        <v>5.0610509464934757E-4</v>
      </c>
      <c r="CA58" s="43">
        <v>3.9111157154320396E-4</v>
      </c>
      <c r="CB58" s="43">
        <v>5.3488358294841816E-4</v>
      </c>
      <c r="CC58" s="43">
        <v>2.6407701053841404E-3</v>
      </c>
      <c r="CD58" s="43">
        <v>5.2400284110372516E-4</v>
      </c>
      <c r="CE58" s="43">
        <v>8.472020563576459E-4</v>
      </c>
      <c r="CF58" s="43">
        <v>4.3007166966629629E-4</v>
      </c>
      <c r="CG58" s="43">
        <v>8.1271507195293828E-4</v>
      </c>
      <c r="CH58" s="19"/>
    </row>
    <row r="59" spans="1:86">
      <c r="A59" s="7"/>
      <c r="B59" s="33">
        <v>54</v>
      </c>
      <c r="C59" s="515" t="s">
        <v>358</v>
      </c>
      <c r="D59" s="34">
        <v>411</v>
      </c>
      <c r="E59" s="48"/>
      <c r="H59" s="7"/>
      <c r="I59" s="14"/>
      <c r="J59" s="18"/>
      <c r="K59" s="18"/>
      <c r="L59" s="18"/>
      <c r="M59" s="18"/>
      <c r="N59" s="18"/>
      <c r="O59" s="18"/>
      <c r="P59" s="18"/>
      <c r="Q59" s="54">
        <v>342</v>
      </c>
      <c r="R59" s="55" t="s">
        <v>526</v>
      </c>
      <c r="S59" s="41">
        <v>1.149158370270948</v>
      </c>
      <c r="T59" s="45">
        <v>0.92405949217725147</v>
      </c>
      <c r="U59" s="41">
        <v>1.1738683450392309</v>
      </c>
      <c r="V59" s="45">
        <v>0.70441729857980362</v>
      </c>
      <c r="W59" s="43">
        <v>0</v>
      </c>
      <c r="X59" s="43">
        <v>0</v>
      </c>
      <c r="Y59" s="43">
        <v>0</v>
      </c>
      <c r="Z59" s="43">
        <v>0</v>
      </c>
      <c r="AA59" s="43">
        <v>0</v>
      </c>
      <c r="AB59" s="43">
        <v>0</v>
      </c>
      <c r="AC59" s="43">
        <v>0</v>
      </c>
      <c r="AD59" s="43">
        <v>0</v>
      </c>
      <c r="AE59" s="43">
        <v>0</v>
      </c>
      <c r="AF59" s="43">
        <v>0</v>
      </c>
      <c r="AG59" s="43">
        <v>0</v>
      </c>
      <c r="AH59" s="43">
        <v>0</v>
      </c>
      <c r="AI59" s="43">
        <v>0</v>
      </c>
      <c r="AJ59" s="43">
        <v>0</v>
      </c>
      <c r="AK59" s="43">
        <v>0</v>
      </c>
      <c r="AL59" s="43">
        <v>0</v>
      </c>
      <c r="AM59" s="43">
        <v>0</v>
      </c>
      <c r="AN59" s="43">
        <v>0</v>
      </c>
      <c r="AO59" s="43">
        <v>0</v>
      </c>
      <c r="AP59" s="43">
        <v>0</v>
      </c>
      <c r="AQ59" s="43">
        <v>0</v>
      </c>
      <c r="AR59" s="43">
        <v>0</v>
      </c>
      <c r="AS59" s="43">
        <v>0</v>
      </c>
      <c r="AT59" s="43">
        <v>0</v>
      </c>
      <c r="AU59" s="43">
        <v>0</v>
      </c>
      <c r="AV59" s="43">
        <v>0</v>
      </c>
      <c r="AW59" s="43">
        <v>0</v>
      </c>
      <c r="AX59" s="43">
        <v>0</v>
      </c>
      <c r="AY59" s="43">
        <v>0</v>
      </c>
      <c r="AZ59" s="43">
        <v>0</v>
      </c>
      <c r="BA59" s="43">
        <v>0</v>
      </c>
      <c r="BB59" s="43">
        <v>0</v>
      </c>
      <c r="BC59" s="43">
        <v>0</v>
      </c>
      <c r="BD59" s="43">
        <v>0</v>
      </c>
      <c r="BE59" s="43">
        <v>0</v>
      </c>
      <c r="BF59" s="43">
        <v>0</v>
      </c>
      <c r="BG59" s="43">
        <v>0</v>
      </c>
      <c r="BH59" s="43">
        <v>0</v>
      </c>
      <c r="BI59" s="43">
        <v>0</v>
      </c>
      <c r="BJ59" s="43">
        <v>0</v>
      </c>
      <c r="BK59" s="43">
        <v>0</v>
      </c>
      <c r="BL59" s="43">
        <v>0</v>
      </c>
      <c r="BM59" s="43">
        <v>0</v>
      </c>
      <c r="BN59" s="43">
        <v>0</v>
      </c>
      <c r="BO59" s="43">
        <v>0</v>
      </c>
      <c r="BP59" s="43">
        <v>0</v>
      </c>
      <c r="BQ59" s="43">
        <v>0</v>
      </c>
      <c r="BR59" s="43">
        <v>0</v>
      </c>
      <c r="BS59" s="43">
        <v>0</v>
      </c>
      <c r="BT59" s="43">
        <v>0</v>
      </c>
      <c r="BU59" s="43">
        <v>0</v>
      </c>
      <c r="BV59" s="43">
        <v>0</v>
      </c>
      <c r="BW59" s="43">
        <v>0</v>
      </c>
      <c r="BX59" s="43">
        <v>0</v>
      </c>
      <c r="BY59" s="43">
        <v>0</v>
      </c>
      <c r="BZ59" s="43">
        <v>0</v>
      </c>
      <c r="CA59" s="43">
        <v>0</v>
      </c>
      <c r="CB59" s="43">
        <v>0</v>
      </c>
      <c r="CC59" s="43">
        <v>0</v>
      </c>
      <c r="CD59" s="43">
        <v>0</v>
      </c>
      <c r="CE59" s="43">
        <v>0</v>
      </c>
      <c r="CF59" s="43">
        <v>0</v>
      </c>
      <c r="CG59" s="43">
        <v>0</v>
      </c>
      <c r="CH59" s="19"/>
    </row>
    <row r="60" spans="1:86">
      <c r="A60" s="7"/>
      <c r="B60" s="33">
        <v>55</v>
      </c>
      <c r="C60" s="515" t="s">
        <v>42</v>
      </c>
      <c r="D60" s="34">
        <v>413</v>
      </c>
      <c r="E60" s="48"/>
      <c r="H60" s="7"/>
      <c r="I60" s="14"/>
      <c r="J60" s="18"/>
      <c r="K60" s="18"/>
      <c r="L60" s="18"/>
      <c r="M60" s="18"/>
      <c r="N60" s="18"/>
      <c r="O60" s="18"/>
      <c r="P60" s="18"/>
      <c r="Q60" s="54">
        <v>352</v>
      </c>
      <c r="R60" s="55" t="s">
        <v>527</v>
      </c>
      <c r="S60" s="41">
        <v>1.0671060272188095</v>
      </c>
      <c r="T60" s="45">
        <v>0.8539808444146737</v>
      </c>
      <c r="U60" s="41">
        <v>1.0616305379270006</v>
      </c>
      <c r="V60" s="45">
        <v>0.86244552473910174</v>
      </c>
      <c r="W60" s="43">
        <v>0</v>
      </c>
      <c r="X60" s="43">
        <v>0</v>
      </c>
      <c r="Y60" s="43">
        <v>0</v>
      </c>
      <c r="Z60" s="43">
        <v>0</v>
      </c>
      <c r="AA60" s="43">
        <v>0</v>
      </c>
      <c r="AB60" s="43">
        <v>0</v>
      </c>
      <c r="AC60" s="43">
        <v>0</v>
      </c>
      <c r="AD60" s="43">
        <v>0</v>
      </c>
      <c r="AE60" s="43">
        <v>0</v>
      </c>
      <c r="AF60" s="43">
        <v>0</v>
      </c>
      <c r="AG60" s="43">
        <v>0</v>
      </c>
      <c r="AH60" s="43">
        <v>0</v>
      </c>
      <c r="AI60" s="43">
        <v>0</v>
      </c>
      <c r="AJ60" s="43">
        <v>0</v>
      </c>
      <c r="AK60" s="43">
        <v>0</v>
      </c>
      <c r="AL60" s="43">
        <v>0</v>
      </c>
      <c r="AM60" s="43">
        <v>0</v>
      </c>
      <c r="AN60" s="43">
        <v>0</v>
      </c>
      <c r="AO60" s="43">
        <v>0</v>
      </c>
      <c r="AP60" s="43">
        <v>0</v>
      </c>
      <c r="AQ60" s="43">
        <v>0</v>
      </c>
      <c r="AR60" s="43">
        <v>0</v>
      </c>
      <c r="AS60" s="43">
        <v>0</v>
      </c>
      <c r="AT60" s="43">
        <v>0</v>
      </c>
      <c r="AU60" s="43">
        <v>0</v>
      </c>
      <c r="AV60" s="43">
        <v>0</v>
      </c>
      <c r="AW60" s="43">
        <v>0</v>
      </c>
      <c r="AX60" s="43">
        <v>0</v>
      </c>
      <c r="AY60" s="43">
        <v>0</v>
      </c>
      <c r="AZ60" s="43">
        <v>0</v>
      </c>
      <c r="BA60" s="43">
        <v>0</v>
      </c>
      <c r="BB60" s="43">
        <v>0</v>
      </c>
      <c r="BC60" s="43">
        <v>0</v>
      </c>
      <c r="BD60" s="43">
        <v>0</v>
      </c>
      <c r="BE60" s="43">
        <v>0</v>
      </c>
      <c r="BF60" s="43">
        <v>0</v>
      </c>
      <c r="BG60" s="43">
        <v>0</v>
      </c>
      <c r="BH60" s="43">
        <v>0</v>
      </c>
      <c r="BI60" s="43">
        <v>0</v>
      </c>
      <c r="BJ60" s="43">
        <v>0</v>
      </c>
      <c r="BK60" s="43">
        <v>0</v>
      </c>
      <c r="BL60" s="43">
        <v>0</v>
      </c>
      <c r="BM60" s="43">
        <v>0</v>
      </c>
      <c r="BN60" s="43">
        <v>0</v>
      </c>
      <c r="BO60" s="43">
        <v>0</v>
      </c>
      <c r="BP60" s="43">
        <v>0</v>
      </c>
      <c r="BQ60" s="43">
        <v>0</v>
      </c>
      <c r="BR60" s="43">
        <v>0</v>
      </c>
      <c r="BS60" s="43">
        <v>0</v>
      </c>
      <c r="BT60" s="43">
        <v>0</v>
      </c>
      <c r="BU60" s="43">
        <v>0</v>
      </c>
      <c r="BV60" s="43">
        <v>0</v>
      </c>
      <c r="BW60" s="43">
        <v>0</v>
      </c>
      <c r="BX60" s="43">
        <v>0</v>
      </c>
      <c r="BY60" s="43">
        <v>0</v>
      </c>
      <c r="BZ60" s="43">
        <v>0</v>
      </c>
      <c r="CA60" s="43">
        <v>0</v>
      </c>
      <c r="CB60" s="43">
        <v>0</v>
      </c>
      <c r="CC60" s="43">
        <v>0</v>
      </c>
      <c r="CD60" s="43">
        <v>0</v>
      </c>
      <c r="CE60" s="43">
        <v>0</v>
      </c>
      <c r="CF60" s="43">
        <v>0</v>
      </c>
      <c r="CG60" s="43">
        <v>0</v>
      </c>
      <c r="CH60" s="19"/>
    </row>
    <row r="61" spans="1:86">
      <c r="A61" s="7"/>
      <c r="B61" s="33">
        <v>56</v>
      </c>
      <c r="C61" s="515" t="s">
        <v>359</v>
      </c>
      <c r="D61" s="34">
        <v>413</v>
      </c>
      <c r="E61" s="48"/>
      <c r="H61" s="7"/>
      <c r="I61" s="14"/>
      <c r="J61" s="18"/>
      <c r="K61" s="18"/>
      <c r="L61" s="18"/>
      <c r="M61" s="18"/>
      <c r="N61" s="18"/>
      <c r="O61" s="18"/>
      <c r="P61" s="18"/>
      <c r="Q61" s="54">
        <v>353</v>
      </c>
      <c r="R61" s="40" t="s">
        <v>528</v>
      </c>
      <c r="S61" s="41">
        <v>1.0825981193842327</v>
      </c>
      <c r="T61" s="45">
        <v>0.73079726115156074</v>
      </c>
      <c r="U61" s="41">
        <v>1.065949789411162</v>
      </c>
      <c r="V61" s="45">
        <v>0.75018384658619641</v>
      </c>
      <c r="W61" s="43">
        <v>0</v>
      </c>
      <c r="X61" s="43">
        <v>0</v>
      </c>
      <c r="Y61" s="43">
        <v>0</v>
      </c>
      <c r="Z61" s="43">
        <v>0</v>
      </c>
      <c r="AA61" s="43">
        <v>0</v>
      </c>
      <c r="AB61" s="43">
        <v>0</v>
      </c>
      <c r="AC61" s="43">
        <v>0</v>
      </c>
      <c r="AD61" s="43">
        <v>0</v>
      </c>
      <c r="AE61" s="43">
        <v>0</v>
      </c>
      <c r="AF61" s="43">
        <v>0</v>
      </c>
      <c r="AG61" s="43">
        <v>0</v>
      </c>
      <c r="AH61" s="43">
        <v>0</v>
      </c>
      <c r="AI61" s="43">
        <v>0</v>
      </c>
      <c r="AJ61" s="43">
        <v>0</v>
      </c>
      <c r="AK61" s="43">
        <v>0</v>
      </c>
      <c r="AL61" s="43">
        <v>0</v>
      </c>
      <c r="AM61" s="43">
        <v>0</v>
      </c>
      <c r="AN61" s="43">
        <v>0</v>
      </c>
      <c r="AO61" s="43">
        <v>0</v>
      </c>
      <c r="AP61" s="43">
        <v>0</v>
      </c>
      <c r="AQ61" s="43">
        <v>0</v>
      </c>
      <c r="AR61" s="43">
        <v>0</v>
      </c>
      <c r="AS61" s="43">
        <v>0</v>
      </c>
      <c r="AT61" s="43">
        <v>0</v>
      </c>
      <c r="AU61" s="43">
        <v>0</v>
      </c>
      <c r="AV61" s="43">
        <v>0</v>
      </c>
      <c r="AW61" s="43">
        <v>0</v>
      </c>
      <c r="AX61" s="43">
        <v>0</v>
      </c>
      <c r="AY61" s="43">
        <v>0</v>
      </c>
      <c r="AZ61" s="43">
        <v>0</v>
      </c>
      <c r="BA61" s="43">
        <v>0</v>
      </c>
      <c r="BB61" s="43">
        <v>0</v>
      </c>
      <c r="BC61" s="43">
        <v>0</v>
      </c>
      <c r="BD61" s="43">
        <v>0</v>
      </c>
      <c r="BE61" s="43">
        <v>0</v>
      </c>
      <c r="BF61" s="43">
        <v>0</v>
      </c>
      <c r="BG61" s="43">
        <v>0</v>
      </c>
      <c r="BH61" s="43">
        <v>0</v>
      </c>
      <c r="BI61" s="43">
        <v>0</v>
      </c>
      <c r="BJ61" s="43">
        <v>0</v>
      </c>
      <c r="BK61" s="43">
        <v>0</v>
      </c>
      <c r="BL61" s="43">
        <v>0</v>
      </c>
      <c r="BM61" s="43">
        <v>0</v>
      </c>
      <c r="BN61" s="43">
        <v>0</v>
      </c>
      <c r="BO61" s="43">
        <v>0</v>
      </c>
      <c r="BP61" s="43">
        <v>0</v>
      </c>
      <c r="BQ61" s="43">
        <v>0</v>
      </c>
      <c r="BR61" s="43">
        <v>0</v>
      </c>
      <c r="BS61" s="43">
        <v>0</v>
      </c>
      <c r="BT61" s="43">
        <v>0</v>
      </c>
      <c r="BU61" s="43">
        <v>0</v>
      </c>
      <c r="BV61" s="43">
        <v>0</v>
      </c>
      <c r="BW61" s="43">
        <v>0</v>
      </c>
      <c r="BX61" s="43">
        <v>0</v>
      </c>
      <c r="BY61" s="43">
        <v>0</v>
      </c>
      <c r="BZ61" s="43">
        <v>0</v>
      </c>
      <c r="CA61" s="43">
        <v>0</v>
      </c>
      <c r="CB61" s="43">
        <v>0</v>
      </c>
      <c r="CC61" s="43">
        <v>0</v>
      </c>
      <c r="CD61" s="43">
        <v>0</v>
      </c>
      <c r="CE61" s="43">
        <v>0</v>
      </c>
      <c r="CF61" s="43">
        <v>0</v>
      </c>
      <c r="CG61" s="43">
        <v>0</v>
      </c>
      <c r="CH61" s="19"/>
    </row>
    <row r="62" spans="1:86">
      <c r="A62" s="7"/>
      <c r="B62" s="33">
        <v>57</v>
      </c>
      <c r="C62" s="515" t="s">
        <v>360</v>
      </c>
      <c r="D62" s="34">
        <v>413</v>
      </c>
      <c r="E62" s="48"/>
      <c r="H62" s="7"/>
      <c r="I62" s="14"/>
      <c r="J62" s="18"/>
      <c r="K62" s="18"/>
      <c r="L62" s="18"/>
      <c r="M62" s="18"/>
      <c r="N62" s="18"/>
      <c r="O62" s="18"/>
      <c r="P62" s="18"/>
      <c r="Q62" s="54">
        <v>354</v>
      </c>
      <c r="R62" s="40" t="s">
        <v>529</v>
      </c>
      <c r="S62" s="41">
        <v>0.8954214392013069</v>
      </c>
      <c r="T62" s="45">
        <v>0.68474059720783687</v>
      </c>
      <c r="U62" s="41">
        <v>1.0384089258334608</v>
      </c>
      <c r="V62" s="45">
        <v>0.71075964747459963</v>
      </c>
      <c r="W62" s="43">
        <v>0</v>
      </c>
      <c r="X62" s="43">
        <v>0</v>
      </c>
      <c r="Y62" s="43">
        <v>0</v>
      </c>
      <c r="Z62" s="43">
        <v>0</v>
      </c>
      <c r="AA62" s="43">
        <v>0</v>
      </c>
      <c r="AB62" s="43">
        <v>0</v>
      </c>
      <c r="AC62" s="43">
        <v>0</v>
      </c>
      <c r="AD62" s="43">
        <v>0</v>
      </c>
      <c r="AE62" s="43">
        <v>0</v>
      </c>
      <c r="AF62" s="43">
        <v>0</v>
      </c>
      <c r="AG62" s="43">
        <v>0</v>
      </c>
      <c r="AH62" s="43">
        <v>0</v>
      </c>
      <c r="AI62" s="43">
        <v>0</v>
      </c>
      <c r="AJ62" s="43">
        <v>0</v>
      </c>
      <c r="AK62" s="43">
        <v>0</v>
      </c>
      <c r="AL62" s="43">
        <v>0</v>
      </c>
      <c r="AM62" s="43">
        <v>0</v>
      </c>
      <c r="AN62" s="43">
        <v>0</v>
      </c>
      <c r="AO62" s="43">
        <v>0</v>
      </c>
      <c r="AP62" s="43">
        <v>0</v>
      </c>
      <c r="AQ62" s="43">
        <v>0</v>
      </c>
      <c r="AR62" s="43">
        <v>0</v>
      </c>
      <c r="AS62" s="43">
        <v>0</v>
      </c>
      <c r="AT62" s="43">
        <v>0</v>
      </c>
      <c r="AU62" s="43">
        <v>0</v>
      </c>
      <c r="AV62" s="43">
        <v>0</v>
      </c>
      <c r="AW62" s="43">
        <v>0</v>
      </c>
      <c r="AX62" s="43">
        <v>0</v>
      </c>
      <c r="AY62" s="43">
        <v>0</v>
      </c>
      <c r="AZ62" s="43">
        <v>0</v>
      </c>
      <c r="BA62" s="43">
        <v>0</v>
      </c>
      <c r="BB62" s="43">
        <v>0</v>
      </c>
      <c r="BC62" s="43">
        <v>0</v>
      </c>
      <c r="BD62" s="43">
        <v>0</v>
      </c>
      <c r="BE62" s="43">
        <v>0</v>
      </c>
      <c r="BF62" s="43">
        <v>0</v>
      </c>
      <c r="BG62" s="43">
        <v>0</v>
      </c>
      <c r="BH62" s="43">
        <v>0</v>
      </c>
      <c r="BI62" s="43">
        <v>0</v>
      </c>
      <c r="BJ62" s="43">
        <v>0</v>
      </c>
      <c r="BK62" s="43">
        <v>0</v>
      </c>
      <c r="BL62" s="43">
        <v>0</v>
      </c>
      <c r="BM62" s="43">
        <v>0</v>
      </c>
      <c r="BN62" s="43">
        <v>0</v>
      </c>
      <c r="BO62" s="43">
        <v>0</v>
      </c>
      <c r="BP62" s="43">
        <v>0</v>
      </c>
      <c r="BQ62" s="43">
        <v>0</v>
      </c>
      <c r="BR62" s="43">
        <v>0</v>
      </c>
      <c r="BS62" s="43">
        <v>0</v>
      </c>
      <c r="BT62" s="43">
        <v>0</v>
      </c>
      <c r="BU62" s="43">
        <v>0</v>
      </c>
      <c r="BV62" s="43">
        <v>0</v>
      </c>
      <c r="BW62" s="43">
        <v>0</v>
      </c>
      <c r="BX62" s="43">
        <v>0</v>
      </c>
      <c r="BY62" s="43">
        <v>0</v>
      </c>
      <c r="BZ62" s="43">
        <v>0</v>
      </c>
      <c r="CA62" s="43">
        <v>0</v>
      </c>
      <c r="CB62" s="43">
        <v>0</v>
      </c>
      <c r="CC62" s="43">
        <v>0</v>
      </c>
      <c r="CD62" s="43">
        <v>0</v>
      </c>
      <c r="CE62" s="43">
        <v>0</v>
      </c>
      <c r="CF62" s="43">
        <v>0</v>
      </c>
      <c r="CG62" s="43">
        <v>0</v>
      </c>
      <c r="CH62" s="19"/>
    </row>
    <row r="63" spans="1:86">
      <c r="A63" s="7"/>
      <c r="B63" s="33">
        <v>58</v>
      </c>
      <c r="C63" s="515" t="s">
        <v>361</v>
      </c>
      <c r="D63" s="34">
        <v>413</v>
      </c>
      <c r="E63" s="48"/>
      <c r="H63" s="7"/>
      <c r="I63" s="14"/>
      <c r="J63" s="18"/>
      <c r="K63" s="18"/>
      <c r="L63" s="18"/>
      <c r="M63" s="18"/>
      <c r="N63" s="18"/>
      <c r="O63" s="18"/>
      <c r="P63" s="18"/>
      <c r="Q63" s="54">
        <v>359</v>
      </c>
      <c r="R63" s="55" t="s">
        <v>530</v>
      </c>
      <c r="S63" s="41">
        <v>1.0664751156272985</v>
      </c>
      <c r="T63" s="45">
        <v>0.87257312701977596</v>
      </c>
      <c r="U63" s="41">
        <v>1.0809115245143048</v>
      </c>
      <c r="V63" s="45">
        <v>0.75361815093776463</v>
      </c>
      <c r="W63" s="43">
        <v>0</v>
      </c>
      <c r="X63" s="43">
        <v>0</v>
      </c>
      <c r="Y63" s="43">
        <v>0</v>
      </c>
      <c r="Z63" s="43">
        <v>0</v>
      </c>
      <c r="AA63" s="43">
        <v>0</v>
      </c>
      <c r="AB63" s="43">
        <v>0</v>
      </c>
      <c r="AC63" s="43">
        <v>0</v>
      </c>
      <c r="AD63" s="43">
        <v>0</v>
      </c>
      <c r="AE63" s="43">
        <v>0</v>
      </c>
      <c r="AF63" s="43">
        <v>0</v>
      </c>
      <c r="AG63" s="43">
        <v>0</v>
      </c>
      <c r="AH63" s="43">
        <v>0</v>
      </c>
      <c r="AI63" s="43">
        <v>0</v>
      </c>
      <c r="AJ63" s="43">
        <v>0</v>
      </c>
      <c r="AK63" s="43">
        <v>0</v>
      </c>
      <c r="AL63" s="43">
        <v>0</v>
      </c>
      <c r="AM63" s="43">
        <v>0</v>
      </c>
      <c r="AN63" s="43">
        <v>0</v>
      </c>
      <c r="AO63" s="43">
        <v>0</v>
      </c>
      <c r="AP63" s="43">
        <v>0</v>
      </c>
      <c r="AQ63" s="43">
        <v>0</v>
      </c>
      <c r="AR63" s="43">
        <v>0</v>
      </c>
      <c r="AS63" s="43">
        <v>0</v>
      </c>
      <c r="AT63" s="43">
        <v>0</v>
      </c>
      <c r="AU63" s="43">
        <v>0</v>
      </c>
      <c r="AV63" s="43">
        <v>0</v>
      </c>
      <c r="AW63" s="43">
        <v>0</v>
      </c>
      <c r="AX63" s="43">
        <v>0</v>
      </c>
      <c r="AY63" s="43">
        <v>0</v>
      </c>
      <c r="AZ63" s="43">
        <v>0</v>
      </c>
      <c r="BA63" s="43">
        <v>0</v>
      </c>
      <c r="BB63" s="43">
        <v>0</v>
      </c>
      <c r="BC63" s="43">
        <v>0</v>
      </c>
      <c r="BD63" s="43">
        <v>0</v>
      </c>
      <c r="BE63" s="43">
        <v>0</v>
      </c>
      <c r="BF63" s="43">
        <v>0</v>
      </c>
      <c r="BG63" s="43">
        <v>0</v>
      </c>
      <c r="BH63" s="43">
        <v>0</v>
      </c>
      <c r="BI63" s="43">
        <v>0</v>
      </c>
      <c r="BJ63" s="43">
        <v>0</v>
      </c>
      <c r="BK63" s="43">
        <v>0</v>
      </c>
      <c r="BL63" s="43">
        <v>0</v>
      </c>
      <c r="BM63" s="43">
        <v>0</v>
      </c>
      <c r="BN63" s="43">
        <v>0</v>
      </c>
      <c r="BO63" s="43">
        <v>0</v>
      </c>
      <c r="BP63" s="43">
        <v>0</v>
      </c>
      <c r="BQ63" s="43">
        <v>0</v>
      </c>
      <c r="BR63" s="43">
        <v>0</v>
      </c>
      <c r="BS63" s="43">
        <v>0</v>
      </c>
      <c r="BT63" s="43">
        <v>0</v>
      </c>
      <c r="BU63" s="43">
        <v>0</v>
      </c>
      <c r="BV63" s="43">
        <v>0</v>
      </c>
      <c r="BW63" s="43">
        <v>0</v>
      </c>
      <c r="BX63" s="43">
        <v>0</v>
      </c>
      <c r="BY63" s="43">
        <v>0</v>
      </c>
      <c r="BZ63" s="43">
        <v>0</v>
      </c>
      <c r="CA63" s="43">
        <v>0</v>
      </c>
      <c r="CB63" s="43">
        <v>0</v>
      </c>
      <c r="CC63" s="43">
        <v>0</v>
      </c>
      <c r="CD63" s="43">
        <v>0</v>
      </c>
      <c r="CE63" s="43">
        <v>0</v>
      </c>
      <c r="CF63" s="43">
        <v>0</v>
      </c>
      <c r="CG63" s="43">
        <v>0</v>
      </c>
      <c r="CH63" s="19"/>
    </row>
    <row r="64" spans="1:86">
      <c r="A64" s="7"/>
      <c r="B64" s="33">
        <v>59</v>
      </c>
      <c r="C64" s="515" t="s">
        <v>43</v>
      </c>
      <c r="D64" s="34">
        <v>413</v>
      </c>
      <c r="E64" s="48"/>
      <c r="H64" s="7"/>
      <c r="I64" s="14"/>
      <c r="J64" s="18"/>
      <c r="K64" s="18"/>
      <c r="L64" s="18"/>
      <c r="M64" s="18"/>
      <c r="N64" s="18"/>
      <c r="O64" s="18"/>
      <c r="P64" s="18"/>
      <c r="Q64" s="54">
        <v>391</v>
      </c>
      <c r="R64" s="40" t="s">
        <v>531</v>
      </c>
      <c r="S64" s="41">
        <v>1.0494284055166176</v>
      </c>
      <c r="T64" s="45">
        <v>0.6597001557336083</v>
      </c>
      <c r="U64" s="41">
        <v>1.0427724400147986</v>
      </c>
      <c r="V64" s="45">
        <v>0.61903899969687426</v>
      </c>
      <c r="W64" s="43">
        <v>1.2435330849611737E-3</v>
      </c>
      <c r="X64" s="43">
        <v>4.2797077544164674E-3</v>
      </c>
      <c r="Y64" s="43">
        <v>2.605161692318044E-3</v>
      </c>
      <c r="Z64" s="43">
        <v>2.9715747480148374E-3</v>
      </c>
      <c r="AA64" s="43">
        <v>1.8532664444215361E-3</v>
      </c>
      <c r="AB64" s="43">
        <v>5.708974804570884E-4</v>
      </c>
      <c r="AC64" s="43">
        <v>4.2800566741271525E-3</v>
      </c>
      <c r="AD64" s="43">
        <v>4.2793973042176935E-3</v>
      </c>
      <c r="AE64" s="43">
        <v>4.2796736968821721E-3</v>
      </c>
      <c r="AF64" s="43">
        <v>3.9092679676691359E-3</v>
      </c>
      <c r="AG64" s="43">
        <v>1.6287235622951062E-3</v>
      </c>
      <c r="AH64" s="43">
        <v>1.1151745535913336E-3</v>
      </c>
      <c r="AI64" s="43">
        <v>2.6492497684053222E-3</v>
      </c>
      <c r="AJ64" s="43">
        <v>2.4081715121835531E-3</v>
      </c>
      <c r="AK64" s="43">
        <v>2.0627427840452092E-3</v>
      </c>
      <c r="AL64" s="43">
        <v>4.868953916066383E-3</v>
      </c>
      <c r="AM64" s="43">
        <v>2.4075045960828215E-3</v>
      </c>
      <c r="AN64" s="43">
        <v>3.0468217042614854E-3</v>
      </c>
      <c r="AO64" s="43">
        <v>2.081073383901171E-3</v>
      </c>
      <c r="AP64" s="43">
        <v>1.5160803115455989E-3</v>
      </c>
      <c r="AQ64" s="43">
        <v>4.7407974282451454E-4</v>
      </c>
      <c r="AR64" s="43">
        <v>5.7778217171098884E-4</v>
      </c>
      <c r="AS64" s="43">
        <v>3.9056901623909421E-3</v>
      </c>
      <c r="AT64" s="43">
        <v>4.1245112603773308E-3</v>
      </c>
      <c r="AU64" s="43">
        <v>1.747538709431712E-3</v>
      </c>
      <c r="AV64" s="43">
        <v>1.5453260628730621E-3</v>
      </c>
      <c r="AW64" s="43">
        <v>1.0543461601070095E-3</v>
      </c>
      <c r="AX64" s="43">
        <v>1.0096614687573564E-2</v>
      </c>
      <c r="AY64" s="43">
        <v>3.4661942080461245E-4</v>
      </c>
      <c r="AZ64" s="43">
        <v>2.091985061132404E-3</v>
      </c>
      <c r="BA64" s="43">
        <v>1.5846312464933988E-3</v>
      </c>
      <c r="BB64" s="43">
        <v>1.3043472590491493E-3</v>
      </c>
      <c r="BC64" s="43">
        <v>1.4379171580354243E-3</v>
      </c>
      <c r="BD64" s="43">
        <v>1.6396856489569768E-3</v>
      </c>
      <c r="BE64" s="43">
        <v>1.6083022928938505E-3</v>
      </c>
      <c r="BF64" s="43">
        <v>3.7939473074958125E-4</v>
      </c>
      <c r="BG64" s="43">
        <v>4.8604007451775772E-4</v>
      </c>
      <c r="BH64" s="43">
        <v>5.8445366698955882E-4</v>
      </c>
      <c r="BI64" s="43">
        <v>5.6793067939117496E-4</v>
      </c>
      <c r="BJ64" s="43">
        <v>6.0893723865759254E-4</v>
      </c>
      <c r="BK64" s="43">
        <v>5.330287294841009E-4</v>
      </c>
      <c r="BL64" s="43">
        <v>6.6793796436196578E-4</v>
      </c>
      <c r="BM64" s="43">
        <v>5.0354641827808611E-4</v>
      </c>
      <c r="BN64" s="43">
        <v>5.9007097411204151E-4</v>
      </c>
      <c r="BO64" s="43">
        <v>6.8766466088144597E-4</v>
      </c>
      <c r="BP64" s="43">
        <v>4.1143169667826251E-3</v>
      </c>
      <c r="BQ64" s="43">
        <v>3.0284320353686639E-3</v>
      </c>
      <c r="BR64" s="43">
        <v>1.9390868441595732E-3</v>
      </c>
      <c r="BS64" s="43">
        <v>1.4937628303925347E-3</v>
      </c>
      <c r="BT64" s="43">
        <v>1.1010137007270591E-3</v>
      </c>
      <c r="BU64" s="43">
        <v>1.438369876317616E-3</v>
      </c>
      <c r="BV64" s="43">
        <v>1.4052809790664296E-3</v>
      </c>
      <c r="BW64" s="43">
        <v>1.3151961183853771E-3</v>
      </c>
      <c r="BX64" s="43">
        <v>1.7735966024582264E-3</v>
      </c>
      <c r="BY64" s="43">
        <v>4.4200822653627479E-3</v>
      </c>
      <c r="BZ64" s="43">
        <v>9.0581310272995919E-4</v>
      </c>
      <c r="CA64" s="43">
        <v>1.0869669982909085E-3</v>
      </c>
      <c r="CB64" s="43">
        <v>4.8651088450975466E-3</v>
      </c>
      <c r="CC64" s="43">
        <v>2.4820381391659333E-3</v>
      </c>
      <c r="CD64" s="43">
        <v>2.5723807912968232E-3</v>
      </c>
      <c r="CE64" s="43">
        <v>2.6870044952386819E-3</v>
      </c>
      <c r="CF64" s="43">
        <v>2.8484385614500267E-3</v>
      </c>
      <c r="CG64" s="43">
        <v>4.7993500361351565E-3</v>
      </c>
      <c r="CH64" s="19"/>
    </row>
    <row r="65" spans="1:86">
      <c r="A65" s="7"/>
      <c r="B65" s="33">
        <v>60</v>
      </c>
      <c r="C65" s="515" t="s">
        <v>362</v>
      </c>
      <c r="D65" s="34">
        <v>413</v>
      </c>
      <c r="E65" s="48"/>
      <c r="H65" s="7"/>
      <c r="I65" s="14"/>
      <c r="J65" s="18"/>
      <c r="K65" s="18"/>
      <c r="L65" s="18"/>
      <c r="M65" s="18"/>
      <c r="N65" s="18"/>
      <c r="O65" s="18"/>
      <c r="P65" s="18"/>
      <c r="Q65" s="54">
        <v>392</v>
      </c>
      <c r="R65" s="40" t="s">
        <v>532</v>
      </c>
      <c r="S65" s="41">
        <v>1.389257860442348</v>
      </c>
      <c r="T65" s="45">
        <v>0.60436578545015429</v>
      </c>
      <c r="U65" s="41">
        <v>1.389257860442348</v>
      </c>
      <c r="V65" s="45">
        <v>0.60317804170380263</v>
      </c>
      <c r="W65" s="43">
        <v>0</v>
      </c>
      <c r="X65" s="43">
        <v>0</v>
      </c>
      <c r="Y65" s="43">
        <v>2.4025334056893119E-4</v>
      </c>
      <c r="Z65" s="43">
        <v>1.5737112071645355E-5</v>
      </c>
      <c r="AA65" s="43">
        <v>0</v>
      </c>
      <c r="AB65" s="43">
        <v>0</v>
      </c>
      <c r="AC65" s="43">
        <v>0</v>
      </c>
      <c r="AD65" s="43">
        <v>0</v>
      </c>
      <c r="AE65" s="43">
        <v>0</v>
      </c>
      <c r="AF65" s="43">
        <v>4.9007756616894181E-4</v>
      </c>
      <c r="AG65" s="43">
        <v>3.0500799225084422E-5</v>
      </c>
      <c r="AH65" s="43">
        <v>6.7877847738715747E-5</v>
      </c>
      <c r="AI65" s="43">
        <v>0</v>
      </c>
      <c r="AJ65" s="43">
        <v>0</v>
      </c>
      <c r="AK65" s="43">
        <v>0</v>
      </c>
      <c r="AL65" s="43">
        <v>3.6468167782955908E-5</v>
      </c>
      <c r="AM65" s="43">
        <v>2.8481900681449975E-5</v>
      </c>
      <c r="AN65" s="43">
        <v>2.981970026818613E-5</v>
      </c>
      <c r="AO65" s="43">
        <v>0</v>
      </c>
      <c r="AP65" s="43">
        <v>0</v>
      </c>
      <c r="AQ65" s="43">
        <v>0</v>
      </c>
      <c r="AR65" s="43">
        <v>0</v>
      </c>
      <c r="AS65" s="43">
        <v>4.9147880088760726E-4</v>
      </c>
      <c r="AT65" s="43">
        <v>4.0577829573610084E-4</v>
      </c>
      <c r="AU65" s="43">
        <v>3.0328988284734334E-5</v>
      </c>
      <c r="AV65" s="43">
        <v>3.0592774120860934E-5</v>
      </c>
      <c r="AW65" s="43">
        <v>2.8678265003144553E-5</v>
      </c>
      <c r="AX65" s="43">
        <v>3.0631324968521675E-5</v>
      </c>
      <c r="AY65" s="43">
        <v>3.2896965258842465E-5</v>
      </c>
      <c r="AZ65" s="43">
        <v>0</v>
      </c>
      <c r="BA65" s="43">
        <v>0</v>
      </c>
      <c r="BB65" s="43">
        <v>0</v>
      </c>
      <c r="BC65" s="43">
        <v>0</v>
      </c>
      <c r="BD65" s="43">
        <v>0</v>
      </c>
      <c r="BE65" s="43">
        <v>0</v>
      </c>
      <c r="BF65" s="43">
        <v>0</v>
      </c>
      <c r="BG65" s="43">
        <v>0</v>
      </c>
      <c r="BH65" s="43">
        <v>0</v>
      </c>
      <c r="BI65" s="43">
        <v>0</v>
      </c>
      <c r="BJ65" s="43">
        <v>0</v>
      </c>
      <c r="BK65" s="43">
        <v>0</v>
      </c>
      <c r="BL65" s="43">
        <v>0</v>
      </c>
      <c r="BM65" s="43">
        <v>0</v>
      </c>
      <c r="BN65" s="43">
        <v>0</v>
      </c>
      <c r="BO65" s="43">
        <v>0</v>
      </c>
      <c r="BP65" s="43">
        <v>5.006592011170684E-4</v>
      </c>
      <c r="BQ65" s="43">
        <v>4.5287599175148209E-4</v>
      </c>
      <c r="BR65" s="43">
        <v>3.0451177196570131E-5</v>
      </c>
      <c r="BS65" s="43">
        <v>2.9929383555004114E-5</v>
      </c>
      <c r="BT65" s="43">
        <v>3.0218835675307787E-5</v>
      </c>
      <c r="BU65" s="43">
        <v>0</v>
      </c>
      <c r="BV65" s="43">
        <v>0</v>
      </c>
      <c r="BW65" s="43">
        <v>0</v>
      </c>
      <c r="BX65" s="43">
        <v>0</v>
      </c>
      <c r="BY65" s="43">
        <v>4.7452022250977702E-4</v>
      </c>
      <c r="BZ65" s="43">
        <v>5.2111032462980923E-4</v>
      </c>
      <c r="CA65" s="43">
        <v>4.1169835245864859E-4</v>
      </c>
      <c r="CB65" s="43">
        <v>5.4066774720863187E-4</v>
      </c>
      <c r="CC65" s="43">
        <v>4.9647558194220451E-4</v>
      </c>
      <c r="CD65" s="43">
        <v>5.7785768696235102E-4</v>
      </c>
      <c r="CE65" s="43">
        <v>8.5775684632802978E-4</v>
      </c>
      <c r="CF65" s="43">
        <v>4.5120664623842112E-4</v>
      </c>
      <c r="CG65" s="43">
        <v>4.6930033178013692E-4</v>
      </c>
      <c r="CH65" s="19"/>
    </row>
    <row r="66" spans="1:86">
      <c r="A66" s="7"/>
      <c r="B66" s="33">
        <v>61</v>
      </c>
      <c r="C66" s="515" t="s">
        <v>44</v>
      </c>
      <c r="D66" s="34">
        <v>413</v>
      </c>
      <c r="E66" s="48"/>
      <c r="H66" s="7"/>
      <c r="I66" s="14"/>
      <c r="J66" s="18"/>
      <c r="K66" s="18"/>
      <c r="L66" s="18"/>
      <c r="M66" s="18"/>
      <c r="N66" s="18"/>
      <c r="O66" s="18"/>
      <c r="P66" s="18"/>
      <c r="Q66" s="54">
        <v>411</v>
      </c>
      <c r="R66" s="40" t="s">
        <v>533</v>
      </c>
      <c r="S66" s="41">
        <v>1.0987014675839075</v>
      </c>
      <c r="T66" s="45">
        <v>0.48585643726719235</v>
      </c>
      <c r="U66" s="41">
        <v>1.0931444944812561</v>
      </c>
      <c r="V66" s="45">
        <v>0.53305543054015625</v>
      </c>
      <c r="W66" s="43">
        <v>0</v>
      </c>
      <c r="X66" s="43">
        <v>0</v>
      </c>
      <c r="Y66" s="43">
        <v>0</v>
      </c>
      <c r="Z66" s="43">
        <v>0</v>
      </c>
      <c r="AA66" s="43">
        <v>0</v>
      </c>
      <c r="AB66" s="43">
        <v>0</v>
      </c>
      <c r="AC66" s="43">
        <v>0</v>
      </c>
      <c r="AD66" s="43">
        <v>0</v>
      </c>
      <c r="AE66" s="43">
        <v>0</v>
      </c>
      <c r="AF66" s="43">
        <v>0</v>
      </c>
      <c r="AG66" s="43">
        <v>0</v>
      </c>
      <c r="AH66" s="43">
        <v>0</v>
      </c>
      <c r="AI66" s="43">
        <v>0</v>
      </c>
      <c r="AJ66" s="43">
        <v>0</v>
      </c>
      <c r="AK66" s="43">
        <v>0</v>
      </c>
      <c r="AL66" s="43">
        <v>0</v>
      </c>
      <c r="AM66" s="43">
        <v>0</v>
      </c>
      <c r="AN66" s="43">
        <v>0</v>
      </c>
      <c r="AO66" s="43">
        <v>0</v>
      </c>
      <c r="AP66" s="43">
        <v>0</v>
      </c>
      <c r="AQ66" s="43">
        <v>0</v>
      </c>
      <c r="AR66" s="43">
        <v>0</v>
      </c>
      <c r="AS66" s="43">
        <v>0</v>
      </c>
      <c r="AT66" s="43">
        <v>0</v>
      </c>
      <c r="AU66" s="43">
        <v>0</v>
      </c>
      <c r="AV66" s="43">
        <v>0</v>
      </c>
      <c r="AW66" s="43">
        <v>0</v>
      </c>
      <c r="AX66" s="43">
        <v>0</v>
      </c>
      <c r="AY66" s="43">
        <v>0</v>
      </c>
      <c r="AZ66" s="43">
        <v>0</v>
      </c>
      <c r="BA66" s="43">
        <v>0</v>
      </c>
      <c r="BB66" s="43">
        <v>0</v>
      </c>
      <c r="BC66" s="43">
        <v>0</v>
      </c>
      <c r="BD66" s="43">
        <v>0</v>
      </c>
      <c r="BE66" s="43">
        <v>0</v>
      </c>
      <c r="BF66" s="43">
        <v>0</v>
      </c>
      <c r="BG66" s="43">
        <v>0</v>
      </c>
      <c r="BH66" s="43">
        <v>0</v>
      </c>
      <c r="BI66" s="43">
        <v>0</v>
      </c>
      <c r="BJ66" s="43">
        <v>0</v>
      </c>
      <c r="BK66" s="43">
        <v>0</v>
      </c>
      <c r="BL66" s="43">
        <v>0</v>
      </c>
      <c r="BM66" s="43">
        <v>0</v>
      </c>
      <c r="BN66" s="43">
        <v>0</v>
      </c>
      <c r="BO66" s="43">
        <v>0</v>
      </c>
      <c r="BP66" s="43">
        <v>0</v>
      </c>
      <c r="BQ66" s="43">
        <v>0</v>
      </c>
      <c r="BR66" s="43">
        <v>0</v>
      </c>
      <c r="BS66" s="43">
        <v>0</v>
      </c>
      <c r="BT66" s="43">
        <v>0</v>
      </c>
      <c r="BU66" s="43">
        <v>0</v>
      </c>
      <c r="BV66" s="43">
        <v>0</v>
      </c>
      <c r="BW66" s="43">
        <v>0</v>
      </c>
      <c r="BX66" s="43">
        <v>0</v>
      </c>
      <c r="BY66" s="43">
        <v>0</v>
      </c>
      <c r="BZ66" s="43">
        <v>0</v>
      </c>
      <c r="CA66" s="43">
        <v>0</v>
      </c>
      <c r="CB66" s="43">
        <v>0</v>
      </c>
      <c r="CC66" s="43">
        <v>0</v>
      </c>
      <c r="CD66" s="43">
        <v>0</v>
      </c>
      <c r="CE66" s="43">
        <v>0</v>
      </c>
      <c r="CF66" s="43">
        <v>0</v>
      </c>
      <c r="CG66" s="43">
        <v>0</v>
      </c>
      <c r="CH66" s="19"/>
    </row>
    <row r="67" spans="1:86">
      <c r="A67" s="7"/>
      <c r="B67" s="33">
        <v>62</v>
      </c>
      <c r="C67" s="515" t="s">
        <v>363</v>
      </c>
      <c r="D67" s="34">
        <v>413</v>
      </c>
      <c r="E67" s="48"/>
      <c r="H67" s="7"/>
      <c r="I67" s="14"/>
      <c r="J67" s="18"/>
      <c r="K67" s="18"/>
      <c r="L67" s="18"/>
      <c r="M67" s="18"/>
      <c r="N67" s="18"/>
      <c r="O67" s="18"/>
      <c r="P67" s="18"/>
      <c r="Q67" s="57">
        <v>412</v>
      </c>
      <c r="R67" s="55" t="s">
        <v>534</v>
      </c>
      <c r="S67" s="41">
        <v>1.0592679888778262</v>
      </c>
      <c r="T67" s="45">
        <v>0.48371731907706478</v>
      </c>
      <c r="U67" s="41">
        <v>1.0592679888778262</v>
      </c>
      <c r="V67" s="45">
        <v>0.53390906320827491</v>
      </c>
      <c r="W67" s="43">
        <v>8.2966885984575719E-4</v>
      </c>
      <c r="X67" s="43">
        <v>1.481386605695707E-3</v>
      </c>
      <c r="Y67" s="43">
        <v>5.048971140138019E-4</v>
      </c>
      <c r="Z67" s="43">
        <v>3.5702531851511149E-4</v>
      </c>
      <c r="AA67" s="43">
        <v>7.3074033016751541E-4</v>
      </c>
      <c r="AB67" s="43">
        <v>9.3880320575347924E-4</v>
      </c>
      <c r="AC67" s="43">
        <v>1.4814653507031021E-3</v>
      </c>
      <c r="AD67" s="43">
        <v>1.4814290105602101E-3</v>
      </c>
      <c r="AE67" s="43">
        <v>1.4813537112982253E-3</v>
      </c>
      <c r="AF67" s="43">
        <v>6.3874574825665848E-4</v>
      </c>
      <c r="AG67" s="43">
        <v>4.5439829736621234E-4</v>
      </c>
      <c r="AH67" s="43">
        <v>1.0433120422789477E-4</v>
      </c>
      <c r="AI67" s="43">
        <v>3.3846785380217101E-4</v>
      </c>
      <c r="AJ67" s="43">
        <v>4.9391221562527675E-4</v>
      </c>
      <c r="AK67" s="43">
        <v>3.3574314747168493E-4</v>
      </c>
      <c r="AL67" s="43">
        <v>2.7734601100156141E-4</v>
      </c>
      <c r="AM67" s="43">
        <v>2.3721215837001864E-4</v>
      </c>
      <c r="AN67" s="43">
        <v>3.1537918094941259E-4</v>
      </c>
      <c r="AO67" s="43">
        <v>7.7764228028484551E-4</v>
      </c>
      <c r="AP67" s="43">
        <v>6.6131888400557191E-4</v>
      </c>
      <c r="AQ67" s="43">
        <v>7.7885000390366546E-4</v>
      </c>
      <c r="AR67" s="43">
        <v>9.5017744808485846E-4</v>
      </c>
      <c r="AS67" s="43">
        <v>6.3787750637524807E-4</v>
      </c>
      <c r="AT67" s="43">
        <v>6.9097979312235185E-4</v>
      </c>
      <c r="AU67" s="43">
        <v>7.1509478276219555E-4</v>
      </c>
      <c r="AV67" s="43">
        <v>3.3952411959010844E-4</v>
      </c>
      <c r="AW67" s="43">
        <v>1.9679695226804315E-4</v>
      </c>
      <c r="AX67" s="43">
        <v>4.2623748138428079E-4</v>
      </c>
      <c r="AY67" s="43">
        <v>2.6337110181808509E-4</v>
      </c>
      <c r="AZ67" s="43">
        <v>7.8579351773620592E-4</v>
      </c>
      <c r="BA67" s="43">
        <v>4.0679024194844102E-4</v>
      </c>
      <c r="BB67" s="43">
        <v>7.5117040988097097E-4</v>
      </c>
      <c r="BC67" s="43">
        <v>7.6811642160405798E-4</v>
      </c>
      <c r="BD67" s="43">
        <v>5.0296796795227443E-4</v>
      </c>
      <c r="BE67" s="43">
        <v>3.5198752759385354E-4</v>
      </c>
      <c r="BF67" s="43">
        <v>6.7579513238806175E-4</v>
      </c>
      <c r="BG67" s="43">
        <v>7.9186759157589084E-4</v>
      </c>
      <c r="BH67" s="43">
        <v>8.6278731664404427E-4</v>
      </c>
      <c r="BI67" s="43">
        <v>1.0839649934489496E-3</v>
      </c>
      <c r="BJ67" s="43">
        <v>1.0568262699649335E-3</v>
      </c>
      <c r="BK67" s="43">
        <v>9.8519659969304005E-4</v>
      </c>
      <c r="BL67" s="43">
        <v>9.3615519104768628E-4</v>
      </c>
      <c r="BM67" s="43">
        <v>9.5367745580718247E-4</v>
      </c>
      <c r="BN67" s="43">
        <v>9.3471875933364421E-4</v>
      </c>
      <c r="BO67" s="43">
        <v>8.2010591587752596E-4</v>
      </c>
      <c r="BP67" s="43">
        <v>6.8262955105551971E-4</v>
      </c>
      <c r="BQ67" s="43">
        <v>4.496989307070609E-4</v>
      </c>
      <c r="BR67" s="43">
        <v>3.1207886287638924E-4</v>
      </c>
      <c r="BS67" s="43">
        <v>2.3961282329830537E-4</v>
      </c>
      <c r="BT67" s="43">
        <v>2.4239097870913137E-3</v>
      </c>
      <c r="BU67" s="43">
        <v>7.7239855323918167E-4</v>
      </c>
      <c r="BV67" s="43">
        <v>4.594202193299136E-4</v>
      </c>
      <c r="BW67" s="43">
        <v>8.4835880635945036E-4</v>
      </c>
      <c r="BX67" s="43">
        <v>3.6043142318231794E-4</v>
      </c>
      <c r="BY67" s="43">
        <v>6.3663730793399006E-4</v>
      </c>
      <c r="BZ67" s="43">
        <v>6.0167295210308521E-4</v>
      </c>
      <c r="CA67" s="43">
        <v>5.5994365252518712E-4</v>
      </c>
      <c r="CB67" s="43">
        <v>7.5019882970541189E-4</v>
      </c>
      <c r="CC67" s="43">
        <v>7.3423055424273569E-4</v>
      </c>
      <c r="CD67" s="43">
        <v>4.4059937852811848E-4</v>
      </c>
      <c r="CE67" s="43">
        <v>1.4533648910725728E-4</v>
      </c>
      <c r="CF67" s="43">
        <v>4.275822675795678E-4</v>
      </c>
      <c r="CG67" s="43">
        <v>6.6730013588781382E-4</v>
      </c>
      <c r="CH67" s="19"/>
    </row>
    <row r="68" spans="1:86">
      <c r="A68" s="7"/>
      <c r="B68" s="58">
        <v>63</v>
      </c>
      <c r="C68" s="516" t="s">
        <v>364</v>
      </c>
      <c r="D68" s="59">
        <v>413</v>
      </c>
      <c r="E68" s="48"/>
      <c r="H68" s="7"/>
      <c r="I68" s="14"/>
      <c r="J68" s="18"/>
      <c r="K68" s="18"/>
      <c r="L68" s="18"/>
      <c r="M68" s="18"/>
      <c r="N68" s="18"/>
      <c r="O68" s="18"/>
      <c r="P68" s="18"/>
      <c r="Q68" s="54">
        <v>413</v>
      </c>
      <c r="R68" s="40" t="s">
        <v>535</v>
      </c>
      <c r="S68" s="41">
        <v>1.0581830538386425</v>
      </c>
      <c r="T68" s="45">
        <v>0.4525638404273199</v>
      </c>
      <c r="U68" s="41">
        <v>1.0589054649235317</v>
      </c>
      <c r="V68" s="45">
        <v>0.50627451794813894</v>
      </c>
      <c r="W68" s="43">
        <v>0</v>
      </c>
      <c r="X68" s="43">
        <v>0</v>
      </c>
      <c r="Y68" s="43">
        <v>0</v>
      </c>
      <c r="Z68" s="43">
        <v>0</v>
      </c>
      <c r="AA68" s="43">
        <v>0</v>
      </c>
      <c r="AB68" s="43">
        <v>0</v>
      </c>
      <c r="AC68" s="43">
        <v>0</v>
      </c>
      <c r="AD68" s="43">
        <v>0</v>
      </c>
      <c r="AE68" s="43">
        <v>0</v>
      </c>
      <c r="AF68" s="43">
        <v>0</v>
      </c>
      <c r="AG68" s="43">
        <v>0</v>
      </c>
      <c r="AH68" s="43">
        <v>0</v>
      </c>
      <c r="AI68" s="43">
        <v>0</v>
      </c>
      <c r="AJ68" s="43">
        <v>0</v>
      </c>
      <c r="AK68" s="43">
        <v>0</v>
      </c>
      <c r="AL68" s="43">
        <v>0</v>
      </c>
      <c r="AM68" s="43">
        <v>0</v>
      </c>
      <c r="AN68" s="43">
        <v>0</v>
      </c>
      <c r="AO68" s="43">
        <v>0</v>
      </c>
      <c r="AP68" s="43">
        <v>0</v>
      </c>
      <c r="AQ68" s="43">
        <v>0</v>
      </c>
      <c r="AR68" s="43">
        <v>0</v>
      </c>
      <c r="AS68" s="43">
        <v>0</v>
      </c>
      <c r="AT68" s="43">
        <v>0</v>
      </c>
      <c r="AU68" s="43">
        <v>0</v>
      </c>
      <c r="AV68" s="43">
        <v>0</v>
      </c>
      <c r="AW68" s="43">
        <v>0</v>
      </c>
      <c r="AX68" s="43">
        <v>0</v>
      </c>
      <c r="AY68" s="43">
        <v>0</v>
      </c>
      <c r="AZ68" s="43">
        <v>0</v>
      </c>
      <c r="BA68" s="43">
        <v>0</v>
      </c>
      <c r="BB68" s="43">
        <v>0</v>
      </c>
      <c r="BC68" s="43">
        <v>0</v>
      </c>
      <c r="BD68" s="43">
        <v>0</v>
      </c>
      <c r="BE68" s="43">
        <v>0</v>
      </c>
      <c r="BF68" s="43">
        <v>0</v>
      </c>
      <c r="BG68" s="43">
        <v>0</v>
      </c>
      <c r="BH68" s="43">
        <v>0</v>
      </c>
      <c r="BI68" s="43">
        <v>0</v>
      </c>
      <c r="BJ68" s="43">
        <v>0</v>
      </c>
      <c r="BK68" s="43">
        <v>0</v>
      </c>
      <c r="BL68" s="43">
        <v>0</v>
      </c>
      <c r="BM68" s="43">
        <v>0</v>
      </c>
      <c r="BN68" s="43">
        <v>0</v>
      </c>
      <c r="BO68" s="43">
        <v>0</v>
      </c>
      <c r="BP68" s="43">
        <v>0</v>
      </c>
      <c r="BQ68" s="43">
        <v>0</v>
      </c>
      <c r="BR68" s="43">
        <v>0</v>
      </c>
      <c r="BS68" s="43">
        <v>0</v>
      </c>
      <c r="BT68" s="43">
        <v>0</v>
      </c>
      <c r="BU68" s="43">
        <v>0</v>
      </c>
      <c r="BV68" s="43">
        <v>0</v>
      </c>
      <c r="BW68" s="43">
        <v>0</v>
      </c>
      <c r="BX68" s="43">
        <v>0</v>
      </c>
      <c r="BY68" s="43">
        <v>0</v>
      </c>
      <c r="BZ68" s="43">
        <v>0</v>
      </c>
      <c r="CA68" s="43">
        <v>0</v>
      </c>
      <c r="CB68" s="43">
        <v>0</v>
      </c>
      <c r="CC68" s="43">
        <v>0</v>
      </c>
      <c r="CD68" s="43">
        <v>0</v>
      </c>
      <c r="CE68" s="43">
        <v>0</v>
      </c>
      <c r="CF68" s="43">
        <v>0</v>
      </c>
      <c r="CG68" s="43">
        <v>0</v>
      </c>
      <c r="CH68" s="19"/>
    </row>
    <row r="69" spans="1:86">
      <c r="A69" s="7"/>
      <c r="B69" s="52"/>
      <c r="C69" s="52"/>
      <c r="D69" s="52"/>
      <c r="H69" s="7"/>
      <c r="I69" s="14"/>
      <c r="J69" s="18"/>
      <c r="K69" s="18"/>
      <c r="L69" s="18"/>
      <c r="M69" s="18"/>
      <c r="N69" s="18"/>
      <c r="O69" s="18"/>
      <c r="P69" s="18"/>
      <c r="Q69" s="54">
        <v>419</v>
      </c>
      <c r="R69" s="40" t="s">
        <v>536</v>
      </c>
      <c r="S69" s="41">
        <v>1.0671364394016944</v>
      </c>
      <c r="T69" s="45">
        <v>0.55571792558042665</v>
      </c>
      <c r="U69" s="41">
        <v>1.0743170889382923</v>
      </c>
      <c r="V69" s="45">
        <v>0.4748125551047655</v>
      </c>
      <c r="W69" s="43">
        <v>0</v>
      </c>
      <c r="X69" s="43">
        <v>0</v>
      </c>
      <c r="Y69" s="43">
        <v>0</v>
      </c>
      <c r="Z69" s="43">
        <v>0</v>
      </c>
      <c r="AA69" s="43">
        <v>0</v>
      </c>
      <c r="AB69" s="43">
        <v>0</v>
      </c>
      <c r="AC69" s="43">
        <v>0</v>
      </c>
      <c r="AD69" s="43">
        <v>0</v>
      </c>
      <c r="AE69" s="43">
        <v>0</v>
      </c>
      <c r="AF69" s="43">
        <v>0</v>
      </c>
      <c r="AG69" s="43">
        <v>0</v>
      </c>
      <c r="AH69" s="43">
        <v>0</v>
      </c>
      <c r="AI69" s="43">
        <v>0</v>
      </c>
      <c r="AJ69" s="43">
        <v>0</v>
      </c>
      <c r="AK69" s="43">
        <v>0</v>
      </c>
      <c r="AL69" s="43">
        <v>0</v>
      </c>
      <c r="AM69" s="43">
        <v>0</v>
      </c>
      <c r="AN69" s="43">
        <v>0</v>
      </c>
      <c r="AO69" s="43">
        <v>0</v>
      </c>
      <c r="AP69" s="43">
        <v>0</v>
      </c>
      <c r="AQ69" s="43">
        <v>0</v>
      </c>
      <c r="AR69" s="43">
        <v>0</v>
      </c>
      <c r="AS69" s="43">
        <v>0</v>
      </c>
      <c r="AT69" s="43">
        <v>0</v>
      </c>
      <c r="AU69" s="43">
        <v>0</v>
      </c>
      <c r="AV69" s="43">
        <v>0</v>
      </c>
      <c r="AW69" s="43">
        <v>0</v>
      </c>
      <c r="AX69" s="43">
        <v>0</v>
      </c>
      <c r="AY69" s="43">
        <v>0</v>
      </c>
      <c r="AZ69" s="43">
        <v>0</v>
      </c>
      <c r="BA69" s="43">
        <v>0</v>
      </c>
      <c r="BB69" s="43">
        <v>0</v>
      </c>
      <c r="BC69" s="43">
        <v>0</v>
      </c>
      <c r="BD69" s="43">
        <v>0</v>
      </c>
      <c r="BE69" s="43">
        <v>0</v>
      </c>
      <c r="BF69" s="43">
        <v>0</v>
      </c>
      <c r="BG69" s="43">
        <v>0</v>
      </c>
      <c r="BH69" s="43">
        <v>0</v>
      </c>
      <c r="BI69" s="43">
        <v>0</v>
      </c>
      <c r="BJ69" s="43">
        <v>0</v>
      </c>
      <c r="BK69" s="43">
        <v>0</v>
      </c>
      <c r="BL69" s="43">
        <v>0</v>
      </c>
      <c r="BM69" s="43">
        <v>0</v>
      </c>
      <c r="BN69" s="43">
        <v>0</v>
      </c>
      <c r="BO69" s="43">
        <v>0</v>
      </c>
      <c r="BP69" s="43">
        <v>0</v>
      </c>
      <c r="BQ69" s="43">
        <v>0</v>
      </c>
      <c r="BR69" s="43">
        <v>0</v>
      </c>
      <c r="BS69" s="43">
        <v>0</v>
      </c>
      <c r="BT69" s="43">
        <v>0</v>
      </c>
      <c r="BU69" s="43">
        <v>0</v>
      </c>
      <c r="BV69" s="43">
        <v>0</v>
      </c>
      <c r="BW69" s="43">
        <v>0</v>
      </c>
      <c r="BX69" s="43">
        <v>0</v>
      </c>
      <c r="BY69" s="43">
        <v>0</v>
      </c>
      <c r="BZ69" s="43">
        <v>0</v>
      </c>
      <c r="CA69" s="43">
        <v>0</v>
      </c>
      <c r="CB69" s="43">
        <v>0</v>
      </c>
      <c r="CC69" s="43">
        <v>0</v>
      </c>
      <c r="CD69" s="43">
        <v>0</v>
      </c>
      <c r="CE69" s="43">
        <v>0</v>
      </c>
      <c r="CF69" s="43">
        <v>0</v>
      </c>
      <c r="CG69" s="43">
        <v>0</v>
      </c>
      <c r="CH69" s="19"/>
    </row>
    <row r="70" spans="1:86">
      <c r="H70" s="7"/>
      <c r="I70" s="14"/>
      <c r="J70" s="18"/>
      <c r="K70" s="18"/>
      <c r="L70" s="18"/>
      <c r="M70" s="18"/>
      <c r="N70" s="18"/>
      <c r="O70" s="18"/>
      <c r="P70" s="18"/>
      <c r="Q70" s="54">
        <v>461</v>
      </c>
      <c r="R70" s="40" t="s">
        <v>537</v>
      </c>
      <c r="S70" s="41">
        <v>1.0017231910022002</v>
      </c>
      <c r="T70" s="45">
        <v>0.61647862651984642</v>
      </c>
      <c r="U70" s="41">
        <v>1.0017231910022002</v>
      </c>
      <c r="V70" s="45">
        <v>0.62075377060023096</v>
      </c>
      <c r="W70" s="43">
        <v>2.2481700224227571E-3</v>
      </c>
      <c r="X70" s="43">
        <v>1.4551967528161631E-3</v>
      </c>
      <c r="Y70" s="43">
        <v>1.4454340199867312E-3</v>
      </c>
      <c r="Z70" s="43">
        <v>2.8867754289603532E-3</v>
      </c>
      <c r="AA70" s="43">
        <v>3.6117997578293559E-3</v>
      </c>
      <c r="AB70" s="43">
        <v>7.4386343141264095E-4</v>
      </c>
      <c r="AC70" s="43">
        <v>1.4552767111775922E-3</v>
      </c>
      <c r="AD70" s="43">
        <v>1.4551192647089706E-3</v>
      </c>
      <c r="AE70" s="43">
        <v>1.4551903704393572E-3</v>
      </c>
      <c r="AF70" s="43">
        <v>1.4838032215369308E-3</v>
      </c>
      <c r="AG70" s="43">
        <v>1.4263978719151261E-3</v>
      </c>
      <c r="AH70" s="43">
        <v>1.35332009360925E-3</v>
      </c>
      <c r="AI70" s="43">
        <v>2.7274141190633118E-3</v>
      </c>
      <c r="AJ70" s="43">
        <v>2.0697998428165216E-3</v>
      </c>
      <c r="AK70" s="43">
        <v>2.0288925104301799E-3</v>
      </c>
      <c r="AL70" s="43">
        <v>6.3681922376876334E-3</v>
      </c>
      <c r="AM70" s="43">
        <v>2.4928576511485836E-3</v>
      </c>
      <c r="AN70" s="43">
        <v>2.2326848336092762E-3</v>
      </c>
      <c r="AO70" s="43">
        <v>2.7344626990089007E-3</v>
      </c>
      <c r="AP70" s="43">
        <v>4.9103813145113225E-3</v>
      </c>
      <c r="AQ70" s="43">
        <v>8.280168766096192E-4</v>
      </c>
      <c r="AR70" s="43">
        <v>7.3787929563029128E-4</v>
      </c>
      <c r="AS70" s="43">
        <v>1.4758823770357188E-3</v>
      </c>
      <c r="AT70" s="43">
        <v>1.9603268215945186E-3</v>
      </c>
      <c r="AU70" s="43">
        <v>4.4199989005187508E-4</v>
      </c>
      <c r="AV70" s="43">
        <v>9.3300949929341537E-4</v>
      </c>
      <c r="AW70" s="43">
        <v>4.2860763292475342E-4</v>
      </c>
      <c r="AX70" s="43">
        <v>2.3191025179039866E-4</v>
      </c>
      <c r="AY70" s="43">
        <v>5.4036733279272985E-3</v>
      </c>
      <c r="AZ70" s="43">
        <v>2.727408091744789E-3</v>
      </c>
      <c r="BA70" s="43">
        <v>3.0554220010988891E-3</v>
      </c>
      <c r="BB70" s="43">
        <v>4.6541026215469747E-3</v>
      </c>
      <c r="BC70" s="43">
        <v>5.1829183109624189E-3</v>
      </c>
      <c r="BD70" s="43">
        <v>4.5479155309433921E-3</v>
      </c>
      <c r="BE70" s="43">
        <v>3.0392093300222016E-3</v>
      </c>
      <c r="BF70" s="43">
        <v>7.652172287901626E-4</v>
      </c>
      <c r="BG70" s="43">
        <v>8.35949543054707E-4</v>
      </c>
      <c r="BH70" s="43">
        <v>6.811127734782516E-4</v>
      </c>
      <c r="BI70" s="43">
        <v>6.9175678035097586E-4</v>
      </c>
      <c r="BJ70" s="43">
        <v>1.0009306802544013E-3</v>
      </c>
      <c r="BK70" s="43">
        <v>7.615772601815041E-4</v>
      </c>
      <c r="BL70" s="43">
        <v>7.0124960400632654E-4</v>
      </c>
      <c r="BM70" s="43">
        <v>7.4189005597108425E-4</v>
      </c>
      <c r="BN70" s="43">
        <v>7.1928618639415908E-4</v>
      </c>
      <c r="BO70" s="43">
        <v>9.8189356401066864E-4</v>
      </c>
      <c r="BP70" s="43">
        <v>1.5353030272252249E-3</v>
      </c>
      <c r="BQ70" s="43">
        <v>1.2260235516384488E-3</v>
      </c>
      <c r="BR70" s="43">
        <v>3.5841239305071807E-4</v>
      </c>
      <c r="BS70" s="43">
        <v>3.5607918045781132E-4</v>
      </c>
      <c r="BT70" s="43">
        <v>7.8877141453693317E-4</v>
      </c>
      <c r="BU70" s="43">
        <v>5.1829755875024515E-3</v>
      </c>
      <c r="BV70" s="43">
        <v>5.1787892808685312E-3</v>
      </c>
      <c r="BW70" s="43">
        <v>3.9876888076386544E-3</v>
      </c>
      <c r="BX70" s="43">
        <v>4.779110955222465E-3</v>
      </c>
      <c r="BY70" s="43">
        <v>1.4318810262790469E-3</v>
      </c>
      <c r="BZ70" s="43">
        <v>1.2990081306005386E-3</v>
      </c>
      <c r="CA70" s="43">
        <v>1.4067170780487641E-3</v>
      </c>
      <c r="CB70" s="43">
        <v>1.700390395915562E-3</v>
      </c>
      <c r="CC70" s="43">
        <v>1.4367383182895834E-3</v>
      </c>
      <c r="CD70" s="43">
        <v>1.2499913715329272E-3</v>
      </c>
      <c r="CE70" s="43">
        <v>1.0308080662746947E-3</v>
      </c>
      <c r="CF70" s="43">
        <v>1.1656545033837742E-3</v>
      </c>
      <c r="CG70" s="43">
        <v>1.8199819431058504E-3</v>
      </c>
      <c r="CH70" s="19"/>
    </row>
    <row r="71" spans="1:86">
      <c r="H71" s="7"/>
      <c r="I71" s="14"/>
      <c r="J71" s="18"/>
      <c r="K71" s="18"/>
      <c r="L71" s="18"/>
      <c r="M71" s="18"/>
      <c r="N71" s="18"/>
      <c r="O71" s="18"/>
      <c r="P71" s="18"/>
      <c r="Q71" s="54">
        <v>462</v>
      </c>
      <c r="R71" s="40" t="s">
        <v>538</v>
      </c>
      <c r="S71" s="41">
        <v>1.1980896706137643</v>
      </c>
      <c r="T71" s="45">
        <v>0.74532354300016346</v>
      </c>
      <c r="U71" s="41">
        <v>1.1931874295201474</v>
      </c>
      <c r="V71" s="45">
        <v>0.76298484818682144</v>
      </c>
      <c r="W71" s="43">
        <v>7.5958175705545332E-4</v>
      </c>
      <c r="X71" s="43">
        <v>9.1959229023526247E-4</v>
      </c>
      <c r="Y71" s="43">
        <v>4.4426297874448472E-4</v>
      </c>
      <c r="Z71" s="43">
        <v>5.7067286334635202E-4</v>
      </c>
      <c r="AA71" s="43">
        <v>8.1415771217181558E-4</v>
      </c>
      <c r="AB71" s="43">
        <v>6.9937555381675951E-4</v>
      </c>
      <c r="AC71" s="43">
        <v>9.1960083584939872E-4</v>
      </c>
      <c r="AD71" s="43">
        <v>9.1958618265412405E-4</v>
      </c>
      <c r="AE71" s="43">
        <v>9.195911208351368E-4</v>
      </c>
      <c r="AF71" s="43">
        <v>5.4244079586062896E-4</v>
      </c>
      <c r="AG71" s="43">
        <v>4.1843767226008161E-4</v>
      </c>
      <c r="AH71" s="43">
        <v>9.4586581280230755E-5</v>
      </c>
      <c r="AI71" s="43">
        <v>4.9128866023480464E-4</v>
      </c>
      <c r="AJ71" s="43">
        <v>3.2463132822405018E-4</v>
      </c>
      <c r="AK71" s="43">
        <v>3.1542844768524037E-3</v>
      </c>
      <c r="AL71" s="43">
        <v>6.5885914577601152E-4</v>
      </c>
      <c r="AM71" s="43">
        <v>2.2317003183270882E-4</v>
      </c>
      <c r="AN71" s="43">
        <v>2.4422517424234737E-4</v>
      </c>
      <c r="AO71" s="43">
        <v>5.4491301934056567E-4</v>
      </c>
      <c r="AP71" s="43">
        <v>1.2126775157410778E-3</v>
      </c>
      <c r="AQ71" s="43">
        <v>5.0340695937376237E-4</v>
      </c>
      <c r="AR71" s="43">
        <v>7.1331084399386567E-4</v>
      </c>
      <c r="AS71" s="43">
        <v>5.3827598824690863E-4</v>
      </c>
      <c r="AT71" s="43">
        <v>7.9299856370137101E-4</v>
      </c>
      <c r="AU71" s="43">
        <v>2.2970276510578125E-4</v>
      </c>
      <c r="AV71" s="43">
        <v>9.1982241647980696E-4</v>
      </c>
      <c r="AW71" s="43">
        <v>3.5046836999008489E-4</v>
      </c>
      <c r="AX71" s="43">
        <v>1.9102284058370429E-4</v>
      </c>
      <c r="AY71" s="43">
        <v>5.4208020677765816E-4</v>
      </c>
      <c r="AZ71" s="43">
        <v>5.4373545453676104E-4</v>
      </c>
      <c r="BA71" s="43">
        <v>5.9848799005759166E-4</v>
      </c>
      <c r="BB71" s="43">
        <v>1.2763078878509128E-3</v>
      </c>
      <c r="BC71" s="43">
        <v>1.2978041904331047E-3</v>
      </c>
      <c r="BD71" s="43">
        <v>1.0848353048758699E-3</v>
      </c>
      <c r="BE71" s="43">
        <v>1.040103149834189E-3</v>
      </c>
      <c r="BF71" s="43">
        <v>4.1296290866109462E-4</v>
      </c>
      <c r="BG71" s="43">
        <v>5.1483158532562823E-4</v>
      </c>
      <c r="BH71" s="43">
        <v>6.6086515299500605E-4</v>
      </c>
      <c r="BI71" s="43">
        <v>8.0542037818064538E-4</v>
      </c>
      <c r="BJ71" s="43">
        <v>7.7053015203790371E-4</v>
      </c>
      <c r="BK71" s="43">
        <v>7.3720774780315634E-4</v>
      </c>
      <c r="BL71" s="43">
        <v>7.036551798979021E-4</v>
      </c>
      <c r="BM71" s="43">
        <v>7.102936430808418E-4</v>
      </c>
      <c r="BN71" s="43">
        <v>6.997347679120415E-4</v>
      </c>
      <c r="BO71" s="43">
        <v>9.8660760355008667E-4</v>
      </c>
      <c r="BP71" s="43">
        <v>5.6433282933751811E-4</v>
      </c>
      <c r="BQ71" s="43">
        <v>4.2870916782842725E-4</v>
      </c>
      <c r="BR71" s="43">
        <v>2.7273442168531385E-4</v>
      </c>
      <c r="BS71" s="43">
        <v>2.5773059612362769E-4</v>
      </c>
      <c r="BT71" s="43">
        <v>5.9105986058128383E-5</v>
      </c>
      <c r="BU71" s="43">
        <v>1.295883033887785E-3</v>
      </c>
      <c r="BV71" s="43">
        <v>1.4362991691137794E-3</v>
      </c>
      <c r="BW71" s="43">
        <v>1.391671033453131E-3</v>
      </c>
      <c r="BX71" s="43">
        <v>9.5820975578757566E-4</v>
      </c>
      <c r="BY71" s="43">
        <v>5.2254820114184977E-4</v>
      </c>
      <c r="BZ71" s="43">
        <v>4.7427209630815956E-4</v>
      </c>
      <c r="CA71" s="43">
        <v>4.8615523703331176E-4</v>
      </c>
      <c r="CB71" s="43">
        <v>6.3835580949478876E-4</v>
      </c>
      <c r="CC71" s="43">
        <v>5.0835356669021875E-4</v>
      </c>
      <c r="CD71" s="43">
        <v>4.9907935208004712E-4</v>
      </c>
      <c r="CE71" s="43">
        <v>4.1156685842107775E-4</v>
      </c>
      <c r="CF71" s="43">
        <v>4.145161935812421E-4</v>
      </c>
      <c r="CG71" s="43">
        <v>5.6835086167182191E-4</v>
      </c>
      <c r="CH71" s="19"/>
    </row>
    <row r="72" spans="1:86">
      <c r="H72" s="7"/>
      <c r="I72" s="14"/>
      <c r="J72" s="18"/>
      <c r="K72" s="18"/>
      <c r="L72" s="18"/>
      <c r="M72" s="18"/>
      <c r="N72" s="18"/>
      <c r="O72" s="18"/>
      <c r="P72" s="18"/>
      <c r="Q72" s="54">
        <v>471</v>
      </c>
      <c r="R72" s="40" t="s">
        <v>539</v>
      </c>
      <c r="S72" s="41">
        <v>1.0129551690896568</v>
      </c>
      <c r="T72" s="45">
        <v>0.52211078144977241</v>
      </c>
      <c r="U72" s="41">
        <v>1.0120219315121886</v>
      </c>
      <c r="V72" s="45">
        <v>0.53892456536102229</v>
      </c>
      <c r="W72" s="43">
        <v>6.9334217098355317E-4</v>
      </c>
      <c r="X72" s="43">
        <v>1.2208325657636619E-3</v>
      </c>
      <c r="Y72" s="43">
        <v>6.5945419822239235E-4</v>
      </c>
      <c r="Z72" s="43">
        <v>9.7346509544780208E-4</v>
      </c>
      <c r="AA72" s="43">
        <v>7.4405386475429004E-4</v>
      </c>
      <c r="AB72" s="43">
        <v>6.3739887992745193E-4</v>
      </c>
      <c r="AC72" s="43">
        <v>1.2206958583120245E-3</v>
      </c>
      <c r="AD72" s="43">
        <v>1.2207966125241921E-3</v>
      </c>
      <c r="AE72" s="43">
        <v>1.2208812309033323E-3</v>
      </c>
      <c r="AF72" s="43">
        <v>4.8841709961627356E-4</v>
      </c>
      <c r="AG72" s="43">
        <v>9.4271715219214846E-4</v>
      </c>
      <c r="AH72" s="43">
        <v>8.1854370730844237E-5</v>
      </c>
      <c r="AI72" s="43">
        <v>1.0912731540143165E-3</v>
      </c>
      <c r="AJ72" s="43">
        <v>4.2216401613441297E-4</v>
      </c>
      <c r="AK72" s="43">
        <v>6.0308061353718805E-4</v>
      </c>
      <c r="AL72" s="43">
        <v>2.6420748269926505E-3</v>
      </c>
      <c r="AM72" s="43">
        <v>8.1796368918935099E-4</v>
      </c>
      <c r="AN72" s="43">
        <v>6.7362704047460641E-4</v>
      </c>
      <c r="AO72" s="43">
        <v>8.3271808571681329E-4</v>
      </c>
      <c r="AP72" s="43">
        <v>6.1281841661956166E-4</v>
      </c>
      <c r="AQ72" s="43">
        <v>1.3121481159973961E-3</v>
      </c>
      <c r="AR72" s="43">
        <v>5.8941758767936943E-4</v>
      </c>
      <c r="AS72" s="43">
        <v>4.8470472872504393E-4</v>
      </c>
      <c r="AT72" s="43">
        <v>7.1175595465466392E-4</v>
      </c>
      <c r="AU72" s="43">
        <v>3.3371250216244759E-4</v>
      </c>
      <c r="AV72" s="43">
        <v>1.0498759302617353E-3</v>
      </c>
      <c r="AW72" s="43">
        <v>6.4709181040953714E-4</v>
      </c>
      <c r="AX72" s="43">
        <v>1.9567920718418171E-4</v>
      </c>
      <c r="AY72" s="43">
        <v>2.7772648318453419E-3</v>
      </c>
      <c r="AZ72" s="43">
        <v>8.3137890532595875E-4</v>
      </c>
      <c r="BA72" s="43">
        <v>8.9364598538996688E-4</v>
      </c>
      <c r="BB72" s="43">
        <v>5.106693023483658E-4</v>
      </c>
      <c r="BC72" s="43">
        <v>5.5362412950940934E-4</v>
      </c>
      <c r="BD72" s="43">
        <v>7.1297420376923294E-4</v>
      </c>
      <c r="BE72" s="43">
        <v>3.5351173139125066E-4</v>
      </c>
      <c r="BF72" s="43">
        <v>1.4775135302063601E-3</v>
      </c>
      <c r="BG72" s="43">
        <v>1.2912596441982424E-3</v>
      </c>
      <c r="BH72" s="43">
        <v>5.4145866212504347E-4</v>
      </c>
      <c r="BI72" s="43">
        <v>5.8071031154067999E-4</v>
      </c>
      <c r="BJ72" s="43">
        <v>7.5452641938241415E-4</v>
      </c>
      <c r="BK72" s="43">
        <v>6.0960256063540409E-4</v>
      </c>
      <c r="BL72" s="43">
        <v>5.7458025859631124E-4</v>
      </c>
      <c r="BM72" s="43">
        <v>5.8934651149070161E-4</v>
      </c>
      <c r="BN72" s="43">
        <v>5.7347595348412135E-4</v>
      </c>
      <c r="BO72" s="43">
        <v>7.8898170163835041E-4</v>
      </c>
      <c r="BP72" s="43">
        <v>5.0907870008538544E-4</v>
      </c>
      <c r="BQ72" s="43">
        <v>3.8221423367089863E-4</v>
      </c>
      <c r="BR72" s="43">
        <v>4.254010893584751E-4</v>
      </c>
      <c r="BS72" s="43">
        <v>2.5159640482971688E-4</v>
      </c>
      <c r="BT72" s="43">
        <v>6.3911730002986722E-5</v>
      </c>
      <c r="BU72" s="43">
        <v>5.4461979328464737E-4</v>
      </c>
      <c r="BV72" s="43">
        <v>1.2027411192311055E-3</v>
      </c>
      <c r="BW72" s="43">
        <v>4.512911135994624E-4</v>
      </c>
      <c r="BX72" s="43">
        <v>8.2096607659810136E-4</v>
      </c>
      <c r="BY72" s="43">
        <v>4.6894397076177488E-4</v>
      </c>
      <c r="BZ72" s="43">
        <v>4.2415823775650779E-4</v>
      </c>
      <c r="CA72" s="43">
        <v>4.4982584754521879E-4</v>
      </c>
      <c r="CB72" s="43">
        <v>5.7140697936429463E-4</v>
      </c>
      <c r="CC72" s="43">
        <v>4.8436302081712572E-4</v>
      </c>
      <c r="CD72" s="43">
        <v>4.2233001571740687E-4</v>
      </c>
      <c r="CE72" s="43">
        <v>3.4856224614209668E-4</v>
      </c>
      <c r="CF72" s="43">
        <v>3.6549211277371092E-4</v>
      </c>
      <c r="CG72" s="43">
        <v>5.4673967041650841E-4</v>
      </c>
      <c r="CH72" s="19"/>
    </row>
    <row r="73" spans="1:86">
      <c r="H73" s="7"/>
      <c r="I73" s="14"/>
      <c r="J73" s="18"/>
      <c r="K73" s="18"/>
      <c r="L73" s="18"/>
      <c r="M73" s="18"/>
      <c r="N73" s="18"/>
      <c r="O73" s="18"/>
      <c r="P73" s="18"/>
      <c r="Q73" s="54">
        <v>481</v>
      </c>
      <c r="R73" s="40" t="s">
        <v>540</v>
      </c>
      <c r="S73" s="41">
        <v>1.0357527299656537</v>
      </c>
      <c r="T73" s="45">
        <v>0.48252584711419083</v>
      </c>
      <c r="U73" s="41">
        <v>1.0357527234308124</v>
      </c>
      <c r="V73" s="45">
        <v>0.35259720886161489</v>
      </c>
      <c r="W73" s="43">
        <v>8.113737142045128E-4</v>
      </c>
      <c r="X73" s="43">
        <v>7.0002773264375912E-4</v>
      </c>
      <c r="Y73" s="43">
        <v>5.0938008062276887E-3</v>
      </c>
      <c r="Z73" s="43">
        <v>6.3518204931063554E-3</v>
      </c>
      <c r="AA73" s="43">
        <v>8.4561495396844955E-4</v>
      </c>
      <c r="AB73" s="43">
        <v>7.7360002731296899E-4</v>
      </c>
      <c r="AC73" s="43">
        <v>7.0009202404408479E-4</v>
      </c>
      <c r="AD73" s="43">
        <v>6.9990059299863884E-4</v>
      </c>
      <c r="AE73" s="43">
        <v>7.0003713261657075E-4</v>
      </c>
      <c r="AF73" s="43">
        <v>5.0304923805666191E-3</v>
      </c>
      <c r="AG73" s="43">
        <v>4.7203392128399449E-3</v>
      </c>
      <c r="AH73" s="43">
        <v>7.2623505948158501E-3</v>
      </c>
      <c r="AI73" s="43">
        <v>8.7748194340439255E-3</v>
      </c>
      <c r="AJ73" s="43">
        <v>5.0425064251081748E-3</v>
      </c>
      <c r="AK73" s="43">
        <v>6.2139518860413918E-3</v>
      </c>
      <c r="AL73" s="43">
        <v>6.5705831184011904E-3</v>
      </c>
      <c r="AM73" s="43">
        <v>5.8313223972099384E-3</v>
      </c>
      <c r="AN73" s="43">
        <v>6.1478363053152569E-3</v>
      </c>
      <c r="AO73" s="43">
        <v>7.6391882514257865E-4</v>
      </c>
      <c r="AP73" s="43">
        <v>9.6653665114173736E-4</v>
      </c>
      <c r="AQ73" s="43">
        <v>6.894018498031524E-4</v>
      </c>
      <c r="AR73" s="43">
        <v>7.7958734400173605E-4</v>
      </c>
      <c r="AS73" s="43">
        <v>4.8338480196421377E-3</v>
      </c>
      <c r="AT73" s="43">
        <v>1.6860756032936058E-2</v>
      </c>
      <c r="AU73" s="43">
        <v>6.6112816638742309E-3</v>
      </c>
      <c r="AV73" s="43">
        <v>5.2382960504393046E-3</v>
      </c>
      <c r="AW73" s="43">
        <v>6.8263398820799549E-3</v>
      </c>
      <c r="AX73" s="43">
        <v>4.5502717686218179E-3</v>
      </c>
      <c r="AY73" s="43">
        <v>1.5300532956301746E-3</v>
      </c>
      <c r="AZ73" s="43">
        <v>7.5709434117250001E-4</v>
      </c>
      <c r="BA73" s="43">
        <v>1.0744083435745774E-3</v>
      </c>
      <c r="BB73" s="43">
        <v>7.7248587966850248E-4</v>
      </c>
      <c r="BC73" s="43">
        <v>8.9955657220376942E-4</v>
      </c>
      <c r="BD73" s="43">
        <v>1.091597932972166E-3</v>
      </c>
      <c r="BE73" s="43">
        <v>2.9928136139420307E-4</v>
      </c>
      <c r="BF73" s="43">
        <v>6.7818207637382235E-4</v>
      </c>
      <c r="BG73" s="43">
        <v>6.9081909851862627E-4</v>
      </c>
      <c r="BH73" s="43">
        <v>6.6757112315760472E-4</v>
      </c>
      <c r="BI73" s="43">
        <v>5.4057335609542423E-4</v>
      </c>
      <c r="BJ73" s="43">
        <v>1.5131979246070008E-3</v>
      </c>
      <c r="BK73" s="43">
        <v>6.7552714376455428E-4</v>
      </c>
      <c r="BL73" s="43">
        <v>6.9014304800115995E-4</v>
      </c>
      <c r="BM73" s="43">
        <v>8.0094935743069064E-4</v>
      </c>
      <c r="BN73" s="43">
        <v>7.4707568496696871E-4</v>
      </c>
      <c r="BO73" s="43">
        <v>9.9317882904653969E-4</v>
      </c>
      <c r="BP73" s="43">
        <v>5.8485542601443719E-3</v>
      </c>
      <c r="BQ73" s="43">
        <v>5.6709380933659618E-4</v>
      </c>
      <c r="BR73" s="43">
        <v>9.1985955421110942E-3</v>
      </c>
      <c r="BS73" s="43">
        <v>3.6817554253394018E-4</v>
      </c>
      <c r="BT73" s="43">
        <v>2.8702542504567817E-3</v>
      </c>
      <c r="BU73" s="43">
        <v>8.9383909145355513E-4</v>
      </c>
      <c r="BV73" s="43">
        <v>1.3117261981185249E-3</v>
      </c>
      <c r="BW73" s="43">
        <v>4.8303122792640836E-4</v>
      </c>
      <c r="BX73" s="43">
        <v>1.3427423923888908E-3</v>
      </c>
      <c r="BY73" s="43">
        <v>4.2241719437234896E-3</v>
      </c>
      <c r="BZ73" s="43">
        <v>4.2070150228545027E-3</v>
      </c>
      <c r="CA73" s="43">
        <v>2.2813048058135132E-3</v>
      </c>
      <c r="CB73" s="43">
        <v>5.8427811866146881E-3</v>
      </c>
      <c r="CC73" s="43">
        <v>1.7245248563381398E-2</v>
      </c>
      <c r="CD73" s="43">
        <v>1.9494526937026774E-2</v>
      </c>
      <c r="CE73" s="43">
        <v>3.1974768915418645E-3</v>
      </c>
      <c r="CF73" s="43">
        <v>1.5762478344607972E-4</v>
      </c>
      <c r="CG73" s="43">
        <v>4.5957735882135734E-3</v>
      </c>
      <c r="CH73" s="19"/>
    </row>
    <row r="74" spans="1:86">
      <c r="H74" s="7"/>
      <c r="I74" s="14"/>
      <c r="J74" s="18"/>
      <c r="K74" s="18"/>
      <c r="L74" s="18"/>
      <c r="M74" s="18"/>
      <c r="N74" s="18"/>
      <c r="O74" s="18"/>
      <c r="P74" s="18"/>
      <c r="Q74" s="54">
        <v>511</v>
      </c>
      <c r="R74" s="40" t="s">
        <v>541</v>
      </c>
      <c r="S74" s="41">
        <v>1.0828948084534689</v>
      </c>
      <c r="T74" s="45">
        <v>0.2687228735838107</v>
      </c>
      <c r="U74" s="41">
        <v>1.0795699408427928</v>
      </c>
      <c r="V74" s="45">
        <v>0.28307125165106184</v>
      </c>
      <c r="W74" s="43">
        <v>5.8119650981492153E-2</v>
      </c>
      <c r="X74" s="43">
        <v>6.9112175008844492E-2</v>
      </c>
      <c r="Y74" s="43">
        <v>4.2099384188054256E-2</v>
      </c>
      <c r="Z74" s="43">
        <v>3.6492892786867813E-2</v>
      </c>
      <c r="AA74" s="43">
        <v>6.4197755759639361E-2</v>
      </c>
      <c r="AB74" s="43">
        <v>5.1414507465469744E-2</v>
      </c>
      <c r="AC74" s="43">
        <v>6.9110679615977125E-2</v>
      </c>
      <c r="AD74" s="43">
        <v>6.9111176743324773E-2</v>
      </c>
      <c r="AE74" s="43">
        <v>6.9112842938693811E-2</v>
      </c>
      <c r="AF74" s="43">
        <v>4.1029534391098244E-2</v>
      </c>
      <c r="AG74" s="43">
        <v>4.2897397059068636E-2</v>
      </c>
      <c r="AH74" s="43">
        <v>4.3336805708186363E-2</v>
      </c>
      <c r="AI74" s="43">
        <v>3.4621865932295923E-2</v>
      </c>
      <c r="AJ74" s="43">
        <v>2.4627571266116009E-2</v>
      </c>
      <c r="AK74" s="43">
        <v>2.8798106765023247E-2</v>
      </c>
      <c r="AL74" s="43">
        <v>4.1774003383353069E-2</v>
      </c>
      <c r="AM74" s="43">
        <v>4.8557490679607823E-2</v>
      </c>
      <c r="AN74" s="43">
        <v>4.4955994616623474E-2</v>
      </c>
      <c r="AO74" s="43">
        <v>6.7252785624686354E-2</v>
      </c>
      <c r="AP74" s="43">
        <v>5.9675884264553579E-2</v>
      </c>
      <c r="AQ74" s="43">
        <v>6.6279632885232406E-2</v>
      </c>
      <c r="AR74" s="43">
        <v>5.0357451171157606E-2</v>
      </c>
      <c r="AS74" s="43">
        <v>4.0927760390574407E-2</v>
      </c>
      <c r="AT74" s="43">
        <v>4.7152330150371409E-2</v>
      </c>
      <c r="AU74" s="43">
        <v>4.1242716619734929E-2</v>
      </c>
      <c r="AV74" s="43">
        <v>5.3558949494072687E-2</v>
      </c>
      <c r="AW74" s="43">
        <v>3.5478212535955345E-2</v>
      </c>
      <c r="AX74" s="43">
        <v>5.3930696642711884E-2</v>
      </c>
      <c r="AY74" s="43">
        <v>4.0315280267155425E-2</v>
      </c>
      <c r="AZ74" s="43">
        <v>6.7047789483372297E-2</v>
      </c>
      <c r="BA74" s="43">
        <v>7.6579374048965476E-2</v>
      </c>
      <c r="BB74" s="43">
        <v>5.1701649991178766E-2</v>
      </c>
      <c r="BC74" s="43">
        <v>5.4833784819114377E-2</v>
      </c>
      <c r="BD74" s="43">
        <v>6.7825544719139083E-2</v>
      </c>
      <c r="BE74" s="43">
        <v>3.9727460390033081E-2</v>
      </c>
      <c r="BF74" s="43">
        <v>5.8293556493386495E-2</v>
      </c>
      <c r="BG74" s="43">
        <v>6.7288410520476988E-2</v>
      </c>
      <c r="BH74" s="43">
        <v>4.7660262311671447E-2</v>
      </c>
      <c r="BI74" s="43">
        <v>4.9520754036090936E-2</v>
      </c>
      <c r="BJ74" s="43">
        <v>4.7653921426288916E-2</v>
      </c>
      <c r="BK74" s="43">
        <v>5.573862045179933E-2</v>
      </c>
      <c r="BL74" s="43">
        <v>5.7993022778161693E-2</v>
      </c>
      <c r="BM74" s="43">
        <v>4.6644955956902767E-2</v>
      </c>
      <c r="BN74" s="43">
        <v>4.992554204378695E-2</v>
      </c>
      <c r="BO74" s="43">
        <v>4.0511539799101867E-2</v>
      </c>
      <c r="BP74" s="43">
        <v>3.7791719866941534E-2</v>
      </c>
      <c r="BQ74" s="43">
        <v>5.4114546451214454E-2</v>
      </c>
      <c r="BR74" s="43">
        <v>3.7099130443433687E-2</v>
      </c>
      <c r="BS74" s="43">
        <v>4.5486799842184358E-2</v>
      </c>
      <c r="BT74" s="43">
        <v>5.1027668250602967E-2</v>
      </c>
      <c r="BU74" s="43">
        <v>5.4395001012258311E-2</v>
      </c>
      <c r="BV74" s="43">
        <v>8.6465436140814936E-2</v>
      </c>
      <c r="BW74" s="43">
        <v>4.5453038051606741E-2</v>
      </c>
      <c r="BX74" s="43">
        <v>7.7058273105737235E-2</v>
      </c>
      <c r="BY74" s="43">
        <v>4.6151226467636031E-2</v>
      </c>
      <c r="BZ74" s="43">
        <v>4.6319660513852973E-2</v>
      </c>
      <c r="CA74" s="43">
        <v>3.4883622123626175E-2</v>
      </c>
      <c r="CB74" s="43">
        <v>2.6096177250406125E-2</v>
      </c>
      <c r="CC74" s="43">
        <v>5.4192002251894938E-2</v>
      </c>
      <c r="CD74" s="43">
        <v>3.0742334311997743E-2</v>
      </c>
      <c r="CE74" s="43">
        <v>3.7723426497652909E-2</v>
      </c>
      <c r="CF74" s="43">
        <v>5.5152621204897001E-2</v>
      </c>
      <c r="CG74" s="43">
        <v>4.3901146890580139E-2</v>
      </c>
      <c r="CH74" s="19"/>
    </row>
    <row r="75" spans="1:86">
      <c r="H75" s="7"/>
      <c r="I75" s="14"/>
      <c r="J75" s="18"/>
      <c r="K75" s="18"/>
      <c r="L75" s="18"/>
      <c r="M75" s="18"/>
      <c r="N75" s="18"/>
      <c r="O75" s="18"/>
      <c r="P75" s="18"/>
      <c r="Q75" s="54">
        <v>531</v>
      </c>
      <c r="R75" s="40" t="s">
        <v>542</v>
      </c>
      <c r="S75" s="41">
        <v>1.0150936591101991</v>
      </c>
      <c r="T75" s="45">
        <v>0.37754065943426057</v>
      </c>
      <c r="U75" s="41">
        <v>1.0119713192019826</v>
      </c>
      <c r="V75" s="45">
        <v>0.37261560670730859</v>
      </c>
      <c r="W75" s="43">
        <v>9.2404089589623942E-3</v>
      </c>
      <c r="X75" s="43">
        <v>4.9628990582596998E-3</v>
      </c>
      <c r="Y75" s="43">
        <v>1.430714296622944E-2</v>
      </c>
      <c r="Z75" s="43">
        <v>1.3302340119851687E-2</v>
      </c>
      <c r="AA75" s="43">
        <v>8.3952494023641338E-3</v>
      </c>
      <c r="AB75" s="43">
        <v>1.0172758157894214E-2</v>
      </c>
      <c r="AC75" s="43">
        <v>4.9627832727831504E-3</v>
      </c>
      <c r="AD75" s="43">
        <v>4.962886068903394E-3</v>
      </c>
      <c r="AE75" s="43">
        <v>4.9629363618200967E-3</v>
      </c>
      <c r="AF75" s="43">
        <v>1.302060923861945E-2</v>
      </c>
      <c r="AG75" s="43">
        <v>1.4356594962070595E-2</v>
      </c>
      <c r="AH75" s="43">
        <v>2.0328612816762334E-2</v>
      </c>
      <c r="AI75" s="43">
        <v>1.296477689697125E-2</v>
      </c>
      <c r="AJ75" s="43">
        <v>1.3650340893225062E-2</v>
      </c>
      <c r="AK75" s="43">
        <v>2.9185802858840353E-2</v>
      </c>
      <c r="AL75" s="43">
        <v>1.4002832305996863E-2</v>
      </c>
      <c r="AM75" s="43">
        <v>9.2399926695139155E-3</v>
      </c>
      <c r="AN75" s="43">
        <v>9.847008831124009E-3</v>
      </c>
      <c r="AO75" s="43">
        <v>9.0441804680007828E-3</v>
      </c>
      <c r="AP75" s="43">
        <v>7.4347406618275342E-3</v>
      </c>
      <c r="AQ75" s="43">
        <v>1.0090473260894814E-2</v>
      </c>
      <c r="AR75" s="43">
        <v>1.0178609421562962E-2</v>
      </c>
      <c r="AS75" s="43">
        <v>1.306230937150678E-2</v>
      </c>
      <c r="AT75" s="43">
        <v>1.0511899789354495E-2</v>
      </c>
      <c r="AU75" s="43">
        <v>1.3904678450357855E-2</v>
      </c>
      <c r="AV75" s="43">
        <v>1.5921227892482064E-2</v>
      </c>
      <c r="AW75" s="43">
        <v>1.3257315570704338E-2</v>
      </c>
      <c r="AX75" s="43">
        <v>1.4089445046018058E-2</v>
      </c>
      <c r="AY75" s="43">
        <v>1.5164650471270235E-2</v>
      </c>
      <c r="AZ75" s="43">
        <v>9.0686030602682242E-3</v>
      </c>
      <c r="BA75" s="43">
        <v>7.9330402052020504E-3</v>
      </c>
      <c r="BB75" s="43">
        <v>7.4207353548365312E-3</v>
      </c>
      <c r="BC75" s="43">
        <v>7.5103697167207802E-3</v>
      </c>
      <c r="BD75" s="43">
        <v>7.3442247916363926E-3</v>
      </c>
      <c r="BE75" s="43">
        <v>6.4476012543169692E-3</v>
      </c>
      <c r="BF75" s="43">
        <v>1.3356684373812126E-2</v>
      </c>
      <c r="BG75" s="43">
        <v>9.6778950984742138E-3</v>
      </c>
      <c r="BH75" s="43">
        <v>1.1134683700757163E-2</v>
      </c>
      <c r="BI75" s="43">
        <v>1.0201221532145447E-2</v>
      </c>
      <c r="BJ75" s="43">
        <v>1.1633078680980633E-2</v>
      </c>
      <c r="BK75" s="43">
        <v>1.0055679525824113E-2</v>
      </c>
      <c r="BL75" s="43">
        <v>1.0678989913027893E-2</v>
      </c>
      <c r="BM75" s="43">
        <v>9.727105612751771E-3</v>
      </c>
      <c r="BN75" s="43">
        <v>1.007392836748911E-2</v>
      </c>
      <c r="BO75" s="43">
        <v>1.1935594075552872E-2</v>
      </c>
      <c r="BP75" s="43">
        <v>1.3357496272277648E-2</v>
      </c>
      <c r="BQ75" s="43">
        <v>1.1821073335481443E-2</v>
      </c>
      <c r="BR75" s="43">
        <v>1.4005016831130819E-2</v>
      </c>
      <c r="BS75" s="43">
        <v>1.282922910772248E-2</v>
      </c>
      <c r="BT75" s="43">
        <v>1.385641605601925E-2</v>
      </c>
      <c r="BU75" s="43">
        <v>7.5102098048274741E-3</v>
      </c>
      <c r="BV75" s="43">
        <v>7.5218976655014652E-3</v>
      </c>
      <c r="BW75" s="43">
        <v>6.7575067356055304E-3</v>
      </c>
      <c r="BX75" s="43">
        <v>7.586352709233894E-3</v>
      </c>
      <c r="BY75" s="43">
        <v>1.260735997002102E-2</v>
      </c>
      <c r="BZ75" s="43">
        <v>1.3543307321196976E-2</v>
      </c>
      <c r="CA75" s="43">
        <v>1.0980016919591606E-2</v>
      </c>
      <c r="CB75" s="43">
        <v>1.4454027502873957E-2</v>
      </c>
      <c r="CC75" s="43">
        <v>1.3515830966110176E-2</v>
      </c>
      <c r="CD75" s="43">
        <v>1.5368967448419698E-2</v>
      </c>
      <c r="CE75" s="43">
        <v>2.1006657001875432E-2</v>
      </c>
      <c r="CF75" s="43">
        <v>1.175783391302203E-2</v>
      </c>
      <c r="CG75" s="43">
        <v>1.2443272736122371E-2</v>
      </c>
      <c r="CH75" s="19"/>
    </row>
    <row r="76" spans="1:86">
      <c r="H76" s="7"/>
      <c r="I76" s="14"/>
      <c r="J76" s="18"/>
      <c r="K76" s="18"/>
      <c r="L76" s="18"/>
      <c r="M76" s="18"/>
      <c r="N76" s="18"/>
      <c r="O76" s="18"/>
      <c r="P76" s="18"/>
      <c r="Q76" s="54">
        <v>551</v>
      </c>
      <c r="R76" s="40" t="s">
        <v>543</v>
      </c>
      <c r="S76" s="41">
        <v>1.0456263787043396</v>
      </c>
      <c r="T76" s="45">
        <v>0.29238892305810565</v>
      </c>
      <c r="U76" s="41">
        <v>1.0445116635807883</v>
      </c>
      <c r="V76" s="45">
        <v>0.27369918499403045</v>
      </c>
      <c r="W76" s="43">
        <v>8.0068234374892546E-3</v>
      </c>
      <c r="X76" s="43">
        <v>3.1625305512279545E-3</v>
      </c>
      <c r="Y76" s="43">
        <v>1.8804146701576563E-3</v>
      </c>
      <c r="Z76" s="43">
        <v>2.3061423716810607E-3</v>
      </c>
      <c r="AA76" s="43">
        <v>8.3905665114607491E-3</v>
      </c>
      <c r="AB76" s="43">
        <v>7.5834920738198711E-3</v>
      </c>
      <c r="AC76" s="43">
        <v>3.1624941864639919E-3</v>
      </c>
      <c r="AD76" s="43">
        <v>3.1626070225349648E-3</v>
      </c>
      <c r="AE76" s="43">
        <v>3.1625242127474263E-3</v>
      </c>
      <c r="AF76" s="43">
        <v>1.8274186357027749E-3</v>
      </c>
      <c r="AG76" s="43">
        <v>2.2579129792962092E-3</v>
      </c>
      <c r="AH76" s="43">
        <v>2.5837495671165458E-4</v>
      </c>
      <c r="AI76" s="43">
        <v>4.2514114462434234E-3</v>
      </c>
      <c r="AJ76" s="43">
        <v>1.0757596620055135E-3</v>
      </c>
      <c r="AK76" s="43">
        <v>1.1338338272633348E-3</v>
      </c>
      <c r="AL76" s="43">
        <v>1.1722431980337731E-3</v>
      </c>
      <c r="AM76" s="43">
        <v>3.4877503926778199E-3</v>
      </c>
      <c r="AN76" s="43">
        <v>2.8872002226861646E-3</v>
      </c>
      <c r="AO76" s="43">
        <v>9.020219207088136E-3</v>
      </c>
      <c r="AP76" s="43">
        <v>7.4585924549264116E-3</v>
      </c>
      <c r="AQ76" s="43">
        <v>8.1222257908748676E-3</v>
      </c>
      <c r="AR76" s="43">
        <v>7.5451828197442847E-3</v>
      </c>
      <c r="AS76" s="43">
        <v>1.8502380753947067E-3</v>
      </c>
      <c r="AT76" s="43">
        <v>4.5458502539362028E-4</v>
      </c>
      <c r="AU76" s="43">
        <v>3.7090141574267757E-3</v>
      </c>
      <c r="AV76" s="43">
        <v>1.2073754110436803E-3</v>
      </c>
      <c r="AW76" s="43">
        <v>9.265607500692748E-4</v>
      </c>
      <c r="AX76" s="43">
        <v>5.8899584799739059E-3</v>
      </c>
      <c r="AY76" s="43">
        <v>4.1979173142014296E-4</v>
      </c>
      <c r="AZ76" s="43">
        <v>8.8930016002980884E-3</v>
      </c>
      <c r="BA76" s="43">
        <v>1.4808163561781657E-2</v>
      </c>
      <c r="BB76" s="43">
        <v>7.3712066683941594E-3</v>
      </c>
      <c r="BC76" s="43">
        <v>7.3729012796172385E-3</v>
      </c>
      <c r="BD76" s="43">
        <v>7.5638938476805138E-3</v>
      </c>
      <c r="BE76" s="43">
        <v>8.5900022200430214E-3</v>
      </c>
      <c r="BF76" s="43">
        <v>7.1564657597353795E-3</v>
      </c>
      <c r="BG76" s="43">
        <v>8.2442177519612084E-3</v>
      </c>
      <c r="BH76" s="43">
        <v>6.9076039846997332E-3</v>
      </c>
      <c r="BI76" s="43">
        <v>8.4517034191700455E-3</v>
      </c>
      <c r="BJ76" s="43">
        <v>8.0305419630375633E-3</v>
      </c>
      <c r="BK76" s="43">
        <v>7.6547737743676465E-3</v>
      </c>
      <c r="BL76" s="43">
        <v>7.4514086518498671E-3</v>
      </c>
      <c r="BM76" s="43">
        <v>7.5057046383045344E-3</v>
      </c>
      <c r="BN76" s="43">
        <v>7.3670412282757893E-3</v>
      </c>
      <c r="BO76" s="43">
        <v>1.3411643178705595E-2</v>
      </c>
      <c r="BP76" s="43">
        <v>1.9269933538526875E-3</v>
      </c>
      <c r="BQ76" s="43">
        <v>1.5274885992885275E-3</v>
      </c>
      <c r="BR76" s="43">
        <v>1.9754543098891358E-3</v>
      </c>
      <c r="BS76" s="43">
        <v>9.7751817823089069E-4</v>
      </c>
      <c r="BT76" s="43">
        <v>1.1941848887710554E-2</v>
      </c>
      <c r="BU76" s="43">
        <v>7.3114414568644318E-3</v>
      </c>
      <c r="BV76" s="43">
        <v>1.180350161908705E-2</v>
      </c>
      <c r="BW76" s="43">
        <v>7.5987704212066185E-3</v>
      </c>
      <c r="BX76" s="43">
        <v>7.5495009173215258E-3</v>
      </c>
      <c r="BY76" s="43">
        <v>1.9181845209725104E-3</v>
      </c>
      <c r="BZ76" s="43">
        <v>1.9963897291164628E-3</v>
      </c>
      <c r="CA76" s="43">
        <v>1.6770256878300732E-3</v>
      </c>
      <c r="CB76" s="43">
        <v>2.3467953001702936E-3</v>
      </c>
      <c r="CC76" s="43">
        <v>2.4254205096388448E-4</v>
      </c>
      <c r="CD76" s="43">
        <v>2.1751617749906282E-4</v>
      </c>
      <c r="CE76" s="43">
        <v>1.4515579006878541E-4</v>
      </c>
      <c r="CF76" s="43">
        <v>1.4811016962819399E-3</v>
      </c>
      <c r="CG76" s="43">
        <v>1.9838795991717153E-3</v>
      </c>
      <c r="CH76" s="19"/>
    </row>
    <row r="77" spans="1:86">
      <c r="H77" s="7"/>
      <c r="I77" s="14"/>
      <c r="J77" s="18"/>
      <c r="K77" s="18"/>
      <c r="L77" s="18"/>
      <c r="M77" s="18"/>
      <c r="N77" s="18"/>
      <c r="O77" s="18"/>
      <c r="P77" s="18"/>
      <c r="Q77" s="54">
        <v>552</v>
      </c>
      <c r="R77" s="40" t="s">
        <v>544</v>
      </c>
      <c r="S77" s="41">
        <v>0.99794343839870592</v>
      </c>
      <c r="T77" s="45">
        <v>0.37168893879836606</v>
      </c>
      <c r="U77" s="41">
        <v>0.99794343839870603</v>
      </c>
      <c r="V77" s="45">
        <v>0.37196593786110843</v>
      </c>
      <c r="W77" s="43">
        <v>0</v>
      </c>
      <c r="X77" s="43">
        <v>0</v>
      </c>
      <c r="Y77" s="43">
        <v>0</v>
      </c>
      <c r="Z77" s="43">
        <v>0</v>
      </c>
      <c r="AA77" s="43">
        <v>0</v>
      </c>
      <c r="AB77" s="43">
        <v>0</v>
      </c>
      <c r="AC77" s="43">
        <v>0</v>
      </c>
      <c r="AD77" s="43">
        <v>0</v>
      </c>
      <c r="AE77" s="43">
        <v>0</v>
      </c>
      <c r="AF77" s="43">
        <v>0</v>
      </c>
      <c r="AG77" s="43">
        <v>0</v>
      </c>
      <c r="AH77" s="43">
        <v>0</v>
      </c>
      <c r="AI77" s="43">
        <v>0</v>
      </c>
      <c r="AJ77" s="43">
        <v>0</v>
      </c>
      <c r="AK77" s="43">
        <v>0</v>
      </c>
      <c r="AL77" s="43">
        <v>0</v>
      </c>
      <c r="AM77" s="43">
        <v>0</v>
      </c>
      <c r="AN77" s="43">
        <v>0</v>
      </c>
      <c r="AO77" s="43">
        <v>0</v>
      </c>
      <c r="AP77" s="43">
        <v>0</v>
      </c>
      <c r="AQ77" s="43">
        <v>0</v>
      </c>
      <c r="AR77" s="43">
        <v>0</v>
      </c>
      <c r="AS77" s="43">
        <v>0</v>
      </c>
      <c r="AT77" s="43">
        <v>0</v>
      </c>
      <c r="AU77" s="43">
        <v>0</v>
      </c>
      <c r="AV77" s="43">
        <v>0</v>
      </c>
      <c r="AW77" s="43">
        <v>0</v>
      </c>
      <c r="AX77" s="43">
        <v>0</v>
      </c>
      <c r="AY77" s="43">
        <v>0</v>
      </c>
      <c r="AZ77" s="43">
        <v>0</v>
      </c>
      <c r="BA77" s="43">
        <v>0</v>
      </c>
      <c r="BB77" s="43">
        <v>0</v>
      </c>
      <c r="BC77" s="43">
        <v>0</v>
      </c>
      <c r="BD77" s="43">
        <v>0</v>
      </c>
      <c r="BE77" s="43">
        <v>0</v>
      </c>
      <c r="BF77" s="43">
        <v>0</v>
      </c>
      <c r="BG77" s="43">
        <v>0</v>
      </c>
      <c r="BH77" s="43">
        <v>0</v>
      </c>
      <c r="BI77" s="43">
        <v>0</v>
      </c>
      <c r="BJ77" s="43">
        <v>0</v>
      </c>
      <c r="BK77" s="43">
        <v>0</v>
      </c>
      <c r="BL77" s="43">
        <v>0</v>
      </c>
      <c r="BM77" s="43">
        <v>0</v>
      </c>
      <c r="BN77" s="43">
        <v>0</v>
      </c>
      <c r="BO77" s="43">
        <v>0</v>
      </c>
      <c r="BP77" s="43">
        <v>0</v>
      </c>
      <c r="BQ77" s="43">
        <v>0</v>
      </c>
      <c r="BR77" s="43">
        <v>0</v>
      </c>
      <c r="BS77" s="43">
        <v>0</v>
      </c>
      <c r="BT77" s="43">
        <v>0</v>
      </c>
      <c r="BU77" s="43">
        <v>0</v>
      </c>
      <c r="BV77" s="43">
        <v>0</v>
      </c>
      <c r="BW77" s="43">
        <v>0</v>
      </c>
      <c r="BX77" s="43">
        <v>0</v>
      </c>
      <c r="BY77" s="43">
        <v>0</v>
      </c>
      <c r="BZ77" s="43">
        <v>0</v>
      </c>
      <c r="CA77" s="43">
        <v>0</v>
      </c>
      <c r="CB77" s="43">
        <v>0</v>
      </c>
      <c r="CC77" s="43">
        <v>0</v>
      </c>
      <c r="CD77" s="43">
        <v>0</v>
      </c>
      <c r="CE77" s="43">
        <v>0</v>
      </c>
      <c r="CF77" s="43">
        <v>0</v>
      </c>
      <c r="CG77" s="43">
        <v>0</v>
      </c>
      <c r="CH77" s="19"/>
    </row>
    <row r="78" spans="1:86">
      <c r="H78" s="7"/>
      <c r="I78" s="14"/>
      <c r="J78" s="18"/>
      <c r="K78" s="18"/>
      <c r="L78" s="18"/>
      <c r="M78" s="18"/>
      <c r="N78" s="18"/>
      <c r="O78" s="18"/>
      <c r="P78" s="18"/>
      <c r="Q78" s="54">
        <v>553</v>
      </c>
      <c r="R78" s="40" t="s">
        <v>545</v>
      </c>
      <c r="S78" s="41">
        <v>1.0028003529063936</v>
      </c>
      <c r="T78" s="45">
        <v>0.11637666097649073</v>
      </c>
      <c r="U78" s="41">
        <v>1.0028003529063936</v>
      </c>
      <c r="V78" s="45">
        <v>0.11062477409735015</v>
      </c>
      <c r="W78" s="43">
        <v>0</v>
      </c>
      <c r="X78" s="43">
        <v>0</v>
      </c>
      <c r="Y78" s="43">
        <v>0</v>
      </c>
      <c r="Z78" s="43">
        <v>0</v>
      </c>
      <c r="AA78" s="43">
        <v>0</v>
      </c>
      <c r="AB78" s="43">
        <v>0</v>
      </c>
      <c r="AC78" s="43">
        <v>0</v>
      </c>
      <c r="AD78" s="43">
        <v>0</v>
      </c>
      <c r="AE78" s="43">
        <v>0</v>
      </c>
      <c r="AF78" s="43">
        <v>0</v>
      </c>
      <c r="AG78" s="43">
        <v>0</v>
      </c>
      <c r="AH78" s="43">
        <v>0</v>
      </c>
      <c r="AI78" s="43">
        <v>0</v>
      </c>
      <c r="AJ78" s="43">
        <v>0</v>
      </c>
      <c r="AK78" s="43">
        <v>0</v>
      </c>
      <c r="AL78" s="43">
        <v>0</v>
      </c>
      <c r="AM78" s="43">
        <v>0</v>
      </c>
      <c r="AN78" s="43">
        <v>0</v>
      </c>
      <c r="AO78" s="43">
        <v>0</v>
      </c>
      <c r="AP78" s="43">
        <v>0</v>
      </c>
      <c r="AQ78" s="43">
        <v>0</v>
      </c>
      <c r="AR78" s="43">
        <v>0</v>
      </c>
      <c r="AS78" s="43">
        <v>0</v>
      </c>
      <c r="AT78" s="43">
        <v>0</v>
      </c>
      <c r="AU78" s="43">
        <v>0</v>
      </c>
      <c r="AV78" s="43">
        <v>0</v>
      </c>
      <c r="AW78" s="43">
        <v>0</v>
      </c>
      <c r="AX78" s="43">
        <v>0</v>
      </c>
      <c r="AY78" s="43">
        <v>0</v>
      </c>
      <c r="AZ78" s="43">
        <v>0</v>
      </c>
      <c r="BA78" s="43">
        <v>0</v>
      </c>
      <c r="BB78" s="43">
        <v>0</v>
      </c>
      <c r="BC78" s="43">
        <v>0</v>
      </c>
      <c r="BD78" s="43">
        <v>0</v>
      </c>
      <c r="BE78" s="43">
        <v>0</v>
      </c>
      <c r="BF78" s="43">
        <v>0</v>
      </c>
      <c r="BG78" s="43">
        <v>0</v>
      </c>
      <c r="BH78" s="43">
        <v>0</v>
      </c>
      <c r="BI78" s="43">
        <v>0</v>
      </c>
      <c r="BJ78" s="43">
        <v>0</v>
      </c>
      <c r="BK78" s="43">
        <v>0</v>
      </c>
      <c r="BL78" s="43">
        <v>0</v>
      </c>
      <c r="BM78" s="43">
        <v>0</v>
      </c>
      <c r="BN78" s="43">
        <v>0</v>
      </c>
      <c r="BO78" s="43">
        <v>0</v>
      </c>
      <c r="BP78" s="43">
        <v>0</v>
      </c>
      <c r="BQ78" s="43">
        <v>0</v>
      </c>
      <c r="BR78" s="43">
        <v>0</v>
      </c>
      <c r="BS78" s="43">
        <v>0</v>
      </c>
      <c r="BT78" s="43">
        <v>0</v>
      </c>
      <c r="BU78" s="43">
        <v>0</v>
      </c>
      <c r="BV78" s="43">
        <v>0</v>
      </c>
      <c r="BW78" s="43">
        <v>0</v>
      </c>
      <c r="BX78" s="43">
        <v>0</v>
      </c>
      <c r="BY78" s="43">
        <v>0</v>
      </c>
      <c r="BZ78" s="43">
        <v>0</v>
      </c>
      <c r="CA78" s="43">
        <v>0</v>
      </c>
      <c r="CB78" s="43">
        <v>0</v>
      </c>
      <c r="CC78" s="43">
        <v>0</v>
      </c>
      <c r="CD78" s="43">
        <v>0</v>
      </c>
      <c r="CE78" s="43">
        <v>0</v>
      </c>
      <c r="CF78" s="43">
        <v>0</v>
      </c>
      <c r="CG78" s="43">
        <v>0</v>
      </c>
      <c r="CH78" s="19"/>
    </row>
    <row r="79" spans="1:86">
      <c r="H79" s="7"/>
      <c r="I79" s="14"/>
      <c r="J79" s="18"/>
      <c r="K79" s="18"/>
      <c r="L79" s="18"/>
      <c r="M79" s="18"/>
      <c r="N79" s="18"/>
      <c r="O79" s="18"/>
      <c r="P79" s="18"/>
      <c r="Q79" s="54">
        <v>571</v>
      </c>
      <c r="R79" s="40" t="s">
        <v>546</v>
      </c>
      <c r="S79" s="41">
        <v>0.9996968652680891</v>
      </c>
      <c r="T79" s="45">
        <v>0.34125836225326939</v>
      </c>
      <c r="U79" s="41">
        <v>0.99963038999907505</v>
      </c>
      <c r="V79" s="45">
        <v>0.35144265696086296</v>
      </c>
      <c r="W79" s="43">
        <v>1.954388225953725E-3</v>
      </c>
      <c r="X79" s="43">
        <v>1.5284968704827285E-3</v>
      </c>
      <c r="Y79" s="43">
        <v>9.0778817042698749E-4</v>
      </c>
      <c r="Z79" s="43">
        <v>8.181562233572227E-4</v>
      </c>
      <c r="AA79" s="43">
        <v>1.8186161469209688E-3</v>
      </c>
      <c r="AB79" s="43">
        <v>2.1041670317841965E-3</v>
      </c>
      <c r="AC79" s="43">
        <v>1.5286406810009648E-3</v>
      </c>
      <c r="AD79" s="43">
        <v>1.5284260526333788E-3</v>
      </c>
      <c r="AE79" s="43">
        <v>1.5284700268247927E-3</v>
      </c>
      <c r="AF79" s="43">
        <v>1.2081874704639474E-3</v>
      </c>
      <c r="AG79" s="43">
        <v>7.6053750727083833E-4</v>
      </c>
      <c r="AH79" s="43">
        <v>1.7771262479788014E-4</v>
      </c>
      <c r="AI79" s="43">
        <v>8.3503479161665809E-4</v>
      </c>
      <c r="AJ79" s="43">
        <v>7.2487863265872097E-4</v>
      </c>
      <c r="AK79" s="43">
        <v>8.3512019205889024E-4</v>
      </c>
      <c r="AL79" s="43">
        <v>2.0501166886654656E-3</v>
      </c>
      <c r="AM79" s="43">
        <v>3.5955186004950834E-4</v>
      </c>
      <c r="AN79" s="43">
        <v>3.5628767135256333E-4</v>
      </c>
      <c r="AO79" s="43">
        <v>2.1904643452542332E-3</v>
      </c>
      <c r="AP79" s="43">
        <v>1.2682288044665185E-3</v>
      </c>
      <c r="AQ79" s="43">
        <v>2.794225805420868E-3</v>
      </c>
      <c r="AR79" s="43">
        <v>2.0550970811769715E-3</v>
      </c>
      <c r="AS79" s="43">
        <v>1.2268240868778745E-3</v>
      </c>
      <c r="AT79" s="43">
        <v>8.6995463084174959E-5</v>
      </c>
      <c r="AU79" s="43">
        <v>1.6687101457781779E-4</v>
      </c>
      <c r="AV79" s="43">
        <v>1.9459396695978776E-3</v>
      </c>
      <c r="AW79" s="43">
        <v>7.4626563890640453E-4</v>
      </c>
      <c r="AX79" s="43">
        <v>4.732630635466113E-4</v>
      </c>
      <c r="AY79" s="43">
        <v>1.0751140893085229E-3</v>
      </c>
      <c r="AZ79" s="43">
        <v>2.1942901755039961E-3</v>
      </c>
      <c r="BA79" s="43">
        <v>2.0164028049151077E-3</v>
      </c>
      <c r="BB79" s="43">
        <v>1.2702986755077459E-3</v>
      </c>
      <c r="BC79" s="43">
        <v>1.2685257202737518E-3</v>
      </c>
      <c r="BD79" s="43">
        <v>1.2712852838496426E-3</v>
      </c>
      <c r="BE79" s="43">
        <v>1.1261601576519154E-3</v>
      </c>
      <c r="BF79" s="43">
        <v>3.7682690823300415E-3</v>
      </c>
      <c r="BG79" s="43">
        <v>2.6711875291392157E-3</v>
      </c>
      <c r="BH79" s="43">
        <v>2.2793538144590649E-3</v>
      </c>
      <c r="BI79" s="43">
        <v>2.027366242196941E-3</v>
      </c>
      <c r="BJ79" s="43">
        <v>2.3513321044805286E-3</v>
      </c>
      <c r="BK79" s="43">
        <v>2.0077532747561607E-3</v>
      </c>
      <c r="BL79" s="43">
        <v>2.1950789171690417E-3</v>
      </c>
      <c r="BM79" s="43">
        <v>1.9487963087667242E-3</v>
      </c>
      <c r="BN79" s="43">
        <v>2.0274351617840737E-3</v>
      </c>
      <c r="BO79" s="43">
        <v>2.5830792955168717E-3</v>
      </c>
      <c r="BP79" s="43">
        <v>1.2611449813033496E-3</v>
      </c>
      <c r="BQ79" s="43">
        <v>1.0825076187748815E-3</v>
      </c>
      <c r="BR79" s="43">
        <v>1.6245321745941816E-4</v>
      </c>
      <c r="BS79" s="43">
        <v>6.4073245803177977E-5</v>
      </c>
      <c r="BT79" s="43">
        <v>9.7320583655599976E-5</v>
      </c>
      <c r="BU79" s="43">
        <v>1.2676074928494724E-3</v>
      </c>
      <c r="BV79" s="43">
        <v>1.3347201633343102E-3</v>
      </c>
      <c r="BW79" s="43">
        <v>1.1133353100343316E-3</v>
      </c>
      <c r="BX79" s="43">
        <v>1.336468377929279E-3</v>
      </c>
      <c r="BY79" s="43">
        <v>1.2629671014848295E-3</v>
      </c>
      <c r="BZ79" s="43">
        <v>1.3886553712000526E-3</v>
      </c>
      <c r="CA79" s="43">
        <v>1.1630517582467467E-3</v>
      </c>
      <c r="CB79" s="43">
        <v>1.5167991174035011E-3</v>
      </c>
      <c r="CC79" s="43">
        <v>1.338474831731772E-4</v>
      </c>
      <c r="CD79" s="43">
        <v>2.0662911355124277E-4</v>
      </c>
      <c r="CE79" s="43">
        <v>1.3631771343484042E-4</v>
      </c>
      <c r="CF79" s="43">
        <v>1.0562434038979998E-3</v>
      </c>
      <c r="CG79" s="43">
        <v>1.3409157148511529E-3</v>
      </c>
      <c r="CH79" s="19"/>
    </row>
    <row r="80" spans="1:86">
      <c r="H80" s="7"/>
      <c r="I80" s="14"/>
      <c r="J80" s="18"/>
      <c r="K80" s="18"/>
      <c r="L80" s="18"/>
      <c r="M80" s="18"/>
      <c r="N80" s="18"/>
      <c r="O80" s="18"/>
      <c r="P80" s="18"/>
      <c r="Q80" s="54">
        <v>572</v>
      </c>
      <c r="R80" s="40" t="s">
        <v>547</v>
      </c>
      <c r="S80" s="41">
        <v>1.0057429383197078</v>
      </c>
      <c r="T80" s="45">
        <v>0.18389539901968691</v>
      </c>
      <c r="U80" s="41">
        <v>1.0059566671711802</v>
      </c>
      <c r="V80" s="45">
        <v>0.23764568171338701</v>
      </c>
      <c r="W80" s="43">
        <v>1.7873521970742465E-2</v>
      </c>
      <c r="X80" s="43">
        <v>1.8534238383250495E-2</v>
      </c>
      <c r="Y80" s="43">
        <v>1.7052924045574458E-2</v>
      </c>
      <c r="Z80" s="43">
        <v>1.7619674475792203E-2</v>
      </c>
      <c r="AA80" s="43">
        <v>1.8462580439206136E-2</v>
      </c>
      <c r="AB80" s="43">
        <v>1.7223694151949707E-2</v>
      </c>
      <c r="AC80" s="43">
        <v>1.8534134205729951E-2</v>
      </c>
      <c r="AD80" s="43">
        <v>1.8534041801534101E-2</v>
      </c>
      <c r="AE80" s="43">
        <v>1.8534313388663688E-2</v>
      </c>
      <c r="AF80" s="43">
        <v>1.8451413304193393E-2</v>
      </c>
      <c r="AG80" s="43">
        <v>1.5588161230444752E-2</v>
      </c>
      <c r="AH80" s="43">
        <v>1.7535345607327366E-2</v>
      </c>
      <c r="AI80" s="43">
        <v>1.4096510973722987E-2</v>
      </c>
      <c r="AJ80" s="43">
        <v>1.3731323595521941E-2</v>
      </c>
      <c r="AK80" s="43">
        <v>1.2750450987972303E-2</v>
      </c>
      <c r="AL80" s="43">
        <v>1.9883144669310394E-2</v>
      </c>
      <c r="AM80" s="43">
        <v>2.3228889713331157E-2</v>
      </c>
      <c r="AN80" s="43">
        <v>2.2052058442951133E-2</v>
      </c>
      <c r="AO80" s="43">
        <v>1.9726955076458563E-2</v>
      </c>
      <c r="AP80" s="43">
        <v>1.6591129133045751E-2</v>
      </c>
      <c r="AQ80" s="43">
        <v>1.9672603389726692E-2</v>
      </c>
      <c r="AR80" s="43">
        <v>1.7049552673092772E-2</v>
      </c>
      <c r="AS80" s="43">
        <v>1.736029545234298E-2</v>
      </c>
      <c r="AT80" s="43">
        <v>8.4093833979325405E-2</v>
      </c>
      <c r="AU80" s="43">
        <v>1.4231387871620885E-2</v>
      </c>
      <c r="AV80" s="43">
        <v>1.3060313803867808E-2</v>
      </c>
      <c r="AW80" s="43">
        <v>1.2451742212469396E-2</v>
      </c>
      <c r="AX80" s="43">
        <v>1.7120141153614599E-2</v>
      </c>
      <c r="AY80" s="43">
        <v>1.2741405225216603E-2</v>
      </c>
      <c r="AZ80" s="43">
        <v>1.9619439557869267E-2</v>
      </c>
      <c r="BA80" s="43">
        <v>2.4618525155180947E-2</v>
      </c>
      <c r="BB80" s="43">
        <v>1.382510845444534E-2</v>
      </c>
      <c r="BC80" s="43">
        <v>1.4367144602172735E-2</v>
      </c>
      <c r="BD80" s="43">
        <v>2.0214019420934447E-2</v>
      </c>
      <c r="BE80" s="43">
        <v>1.1151980842286274E-2</v>
      </c>
      <c r="BF80" s="43">
        <v>2.1886935523355064E-2</v>
      </c>
      <c r="BG80" s="43">
        <v>1.9392895480134384E-2</v>
      </c>
      <c r="BH80" s="43">
        <v>1.9549322270934213E-2</v>
      </c>
      <c r="BI80" s="43">
        <v>1.4584225144657877E-2</v>
      </c>
      <c r="BJ80" s="43">
        <v>1.7324271672477184E-2</v>
      </c>
      <c r="BK80" s="43">
        <v>1.4706911180785558E-2</v>
      </c>
      <c r="BL80" s="43">
        <v>1.4665983670780244E-2</v>
      </c>
      <c r="BM80" s="43">
        <v>1.9558234904948658E-2</v>
      </c>
      <c r="BN80" s="43">
        <v>1.6717620363249364E-2</v>
      </c>
      <c r="BO80" s="43">
        <v>1.1479253577829581E-2</v>
      </c>
      <c r="BP80" s="43">
        <v>1.7191034789145753E-2</v>
      </c>
      <c r="BQ80" s="43">
        <v>1.8072022273869608E-2</v>
      </c>
      <c r="BR80" s="43">
        <v>1.3360167190511994E-2</v>
      </c>
      <c r="BS80" s="43">
        <v>1.5005598372182157E-2</v>
      </c>
      <c r="BT80" s="43">
        <v>1.1451459627637406E-2</v>
      </c>
      <c r="BU80" s="43">
        <v>1.4302264462446812E-2</v>
      </c>
      <c r="BV80" s="43">
        <v>1.9044313461749354E-2</v>
      </c>
      <c r="BW80" s="43">
        <v>1.5134381095803824E-2</v>
      </c>
      <c r="BX80" s="43">
        <v>2.2310294177046001E-2</v>
      </c>
      <c r="BY80" s="43">
        <v>1.9284764234432872E-2</v>
      </c>
      <c r="BZ80" s="43">
        <v>2.9399667483007562E-2</v>
      </c>
      <c r="CA80" s="43">
        <v>1.4565384804545186E-2</v>
      </c>
      <c r="CB80" s="43">
        <v>1.3900641084201236E-2</v>
      </c>
      <c r="CC80" s="43">
        <v>2.2121590726768135E-2</v>
      </c>
      <c r="CD80" s="43">
        <v>2.2544997764072695E-2</v>
      </c>
      <c r="CE80" s="43">
        <v>2.3375285950683659E-2</v>
      </c>
      <c r="CF80" s="43">
        <v>1.8082719269179943E-2</v>
      </c>
      <c r="CG80" s="43">
        <v>1.7966776782815035E-2</v>
      </c>
      <c r="CH80" s="19"/>
    </row>
    <row r="81" spans="8:86">
      <c r="H81" s="7"/>
      <c r="I81" s="14"/>
      <c r="J81" s="18"/>
      <c r="K81" s="18"/>
      <c r="L81" s="18"/>
      <c r="M81" s="18"/>
      <c r="N81" s="18"/>
      <c r="O81" s="18"/>
      <c r="P81" s="18"/>
      <c r="Q81" s="54">
        <v>573</v>
      </c>
      <c r="R81" s="40" t="s">
        <v>548</v>
      </c>
      <c r="S81" s="41">
        <v>1.0882606993166555</v>
      </c>
      <c r="T81" s="45">
        <v>1</v>
      </c>
      <c r="U81" s="41">
        <v>1.0888212225587768</v>
      </c>
      <c r="V81" s="45">
        <v>1</v>
      </c>
      <c r="W81" s="43">
        <v>1.720582844213497E-2</v>
      </c>
      <c r="X81" s="43">
        <v>1.7318640419077391E-2</v>
      </c>
      <c r="Y81" s="43">
        <v>2.0203619930948095E-2</v>
      </c>
      <c r="Z81" s="43">
        <v>1.0574435883334255E-2</v>
      </c>
      <c r="AA81" s="43">
        <v>1.8870192589194913E-2</v>
      </c>
      <c r="AB81" s="43">
        <v>1.5369762616306773E-2</v>
      </c>
      <c r="AC81" s="43">
        <v>1.7318580430274292E-2</v>
      </c>
      <c r="AD81" s="43">
        <v>1.7319024847517746E-2</v>
      </c>
      <c r="AE81" s="43">
        <v>1.7318572073200721E-2</v>
      </c>
      <c r="AF81" s="43">
        <v>2.4192391225336951E-2</v>
      </c>
      <c r="AG81" s="43">
        <v>1.8902475374672288E-2</v>
      </c>
      <c r="AH81" s="43">
        <v>7.2516755228463807E-3</v>
      </c>
      <c r="AI81" s="43">
        <v>1.488170760758699E-2</v>
      </c>
      <c r="AJ81" s="43">
        <v>4.429037330692746E-3</v>
      </c>
      <c r="AK81" s="43">
        <v>4.4846340766749879E-3</v>
      </c>
      <c r="AL81" s="43">
        <v>1.4023957126075468E-2</v>
      </c>
      <c r="AM81" s="43">
        <v>1.4948256875123973E-2</v>
      </c>
      <c r="AN81" s="43">
        <v>1.2387425031794705E-2</v>
      </c>
      <c r="AO81" s="43">
        <v>1.1750382846522127E-2</v>
      </c>
      <c r="AP81" s="43">
        <v>2.9408506827681386E-2</v>
      </c>
      <c r="AQ81" s="43">
        <v>1.1635231756099354E-2</v>
      </c>
      <c r="AR81" s="43">
        <v>1.5635324408798407E-2</v>
      </c>
      <c r="AS81" s="43">
        <v>2.4520563235466412E-2</v>
      </c>
      <c r="AT81" s="43">
        <v>4.4493312926369068E-3</v>
      </c>
      <c r="AU81" s="43">
        <v>1.4930247812839886E-2</v>
      </c>
      <c r="AV81" s="43">
        <v>3.7069505462134514E-2</v>
      </c>
      <c r="AW81" s="43">
        <v>3.0878587991271592E-2</v>
      </c>
      <c r="AX81" s="43">
        <v>2.5645324883065059E-2</v>
      </c>
      <c r="AY81" s="43">
        <v>8.3554486149369864E-3</v>
      </c>
      <c r="AZ81" s="43">
        <v>1.1771718957886515E-2</v>
      </c>
      <c r="BA81" s="43">
        <v>1.0779666383301538E-2</v>
      </c>
      <c r="BB81" s="43">
        <v>2.9115144604465387E-2</v>
      </c>
      <c r="BC81" s="43">
        <v>2.9303518223870603E-2</v>
      </c>
      <c r="BD81" s="43">
        <v>2.9651760081236378E-2</v>
      </c>
      <c r="BE81" s="43">
        <v>2.6471808315523527E-2</v>
      </c>
      <c r="BF81" s="43">
        <v>1.5804855764143116E-2</v>
      </c>
      <c r="BG81" s="43">
        <v>1.1108537139079647E-2</v>
      </c>
      <c r="BH81" s="43">
        <v>1.735085672961072E-2</v>
      </c>
      <c r="BI81" s="43">
        <v>1.5498701777618114E-2</v>
      </c>
      <c r="BJ81" s="43">
        <v>1.7875923284896136E-2</v>
      </c>
      <c r="BK81" s="43">
        <v>1.5370249816912023E-2</v>
      </c>
      <c r="BL81" s="43">
        <v>1.6499105223575155E-2</v>
      </c>
      <c r="BM81" s="43">
        <v>1.4863797806399541E-2</v>
      </c>
      <c r="BN81" s="43">
        <v>1.548402186217868E-2</v>
      </c>
      <c r="BO81" s="43">
        <v>1.9083243615929574E-2</v>
      </c>
      <c r="BP81" s="43">
        <v>2.7463890455287611E-2</v>
      </c>
      <c r="BQ81" s="43">
        <v>1.2144120373280838E-2</v>
      </c>
      <c r="BR81" s="43">
        <v>2.0962571674321143E-2</v>
      </c>
      <c r="BS81" s="43">
        <v>1.5827428771972355E-2</v>
      </c>
      <c r="BT81" s="43">
        <v>0</v>
      </c>
      <c r="BU81" s="43">
        <v>2.9282168719041997E-2</v>
      </c>
      <c r="BV81" s="43">
        <v>3.0842590728547142E-2</v>
      </c>
      <c r="BW81" s="43">
        <v>2.5783215436156588E-2</v>
      </c>
      <c r="BX81" s="43">
        <v>3.1248238405736525E-2</v>
      </c>
      <c r="BY81" s="43">
        <v>2.6076134995285504E-2</v>
      </c>
      <c r="BZ81" s="43">
        <v>2.0666606602794291E-2</v>
      </c>
      <c r="CA81" s="43">
        <v>6.2301150321468275E-2</v>
      </c>
      <c r="CB81" s="43">
        <v>2.7494508154445128E-2</v>
      </c>
      <c r="CC81" s="43">
        <v>5.6491773210354014E-3</v>
      </c>
      <c r="CD81" s="43">
        <v>6.2830771697704761E-3</v>
      </c>
      <c r="CE81" s="43">
        <v>5.4262897582863017E-3</v>
      </c>
      <c r="CF81" s="43">
        <v>7.844492800554756E-3</v>
      </c>
      <c r="CG81" s="43">
        <v>5.4447253366727247E-2</v>
      </c>
      <c r="CH81" s="19"/>
    </row>
    <row r="82" spans="8:86">
      <c r="H82" s="7"/>
      <c r="I82" s="14"/>
      <c r="J82" s="18"/>
      <c r="K82" s="18"/>
      <c r="L82" s="18"/>
      <c r="M82" s="18"/>
      <c r="N82" s="18"/>
      <c r="O82" s="18"/>
      <c r="P82" s="18"/>
      <c r="Q82" s="54">
        <v>574</v>
      </c>
      <c r="R82" s="40" t="s">
        <v>549</v>
      </c>
      <c r="S82" s="41">
        <v>1.0990498198468528</v>
      </c>
      <c r="T82" s="45">
        <v>0.72796144938314966</v>
      </c>
      <c r="U82" s="41">
        <v>1.0858630666554445</v>
      </c>
      <c r="V82" s="45">
        <v>0.69029794443641412</v>
      </c>
      <c r="W82" s="43">
        <v>9.3818292174224663E-4</v>
      </c>
      <c r="X82" s="43">
        <v>9.6517564194731234E-4</v>
      </c>
      <c r="Y82" s="43">
        <v>1.782317885376842E-3</v>
      </c>
      <c r="Z82" s="43">
        <v>2.3258105443178002E-3</v>
      </c>
      <c r="AA82" s="43">
        <v>1.0337942600642238E-3</v>
      </c>
      <c r="AB82" s="43">
        <v>8.32707980357104E-4</v>
      </c>
      <c r="AC82" s="43">
        <v>9.6514669780864838E-4</v>
      </c>
      <c r="AD82" s="43">
        <v>9.6478538963110506E-4</v>
      </c>
      <c r="AE82" s="43">
        <v>9.6527170923358134E-4</v>
      </c>
      <c r="AF82" s="43">
        <v>1.8591399067551151E-3</v>
      </c>
      <c r="AG82" s="43">
        <v>1.7730490215344169E-3</v>
      </c>
      <c r="AH82" s="43">
        <v>1.4542197437112092E-3</v>
      </c>
      <c r="AI82" s="43">
        <v>2.690441152845076E-3</v>
      </c>
      <c r="AJ82" s="43">
        <v>1.3908675286836238E-3</v>
      </c>
      <c r="AK82" s="43">
        <v>2.910094090581572E-3</v>
      </c>
      <c r="AL82" s="43">
        <v>1.5640053335962401E-3</v>
      </c>
      <c r="AM82" s="43">
        <v>3.5344782272754656E-3</v>
      </c>
      <c r="AN82" s="43">
        <v>2.9484274465730854E-3</v>
      </c>
      <c r="AO82" s="43">
        <v>1.0783733985330717E-3</v>
      </c>
      <c r="AP82" s="43">
        <v>9.6781090002441539E-4</v>
      </c>
      <c r="AQ82" s="43">
        <v>1.429079165789552E-3</v>
      </c>
      <c r="AR82" s="43">
        <v>7.9030013666211161E-4</v>
      </c>
      <c r="AS82" s="43">
        <v>1.8616092799797197E-3</v>
      </c>
      <c r="AT82" s="43">
        <v>1.7105806693285704E-3</v>
      </c>
      <c r="AU82" s="43">
        <v>1.5486640365031032E-3</v>
      </c>
      <c r="AV82" s="43">
        <v>1.0041139574626383E-3</v>
      </c>
      <c r="AW82" s="43">
        <v>1.2531935992233026E-3</v>
      </c>
      <c r="AX82" s="43">
        <v>1.4458050475918006E-3</v>
      </c>
      <c r="AY82" s="43">
        <v>1.0064161271194005E-3</v>
      </c>
      <c r="AZ82" s="43">
        <v>1.0774126135047221E-3</v>
      </c>
      <c r="BA82" s="43">
        <v>1.1220856677796255E-3</v>
      </c>
      <c r="BB82" s="43">
        <v>8.3977787521697625E-4</v>
      </c>
      <c r="BC82" s="43">
        <v>9.0957361343293574E-4</v>
      </c>
      <c r="BD82" s="43">
        <v>1.0683998553966956E-3</v>
      </c>
      <c r="BE82" s="43">
        <v>6.6361369383787644E-4</v>
      </c>
      <c r="BF82" s="43">
        <v>1.7416396828964509E-3</v>
      </c>
      <c r="BG82" s="43">
        <v>1.3895974423690422E-3</v>
      </c>
      <c r="BH82" s="43">
        <v>8.2475479853251152E-4</v>
      </c>
      <c r="BI82" s="43">
        <v>7.1582057286365022E-4</v>
      </c>
      <c r="BJ82" s="43">
        <v>8.4854514705704496E-4</v>
      </c>
      <c r="BK82" s="43">
        <v>8.0097025804921613E-4</v>
      </c>
      <c r="BL82" s="43">
        <v>9.2145331313890405E-4</v>
      </c>
      <c r="BM82" s="43">
        <v>7.7775829812418173E-4</v>
      </c>
      <c r="BN82" s="43">
        <v>7.3820788099131218E-4</v>
      </c>
      <c r="BO82" s="43">
        <v>9.3838031020006827E-4</v>
      </c>
      <c r="BP82" s="43">
        <v>1.9124683619395975E-3</v>
      </c>
      <c r="BQ82" s="43">
        <v>1.6477511273214911E-3</v>
      </c>
      <c r="BR82" s="43">
        <v>1.1618833868175203E-3</v>
      </c>
      <c r="BS82" s="43">
        <v>6.9131316627909947E-4</v>
      </c>
      <c r="BT82" s="43">
        <v>6.7067090405943913E-4</v>
      </c>
      <c r="BU82" s="43">
        <v>9.0508685172248902E-4</v>
      </c>
      <c r="BV82" s="43">
        <v>1.2330214703748532E-3</v>
      </c>
      <c r="BW82" s="43">
        <v>6.945707000292282E-4</v>
      </c>
      <c r="BX82" s="43">
        <v>1.2226723786230753E-3</v>
      </c>
      <c r="BY82" s="43">
        <v>2.1135427792392681E-3</v>
      </c>
      <c r="BZ82" s="43">
        <v>9.419723682717757E-3</v>
      </c>
      <c r="CA82" s="43">
        <v>1.1603781620541738E-3</v>
      </c>
      <c r="CB82" s="43">
        <v>1.5686637595385047E-3</v>
      </c>
      <c r="CC82" s="43">
        <v>1.5896185422444699E-3</v>
      </c>
      <c r="CD82" s="43">
        <v>2.8867146539666069E-3</v>
      </c>
      <c r="CE82" s="43">
        <v>1.1398278831297104E-3</v>
      </c>
      <c r="CF82" s="43">
        <v>1.6181161301486353E-3</v>
      </c>
      <c r="CG82" s="43">
        <v>1.9393236427216729E-3</v>
      </c>
      <c r="CH82" s="19"/>
    </row>
    <row r="83" spans="8:86">
      <c r="H83" s="7"/>
      <c r="I83" s="14"/>
      <c r="J83" s="18"/>
      <c r="K83" s="18"/>
      <c r="L83" s="18"/>
      <c r="M83" s="18"/>
      <c r="N83" s="18"/>
      <c r="O83" s="18"/>
      <c r="P83" s="18"/>
      <c r="Q83" s="54">
        <v>576</v>
      </c>
      <c r="R83" s="40" t="s">
        <v>550</v>
      </c>
      <c r="S83" s="41">
        <v>1.0260639722461333</v>
      </c>
      <c r="T83" s="45">
        <v>0.26482054413980588</v>
      </c>
      <c r="U83" s="41">
        <v>1.0260639722461333</v>
      </c>
      <c r="V83" s="45">
        <v>0.32265875261514027</v>
      </c>
      <c r="W83" s="43">
        <v>8.5751176164079854E-4</v>
      </c>
      <c r="X83" s="43">
        <v>9.2257980062029768E-4</v>
      </c>
      <c r="Y83" s="43">
        <v>8.7145472910666114E-4</v>
      </c>
      <c r="Z83" s="43">
        <v>9.3493431052735427E-4</v>
      </c>
      <c r="AA83" s="43">
        <v>8.796772507526163E-4</v>
      </c>
      <c r="AB83" s="43">
        <v>8.330596024526387E-4</v>
      </c>
      <c r="AC83" s="43">
        <v>9.2270002397662346E-4</v>
      </c>
      <c r="AD83" s="43">
        <v>9.2249476324531064E-4</v>
      </c>
      <c r="AE83" s="43">
        <v>9.2256315025910599E-4</v>
      </c>
      <c r="AF83" s="43">
        <v>9.5715937754582746E-4</v>
      </c>
      <c r="AG83" s="43">
        <v>7.7646154557509453E-4</v>
      </c>
      <c r="AH83" s="43">
        <v>9.2705396387577277E-4</v>
      </c>
      <c r="AI83" s="43">
        <v>7.2524386244198305E-4</v>
      </c>
      <c r="AJ83" s="43">
        <v>6.9257690425141558E-4</v>
      </c>
      <c r="AK83" s="43">
        <v>4.6084827649475751E-4</v>
      </c>
      <c r="AL83" s="43">
        <v>1.0780621939516363E-3</v>
      </c>
      <c r="AM83" s="43">
        <v>1.3155511450636556E-3</v>
      </c>
      <c r="AN83" s="43">
        <v>1.2390237654679285E-3</v>
      </c>
      <c r="AO83" s="43">
        <v>9.3863606462754959E-4</v>
      </c>
      <c r="AP83" s="43">
        <v>7.9240995988407771E-4</v>
      </c>
      <c r="AQ83" s="43">
        <v>9.7178314866666962E-4</v>
      </c>
      <c r="AR83" s="43">
        <v>8.2319499697141685E-4</v>
      </c>
      <c r="AS83" s="43">
        <v>9.5447150593410671E-4</v>
      </c>
      <c r="AT83" s="43">
        <v>1.1188636322769765E-3</v>
      </c>
      <c r="AU83" s="43">
        <v>6.4529450819423358E-4</v>
      </c>
      <c r="AV83" s="43">
        <v>7.230368208588023E-4</v>
      </c>
      <c r="AW83" s="43">
        <v>6.9704422735800999E-4</v>
      </c>
      <c r="AX83" s="43">
        <v>9.5018167211877896E-4</v>
      </c>
      <c r="AY83" s="43">
        <v>5.0368942089637101E-4</v>
      </c>
      <c r="AZ83" s="43">
        <v>9.3328441843736499E-4</v>
      </c>
      <c r="BA83" s="43">
        <v>1.1821167520603445E-3</v>
      </c>
      <c r="BB83" s="43">
        <v>7.0253359331198611E-4</v>
      </c>
      <c r="BC83" s="43">
        <v>6.7657612357086201E-4</v>
      </c>
      <c r="BD83" s="43">
        <v>9.7850407401279637E-4</v>
      </c>
      <c r="BE83" s="43">
        <v>5.4849131286228753E-4</v>
      </c>
      <c r="BF83" s="43">
        <v>9.9053060329584762E-4</v>
      </c>
      <c r="BG83" s="43">
        <v>9.6941502544573639E-4</v>
      </c>
      <c r="BH83" s="43">
        <v>9.3021742823447729E-4</v>
      </c>
      <c r="BI83" s="43">
        <v>7.109042165214099E-4</v>
      </c>
      <c r="BJ83" s="43">
        <v>7.8447327757185195E-4</v>
      </c>
      <c r="BK83" s="43">
        <v>6.8702719983912755E-4</v>
      </c>
      <c r="BL83" s="43">
        <v>7.5010710969954293E-4</v>
      </c>
      <c r="BM83" s="43">
        <v>9.1971060410130404E-4</v>
      </c>
      <c r="BN83" s="43">
        <v>8.0970934750569862E-4</v>
      </c>
      <c r="BO83" s="43">
        <v>7.4338228773922037E-4</v>
      </c>
      <c r="BP83" s="43">
        <v>9.5084175091989323E-4</v>
      </c>
      <c r="BQ83" s="43">
        <v>9.6973431981175399E-4</v>
      </c>
      <c r="BR83" s="43">
        <v>6.2774455998175428E-4</v>
      </c>
      <c r="BS83" s="43">
        <v>6.6867444649067035E-4</v>
      </c>
      <c r="BT83" s="43">
        <v>4.2628757089913354E-4</v>
      </c>
      <c r="BU83" s="43">
        <v>6.7312119430276447E-4</v>
      </c>
      <c r="BV83" s="43">
        <v>9.2563982246313136E-4</v>
      </c>
      <c r="BW83" s="43">
        <v>7.6179238442884083E-4</v>
      </c>
      <c r="BX83" s="43">
        <v>1.0679370641494409E-3</v>
      </c>
      <c r="BY83" s="43">
        <v>1.0957681285391771E-3</v>
      </c>
      <c r="BZ83" s="43">
        <v>2.4852017375772942E-3</v>
      </c>
      <c r="CA83" s="43">
        <v>6.985345743906068E-4</v>
      </c>
      <c r="CB83" s="43">
        <v>7.3833825934762275E-4</v>
      </c>
      <c r="CC83" s="43">
        <v>1.1418818806840042E-3</v>
      </c>
      <c r="CD83" s="43">
        <v>1.2803647988475595E-3</v>
      </c>
      <c r="CE83" s="43">
        <v>9.8546520638819477E-4</v>
      </c>
      <c r="CF83" s="43">
        <v>9.6927452330671784E-4</v>
      </c>
      <c r="CG83" s="43">
        <v>9.742581610918318E-4</v>
      </c>
      <c r="CH83" s="19"/>
    </row>
    <row r="84" spans="8:86">
      <c r="H84" s="7"/>
      <c r="I84" s="14"/>
      <c r="J84" s="18"/>
      <c r="K84" s="18"/>
      <c r="L84" s="18"/>
      <c r="M84" s="18"/>
      <c r="N84" s="18"/>
      <c r="O84" s="18"/>
      <c r="P84" s="18"/>
      <c r="Q84" s="54">
        <v>577</v>
      </c>
      <c r="R84" s="40" t="s">
        <v>551</v>
      </c>
      <c r="S84" s="41">
        <v>1.0002151820820326</v>
      </c>
      <c r="T84" s="45">
        <v>0.40334405242035093</v>
      </c>
      <c r="U84" s="41">
        <v>1.0002151820820326</v>
      </c>
      <c r="V84" s="45">
        <v>0.40972269682201584</v>
      </c>
      <c r="W84" s="43">
        <v>2.0544009047765259E-3</v>
      </c>
      <c r="X84" s="43">
        <v>2.3536824717369379E-3</v>
      </c>
      <c r="Y84" s="43">
        <v>2.2438688450524568E-3</v>
      </c>
      <c r="Z84" s="43">
        <v>2.4473121619147339E-3</v>
      </c>
      <c r="AA84" s="43">
        <v>2.1718418399277045E-3</v>
      </c>
      <c r="AB84" s="43">
        <v>1.9248443483190418E-3</v>
      </c>
      <c r="AC84" s="43">
        <v>2.3537873276030957E-3</v>
      </c>
      <c r="AD84" s="43">
        <v>2.3538353385863632E-3</v>
      </c>
      <c r="AE84" s="43">
        <v>2.353617062942924E-3</v>
      </c>
      <c r="AF84" s="43">
        <v>2.0888457858157907E-3</v>
      </c>
      <c r="AG84" s="43">
        <v>2.3582287424782182E-3</v>
      </c>
      <c r="AH84" s="43">
        <v>2.4295164662506666E-3</v>
      </c>
      <c r="AI84" s="43">
        <v>2.2593934613557025E-3</v>
      </c>
      <c r="AJ84" s="43">
        <v>1.7889792013570901E-3</v>
      </c>
      <c r="AK84" s="43">
        <v>1.420219191176017E-3</v>
      </c>
      <c r="AL84" s="43">
        <v>2.0075554793089032E-3</v>
      </c>
      <c r="AM84" s="43">
        <v>4.2605020557550909E-3</v>
      </c>
      <c r="AN84" s="43">
        <v>3.2387177265188827E-3</v>
      </c>
      <c r="AO84" s="43">
        <v>2.2593676512604631E-3</v>
      </c>
      <c r="AP84" s="43">
        <v>2.0422913972698328E-3</v>
      </c>
      <c r="AQ84" s="43">
        <v>2.1686243245104654E-3</v>
      </c>
      <c r="AR84" s="43">
        <v>1.9075091997088716E-3</v>
      </c>
      <c r="AS84" s="43">
        <v>2.0767865782774105E-3</v>
      </c>
      <c r="AT84" s="43">
        <v>2.8143362293097025E-3</v>
      </c>
      <c r="AU84" s="43">
        <v>1.6078684952735114E-3</v>
      </c>
      <c r="AV84" s="43">
        <v>1.9488653107651336E-3</v>
      </c>
      <c r="AW84" s="43">
        <v>2.192368789292186E-3</v>
      </c>
      <c r="AX84" s="43">
        <v>1.8414623248073985E-3</v>
      </c>
      <c r="AY84" s="43">
        <v>1.4210771822810162E-3</v>
      </c>
      <c r="AZ84" s="43">
        <v>2.2534226792206317E-3</v>
      </c>
      <c r="BA84" s="43">
        <v>2.5298425346116384E-3</v>
      </c>
      <c r="BB84" s="43">
        <v>2.2134853269696751E-3</v>
      </c>
      <c r="BC84" s="43">
        <v>1.9987751399777576E-3</v>
      </c>
      <c r="BD84" s="43">
        <v>2.1188264001877912E-3</v>
      </c>
      <c r="BE84" s="43">
        <v>1.4450638377655235E-3</v>
      </c>
      <c r="BF84" s="43">
        <v>2.4013479582603936E-3</v>
      </c>
      <c r="BG84" s="43">
        <v>2.1392273609202495E-3</v>
      </c>
      <c r="BH84" s="43">
        <v>1.8135664432709236E-3</v>
      </c>
      <c r="BI84" s="43">
        <v>1.8213914328831548E-3</v>
      </c>
      <c r="BJ84" s="43">
        <v>1.9201052424978877E-3</v>
      </c>
      <c r="BK84" s="43">
        <v>1.8315959421444997E-3</v>
      </c>
      <c r="BL84" s="43">
        <v>2.4797565847676298E-3</v>
      </c>
      <c r="BM84" s="43">
        <v>1.6982669411402338E-3</v>
      </c>
      <c r="BN84" s="43">
        <v>1.7974521226168337E-3</v>
      </c>
      <c r="BO84" s="43">
        <v>3.1970067616451433E-3</v>
      </c>
      <c r="BP84" s="43">
        <v>2.0276926681909789E-3</v>
      </c>
      <c r="BQ84" s="43">
        <v>2.2832223319966009E-3</v>
      </c>
      <c r="BR84" s="43">
        <v>1.5649682296567152E-3</v>
      </c>
      <c r="BS84" s="43">
        <v>1.3952374484762281E-3</v>
      </c>
      <c r="BT84" s="43">
        <v>7.5277364443421116E-4</v>
      </c>
      <c r="BU84" s="43">
        <v>1.9971353894539341E-3</v>
      </c>
      <c r="BV84" s="43">
        <v>2.1169837338540737E-3</v>
      </c>
      <c r="BW84" s="43">
        <v>1.6979072026753247E-3</v>
      </c>
      <c r="BX84" s="43">
        <v>2.2925321311141017E-3</v>
      </c>
      <c r="BY84" s="43">
        <v>2.8239750503074074E-3</v>
      </c>
      <c r="BZ84" s="43">
        <v>2.1546080123211095E-3</v>
      </c>
      <c r="CA84" s="43">
        <v>1.482039275401993E-3</v>
      </c>
      <c r="CB84" s="43">
        <v>1.3634019390160394E-3</v>
      </c>
      <c r="CC84" s="43">
        <v>1.792019811161378E-3</v>
      </c>
      <c r="CD84" s="43">
        <v>2.2882009627009378E-3</v>
      </c>
      <c r="CE84" s="43">
        <v>1.6468100360844012E-3</v>
      </c>
      <c r="CF84" s="43">
        <v>2.2990267793236907E-3</v>
      </c>
      <c r="CG84" s="43">
        <v>2.1277256928442256E-3</v>
      </c>
      <c r="CH84" s="19"/>
    </row>
    <row r="85" spans="8:86">
      <c r="H85" s="7"/>
      <c r="I85" s="14"/>
      <c r="J85" s="18"/>
      <c r="K85" s="18"/>
      <c r="L85" s="18"/>
      <c r="M85" s="18"/>
      <c r="N85" s="18"/>
      <c r="O85" s="18"/>
      <c r="P85" s="18"/>
      <c r="Q85" s="54">
        <v>578</v>
      </c>
      <c r="R85" s="40" t="s">
        <v>552</v>
      </c>
      <c r="S85" s="41">
        <v>1.0051715877925871</v>
      </c>
      <c r="T85" s="45">
        <v>0.40889612007456677</v>
      </c>
      <c r="U85" s="41">
        <v>0.99440242540030976</v>
      </c>
      <c r="V85" s="45">
        <v>0.42184278851538304</v>
      </c>
      <c r="W85" s="43">
        <v>0</v>
      </c>
      <c r="X85" s="43">
        <v>0</v>
      </c>
      <c r="Y85" s="43">
        <v>2.2482279416979994E-5</v>
      </c>
      <c r="Z85" s="43">
        <v>0</v>
      </c>
      <c r="AA85" s="43">
        <v>0</v>
      </c>
      <c r="AB85" s="43">
        <v>0</v>
      </c>
      <c r="AC85" s="43">
        <v>0</v>
      </c>
      <c r="AD85" s="43">
        <v>0</v>
      </c>
      <c r="AE85" s="43">
        <v>0</v>
      </c>
      <c r="AF85" s="43">
        <v>2.8433630321742897E-5</v>
      </c>
      <c r="AG85" s="43">
        <v>2.0542818892484154E-5</v>
      </c>
      <c r="AH85" s="43">
        <v>3.1482708151502074E-6</v>
      </c>
      <c r="AI85" s="43">
        <v>0</v>
      </c>
      <c r="AJ85" s="43">
        <v>0</v>
      </c>
      <c r="AK85" s="43">
        <v>0</v>
      </c>
      <c r="AL85" s="43">
        <v>0</v>
      </c>
      <c r="AM85" s="43">
        <v>0</v>
      </c>
      <c r="AN85" s="43">
        <v>0</v>
      </c>
      <c r="AO85" s="43">
        <v>0</v>
      </c>
      <c r="AP85" s="43">
        <v>0</v>
      </c>
      <c r="AQ85" s="43">
        <v>0</v>
      </c>
      <c r="AR85" s="43">
        <v>0</v>
      </c>
      <c r="AS85" s="43">
        <v>2.824929784040079E-5</v>
      </c>
      <c r="AT85" s="43">
        <v>3.9523202601977581E-5</v>
      </c>
      <c r="AU85" s="43">
        <v>1.3634183546340407E-5</v>
      </c>
      <c r="AV85" s="43">
        <v>0</v>
      </c>
      <c r="AW85" s="43">
        <v>0</v>
      </c>
      <c r="AX85" s="43">
        <v>0</v>
      </c>
      <c r="AY85" s="43">
        <v>6.2851548081483449E-5</v>
      </c>
      <c r="AZ85" s="43">
        <v>0</v>
      </c>
      <c r="BA85" s="43">
        <v>0</v>
      </c>
      <c r="BB85" s="43">
        <v>0</v>
      </c>
      <c r="BC85" s="43">
        <v>0</v>
      </c>
      <c r="BD85" s="43">
        <v>0</v>
      </c>
      <c r="BE85" s="43">
        <v>0</v>
      </c>
      <c r="BF85" s="43">
        <v>0</v>
      </c>
      <c r="BG85" s="43">
        <v>0</v>
      </c>
      <c r="BH85" s="43">
        <v>0</v>
      </c>
      <c r="BI85" s="43">
        <v>0</v>
      </c>
      <c r="BJ85" s="43">
        <v>0</v>
      </c>
      <c r="BK85" s="43">
        <v>0</v>
      </c>
      <c r="BL85" s="43">
        <v>0</v>
      </c>
      <c r="BM85" s="43">
        <v>0</v>
      </c>
      <c r="BN85" s="43">
        <v>0</v>
      </c>
      <c r="BO85" s="43">
        <v>0</v>
      </c>
      <c r="BP85" s="43">
        <v>2.6632191967003273E-5</v>
      </c>
      <c r="BQ85" s="43">
        <v>3.5049091729924535E-5</v>
      </c>
      <c r="BR85" s="43">
        <v>2.0936290031606103E-5</v>
      </c>
      <c r="BS85" s="43">
        <v>0</v>
      </c>
      <c r="BT85" s="43">
        <v>0</v>
      </c>
      <c r="BU85" s="43">
        <v>0</v>
      </c>
      <c r="BV85" s="43">
        <v>0</v>
      </c>
      <c r="BW85" s="43">
        <v>0</v>
      </c>
      <c r="BX85" s="43">
        <v>0</v>
      </c>
      <c r="BY85" s="43">
        <v>2.9585249011873491E-5</v>
      </c>
      <c r="BZ85" s="43">
        <v>2.1752852116622913E-5</v>
      </c>
      <c r="CA85" s="43">
        <v>2.9803921691994315E-5</v>
      </c>
      <c r="CB85" s="43">
        <v>2.8068347900269458E-5</v>
      </c>
      <c r="CC85" s="43">
        <v>4.8681751936559901E-6</v>
      </c>
      <c r="CD85" s="43">
        <v>0</v>
      </c>
      <c r="CE85" s="43">
        <v>0</v>
      </c>
      <c r="CF85" s="43">
        <v>3.3902718434799107E-5</v>
      </c>
      <c r="CG85" s="43">
        <v>4.6328017902844023E-5</v>
      </c>
      <c r="CH85" s="19"/>
    </row>
    <row r="86" spans="8:86">
      <c r="H86" s="7"/>
      <c r="I86" s="14"/>
      <c r="J86" s="18"/>
      <c r="K86" s="18"/>
      <c r="L86" s="18"/>
      <c r="M86" s="18"/>
      <c r="N86" s="18"/>
      <c r="O86" s="18"/>
      <c r="P86" s="18"/>
      <c r="Q86" s="54">
        <v>579</v>
      </c>
      <c r="R86" s="40" t="s">
        <v>553</v>
      </c>
      <c r="S86" s="41">
        <v>1.0060319256316252</v>
      </c>
      <c r="T86" s="45">
        <v>0.14701868974496859</v>
      </c>
      <c r="U86" s="41">
        <v>1.0060319256316252</v>
      </c>
      <c r="V86" s="45">
        <v>0.22762320089272817</v>
      </c>
      <c r="W86" s="43">
        <v>2.4635331894326296E-4</v>
      </c>
      <c r="X86" s="43">
        <v>8.7232109661560594E-4</v>
      </c>
      <c r="Y86" s="43">
        <v>4.6140540961056765E-4</v>
      </c>
      <c r="Z86" s="43">
        <v>4.6723761088338144E-4</v>
      </c>
      <c r="AA86" s="43">
        <v>2.5677878987311108E-4</v>
      </c>
      <c r="AB86" s="43">
        <v>2.3485231964195447E-4</v>
      </c>
      <c r="AC86" s="43">
        <v>8.724093334266308E-4</v>
      </c>
      <c r="AD86" s="43">
        <v>8.7250798598334132E-4</v>
      </c>
      <c r="AE86" s="43">
        <v>8.7225299853950955E-4</v>
      </c>
      <c r="AF86" s="43">
        <v>5.1583961500379055E-4</v>
      </c>
      <c r="AG86" s="43">
        <v>4.9390676853915225E-4</v>
      </c>
      <c r="AH86" s="43">
        <v>3.4329627461477595E-5</v>
      </c>
      <c r="AI86" s="43">
        <v>3.9609185565482006E-4</v>
      </c>
      <c r="AJ86" s="43">
        <v>4.7937818907517601E-4</v>
      </c>
      <c r="AK86" s="43">
        <v>5.2763618968155134E-4</v>
      </c>
      <c r="AL86" s="43">
        <v>4.4555788223281471E-4</v>
      </c>
      <c r="AM86" s="43">
        <v>3.9346508147732637E-4</v>
      </c>
      <c r="AN86" s="43">
        <v>5.1094081736171519E-4</v>
      </c>
      <c r="AO86" s="43">
        <v>2.4411733447631822E-4</v>
      </c>
      <c r="AP86" s="43">
        <v>2.7551951476752304E-4</v>
      </c>
      <c r="AQ86" s="43">
        <v>2.7277288379201332E-4</v>
      </c>
      <c r="AR86" s="43">
        <v>2.3215579540238122E-4</v>
      </c>
      <c r="AS86" s="43">
        <v>5.164362408955624E-4</v>
      </c>
      <c r="AT86" s="43">
        <v>4.7994617992989501E-4</v>
      </c>
      <c r="AU86" s="43">
        <v>5.2626140668836808E-4</v>
      </c>
      <c r="AV86" s="43">
        <v>5.3825470600065426E-4</v>
      </c>
      <c r="AW86" s="43">
        <v>2.9829513858053563E-4</v>
      </c>
      <c r="AX86" s="43">
        <v>6.9317789465570109E-4</v>
      </c>
      <c r="AY86" s="43">
        <v>3.7657649621646662E-4</v>
      </c>
      <c r="AZ86" s="43">
        <v>2.3318263885682369E-4</v>
      </c>
      <c r="BA86" s="43">
        <v>7.4160672590619021E-4</v>
      </c>
      <c r="BB86" s="43">
        <v>2.0910543187894784E-4</v>
      </c>
      <c r="BC86" s="43">
        <v>2.3282326001963685E-4</v>
      </c>
      <c r="BD86" s="43">
        <v>3.3807447901187888E-4</v>
      </c>
      <c r="BE86" s="43">
        <v>4.6510963045906479E-4</v>
      </c>
      <c r="BF86" s="43">
        <v>2.3646420768382706E-4</v>
      </c>
      <c r="BG86" s="43">
        <v>2.7735928875812106E-4</v>
      </c>
      <c r="BH86" s="43">
        <v>2.1376326851990508E-4</v>
      </c>
      <c r="BI86" s="43">
        <v>2.5450587355870961E-4</v>
      </c>
      <c r="BJ86" s="43">
        <v>2.5435517122512425E-4</v>
      </c>
      <c r="BK86" s="43">
        <v>2.3489141881171712E-4</v>
      </c>
      <c r="BL86" s="43">
        <v>2.2500632727997605E-4</v>
      </c>
      <c r="BM86" s="43">
        <v>2.294906360890703E-4</v>
      </c>
      <c r="BN86" s="43">
        <v>2.2352400851793471E-4</v>
      </c>
      <c r="BO86" s="43">
        <v>6.5741133667786061E-4</v>
      </c>
      <c r="BP86" s="43">
        <v>5.4937107603645978E-4</v>
      </c>
      <c r="BQ86" s="43">
        <v>3.779480352513457E-4</v>
      </c>
      <c r="BR86" s="43">
        <v>5.460924360472688E-4</v>
      </c>
      <c r="BS86" s="43">
        <v>4.2804928120695817E-4</v>
      </c>
      <c r="BT86" s="43">
        <v>4.9236723576259061E-4</v>
      </c>
      <c r="BU86" s="43">
        <v>2.270950020905155E-4</v>
      </c>
      <c r="BV86" s="43">
        <v>6.4576980604879718E-4</v>
      </c>
      <c r="BW86" s="43">
        <v>2.4396876695724137E-4</v>
      </c>
      <c r="BX86" s="43">
        <v>3.7691020233691827E-4</v>
      </c>
      <c r="BY86" s="43">
        <v>5.1568056050613328E-4</v>
      </c>
      <c r="BZ86" s="43">
        <v>4.8518017574426445E-4</v>
      </c>
      <c r="CA86" s="43">
        <v>4.5928383568517617E-4</v>
      </c>
      <c r="CB86" s="43">
        <v>6.1163340772651563E-4</v>
      </c>
      <c r="CC86" s="43">
        <v>5.2842656244023449E-4</v>
      </c>
      <c r="CD86" s="43">
        <v>3.1384199692633075E-4</v>
      </c>
      <c r="CE86" s="43">
        <v>1.3803225391150536E-4</v>
      </c>
      <c r="CF86" s="43">
        <v>3.6034927173686043E-4</v>
      </c>
      <c r="CG86" s="43">
        <v>5.5109857465991587E-4</v>
      </c>
      <c r="CH86" s="19"/>
    </row>
    <row r="87" spans="8:86">
      <c r="H87" s="7"/>
      <c r="I87" s="14"/>
      <c r="J87" s="18"/>
      <c r="K87" s="18"/>
      <c r="L87" s="18"/>
      <c r="M87" s="18"/>
      <c r="N87" s="18"/>
      <c r="O87" s="18"/>
      <c r="P87" s="18"/>
      <c r="Q87" s="54">
        <v>591</v>
      </c>
      <c r="R87" s="40" t="s">
        <v>554</v>
      </c>
      <c r="S87" s="41">
        <v>0.8288988911857339</v>
      </c>
      <c r="T87" s="45">
        <v>0.64893922010775551</v>
      </c>
      <c r="U87" s="41">
        <v>0.82502333488101176</v>
      </c>
      <c r="V87" s="45">
        <v>0.6477264273150023</v>
      </c>
      <c r="W87" s="43">
        <v>3.4834830089270465E-3</v>
      </c>
      <c r="X87" s="43">
        <v>3.5949049293990685E-3</v>
      </c>
      <c r="Y87" s="43">
        <v>3.2977720496540608E-3</v>
      </c>
      <c r="Z87" s="43">
        <v>3.5586677574106452E-3</v>
      </c>
      <c r="AA87" s="43">
        <v>3.5820058243499989E-3</v>
      </c>
      <c r="AB87" s="43">
        <v>3.3747962321889098E-3</v>
      </c>
      <c r="AC87" s="43">
        <v>3.5950185079909251E-3</v>
      </c>
      <c r="AD87" s="43">
        <v>3.5948001481776026E-3</v>
      </c>
      <c r="AE87" s="43">
        <v>3.5948946780783005E-3</v>
      </c>
      <c r="AF87" s="43">
        <v>3.4258048306728358E-3</v>
      </c>
      <c r="AG87" s="43">
        <v>3.8046365665142306E-3</v>
      </c>
      <c r="AH87" s="43">
        <v>1.4944834518413485E-4</v>
      </c>
      <c r="AI87" s="43">
        <v>3.0203899022820517E-3</v>
      </c>
      <c r="AJ87" s="43">
        <v>3.649318028678376E-3</v>
      </c>
      <c r="AK87" s="43">
        <v>4.0183836727723165E-3</v>
      </c>
      <c r="AL87" s="43">
        <v>3.3889566063415115E-3</v>
      </c>
      <c r="AM87" s="43">
        <v>3.0003548418658004E-3</v>
      </c>
      <c r="AN87" s="43">
        <v>3.8927096023507121E-3</v>
      </c>
      <c r="AO87" s="43">
        <v>3.2779791458121595E-3</v>
      </c>
      <c r="AP87" s="43">
        <v>4.0320078315823323E-3</v>
      </c>
      <c r="AQ87" s="43">
        <v>3.6370404045476608E-3</v>
      </c>
      <c r="AR87" s="43">
        <v>3.356148098035265E-3</v>
      </c>
      <c r="AS87" s="43">
        <v>3.4337764552664074E-3</v>
      </c>
      <c r="AT87" s="43">
        <v>2.9462262643905335E-3</v>
      </c>
      <c r="AU87" s="43">
        <v>3.3723381317380709E-3</v>
      </c>
      <c r="AV87" s="43">
        <v>3.1813703288872384E-3</v>
      </c>
      <c r="AW87" s="43">
        <v>1.7591200182934877E-3</v>
      </c>
      <c r="AX87" s="43">
        <v>4.2612732926609062E-3</v>
      </c>
      <c r="AY87" s="43">
        <v>6.6251332148711158E-3</v>
      </c>
      <c r="AZ87" s="43">
        <v>3.2068810156160219E-3</v>
      </c>
      <c r="BA87" s="43">
        <v>6.5126888033923023E-3</v>
      </c>
      <c r="BB87" s="43">
        <v>3.6281153394929363E-3</v>
      </c>
      <c r="BC87" s="43">
        <v>3.7311317347259133E-3</v>
      </c>
      <c r="BD87" s="43">
        <v>4.478089964062567E-3</v>
      </c>
      <c r="BE87" s="43">
        <v>5.0829318524345055E-3</v>
      </c>
      <c r="BF87" s="43">
        <v>4.1928036896707911E-3</v>
      </c>
      <c r="BG87" s="43">
        <v>3.5668380241779076E-3</v>
      </c>
      <c r="BH87" s="43">
        <v>3.4233906607298143E-3</v>
      </c>
      <c r="BI87" s="43">
        <v>3.4888784791850011E-3</v>
      </c>
      <c r="BJ87" s="43">
        <v>3.7536242781141763E-3</v>
      </c>
      <c r="BK87" s="43">
        <v>3.340506209590516E-3</v>
      </c>
      <c r="BL87" s="43">
        <v>3.4168905762951987E-3</v>
      </c>
      <c r="BM87" s="43">
        <v>3.2407452356332058E-3</v>
      </c>
      <c r="BN87" s="43">
        <v>3.2846741940965149E-3</v>
      </c>
      <c r="BO87" s="43">
        <v>6.6003786706889762E-3</v>
      </c>
      <c r="BP87" s="43">
        <v>3.6418925870575782E-3</v>
      </c>
      <c r="BQ87" s="43">
        <v>2.5586656634839782E-3</v>
      </c>
      <c r="BR87" s="43">
        <v>3.4581069452435504E-3</v>
      </c>
      <c r="BS87" s="43">
        <v>2.6949085507785276E-3</v>
      </c>
      <c r="BT87" s="43">
        <v>3.3284050002100338E-3</v>
      </c>
      <c r="BU87" s="43">
        <v>3.6907320492757332E-3</v>
      </c>
      <c r="BV87" s="43">
        <v>6.643519894222627E-3</v>
      </c>
      <c r="BW87" s="43">
        <v>3.5269218201840632E-3</v>
      </c>
      <c r="BX87" s="43">
        <v>4.8706198335545471E-3</v>
      </c>
      <c r="BY87" s="43">
        <v>3.4312240183316479E-3</v>
      </c>
      <c r="BZ87" s="43">
        <v>3.2424531041967729E-3</v>
      </c>
      <c r="CA87" s="43">
        <v>3.065981266826401E-3</v>
      </c>
      <c r="CB87" s="43">
        <v>4.0566174223318303E-3</v>
      </c>
      <c r="CC87" s="43">
        <v>3.410124054438302E-3</v>
      </c>
      <c r="CD87" s="43">
        <v>2.0752076219536036E-3</v>
      </c>
      <c r="CE87" s="43">
        <v>7.9847931036858613E-4</v>
      </c>
      <c r="CF87" s="43">
        <v>2.4426254197357235E-3</v>
      </c>
      <c r="CG87" s="43">
        <v>3.700361259403226E-3</v>
      </c>
      <c r="CH87" s="19"/>
    </row>
    <row r="88" spans="8:86">
      <c r="H88" s="7"/>
      <c r="I88" s="14"/>
      <c r="J88" s="18"/>
      <c r="K88" s="18"/>
      <c r="L88" s="18"/>
      <c r="M88" s="18"/>
      <c r="N88" s="18"/>
      <c r="O88" s="18"/>
      <c r="P88" s="18"/>
      <c r="Q88" s="54">
        <v>592</v>
      </c>
      <c r="R88" s="40" t="s">
        <v>555</v>
      </c>
      <c r="S88" s="41">
        <v>1.0570967775829971</v>
      </c>
      <c r="T88" s="45">
        <v>0.53870779168011573</v>
      </c>
      <c r="U88" s="41">
        <v>1.1383907721146711</v>
      </c>
      <c r="V88" s="45">
        <v>0.49225539701428811</v>
      </c>
      <c r="W88" s="43">
        <v>6.6889342989451068E-6</v>
      </c>
      <c r="X88" s="43">
        <v>7.0175786221069567E-6</v>
      </c>
      <c r="Y88" s="43">
        <v>6.2851360789408638E-6</v>
      </c>
      <c r="Z88" s="43">
        <v>4.0125987062924742E-5</v>
      </c>
      <c r="AA88" s="43">
        <v>6.4833354099886199E-6</v>
      </c>
      <c r="AB88" s="43">
        <v>6.9157434948221549E-6</v>
      </c>
      <c r="AC88" s="43">
        <v>7.0698643528505754E-6</v>
      </c>
      <c r="AD88" s="43">
        <v>7.026913874533345E-6</v>
      </c>
      <c r="AE88" s="43">
        <v>6.99995563384854E-6</v>
      </c>
      <c r="AF88" s="43">
        <v>6.925172021285729E-6</v>
      </c>
      <c r="AG88" s="43">
        <v>6.9209806054776946E-6</v>
      </c>
      <c r="AH88" s="43">
        <v>0</v>
      </c>
      <c r="AI88" s="43">
        <v>2.9831737108209539E-5</v>
      </c>
      <c r="AJ88" s="43">
        <v>3.0448459312774047E-5</v>
      </c>
      <c r="AK88" s="43">
        <v>3.0916107768997373E-5</v>
      </c>
      <c r="AL88" s="43">
        <v>5.7288772128056416E-5</v>
      </c>
      <c r="AM88" s="43">
        <v>4.4742942053593526E-5</v>
      </c>
      <c r="AN88" s="43">
        <v>4.7474156161953133E-5</v>
      </c>
      <c r="AO88" s="43">
        <v>6.3744818030795896E-6</v>
      </c>
      <c r="AP88" s="43">
        <v>6.6444539731328972E-6</v>
      </c>
      <c r="AQ88" s="43">
        <v>6.2324028089046268E-6</v>
      </c>
      <c r="AR88" s="43">
        <v>6.9643357234654713E-6</v>
      </c>
      <c r="AS88" s="43">
        <v>6.8872336010139118E-6</v>
      </c>
      <c r="AT88" s="43">
        <v>9.2075741825272571E-6</v>
      </c>
      <c r="AU88" s="43">
        <v>6.7496486831139524E-6</v>
      </c>
      <c r="AV88" s="43">
        <v>6.9418507625238283E-6</v>
      </c>
      <c r="AW88" s="43">
        <v>7.0990109682328283E-6</v>
      </c>
      <c r="AX88" s="43">
        <v>5.2129487934746832E-6</v>
      </c>
      <c r="AY88" s="43">
        <v>7.7518018904937846E-6</v>
      </c>
      <c r="AZ88" s="43">
        <v>6.4228365521975706E-6</v>
      </c>
      <c r="BA88" s="43">
        <v>4.1745143281220235E-6</v>
      </c>
      <c r="BB88" s="43">
        <v>1.1562857151721646E-5</v>
      </c>
      <c r="BC88" s="43">
        <v>6.5098130322564915E-6</v>
      </c>
      <c r="BD88" s="43">
        <v>6.8714662475500812E-6</v>
      </c>
      <c r="BE88" s="43">
        <v>0</v>
      </c>
      <c r="BF88" s="43">
        <v>7.9388235460879116E-6</v>
      </c>
      <c r="BG88" s="43">
        <v>6.0168527701214166E-6</v>
      </c>
      <c r="BH88" s="43">
        <v>6.6982382956297895E-6</v>
      </c>
      <c r="BI88" s="43">
        <v>6.466136267788471E-6</v>
      </c>
      <c r="BJ88" s="43">
        <v>8.5906122715952208E-6</v>
      </c>
      <c r="BK88" s="43">
        <v>7.2994567456185944E-6</v>
      </c>
      <c r="BL88" s="43">
        <v>7.3315817346591359E-6</v>
      </c>
      <c r="BM88" s="43">
        <v>6.6243066422970871E-6</v>
      </c>
      <c r="BN88" s="43">
        <v>6.891779069875633E-6</v>
      </c>
      <c r="BO88" s="43">
        <v>6.7173523438475639E-6</v>
      </c>
      <c r="BP88" s="43">
        <v>7.199002141680979E-6</v>
      </c>
      <c r="BQ88" s="43">
        <v>5.576273166914664E-6</v>
      </c>
      <c r="BR88" s="43">
        <v>7.3161749636379499E-6</v>
      </c>
      <c r="BS88" s="43">
        <v>5.0934898850387391E-6</v>
      </c>
      <c r="BT88" s="43">
        <v>6.1712998625697298E-6</v>
      </c>
      <c r="BU88" s="43">
        <v>6.6001150059082758E-6</v>
      </c>
      <c r="BV88" s="43">
        <v>0</v>
      </c>
      <c r="BW88" s="43">
        <v>5.8805560184025757E-6</v>
      </c>
      <c r="BX88" s="43">
        <v>7.2803969559940167E-6</v>
      </c>
      <c r="BY88" s="43">
        <v>6.8923659281532057E-6</v>
      </c>
      <c r="BZ88" s="43">
        <v>1.0135362843057096E-5</v>
      </c>
      <c r="CA88" s="43">
        <v>5.0496794857047976E-6</v>
      </c>
      <c r="CB88" s="43">
        <v>7.9401888977205299E-6</v>
      </c>
      <c r="CC88" s="43">
        <v>6.8047245078591441E-6</v>
      </c>
      <c r="CD88" s="43">
        <v>0</v>
      </c>
      <c r="CE88" s="43">
        <v>0</v>
      </c>
      <c r="CF88" s="43">
        <v>5.2654605299643708E-6</v>
      </c>
      <c r="CG88" s="43">
        <v>8.6342934476376347E-6</v>
      </c>
      <c r="CH88" s="19"/>
    </row>
    <row r="89" spans="8:86">
      <c r="H89" s="7"/>
      <c r="I89" s="14"/>
      <c r="J89" s="18"/>
      <c r="K89" s="18"/>
      <c r="L89" s="18"/>
      <c r="M89" s="18"/>
      <c r="N89" s="18"/>
      <c r="O89" s="18"/>
      <c r="P89" s="18"/>
      <c r="Q89" s="54">
        <v>593</v>
      </c>
      <c r="R89" s="40" t="s">
        <v>556</v>
      </c>
      <c r="S89" s="41">
        <v>0.99534050914447669</v>
      </c>
      <c r="T89" s="45">
        <v>0.37922285751900214</v>
      </c>
      <c r="U89" s="41">
        <v>0.99520950440509182</v>
      </c>
      <c r="V89" s="45">
        <v>0.37724329335980245</v>
      </c>
      <c r="W89" s="43">
        <v>1.5738655001860981E-3</v>
      </c>
      <c r="X89" s="43">
        <v>1.926457199277227E-3</v>
      </c>
      <c r="Y89" s="43">
        <v>1.9027435173402194E-3</v>
      </c>
      <c r="Z89" s="43">
        <v>2.6795171423201541E-3</v>
      </c>
      <c r="AA89" s="43">
        <v>8.6701146163997754E-4</v>
      </c>
      <c r="AB89" s="43">
        <v>2.3536410957585956E-3</v>
      </c>
      <c r="AC89" s="43">
        <v>1.9266686772755606E-3</v>
      </c>
      <c r="AD89" s="43">
        <v>1.926494872958014E-3</v>
      </c>
      <c r="AE89" s="43">
        <v>1.9263859391647085E-3</v>
      </c>
      <c r="AF89" s="43">
        <v>2.1058033269166915E-3</v>
      </c>
      <c r="AG89" s="43">
        <v>2.0835002427031244E-3</v>
      </c>
      <c r="AH89" s="43">
        <v>1.3164477045490272E-5</v>
      </c>
      <c r="AI89" s="43">
        <v>1.8017213060632176E-3</v>
      </c>
      <c r="AJ89" s="43">
        <v>1.8954421260809024E-3</v>
      </c>
      <c r="AK89" s="43">
        <v>3.9288853125522393E-3</v>
      </c>
      <c r="AL89" s="43">
        <v>3.0297971444536412E-3</v>
      </c>
      <c r="AM89" s="43">
        <v>2.5884275065099095E-3</v>
      </c>
      <c r="AN89" s="43">
        <v>3.451903324464115E-3</v>
      </c>
      <c r="AO89" s="43">
        <v>4.4244879454302975E-4</v>
      </c>
      <c r="AP89" s="43">
        <v>1.4954235908267259E-3</v>
      </c>
      <c r="AQ89" s="43">
        <v>4.9020062246926954E-3</v>
      </c>
      <c r="AR89" s="43">
        <v>2.1724273270429914E-3</v>
      </c>
      <c r="AS89" s="43">
        <v>2.1036451462664719E-3</v>
      </c>
      <c r="AT89" s="43">
        <v>2.2356409992583181E-3</v>
      </c>
      <c r="AU89" s="43">
        <v>2.1856229456277605E-3</v>
      </c>
      <c r="AV89" s="43">
        <v>2.4563947184737291E-3</v>
      </c>
      <c r="AW89" s="43">
        <v>1.4144072885473918E-3</v>
      </c>
      <c r="AX89" s="43">
        <v>3.1145002324124349E-3</v>
      </c>
      <c r="AY89" s="43">
        <v>1.4910542513648832E-3</v>
      </c>
      <c r="AZ89" s="43">
        <v>4.4325646534050609E-4</v>
      </c>
      <c r="BA89" s="43">
        <v>4.0570267306930577E-4</v>
      </c>
      <c r="BB89" s="43">
        <v>1.4779422566825672E-3</v>
      </c>
      <c r="BC89" s="43">
        <v>1.4900808398388473E-3</v>
      </c>
      <c r="BD89" s="43">
        <v>1.5076096211202432E-3</v>
      </c>
      <c r="BE89" s="43">
        <v>1.3566638048495049E-3</v>
      </c>
      <c r="BF89" s="43">
        <v>6.6586863456713496E-3</v>
      </c>
      <c r="BG89" s="43">
        <v>4.6801075686603794E-3</v>
      </c>
      <c r="BH89" s="43">
        <v>2.4124010360466823E-3</v>
      </c>
      <c r="BI89" s="43">
        <v>2.1535304869917406E-3</v>
      </c>
      <c r="BJ89" s="43">
        <v>2.4830259148566534E-3</v>
      </c>
      <c r="BK89" s="43">
        <v>2.1374511011554484E-3</v>
      </c>
      <c r="BL89" s="43">
        <v>2.2924402991068211E-3</v>
      </c>
      <c r="BM89" s="43">
        <v>2.0653419220329019E-3</v>
      </c>
      <c r="BN89" s="43">
        <v>2.1513235007739953E-3</v>
      </c>
      <c r="BO89" s="43">
        <v>2.6463446785258346E-3</v>
      </c>
      <c r="BP89" s="43">
        <v>2.2567361636175497E-3</v>
      </c>
      <c r="BQ89" s="43">
        <v>1.459910322560878E-3</v>
      </c>
      <c r="BR89" s="43">
        <v>2.2241607089949337E-3</v>
      </c>
      <c r="BS89" s="43">
        <v>1.5699519181744297E-3</v>
      </c>
      <c r="BT89" s="43">
        <v>2.2604410319383042E-3</v>
      </c>
      <c r="BU89" s="43">
        <v>1.4888740038155905E-3</v>
      </c>
      <c r="BV89" s="43">
        <v>1.5770808970279222E-3</v>
      </c>
      <c r="BW89" s="43">
        <v>1.3107011877125741E-3</v>
      </c>
      <c r="BX89" s="43">
        <v>1.5888701660247571E-3</v>
      </c>
      <c r="BY89" s="43">
        <v>2.0984226141179162E-3</v>
      </c>
      <c r="BZ89" s="43">
        <v>2.0008189238283165E-3</v>
      </c>
      <c r="CA89" s="43">
        <v>1.8444627402490086E-3</v>
      </c>
      <c r="CB89" s="43">
        <v>2.4806480886733233E-3</v>
      </c>
      <c r="CC89" s="43">
        <v>2.4567792354543184E-3</v>
      </c>
      <c r="CD89" s="43">
        <v>1.5567770101924002E-3</v>
      </c>
      <c r="CE89" s="43">
        <v>4.7943291757896996E-4</v>
      </c>
      <c r="CF89" s="43">
        <v>1.387806592945816E-3</v>
      </c>
      <c r="CG89" s="43">
        <v>2.1693237802700876E-3</v>
      </c>
      <c r="CH89" s="19"/>
    </row>
    <row r="90" spans="8:86">
      <c r="H90" s="7"/>
      <c r="I90" s="14"/>
      <c r="J90" s="18"/>
      <c r="K90" s="18"/>
      <c r="L90" s="18"/>
      <c r="M90" s="18"/>
      <c r="N90" s="18"/>
      <c r="O90" s="18"/>
      <c r="P90" s="18"/>
      <c r="Q90" s="54">
        <v>594</v>
      </c>
      <c r="R90" s="40" t="s">
        <v>557</v>
      </c>
      <c r="S90" s="41">
        <v>1.0034464965414736</v>
      </c>
      <c r="T90" s="45">
        <v>0.59260083830288535</v>
      </c>
      <c r="U90" s="41">
        <v>1.0034464965414736</v>
      </c>
      <c r="V90" s="45">
        <v>0.59807981102291818</v>
      </c>
      <c r="W90" s="43">
        <v>1.1701530330710059E-4</v>
      </c>
      <c r="X90" s="43">
        <v>1.2072228148399195E-4</v>
      </c>
      <c r="Y90" s="43">
        <v>1.1007122683784722E-4</v>
      </c>
      <c r="Z90" s="43">
        <v>1.1915148239391438E-4</v>
      </c>
      <c r="AA90" s="43">
        <v>1.3297715354158561E-4</v>
      </c>
      <c r="AB90" s="43">
        <v>9.9406772274816677E-5</v>
      </c>
      <c r="AC90" s="43">
        <v>1.2064819670160718E-4</v>
      </c>
      <c r="AD90" s="43">
        <v>1.2053656343970245E-4</v>
      </c>
      <c r="AE90" s="43">
        <v>1.2078591339652176E-4</v>
      </c>
      <c r="AF90" s="43">
        <v>1.2491459319441693E-4</v>
      </c>
      <c r="AG90" s="43">
        <v>1.170267873479559E-4</v>
      </c>
      <c r="AH90" s="43">
        <v>3.1128548007754614E-6</v>
      </c>
      <c r="AI90" s="43">
        <v>1.0316470531559941E-4</v>
      </c>
      <c r="AJ90" s="43">
        <v>1.201066821292699E-4</v>
      </c>
      <c r="AK90" s="43">
        <v>1.3406595955625625E-4</v>
      </c>
      <c r="AL90" s="43">
        <v>1.1346710573308178E-4</v>
      </c>
      <c r="AM90" s="43">
        <v>1.0286090245529768E-4</v>
      </c>
      <c r="AN90" s="43">
        <v>1.3062033328541686E-4</v>
      </c>
      <c r="AO90" s="43">
        <v>1.1879185969332076E-4</v>
      </c>
      <c r="AP90" s="43">
        <v>1.5397337247736943E-4</v>
      </c>
      <c r="AQ90" s="43">
        <v>1.5870859506979528E-4</v>
      </c>
      <c r="AR90" s="43">
        <v>9.5189830723400198E-5</v>
      </c>
      <c r="AS90" s="43">
        <v>1.2536701662213355E-4</v>
      </c>
      <c r="AT90" s="43">
        <v>9.7696480215058332E-5</v>
      </c>
      <c r="AU90" s="43">
        <v>1.2638257296267955E-4</v>
      </c>
      <c r="AV90" s="43">
        <v>1.3339945603949358E-4</v>
      </c>
      <c r="AW90" s="43">
        <v>6.025894515587413E-5</v>
      </c>
      <c r="AX90" s="43">
        <v>1.9359101376624331E-4</v>
      </c>
      <c r="AY90" s="43">
        <v>6.94556274130315E-5</v>
      </c>
      <c r="AZ90" s="43">
        <v>1.1896897695407381E-4</v>
      </c>
      <c r="BA90" s="43">
        <v>1.10733660239952E-4</v>
      </c>
      <c r="BB90" s="43">
        <v>1.4722450311784393E-4</v>
      </c>
      <c r="BC90" s="43">
        <v>1.5338753764631931E-4</v>
      </c>
      <c r="BD90" s="43">
        <v>1.5529687329993887E-4</v>
      </c>
      <c r="BE90" s="43">
        <v>1.4497322888722814E-4</v>
      </c>
      <c r="BF90" s="43">
        <v>2.1900961811742586E-4</v>
      </c>
      <c r="BG90" s="43">
        <v>1.5109154754256053E-4</v>
      </c>
      <c r="BH90" s="43">
        <v>1.0660695621109724E-4</v>
      </c>
      <c r="BI90" s="43">
        <v>9.3765083682441084E-5</v>
      </c>
      <c r="BJ90" s="43">
        <v>1.0938028608053372E-4</v>
      </c>
      <c r="BK90" s="43">
        <v>9.294060095206494E-5</v>
      </c>
      <c r="BL90" s="43">
        <v>1.0035085607079059E-4</v>
      </c>
      <c r="BM90" s="43">
        <v>9.0435755019189798E-5</v>
      </c>
      <c r="BN90" s="43">
        <v>9.4412317072357726E-5</v>
      </c>
      <c r="BO90" s="43">
        <v>1.1403858038589725E-4</v>
      </c>
      <c r="BP90" s="43">
        <v>1.3387411909511539E-4</v>
      </c>
      <c r="BQ90" s="43">
        <v>8.9595367798795067E-5</v>
      </c>
      <c r="BR90" s="43">
        <v>1.3584880498680439E-4</v>
      </c>
      <c r="BS90" s="43">
        <v>1.1889725269788132E-4</v>
      </c>
      <c r="BT90" s="43">
        <v>1.0040305259108437E-4</v>
      </c>
      <c r="BU90" s="43">
        <v>1.5334192867459527E-4</v>
      </c>
      <c r="BV90" s="43">
        <v>1.5667546000847931E-4</v>
      </c>
      <c r="BW90" s="43">
        <v>1.3477391164749499E-4</v>
      </c>
      <c r="BX90" s="43">
        <v>1.6376632794985375E-4</v>
      </c>
      <c r="BY90" s="43">
        <v>1.2627300701955691E-4</v>
      </c>
      <c r="BZ90" s="43">
        <v>1.1829480614807495E-4</v>
      </c>
      <c r="CA90" s="43">
        <v>1.1251665146481453E-4</v>
      </c>
      <c r="CB90" s="43">
        <v>1.516481198967337E-4</v>
      </c>
      <c r="CC90" s="43">
        <v>1.1552187276645108E-4</v>
      </c>
      <c r="CD90" s="43">
        <v>0</v>
      </c>
      <c r="CE90" s="43">
        <v>0</v>
      </c>
      <c r="CF90" s="43">
        <v>8.5665633218178156E-5</v>
      </c>
      <c r="CG90" s="43">
        <v>1.2825920130086308E-4</v>
      </c>
      <c r="CH90" s="19"/>
    </row>
    <row r="91" spans="8:86">
      <c r="H91" s="7"/>
      <c r="I91" s="14"/>
      <c r="J91" s="18"/>
      <c r="K91" s="18"/>
      <c r="L91" s="18"/>
      <c r="M91" s="18"/>
      <c r="N91" s="18"/>
      <c r="O91" s="18"/>
      <c r="P91" s="18"/>
      <c r="Q91" s="54">
        <v>595</v>
      </c>
      <c r="R91" s="40" t="s">
        <v>558</v>
      </c>
      <c r="S91" s="41">
        <v>1.0219393786478603</v>
      </c>
      <c r="T91" s="45">
        <v>0.45293595332549819</v>
      </c>
      <c r="U91" s="41">
        <v>1.0201548284359365</v>
      </c>
      <c r="V91" s="45">
        <v>0.48816674776537772</v>
      </c>
      <c r="W91" s="43">
        <v>1.4244659575080826E-3</v>
      </c>
      <c r="X91" s="43">
        <v>1.3133677458511276E-3</v>
      </c>
      <c r="Y91" s="43">
        <v>1.4109632346987896E-3</v>
      </c>
      <c r="Z91" s="43">
        <v>1.1679690243372712E-3</v>
      </c>
      <c r="AA91" s="43">
        <v>1.2951399325666E-3</v>
      </c>
      <c r="AB91" s="43">
        <v>1.5671337115598101E-3</v>
      </c>
      <c r="AC91" s="43">
        <v>1.3132617146590687E-3</v>
      </c>
      <c r="AD91" s="43">
        <v>1.3136373964729143E-3</v>
      </c>
      <c r="AE91" s="43">
        <v>1.3133388020407115E-3</v>
      </c>
      <c r="AF91" s="43">
        <v>1.497701299320184E-3</v>
      </c>
      <c r="AG91" s="43">
        <v>1.2779240892836995E-3</v>
      </c>
      <c r="AH91" s="43">
        <v>1.6510255518900271E-3</v>
      </c>
      <c r="AI91" s="43">
        <v>1.2747670723055285E-3</v>
      </c>
      <c r="AJ91" s="43">
        <v>8.4814687599438026E-4</v>
      </c>
      <c r="AK91" s="43">
        <v>6.9734034316398558E-4</v>
      </c>
      <c r="AL91" s="43">
        <v>1.6740004054065229E-3</v>
      </c>
      <c r="AM91" s="43">
        <v>1.1732500694171717E-3</v>
      </c>
      <c r="AN91" s="43">
        <v>1.2501840547275804E-3</v>
      </c>
      <c r="AO91" s="43">
        <v>1.256508565239128E-3</v>
      </c>
      <c r="AP91" s="43">
        <v>1.3523197594261969E-3</v>
      </c>
      <c r="AQ91" s="43">
        <v>1.3954866870751698E-3</v>
      </c>
      <c r="AR91" s="43">
        <v>1.5793394994363266E-3</v>
      </c>
      <c r="AS91" s="43">
        <v>1.5216015848103419E-3</v>
      </c>
      <c r="AT91" s="43">
        <v>5.9843242337564135E-5</v>
      </c>
      <c r="AU91" s="43">
        <v>6.8285882343553509E-4</v>
      </c>
      <c r="AV91" s="43">
        <v>1.9471023872697662E-3</v>
      </c>
      <c r="AW91" s="43">
        <v>7.309813880846984E-4</v>
      </c>
      <c r="AX91" s="43">
        <v>5.1959462765763789E-3</v>
      </c>
      <c r="AY91" s="43">
        <v>1.801787742085234E-3</v>
      </c>
      <c r="AZ91" s="43">
        <v>1.1166145095669027E-3</v>
      </c>
      <c r="BA91" s="43">
        <v>7.6211858313310829E-3</v>
      </c>
      <c r="BB91" s="43">
        <v>8.7836718079534475E-4</v>
      </c>
      <c r="BC91" s="43">
        <v>9.054008130996062E-4</v>
      </c>
      <c r="BD91" s="43">
        <v>2.0062457431532519E-3</v>
      </c>
      <c r="BE91" s="43">
        <v>3.1097030140844282E-3</v>
      </c>
      <c r="BF91" s="43">
        <v>1.2972655349646469E-3</v>
      </c>
      <c r="BG91" s="43">
        <v>1.4078936935568781E-3</v>
      </c>
      <c r="BH91" s="43">
        <v>1.4154779702845687E-3</v>
      </c>
      <c r="BI91" s="43">
        <v>1.7174309723935182E-3</v>
      </c>
      <c r="BJ91" s="43">
        <v>1.6698097537203376E-3</v>
      </c>
      <c r="BK91" s="43">
        <v>1.5627310861146616E-3</v>
      </c>
      <c r="BL91" s="43">
        <v>1.5026778151536312E-3</v>
      </c>
      <c r="BM91" s="43">
        <v>1.5125070235156401E-3</v>
      </c>
      <c r="BN91" s="43">
        <v>1.4907210018653707E-3</v>
      </c>
      <c r="BO91" s="43">
        <v>8.2748013094491955E-3</v>
      </c>
      <c r="BP91" s="43">
        <v>1.5793653933354969E-3</v>
      </c>
      <c r="BQ91" s="43">
        <v>1.2787096389541676E-3</v>
      </c>
      <c r="BR91" s="43">
        <v>5.5926450513850564E-4</v>
      </c>
      <c r="BS91" s="43">
        <v>0</v>
      </c>
      <c r="BT91" s="43">
        <v>0</v>
      </c>
      <c r="BU91" s="43">
        <v>8.5604861182711999E-4</v>
      </c>
      <c r="BV91" s="43">
        <v>4.4631702617834749E-3</v>
      </c>
      <c r="BW91" s="43">
        <v>9.1403797983778017E-4</v>
      </c>
      <c r="BX91" s="43">
        <v>2.4569801096808934E-3</v>
      </c>
      <c r="BY91" s="43">
        <v>1.5706760039141696E-3</v>
      </c>
      <c r="BZ91" s="43">
        <v>1.4052189348311187E-3</v>
      </c>
      <c r="CA91" s="43">
        <v>1.4575772909976783E-3</v>
      </c>
      <c r="CB91" s="43">
        <v>1.9628426423321135E-3</v>
      </c>
      <c r="CC91" s="43">
        <v>0</v>
      </c>
      <c r="CD91" s="43">
        <v>0</v>
      </c>
      <c r="CE91" s="43">
        <v>0</v>
      </c>
      <c r="CF91" s="43">
        <v>1.2394893730893603E-3</v>
      </c>
      <c r="CG91" s="43">
        <v>1.6645896006145058E-3</v>
      </c>
      <c r="CH91" s="19"/>
    </row>
    <row r="92" spans="8:86">
      <c r="H92" s="7"/>
      <c r="I92" s="14"/>
      <c r="J92" s="18"/>
      <c r="K92" s="18"/>
      <c r="L92" s="18"/>
      <c r="M92" s="18"/>
      <c r="N92" s="18"/>
      <c r="O92" s="18"/>
      <c r="P92" s="18"/>
      <c r="Q92" s="54">
        <v>611</v>
      </c>
      <c r="R92" s="40" t="s">
        <v>559</v>
      </c>
      <c r="S92" s="41">
        <v>1.0219068672293024</v>
      </c>
      <c r="T92" s="45">
        <v>0.23330928255340697</v>
      </c>
      <c r="U92" s="41">
        <v>1.0225218740975577</v>
      </c>
      <c r="V92" s="45">
        <v>0.29326459518158837</v>
      </c>
      <c r="W92" s="43">
        <v>0</v>
      </c>
      <c r="X92" s="43">
        <v>0</v>
      </c>
      <c r="Y92" s="43">
        <v>0</v>
      </c>
      <c r="Z92" s="43">
        <v>0</v>
      </c>
      <c r="AA92" s="43">
        <v>0</v>
      </c>
      <c r="AB92" s="43">
        <v>0</v>
      </c>
      <c r="AC92" s="43">
        <v>0</v>
      </c>
      <c r="AD92" s="43">
        <v>0</v>
      </c>
      <c r="AE92" s="43">
        <v>0</v>
      </c>
      <c r="AF92" s="43">
        <v>0</v>
      </c>
      <c r="AG92" s="43">
        <v>0</v>
      </c>
      <c r="AH92" s="43">
        <v>0</v>
      </c>
      <c r="AI92" s="43">
        <v>0</v>
      </c>
      <c r="AJ92" s="43">
        <v>0</v>
      </c>
      <c r="AK92" s="43">
        <v>0</v>
      </c>
      <c r="AL92" s="43">
        <v>0</v>
      </c>
      <c r="AM92" s="43">
        <v>0</v>
      </c>
      <c r="AN92" s="43">
        <v>0</v>
      </c>
      <c r="AO92" s="43">
        <v>0</v>
      </c>
      <c r="AP92" s="43">
        <v>0</v>
      </c>
      <c r="AQ92" s="43">
        <v>0</v>
      </c>
      <c r="AR92" s="43">
        <v>0</v>
      </c>
      <c r="AS92" s="43">
        <v>0</v>
      </c>
      <c r="AT92" s="43">
        <v>0</v>
      </c>
      <c r="AU92" s="43">
        <v>0</v>
      </c>
      <c r="AV92" s="43">
        <v>0</v>
      </c>
      <c r="AW92" s="43">
        <v>0</v>
      </c>
      <c r="AX92" s="43">
        <v>0</v>
      </c>
      <c r="AY92" s="43">
        <v>0</v>
      </c>
      <c r="AZ92" s="43">
        <v>0</v>
      </c>
      <c r="BA92" s="43">
        <v>0</v>
      </c>
      <c r="BB92" s="43">
        <v>0</v>
      </c>
      <c r="BC92" s="43">
        <v>0</v>
      </c>
      <c r="BD92" s="43">
        <v>0</v>
      </c>
      <c r="BE92" s="43">
        <v>0</v>
      </c>
      <c r="BF92" s="43">
        <v>0</v>
      </c>
      <c r="BG92" s="43">
        <v>0</v>
      </c>
      <c r="BH92" s="43">
        <v>0</v>
      </c>
      <c r="BI92" s="43">
        <v>0</v>
      </c>
      <c r="BJ92" s="43">
        <v>0</v>
      </c>
      <c r="BK92" s="43">
        <v>0</v>
      </c>
      <c r="BL92" s="43">
        <v>0</v>
      </c>
      <c r="BM92" s="43">
        <v>0</v>
      </c>
      <c r="BN92" s="43">
        <v>0</v>
      </c>
      <c r="BO92" s="43">
        <v>0</v>
      </c>
      <c r="BP92" s="43">
        <v>0</v>
      </c>
      <c r="BQ92" s="43">
        <v>0</v>
      </c>
      <c r="BR92" s="43">
        <v>0</v>
      </c>
      <c r="BS92" s="43">
        <v>0</v>
      </c>
      <c r="BT92" s="43">
        <v>0</v>
      </c>
      <c r="BU92" s="43">
        <v>0</v>
      </c>
      <c r="BV92" s="43">
        <v>0</v>
      </c>
      <c r="BW92" s="43">
        <v>0</v>
      </c>
      <c r="BX92" s="43">
        <v>0</v>
      </c>
      <c r="BY92" s="43">
        <v>0</v>
      </c>
      <c r="BZ92" s="43">
        <v>0</v>
      </c>
      <c r="CA92" s="43">
        <v>0</v>
      </c>
      <c r="CB92" s="43">
        <v>0</v>
      </c>
      <c r="CC92" s="43">
        <v>0</v>
      </c>
      <c r="CD92" s="43">
        <v>0</v>
      </c>
      <c r="CE92" s="43">
        <v>0</v>
      </c>
      <c r="CF92" s="43">
        <v>0</v>
      </c>
      <c r="CG92" s="43">
        <v>0</v>
      </c>
      <c r="CH92" s="19"/>
    </row>
    <row r="93" spans="8:86">
      <c r="H93" s="7"/>
      <c r="I93" s="14"/>
      <c r="J93" s="18"/>
      <c r="K93" s="18"/>
      <c r="L93" s="18"/>
      <c r="M93" s="18"/>
      <c r="N93" s="18"/>
      <c r="O93" s="18"/>
      <c r="P93" s="18"/>
      <c r="Q93" s="54">
        <v>631</v>
      </c>
      <c r="R93" s="40" t="s">
        <v>560</v>
      </c>
      <c r="S93" s="41">
        <v>0.97392898541967743</v>
      </c>
      <c r="T93" s="45">
        <v>0.15373986772742912</v>
      </c>
      <c r="U93" s="41">
        <v>0.9740532527863639</v>
      </c>
      <c r="V93" s="45">
        <v>0.21840454377507065</v>
      </c>
      <c r="W93" s="43">
        <v>2.2273580194504732E-4</v>
      </c>
      <c r="X93" s="43">
        <v>2.8004182243666045E-5</v>
      </c>
      <c r="Y93" s="43">
        <v>1.2468266340222908E-4</v>
      </c>
      <c r="Z93" s="43">
        <v>1.6835282429898639E-4</v>
      </c>
      <c r="AA93" s="43">
        <v>2.0027919022415794E-4</v>
      </c>
      <c r="AB93" s="43">
        <v>2.475091169779702E-4</v>
      </c>
      <c r="AC93" s="43">
        <v>2.7991130719585327E-5</v>
      </c>
      <c r="AD93" s="43">
        <v>2.7925279237010787E-5</v>
      </c>
      <c r="AE93" s="43">
        <v>2.8025744051532202E-5</v>
      </c>
      <c r="AF93" s="43">
        <v>1.8934272397453183E-4</v>
      </c>
      <c r="AG93" s="43">
        <v>7.9709177891188195E-5</v>
      </c>
      <c r="AH93" s="43">
        <v>3.3671637182705873E-5</v>
      </c>
      <c r="AI93" s="43">
        <v>1.0852585164909983E-4</v>
      </c>
      <c r="AJ93" s="43">
        <v>1.5642288834497912E-4</v>
      </c>
      <c r="AK93" s="43">
        <v>1.7077902672417655E-4</v>
      </c>
      <c r="AL93" s="43">
        <v>2.2291097150979323E-4</v>
      </c>
      <c r="AM93" s="43">
        <v>1.751566233296055E-4</v>
      </c>
      <c r="AN93" s="43">
        <v>1.845668799285411E-4</v>
      </c>
      <c r="AO93" s="43">
        <v>1.9947533976228226E-4</v>
      </c>
      <c r="AP93" s="43">
        <v>2.0146900133908511E-4</v>
      </c>
      <c r="AQ93" s="43">
        <v>1.0171191908216716E-4</v>
      </c>
      <c r="AR93" s="43">
        <v>2.5787672851012303E-4</v>
      </c>
      <c r="AS93" s="43">
        <v>1.898755409568947E-4</v>
      </c>
      <c r="AT93" s="43">
        <v>1.5728807796191094E-4</v>
      </c>
      <c r="AU93" s="43">
        <v>7.8845295949774624E-5</v>
      </c>
      <c r="AV93" s="43">
        <v>7.9879455159405607E-5</v>
      </c>
      <c r="AW93" s="43">
        <v>7.389806372156309E-5</v>
      </c>
      <c r="AX93" s="43">
        <v>7.7918770458674475E-5</v>
      </c>
      <c r="AY93" s="43">
        <v>8.7360348373303773E-5</v>
      </c>
      <c r="AZ93" s="43">
        <v>1.9925552622489373E-4</v>
      </c>
      <c r="BA93" s="43">
        <v>2.0947606650848511E-4</v>
      </c>
      <c r="BB93" s="43">
        <v>2.2221238555621934E-4</v>
      </c>
      <c r="BC93" s="43">
        <v>2.1737440229623877E-4</v>
      </c>
      <c r="BD93" s="43">
        <v>1.7753965836884229E-4</v>
      </c>
      <c r="BE93" s="43">
        <v>1.604639218139574E-4</v>
      </c>
      <c r="BF93" s="43">
        <v>8.4759179785681926E-5</v>
      </c>
      <c r="BG93" s="43">
        <v>1.0385333915121226E-4</v>
      </c>
      <c r="BH93" s="43">
        <v>2.2884486323221801E-4</v>
      </c>
      <c r="BI93" s="43">
        <v>2.9685468306625708E-4</v>
      </c>
      <c r="BJ93" s="43">
        <v>2.8432589059164875E-4</v>
      </c>
      <c r="BK93" s="43">
        <v>2.6497204206176844E-4</v>
      </c>
      <c r="BL93" s="43">
        <v>2.5322265726006018E-4</v>
      </c>
      <c r="BM93" s="43">
        <v>2.5743785481325155E-4</v>
      </c>
      <c r="BN93" s="43">
        <v>2.5278943479999783E-4</v>
      </c>
      <c r="BO93" s="43">
        <v>3.3707503094707541E-4</v>
      </c>
      <c r="BP93" s="43">
        <v>1.9356696479338391E-4</v>
      </c>
      <c r="BQ93" s="43">
        <v>1.7435341487972877E-4</v>
      </c>
      <c r="BR93" s="43">
        <v>7.9413303735909437E-5</v>
      </c>
      <c r="BS93" s="43">
        <v>7.6133199252351581E-5</v>
      </c>
      <c r="BT93" s="43">
        <v>7.9065767595350389E-5</v>
      </c>
      <c r="BU93" s="43">
        <v>2.1723090939409034E-4</v>
      </c>
      <c r="BV93" s="43">
        <v>2.2771871623165823E-4</v>
      </c>
      <c r="BW93" s="43">
        <v>2.3857920348750698E-4</v>
      </c>
      <c r="BX93" s="43">
        <v>1.5234974338537767E-4</v>
      </c>
      <c r="BY93" s="43">
        <v>1.8347600121406348E-4</v>
      </c>
      <c r="BZ93" s="43">
        <v>1.9477912130897872E-4</v>
      </c>
      <c r="CA93" s="43">
        <v>1.590436835215358E-4</v>
      </c>
      <c r="CB93" s="43">
        <v>2.094410467532584E-4</v>
      </c>
      <c r="CC93" s="43">
        <v>1.9131410048278083E-4</v>
      </c>
      <c r="CD93" s="43">
        <v>2.0999026563479892E-4</v>
      </c>
      <c r="CE93" s="43">
        <v>3.4633784614058766E-4</v>
      </c>
      <c r="CF93" s="43">
        <v>1.7427241589141023E-4</v>
      </c>
      <c r="CG93" s="43">
        <v>1.7515034692028718E-4</v>
      </c>
      <c r="CH93" s="19"/>
    </row>
    <row r="94" spans="8:86">
      <c r="H94" s="7"/>
      <c r="I94" s="14"/>
      <c r="J94" s="18"/>
      <c r="K94" s="18"/>
      <c r="L94" s="18"/>
      <c r="M94" s="18"/>
      <c r="N94" s="18"/>
      <c r="O94" s="18"/>
      <c r="P94" s="18"/>
      <c r="Q94" s="54">
        <v>632</v>
      </c>
      <c r="R94" s="40" t="s">
        <v>561</v>
      </c>
      <c r="S94" s="41">
        <v>1.0111004347100798</v>
      </c>
      <c r="T94" s="45">
        <v>0.49325590850384166</v>
      </c>
      <c r="U94" s="41">
        <v>1.0114522071199998</v>
      </c>
      <c r="V94" s="45">
        <v>0.45631557351404234</v>
      </c>
      <c r="W94" s="43">
        <v>0</v>
      </c>
      <c r="X94" s="43">
        <v>0</v>
      </c>
      <c r="Y94" s="43">
        <v>0</v>
      </c>
      <c r="Z94" s="43">
        <v>0</v>
      </c>
      <c r="AA94" s="43">
        <v>0</v>
      </c>
      <c r="AB94" s="43">
        <v>0</v>
      </c>
      <c r="AC94" s="43">
        <v>0</v>
      </c>
      <c r="AD94" s="43">
        <v>0</v>
      </c>
      <c r="AE94" s="43">
        <v>0</v>
      </c>
      <c r="AF94" s="43">
        <v>0</v>
      </c>
      <c r="AG94" s="43">
        <v>0</v>
      </c>
      <c r="AH94" s="43">
        <v>0</v>
      </c>
      <c r="AI94" s="43">
        <v>0</v>
      </c>
      <c r="AJ94" s="43">
        <v>0</v>
      </c>
      <c r="AK94" s="43">
        <v>0</v>
      </c>
      <c r="AL94" s="43">
        <v>0</v>
      </c>
      <c r="AM94" s="43">
        <v>0</v>
      </c>
      <c r="AN94" s="43">
        <v>0</v>
      </c>
      <c r="AO94" s="43">
        <v>0</v>
      </c>
      <c r="AP94" s="43">
        <v>0</v>
      </c>
      <c r="AQ94" s="43">
        <v>0</v>
      </c>
      <c r="AR94" s="43">
        <v>0</v>
      </c>
      <c r="AS94" s="43">
        <v>0</v>
      </c>
      <c r="AT94" s="43">
        <v>0</v>
      </c>
      <c r="AU94" s="43">
        <v>0</v>
      </c>
      <c r="AV94" s="43">
        <v>0</v>
      </c>
      <c r="AW94" s="43">
        <v>0</v>
      </c>
      <c r="AX94" s="43">
        <v>0</v>
      </c>
      <c r="AY94" s="43">
        <v>0</v>
      </c>
      <c r="AZ94" s="43">
        <v>0</v>
      </c>
      <c r="BA94" s="43">
        <v>0</v>
      </c>
      <c r="BB94" s="43">
        <v>0</v>
      </c>
      <c r="BC94" s="43">
        <v>0</v>
      </c>
      <c r="BD94" s="43">
        <v>0</v>
      </c>
      <c r="BE94" s="43">
        <v>0</v>
      </c>
      <c r="BF94" s="43">
        <v>0</v>
      </c>
      <c r="BG94" s="43">
        <v>0</v>
      </c>
      <c r="BH94" s="43">
        <v>0</v>
      </c>
      <c r="BI94" s="43">
        <v>0</v>
      </c>
      <c r="BJ94" s="43">
        <v>0</v>
      </c>
      <c r="BK94" s="43">
        <v>0</v>
      </c>
      <c r="BL94" s="43">
        <v>0</v>
      </c>
      <c r="BM94" s="43">
        <v>0</v>
      </c>
      <c r="BN94" s="43">
        <v>0</v>
      </c>
      <c r="BO94" s="43">
        <v>0</v>
      </c>
      <c r="BP94" s="43">
        <v>0</v>
      </c>
      <c r="BQ94" s="43">
        <v>0</v>
      </c>
      <c r="BR94" s="43">
        <v>0</v>
      </c>
      <c r="BS94" s="43">
        <v>0</v>
      </c>
      <c r="BT94" s="43">
        <v>0</v>
      </c>
      <c r="BU94" s="43">
        <v>0</v>
      </c>
      <c r="BV94" s="43">
        <v>0</v>
      </c>
      <c r="BW94" s="43">
        <v>0</v>
      </c>
      <c r="BX94" s="43">
        <v>0</v>
      </c>
      <c r="BY94" s="43">
        <v>0</v>
      </c>
      <c r="BZ94" s="43">
        <v>0</v>
      </c>
      <c r="CA94" s="43">
        <v>0</v>
      </c>
      <c r="CB94" s="43">
        <v>0</v>
      </c>
      <c r="CC94" s="43">
        <v>0</v>
      </c>
      <c r="CD94" s="43">
        <v>0</v>
      </c>
      <c r="CE94" s="43">
        <v>0</v>
      </c>
      <c r="CF94" s="43">
        <v>0</v>
      </c>
      <c r="CG94" s="43">
        <v>0</v>
      </c>
      <c r="CH94" s="19"/>
    </row>
    <row r="95" spans="8:86">
      <c r="H95" s="7"/>
      <c r="I95" s="14"/>
      <c r="J95" s="18"/>
      <c r="K95" s="18"/>
      <c r="L95" s="18"/>
      <c r="M95" s="18"/>
      <c r="N95" s="18"/>
      <c r="O95" s="18"/>
      <c r="P95" s="18"/>
      <c r="Q95" s="54">
        <v>641</v>
      </c>
      <c r="R95" s="40" t="s">
        <v>562</v>
      </c>
      <c r="S95" s="41">
        <v>0.98685870996308489</v>
      </c>
      <c r="T95" s="45">
        <v>0.55839428568529259</v>
      </c>
      <c r="U95" s="41">
        <v>0.98685871459986763</v>
      </c>
      <c r="V95" s="45">
        <v>0.51979510322573508</v>
      </c>
      <c r="W95" s="43">
        <v>0</v>
      </c>
      <c r="X95" s="43">
        <v>0</v>
      </c>
      <c r="Y95" s="43">
        <v>0</v>
      </c>
      <c r="Z95" s="43">
        <v>0</v>
      </c>
      <c r="AA95" s="43">
        <v>0</v>
      </c>
      <c r="AB95" s="43">
        <v>0</v>
      </c>
      <c r="AC95" s="43">
        <v>0</v>
      </c>
      <c r="AD95" s="43">
        <v>0</v>
      </c>
      <c r="AE95" s="43">
        <v>0</v>
      </c>
      <c r="AF95" s="43">
        <v>0</v>
      </c>
      <c r="AG95" s="43">
        <v>0</v>
      </c>
      <c r="AH95" s="43">
        <v>0</v>
      </c>
      <c r="AI95" s="43">
        <v>0</v>
      </c>
      <c r="AJ95" s="43">
        <v>0</v>
      </c>
      <c r="AK95" s="43">
        <v>0</v>
      </c>
      <c r="AL95" s="43">
        <v>0</v>
      </c>
      <c r="AM95" s="43">
        <v>0</v>
      </c>
      <c r="AN95" s="43">
        <v>0</v>
      </c>
      <c r="AO95" s="43">
        <v>0</v>
      </c>
      <c r="AP95" s="43">
        <v>0</v>
      </c>
      <c r="AQ95" s="43">
        <v>0</v>
      </c>
      <c r="AR95" s="43">
        <v>0</v>
      </c>
      <c r="AS95" s="43">
        <v>0</v>
      </c>
      <c r="AT95" s="43">
        <v>0</v>
      </c>
      <c r="AU95" s="43">
        <v>0</v>
      </c>
      <c r="AV95" s="43">
        <v>0</v>
      </c>
      <c r="AW95" s="43">
        <v>0</v>
      </c>
      <c r="AX95" s="43">
        <v>0</v>
      </c>
      <c r="AY95" s="43">
        <v>0</v>
      </c>
      <c r="AZ95" s="43">
        <v>0</v>
      </c>
      <c r="BA95" s="43">
        <v>0</v>
      </c>
      <c r="BB95" s="43">
        <v>0</v>
      </c>
      <c r="BC95" s="43">
        <v>0</v>
      </c>
      <c r="BD95" s="43">
        <v>0</v>
      </c>
      <c r="BE95" s="43">
        <v>0</v>
      </c>
      <c r="BF95" s="43">
        <v>0</v>
      </c>
      <c r="BG95" s="43">
        <v>0</v>
      </c>
      <c r="BH95" s="43">
        <v>0</v>
      </c>
      <c r="BI95" s="43">
        <v>0</v>
      </c>
      <c r="BJ95" s="43">
        <v>0</v>
      </c>
      <c r="BK95" s="43">
        <v>0</v>
      </c>
      <c r="BL95" s="43">
        <v>0</v>
      </c>
      <c r="BM95" s="43">
        <v>0</v>
      </c>
      <c r="BN95" s="43">
        <v>0</v>
      </c>
      <c r="BO95" s="43">
        <v>0</v>
      </c>
      <c r="BP95" s="43">
        <v>0</v>
      </c>
      <c r="BQ95" s="43">
        <v>0</v>
      </c>
      <c r="BR95" s="43">
        <v>0</v>
      </c>
      <c r="BS95" s="43">
        <v>0</v>
      </c>
      <c r="BT95" s="43">
        <v>0</v>
      </c>
      <c r="BU95" s="43">
        <v>0</v>
      </c>
      <c r="BV95" s="43">
        <v>0</v>
      </c>
      <c r="BW95" s="43">
        <v>0</v>
      </c>
      <c r="BX95" s="43">
        <v>0</v>
      </c>
      <c r="BY95" s="43">
        <v>0</v>
      </c>
      <c r="BZ95" s="43">
        <v>0</v>
      </c>
      <c r="CA95" s="43">
        <v>0</v>
      </c>
      <c r="CB95" s="43">
        <v>0</v>
      </c>
      <c r="CC95" s="43">
        <v>0</v>
      </c>
      <c r="CD95" s="43">
        <v>0</v>
      </c>
      <c r="CE95" s="43">
        <v>0</v>
      </c>
      <c r="CF95" s="43">
        <v>0</v>
      </c>
      <c r="CG95" s="43">
        <v>0</v>
      </c>
      <c r="CH95" s="19"/>
    </row>
    <row r="96" spans="8:86">
      <c r="H96" s="7"/>
      <c r="I96" s="14"/>
      <c r="J96" s="18"/>
      <c r="K96" s="18"/>
      <c r="L96" s="18"/>
      <c r="M96" s="18"/>
      <c r="N96" s="18"/>
      <c r="O96" s="18"/>
      <c r="P96" s="18"/>
      <c r="Q96" s="54">
        <v>642</v>
      </c>
      <c r="R96" s="40" t="s">
        <v>563</v>
      </c>
      <c r="S96" s="41">
        <v>1</v>
      </c>
      <c r="T96" s="45">
        <v>0.46876116787195843</v>
      </c>
      <c r="U96" s="41">
        <v>1</v>
      </c>
      <c r="V96" s="45">
        <v>0.46640164972317821</v>
      </c>
      <c r="W96" s="43">
        <v>7.132317776289285E-7</v>
      </c>
      <c r="X96" s="43">
        <v>1.5205718100765799E-6</v>
      </c>
      <c r="Y96" s="43">
        <v>1.2863042701894896E-6</v>
      </c>
      <c r="Z96" s="43">
        <v>2.0866836747537383E-6</v>
      </c>
      <c r="AA96" s="43">
        <v>4.5325497174598609E-7</v>
      </c>
      <c r="AB96" s="43">
        <v>1.0000287082362363E-6</v>
      </c>
      <c r="AC96" s="43">
        <v>1.5574327886896231E-6</v>
      </c>
      <c r="AD96" s="43">
        <v>1.6511692295137046E-6</v>
      </c>
      <c r="AE96" s="43">
        <v>1.4803511756724699E-6</v>
      </c>
      <c r="AF96" s="43">
        <v>6.3675475274952607E-7</v>
      </c>
      <c r="AG96" s="43">
        <v>7.7853698424179461E-7</v>
      </c>
      <c r="AH96" s="43">
        <v>6.9798672135334006E-6</v>
      </c>
      <c r="AI96" s="43">
        <v>1.7524494840663209E-6</v>
      </c>
      <c r="AJ96" s="43">
        <v>2.2726738601088936E-6</v>
      </c>
      <c r="AK96" s="43">
        <v>1.1370679889491452E-5</v>
      </c>
      <c r="AL96" s="43">
        <v>6.7307967212527566E-7</v>
      </c>
      <c r="AM96" s="43">
        <v>0</v>
      </c>
      <c r="AN96" s="43">
        <v>1.0386039652816816E-6</v>
      </c>
      <c r="AO96" s="43">
        <v>3.7973969579203556E-7</v>
      </c>
      <c r="AP96" s="43">
        <v>5.6206786244563926E-7</v>
      </c>
      <c r="AQ96" s="43">
        <v>8.4730438481349669E-6</v>
      </c>
      <c r="AR96" s="43">
        <v>4.6862399633129625E-7</v>
      </c>
      <c r="AS96" s="43">
        <v>6.4733898274637651E-7</v>
      </c>
      <c r="AT96" s="43">
        <v>0</v>
      </c>
      <c r="AU96" s="43">
        <v>8.3965661280580302E-7</v>
      </c>
      <c r="AV96" s="43">
        <v>8.1559064047279146E-7</v>
      </c>
      <c r="AW96" s="43">
        <v>0</v>
      </c>
      <c r="AX96" s="43">
        <v>0</v>
      </c>
      <c r="AY96" s="43">
        <v>9.1075093443631485E-7</v>
      </c>
      <c r="AZ96" s="43">
        <v>3.880862817889566E-7</v>
      </c>
      <c r="BA96" s="43">
        <v>0</v>
      </c>
      <c r="BB96" s="43">
        <v>0</v>
      </c>
      <c r="BC96" s="43">
        <v>7.1208402372430919E-7</v>
      </c>
      <c r="BD96" s="43">
        <v>3.632945575028539E-7</v>
      </c>
      <c r="BE96" s="43">
        <v>0</v>
      </c>
      <c r="BF96" s="43">
        <v>8.3945151831242406E-6</v>
      </c>
      <c r="BG96" s="43">
        <v>8.4829633576790188E-6</v>
      </c>
      <c r="BH96" s="43">
        <v>0</v>
      </c>
      <c r="BI96" s="43">
        <v>0</v>
      </c>
      <c r="BJ96" s="43">
        <v>0</v>
      </c>
      <c r="BK96" s="43">
        <v>0</v>
      </c>
      <c r="BL96" s="43">
        <v>3.8762087247952887E-7</v>
      </c>
      <c r="BM96" s="43">
        <v>4.6696963232741661E-7</v>
      </c>
      <c r="BN96" s="43">
        <v>6.4776621657631637E-7</v>
      </c>
      <c r="BO96" s="43">
        <v>0</v>
      </c>
      <c r="BP96" s="43">
        <v>6.0096534750878529E-7</v>
      </c>
      <c r="BQ96" s="43">
        <v>8.4233621002195851E-7</v>
      </c>
      <c r="BR96" s="43">
        <v>1.2893543872949247E-6</v>
      </c>
      <c r="BS96" s="43">
        <v>0</v>
      </c>
      <c r="BT96" s="43">
        <v>0</v>
      </c>
      <c r="BU96" s="43">
        <v>7.2196181782217127E-7</v>
      </c>
      <c r="BV96" s="43">
        <v>0</v>
      </c>
      <c r="BW96" s="43">
        <v>0</v>
      </c>
      <c r="BX96" s="43">
        <v>5.1321964294805932E-7</v>
      </c>
      <c r="BY96" s="43">
        <v>9.7173206408803553E-7</v>
      </c>
      <c r="BZ96" s="43">
        <v>0</v>
      </c>
      <c r="CA96" s="43">
        <v>0</v>
      </c>
      <c r="CB96" s="43">
        <v>4.9387993567558734E-7</v>
      </c>
      <c r="CC96" s="43">
        <v>0</v>
      </c>
      <c r="CD96" s="43">
        <v>0</v>
      </c>
      <c r="CE96" s="43">
        <v>0</v>
      </c>
      <c r="CF96" s="43">
        <v>9.2795001065173889E-7</v>
      </c>
      <c r="CG96" s="43">
        <v>0</v>
      </c>
      <c r="CH96" s="19"/>
    </row>
    <row r="97" spans="8:86">
      <c r="H97" s="7"/>
      <c r="I97" s="14"/>
      <c r="J97" s="18"/>
      <c r="K97" s="18"/>
      <c r="L97" s="18"/>
      <c r="M97" s="18"/>
      <c r="N97" s="18"/>
      <c r="O97" s="18"/>
      <c r="P97" s="18"/>
      <c r="Q97" s="54">
        <v>643</v>
      </c>
      <c r="R97" s="40" t="s">
        <v>564</v>
      </c>
      <c r="S97" s="41">
        <v>0.9669850910173956</v>
      </c>
      <c r="T97" s="45">
        <v>0.22328945098969011</v>
      </c>
      <c r="U97" s="41">
        <v>0.96191377119310295</v>
      </c>
      <c r="V97" s="45">
        <v>0.33293637447146435</v>
      </c>
      <c r="W97" s="43">
        <v>0</v>
      </c>
      <c r="X97" s="43">
        <v>0</v>
      </c>
      <c r="Y97" s="43">
        <v>0</v>
      </c>
      <c r="Z97" s="43">
        <v>0</v>
      </c>
      <c r="AA97" s="43">
        <v>0</v>
      </c>
      <c r="AB97" s="43">
        <v>0</v>
      </c>
      <c r="AC97" s="43">
        <v>0</v>
      </c>
      <c r="AD97" s="43">
        <v>0</v>
      </c>
      <c r="AE97" s="43">
        <v>0</v>
      </c>
      <c r="AF97" s="43">
        <v>0</v>
      </c>
      <c r="AG97" s="43">
        <v>0</v>
      </c>
      <c r="AH97" s="43">
        <v>0</v>
      </c>
      <c r="AI97" s="43">
        <v>0</v>
      </c>
      <c r="AJ97" s="43">
        <v>0</v>
      </c>
      <c r="AK97" s="43">
        <v>0</v>
      </c>
      <c r="AL97" s="43">
        <v>0</v>
      </c>
      <c r="AM97" s="43">
        <v>0</v>
      </c>
      <c r="AN97" s="43">
        <v>0</v>
      </c>
      <c r="AO97" s="43">
        <v>0</v>
      </c>
      <c r="AP97" s="43">
        <v>0</v>
      </c>
      <c r="AQ97" s="43">
        <v>0</v>
      </c>
      <c r="AR97" s="43">
        <v>0</v>
      </c>
      <c r="AS97" s="43">
        <v>0</v>
      </c>
      <c r="AT97" s="43">
        <v>0</v>
      </c>
      <c r="AU97" s="43">
        <v>0</v>
      </c>
      <c r="AV97" s="43">
        <v>0</v>
      </c>
      <c r="AW97" s="43">
        <v>0</v>
      </c>
      <c r="AX97" s="43">
        <v>0</v>
      </c>
      <c r="AY97" s="43">
        <v>0</v>
      </c>
      <c r="AZ97" s="43">
        <v>0</v>
      </c>
      <c r="BA97" s="43">
        <v>0</v>
      </c>
      <c r="BB97" s="43">
        <v>0</v>
      </c>
      <c r="BC97" s="43">
        <v>0</v>
      </c>
      <c r="BD97" s="43">
        <v>0</v>
      </c>
      <c r="BE97" s="43">
        <v>0</v>
      </c>
      <c r="BF97" s="43">
        <v>0</v>
      </c>
      <c r="BG97" s="43">
        <v>0</v>
      </c>
      <c r="BH97" s="43">
        <v>0</v>
      </c>
      <c r="BI97" s="43">
        <v>0</v>
      </c>
      <c r="BJ97" s="43">
        <v>0</v>
      </c>
      <c r="BK97" s="43">
        <v>0</v>
      </c>
      <c r="BL97" s="43">
        <v>0</v>
      </c>
      <c r="BM97" s="43">
        <v>0</v>
      </c>
      <c r="BN97" s="43">
        <v>0</v>
      </c>
      <c r="BO97" s="43">
        <v>0</v>
      </c>
      <c r="BP97" s="43">
        <v>0</v>
      </c>
      <c r="BQ97" s="43">
        <v>0</v>
      </c>
      <c r="BR97" s="43">
        <v>0</v>
      </c>
      <c r="BS97" s="43">
        <v>0</v>
      </c>
      <c r="BT97" s="43">
        <v>0</v>
      </c>
      <c r="BU97" s="43">
        <v>0</v>
      </c>
      <c r="BV97" s="43">
        <v>0</v>
      </c>
      <c r="BW97" s="43">
        <v>0</v>
      </c>
      <c r="BX97" s="43">
        <v>0</v>
      </c>
      <c r="BY97" s="43">
        <v>0</v>
      </c>
      <c r="BZ97" s="43">
        <v>0</v>
      </c>
      <c r="CA97" s="43">
        <v>0</v>
      </c>
      <c r="CB97" s="43">
        <v>0</v>
      </c>
      <c r="CC97" s="43">
        <v>0</v>
      </c>
      <c r="CD97" s="43">
        <v>0</v>
      </c>
      <c r="CE97" s="43">
        <v>0</v>
      </c>
      <c r="CF97" s="43">
        <v>0</v>
      </c>
      <c r="CG97" s="43">
        <v>0</v>
      </c>
      <c r="CH97" s="19"/>
    </row>
    <row r="98" spans="8:86">
      <c r="H98" s="7"/>
      <c r="I98" s="14"/>
      <c r="J98" s="18"/>
      <c r="K98" s="18"/>
      <c r="L98" s="18"/>
      <c r="M98" s="18"/>
      <c r="N98" s="18"/>
      <c r="O98" s="18"/>
      <c r="P98" s="18"/>
      <c r="Q98" s="54">
        <v>644</v>
      </c>
      <c r="R98" s="40" t="s">
        <v>565</v>
      </c>
      <c r="S98" s="41">
        <v>1.0165868459642982</v>
      </c>
      <c r="T98" s="45">
        <v>0.2828572250785481</v>
      </c>
      <c r="U98" s="41">
        <v>1.0165868470979744</v>
      </c>
      <c r="V98" s="45">
        <v>0.23890919625320384</v>
      </c>
      <c r="W98" s="43">
        <v>0</v>
      </c>
      <c r="X98" s="43">
        <v>0</v>
      </c>
      <c r="Y98" s="43">
        <v>0</v>
      </c>
      <c r="Z98" s="43">
        <v>0</v>
      </c>
      <c r="AA98" s="43">
        <v>0</v>
      </c>
      <c r="AB98" s="43">
        <v>0</v>
      </c>
      <c r="AC98" s="43">
        <v>0</v>
      </c>
      <c r="AD98" s="43">
        <v>0</v>
      </c>
      <c r="AE98" s="43">
        <v>0</v>
      </c>
      <c r="AF98" s="43">
        <v>0</v>
      </c>
      <c r="AG98" s="43">
        <v>0</v>
      </c>
      <c r="AH98" s="43">
        <v>0</v>
      </c>
      <c r="AI98" s="43">
        <v>0</v>
      </c>
      <c r="AJ98" s="43">
        <v>0</v>
      </c>
      <c r="AK98" s="43">
        <v>0</v>
      </c>
      <c r="AL98" s="43">
        <v>0</v>
      </c>
      <c r="AM98" s="43">
        <v>0</v>
      </c>
      <c r="AN98" s="43">
        <v>0</v>
      </c>
      <c r="AO98" s="43">
        <v>0</v>
      </c>
      <c r="AP98" s="43">
        <v>0</v>
      </c>
      <c r="AQ98" s="43">
        <v>0</v>
      </c>
      <c r="AR98" s="43">
        <v>0</v>
      </c>
      <c r="AS98" s="43">
        <v>0</v>
      </c>
      <c r="AT98" s="43">
        <v>0</v>
      </c>
      <c r="AU98" s="43">
        <v>0</v>
      </c>
      <c r="AV98" s="43">
        <v>0</v>
      </c>
      <c r="AW98" s="43">
        <v>0</v>
      </c>
      <c r="AX98" s="43">
        <v>0</v>
      </c>
      <c r="AY98" s="43">
        <v>0</v>
      </c>
      <c r="AZ98" s="43">
        <v>0</v>
      </c>
      <c r="BA98" s="43">
        <v>0</v>
      </c>
      <c r="BB98" s="43">
        <v>0</v>
      </c>
      <c r="BC98" s="43">
        <v>0</v>
      </c>
      <c r="BD98" s="43">
        <v>0</v>
      </c>
      <c r="BE98" s="43">
        <v>0</v>
      </c>
      <c r="BF98" s="43">
        <v>0</v>
      </c>
      <c r="BG98" s="43">
        <v>0</v>
      </c>
      <c r="BH98" s="43">
        <v>0</v>
      </c>
      <c r="BI98" s="43">
        <v>0</v>
      </c>
      <c r="BJ98" s="43">
        <v>0</v>
      </c>
      <c r="BK98" s="43">
        <v>0</v>
      </c>
      <c r="BL98" s="43">
        <v>0</v>
      </c>
      <c r="BM98" s="43">
        <v>0</v>
      </c>
      <c r="BN98" s="43">
        <v>0</v>
      </c>
      <c r="BO98" s="43">
        <v>0</v>
      </c>
      <c r="BP98" s="43">
        <v>0</v>
      </c>
      <c r="BQ98" s="43">
        <v>0</v>
      </c>
      <c r="BR98" s="43">
        <v>0</v>
      </c>
      <c r="BS98" s="43">
        <v>0</v>
      </c>
      <c r="BT98" s="43">
        <v>0</v>
      </c>
      <c r="BU98" s="43">
        <v>0</v>
      </c>
      <c r="BV98" s="43">
        <v>0</v>
      </c>
      <c r="BW98" s="43">
        <v>0</v>
      </c>
      <c r="BX98" s="43">
        <v>0</v>
      </c>
      <c r="BY98" s="43">
        <v>0</v>
      </c>
      <c r="BZ98" s="43">
        <v>0</v>
      </c>
      <c r="CA98" s="43">
        <v>0</v>
      </c>
      <c r="CB98" s="43">
        <v>0</v>
      </c>
      <c r="CC98" s="43">
        <v>0</v>
      </c>
      <c r="CD98" s="43">
        <v>0</v>
      </c>
      <c r="CE98" s="43">
        <v>0</v>
      </c>
      <c r="CF98" s="43">
        <v>0</v>
      </c>
      <c r="CG98" s="43">
        <v>0</v>
      </c>
      <c r="CH98" s="19"/>
    </row>
    <row r="99" spans="8:86">
      <c r="H99" s="7"/>
      <c r="I99" s="14"/>
      <c r="J99" s="18"/>
      <c r="K99" s="18"/>
      <c r="L99" s="18"/>
      <c r="M99" s="18"/>
      <c r="N99" s="18"/>
      <c r="O99" s="18"/>
      <c r="P99" s="18"/>
      <c r="Q99" s="54">
        <v>659</v>
      </c>
      <c r="R99" s="40" t="s">
        <v>2</v>
      </c>
      <c r="S99" s="41">
        <v>1.0013015909647431</v>
      </c>
      <c r="T99" s="45">
        <v>0.33143149510161363</v>
      </c>
      <c r="U99" s="41">
        <v>1.0009042588316837</v>
      </c>
      <c r="V99" s="45">
        <v>0.39409296896764417</v>
      </c>
      <c r="W99" s="43">
        <v>6.8888883874257357E-4</v>
      </c>
      <c r="X99" s="43">
        <v>1.435039750260539E-3</v>
      </c>
      <c r="Y99" s="43">
        <v>7.4173152012124179E-4</v>
      </c>
      <c r="Z99" s="43">
        <v>8.6255707546741814E-4</v>
      </c>
      <c r="AA99" s="43">
        <v>1.9045052512826568E-4</v>
      </c>
      <c r="AB99" s="43">
        <v>1.2387478077231808E-3</v>
      </c>
      <c r="AC99" s="43">
        <v>1.4350718988692098E-3</v>
      </c>
      <c r="AD99" s="43">
        <v>1.4349792956538199E-3</v>
      </c>
      <c r="AE99" s="43">
        <v>1.4350437511484982E-3</v>
      </c>
      <c r="AF99" s="43">
        <v>6.0917076548797175E-4</v>
      </c>
      <c r="AG99" s="43">
        <v>5.6464517070953441E-4</v>
      </c>
      <c r="AH99" s="43">
        <v>2.2695696420997609E-3</v>
      </c>
      <c r="AI99" s="43">
        <v>3.9766210003708752E-4</v>
      </c>
      <c r="AJ99" s="43">
        <v>5.145659785305407E-4</v>
      </c>
      <c r="AK99" s="43">
        <v>4.2796759601067518E-4</v>
      </c>
      <c r="AL99" s="43">
        <v>1.1922726085469596E-3</v>
      </c>
      <c r="AM99" s="43">
        <v>1.017991225745547E-3</v>
      </c>
      <c r="AN99" s="43">
        <v>1.3582850554986873E-3</v>
      </c>
      <c r="AO99" s="43">
        <v>7.8107244331008011E-5</v>
      </c>
      <c r="AP99" s="43">
        <v>3.5673429371385482E-4</v>
      </c>
      <c r="AQ99" s="43">
        <v>2.6280487855939024E-3</v>
      </c>
      <c r="AR99" s="43">
        <v>1.1399548744728614E-3</v>
      </c>
      <c r="AS99" s="43">
        <v>6.0854028823923161E-4</v>
      </c>
      <c r="AT99" s="43">
        <v>6.4710072210788917E-4</v>
      </c>
      <c r="AU99" s="43">
        <v>5.9189272934014351E-4</v>
      </c>
      <c r="AV99" s="43">
        <v>6.6609525518681364E-4</v>
      </c>
      <c r="AW99" s="43">
        <v>3.8363358139303883E-4</v>
      </c>
      <c r="AX99" s="43">
        <v>8.4374219656438638E-4</v>
      </c>
      <c r="AY99" s="43">
        <v>4.0354833013011361E-4</v>
      </c>
      <c r="AZ99" s="43">
        <v>7.8260761380833312E-5</v>
      </c>
      <c r="BA99" s="43">
        <v>7.1122769742108677E-5</v>
      </c>
      <c r="BB99" s="43">
        <v>3.5706384775498423E-4</v>
      </c>
      <c r="BC99" s="43">
        <v>3.5543828801522893E-4</v>
      </c>
      <c r="BD99" s="43">
        <v>3.596297922758436E-4</v>
      </c>
      <c r="BE99" s="43">
        <v>3.2008072652747071E-4</v>
      </c>
      <c r="BF99" s="43">
        <v>3.5673960119671031E-3</v>
      </c>
      <c r="BG99" s="43">
        <v>2.5093932121684035E-3</v>
      </c>
      <c r="BH99" s="43">
        <v>1.2624569648742472E-3</v>
      </c>
      <c r="BI99" s="43">
        <v>1.1292014396545483E-3</v>
      </c>
      <c r="BJ99" s="43">
        <v>1.303532023397753E-3</v>
      </c>
      <c r="BK99" s="43">
        <v>1.1212154759963184E-3</v>
      </c>
      <c r="BL99" s="43">
        <v>1.2030482389116159E-3</v>
      </c>
      <c r="BM99" s="43">
        <v>1.0836988281454094E-3</v>
      </c>
      <c r="BN99" s="43">
        <v>1.1290050565541533E-3</v>
      </c>
      <c r="BO99" s="43">
        <v>1.3876584390468511E-3</v>
      </c>
      <c r="BP99" s="43">
        <v>6.527996929761589E-4</v>
      </c>
      <c r="BQ99" s="43">
        <v>4.2243322200749892E-4</v>
      </c>
      <c r="BR99" s="43">
        <v>6.0246737730130075E-4</v>
      </c>
      <c r="BS99" s="43">
        <v>4.2847477731000605E-4</v>
      </c>
      <c r="BT99" s="43">
        <v>6.1114226606816095E-4</v>
      </c>
      <c r="BU99" s="43">
        <v>3.5527954005116152E-4</v>
      </c>
      <c r="BV99" s="43">
        <v>3.6688232986214705E-4</v>
      </c>
      <c r="BW99" s="43">
        <v>3.1309138529218649E-4</v>
      </c>
      <c r="BX99" s="43">
        <v>3.7883535013354347E-4</v>
      </c>
      <c r="BY99" s="43">
        <v>6.0719973270887708E-4</v>
      </c>
      <c r="BZ99" s="43">
        <v>5.8279495436902693E-4</v>
      </c>
      <c r="CA99" s="43">
        <v>5.3233096636036176E-4</v>
      </c>
      <c r="CB99" s="43">
        <v>7.1768020309116417E-4</v>
      </c>
      <c r="CC99" s="43">
        <v>7.1009972652570034E-4</v>
      </c>
      <c r="CD99" s="43">
        <v>4.1887195594042027E-4</v>
      </c>
      <c r="CE99" s="43">
        <v>1.3816946284681453E-4</v>
      </c>
      <c r="CF99" s="43">
        <v>4.0088991019003215E-4</v>
      </c>
      <c r="CG99" s="43">
        <v>6.3439334402238298E-4</v>
      </c>
      <c r="CH99" s="19"/>
    </row>
    <row r="100" spans="8:86">
      <c r="H100" s="7"/>
      <c r="I100" s="14"/>
      <c r="J100" s="18"/>
      <c r="K100" s="18"/>
      <c r="L100" s="18"/>
      <c r="M100" s="18"/>
      <c r="N100" s="18"/>
      <c r="O100" s="18"/>
      <c r="P100" s="18"/>
      <c r="Q100" s="54">
        <v>661</v>
      </c>
      <c r="R100" s="40" t="s">
        <v>566</v>
      </c>
      <c r="S100" s="41">
        <v>1.0057588020832458</v>
      </c>
      <c r="T100" s="45">
        <v>0.3597481101161521</v>
      </c>
      <c r="U100" s="41">
        <v>1.0035849969550921</v>
      </c>
      <c r="V100" s="45">
        <v>0.44202605726874228</v>
      </c>
      <c r="W100" s="43">
        <v>2.0231555256284943E-2</v>
      </c>
      <c r="X100" s="43">
        <v>1.195257039735677E-2</v>
      </c>
      <c r="Y100" s="43">
        <v>3.4858844339031303E-2</v>
      </c>
      <c r="Z100" s="43">
        <v>4.9973339534878258E-2</v>
      </c>
      <c r="AA100" s="43">
        <v>1.3945014209186734E-2</v>
      </c>
      <c r="AB100" s="43">
        <v>2.7166638062311975E-2</v>
      </c>
      <c r="AC100" s="43">
        <v>1.1952867153278162E-2</v>
      </c>
      <c r="AD100" s="43">
        <v>1.195227500806949E-2</v>
      </c>
      <c r="AE100" s="43">
        <v>1.1952548458511823E-2</v>
      </c>
      <c r="AF100" s="43">
        <v>2.2080238840454711E-2</v>
      </c>
      <c r="AG100" s="43">
        <v>4.8962131619793237E-2</v>
      </c>
      <c r="AH100" s="43">
        <v>2.6869028676668471E-2</v>
      </c>
      <c r="AI100" s="43">
        <v>5.9255887739551177E-2</v>
      </c>
      <c r="AJ100" s="43">
        <v>4.5959128784477173E-2</v>
      </c>
      <c r="AK100" s="43">
        <v>2.6464126835008924E-2</v>
      </c>
      <c r="AL100" s="43">
        <v>3.7272129208156528E-2</v>
      </c>
      <c r="AM100" s="43">
        <v>5.0190449344833313E-2</v>
      </c>
      <c r="AN100" s="43">
        <v>6.0352429177641567E-2</v>
      </c>
      <c r="AO100" s="43">
        <v>1.1781515937532159E-2</v>
      </c>
      <c r="AP100" s="43">
        <v>1.7147294251091239E-2</v>
      </c>
      <c r="AQ100" s="43">
        <v>9.8857323096740325E-3</v>
      </c>
      <c r="AR100" s="43">
        <v>2.839548004523634E-2</v>
      </c>
      <c r="AS100" s="43">
        <v>2.1892578880522432E-2</v>
      </c>
      <c r="AT100" s="43">
        <v>3.3369994583028903E-2</v>
      </c>
      <c r="AU100" s="43">
        <v>5.2552402529231788E-2</v>
      </c>
      <c r="AV100" s="43">
        <v>2.9349928575392724E-2</v>
      </c>
      <c r="AW100" s="43">
        <v>8.6812326199895345E-2</v>
      </c>
      <c r="AX100" s="43">
        <v>3.5432300349117173E-2</v>
      </c>
      <c r="AY100" s="43">
        <v>3.3165288949891868E-2</v>
      </c>
      <c r="AZ100" s="43">
        <v>1.1783729497884919E-2</v>
      </c>
      <c r="BA100" s="43">
        <v>1.1680806888912173E-2</v>
      </c>
      <c r="BB100" s="43">
        <v>2.057493247061639E-2</v>
      </c>
      <c r="BC100" s="43">
        <v>2.0533575506042165E-2</v>
      </c>
      <c r="BD100" s="43">
        <v>1.208363370918456E-2</v>
      </c>
      <c r="BE100" s="43">
        <v>8.3555259412295621E-3</v>
      </c>
      <c r="BF100" s="43">
        <v>1.7291352171638873E-2</v>
      </c>
      <c r="BG100" s="43">
        <v>8.9502762327072563E-3</v>
      </c>
      <c r="BH100" s="43">
        <v>3.3189407600535098E-2</v>
      </c>
      <c r="BI100" s="43">
        <v>2.3643891664996669E-2</v>
      </c>
      <c r="BJ100" s="43">
        <v>3.5244470542498116E-2</v>
      </c>
      <c r="BK100" s="43">
        <v>2.7233984023588422E-2</v>
      </c>
      <c r="BL100" s="43">
        <v>2.5980702062997255E-2</v>
      </c>
      <c r="BM100" s="43">
        <v>3.1566327103464006E-2</v>
      </c>
      <c r="BN100" s="43">
        <v>2.6895591921978337E-2</v>
      </c>
      <c r="BO100" s="43">
        <v>2.4113476459300849E-2</v>
      </c>
      <c r="BP100" s="43">
        <v>2.1676489392417991E-2</v>
      </c>
      <c r="BQ100" s="43">
        <v>2.28012169635168E-2</v>
      </c>
      <c r="BR100" s="43">
        <v>5.5370407391236776E-2</v>
      </c>
      <c r="BS100" s="43">
        <v>3.7577170092728748E-2</v>
      </c>
      <c r="BT100" s="43">
        <v>4.5954300656974506E-2</v>
      </c>
      <c r="BU100" s="43">
        <v>2.0629337369555092E-2</v>
      </c>
      <c r="BV100" s="43">
        <v>1.3630162414612958E-2</v>
      </c>
      <c r="BW100" s="43">
        <v>1.5019450873604562E-2</v>
      </c>
      <c r="BX100" s="43">
        <v>1.0872075126384394E-2</v>
      </c>
      <c r="BY100" s="43">
        <v>2.5183263212548851E-2</v>
      </c>
      <c r="BZ100" s="43">
        <v>1.2662495980717624E-2</v>
      </c>
      <c r="CA100" s="43">
        <v>3.3545375287371927E-2</v>
      </c>
      <c r="CB100" s="43">
        <v>1.6948636630947748E-2</v>
      </c>
      <c r="CC100" s="43">
        <v>1.8383717294270616E-2</v>
      </c>
      <c r="CD100" s="43">
        <v>1.6024618620659351E-2</v>
      </c>
      <c r="CE100" s="43">
        <v>3.3884687973264896E-2</v>
      </c>
      <c r="CF100" s="43">
        <v>2.2752509903367406E-2</v>
      </c>
      <c r="CG100" s="43">
        <v>2.3280435502417662E-2</v>
      </c>
      <c r="CH100" s="19"/>
    </row>
    <row r="101" spans="8:86">
      <c r="H101" s="7"/>
      <c r="I101" s="14"/>
      <c r="J101" s="18"/>
      <c r="K101" s="18"/>
      <c r="L101" s="18"/>
      <c r="M101" s="18"/>
      <c r="N101" s="18"/>
      <c r="O101" s="18"/>
      <c r="P101" s="18"/>
      <c r="Q101" s="54">
        <v>662</v>
      </c>
      <c r="R101" s="40" t="s">
        <v>567</v>
      </c>
      <c r="S101" s="41">
        <v>1.1635681677536032</v>
      </c>
      <c r="T101" s="45">
        <v>0.79231697985211036</v>
      </c>
      <c r="U101" s="41">
        <v>1.1628106085815024</v>
      </c>
      <c r="V101" s="45">
        <v>0.77616277580328374</v>
      </c>
      <c r="W101" s="43">
        <v>2.9694569497982375E-3</v>
      </c>
      <c r="X101" s="43">
        <v>5.2321125649283477E-4</v>
      </c>
      <c r="Y101" s="43">
        <v>9.4989704115171702E-4</v>
      </c>
      <c r="Z101" s="43">
        <v>1.110933205702063E-3</v>
      </c>
      <c r="AA101" s="43">
        <v>3.9640458371285507E-3</v>
      </c>
      <c r="AB101" s="43">
        <v>1.872262763056416E-3</v>
      </c>
      <c r="AC101" s="43">
        <v>5.2317287777957138E-4</v>
      </c>
      <c r="AD101" s="43">
        <v>5.2317150784633531E-4</v>
      </c>
      <c r="AE101" s="43">
        <v>5.2323156539169264E-4</v>
      </c>
      <c r="AF101" s="43">
        <v>1.1421640663664262E-3</v>
      </c>
      <c r="AG101" s="43">
        <v>9.5182552399526981E-4</v>
      </c>
      <c r="AH101" s="43">
        <v>3.5987799474831573E-6</v>
      </c>
      <c r="AI101" s="43">
        <v>8.3922884195623533E-4</v>
      </c>
      <c r="AJ101" s="43">
        <v>1.1830063221449588E-3</v>
      </c>
      <c r="AK101" s="43">
        <v>1.7780928034382137E-3</v>
      </c>
      <c r="AL101" s="43">
        <v>1.082911144702027E-3</v>
      </c>
      <c r="AM101" s="43">
        <v>8.9873798107553509E-4</v>
      </c>
      <c r="AN101" s="43">
        <v>1.104579163269106E-3</v>
      </c>
      <c r="AO101" s="43">
        <v>1.3811023531245744E-3</v>
      </c>
      <c r="AP101" s="43">
        <v>7.7871634594354902E-3</v>
      </c>
      <c r="AQ101" s="43">
        <v>2.9480684163864855E-3</v>
      </c>
      <c r="AR101" s="43">
        <v>1.7957624238263633E-3</v>
      </c>
      <c r="AS101" s="43">
        <v>1.1433276653263055E-3</v>
      </c>
      <c r="AT101" s="43">
        <v>1.0721611310354647E-3</v>
      </c>
      <c r="AU101" s="43">
        <v>9.3096552213457024E-4</v>
      </c>
      <c r="AV101" s="43">
        <v>9.8615131229013581E-4</v>
      </c>
      <c r="AW101" s="43">
        <v>7.1236431991677748E-4</v>
      </c>
      <c r="AX101" s="43">
        <v>1.1310943566363754E-3</v>
      </c>
      <c r="AY101" s="43">
        <v>1.063045781614678E-3</v>
      </c>
      <c r="AZ101" s="43">
        <v>8.2234742516963525E-4</v>
      </c>
      <c r="BA101" s="43">
        <v>2.680244545582312E-2</v>
      </c>
      <c r="BB101" s="43">
        <v>3.2001320799170561E-3</v>
      </c>
      <c r="BC101" s="43">
        <v>3.6207598002188997E-3</v>
      </c>
      <c r="BD101" s="43">
        <v>1.3892766728225731E-2</v>
      </c>
      <c r="BE101" s="43">
        <v>2.3996757088684446E-2</v>
      </c>
      <c r="BF101" s="43">
        <v>2.0436724506496221E-3</v>
      </c>
      <c r="BG101" s="43">
        <v>3.0623090495680433E-3</v>
      </c>
      <c r="BH101" s="43">
        <v>1.4158379110623888E-3</v>
      </c>
      <c r="BI101" s="43">
        <v>2.019393469135843E-3</v>
      </c>
      <c r="BJ101" s="43">
        <v>1.9361022356452272E-3</v>
      </c>
      <c r="BK101" s="43">
        <v>1.7563948845583691E-3</v>
      </c>
      <c r="BL101" s="43">
        <v>1.5894707871917902E-3</v>
      </c>
      <c r="BM101" s="43">
        <v>1.6410194576262506E-3</v>
      </c>
      <c r="BN101" s="43">
        <v>1.6271551490465194E-3</v>
      </c>
      <c r="BO101" s="43">
        <v>1.6849268991310121E-2</v>
      </c>
      <c r="BP101" s="43">
        <v>1.1965005469578975E-3</v>
      </c>
      <c r="BQ101" s="43">
        <v>9.197401800819248E-4</v>
      </c>
      <c r="BR101" s="43">
        <v>9.5055717955015197E-4</v>
      </c>
      <c r="BS101" s="43">
        <v>7.592549821542362E-4</v>
      </c>
      <c r="BT101" s="43">
        <v>9.3445058270321367E-4</v>
      </c>
      <c r="BU101" s="43">
        <v>3.1888890003513217E-3</v>
      </c>
      <c r="BV101" s="43">
        <v>3.4754056754171175E-2</v>
      </c>
      <c r="BW101" s="43">
        <v>3.9737816290558413E-3</v>
      </c>
      <c r="BX101" s="43">
        <v>1.7986152268445622E-2</v>
      </c>
      <c r="BY101" s="43">
        <v>1.1270986510621768E-3</v>
      </c>
      <c r="BZ101" s="43">
        <v>1.1260899776780289E-3</v>
      </c>
      <c r="CA101" s="43">
        <v>9.8870168924687098E-4</v>
      </c>
      <c r="CB101" s="43">
        <v>1.3062052674323074E-3</v>
      </c>
      <c r="CC101" s="43">
        <v>1.2225032330822677E-3</v>
      </c>
      <c r="CD101" s="43">
        <v>9.9485488701328692E-4</v>
      </c>
      <c r="CE101" s="43">
        <v>9.3683753250898888E-4</v>
      </c>
      <c r="CF101" s="43">
        <v>8.9458663084280882E-4</v>
      </c>
      <c r="CG101" s="43">
        <v>1.1672206701293156E-3</v>
      </c>
      <c r="CH101" s="19"/>
    </row>
    <row r="102" spans="8:86">
      <c r="H102" s="7"/>
      <c r="I102" s="14"/>
      <c r="J102" s="18"/>
      <c r="K102" s="18"/>
      <c r="L102" s="18"/>
      <c r="M102" s="18"/>
      <c r="N102" s="18"/>
      <c r="O102" s="18"/>
      <c r="P102" s="18"/>
      <c r="Q102" s="54">
        <v>663</v>
      </c>
      <c r="R102" s="40" t="s">
        <v>568</v>
      </c>
      <c r="S102" s="41">
        <v>1.0047487668624711</v>
      </c>
      <c r="T102" s="45">
        <v>0.62835433283075892</v>
      </c>
      <c r="U102" s="41">
        <v>1.0038718040127725</v>
      </c>
      <c r="V102" s="45">
        <v>0.67745300016951993</v>
      </c>
      <c r="W102" s="43">
        <v>3.0232029904514249E-3</v>
      </c>
      <c r="X102" s="43">
        <v>7.8240451476813515E-3</v>
      </c>
      <c r="Y102" s="43">
        <v>7.290350177989624E-3</v>
      </c>
      <c r="Z102" s="43">
        <v>5.4129248487701197E-3</v>
      </c>
      <c r="AA102" s="43">
        <v>2.0291957406583911E-3</v>
      </c>
      <c r="AB102" s="43">
        <v>4.1197555358750875E-3</v>
      </c>
      <c r="AC102" s="43">
        <v>7.8239858642303491E-3</v>
      </c>
      <c r="AD102" s="43">
        <v>7.8242222765772702E-3</v>
      </c>
      <c r="AE102" s="43">
        <v>7.8240230557488199E-3</v>
      </c>
      <c r="AF102" s="43">
        <v>2.4899929535841863E-3</v>
      </c>
      <c r="AG102" s="43">
        <v>1.3398676686049247E-2</v>
      </c>
      <c r="AH102" s="43">
        <v>2.527981173639296E-4</v>
      </c>
      <c r="AI102" s="43">
        <v>4.3238941130029464E-3</v>
      </c>
      <c r="AJ102" s="43">
        <v>3.4660170016608638E-3</v>
      </c>
      <c r="AK102" s="43">
        <v>1.7704305736813851E-3</v>
      </c>
      <c r="AL102" s="43">
        <v>8.5622722718535077E-3</v>
      </c>
      <c r="AM102" s="43">
        <v>8.2236981562007448E-3</v>
      </c>
      <c r="AN102" s="43">
        <v>6.4881100949680318E-3</v>
      </c>
      <c r="AO102" s="43">
        <v>1.6228323968866852E-3</v>
      </c>
      <c r="AP102" s="43">
        <v>2.630670325857171E-3</v>
      </c>
      <c r="AQ102" s="43">
        <v>1.915680270692096E-3</v>
      </c>
      <c r="AR102" s="43">
        <v>4.2764869166343721E-3</v>
      </c>
      <c r="AS102" s="43">
        <v>2.4770280888267789E-3</v>
      </c>
      <c r="AT102" s="43">
        <v>3.2699683750830448E-3</v>
      </c>
      <c r="AU102" s="43">
        <v>2.7545950231447094E-2</v>
      </c>
      <c r="AV102" s="43">
        <v>3.203398423035578E-3</v>
      </c>
      <c r="AW102" s="43">
        <v>4.6516383413099599E-3</v>
      </c>
      <c r="AX102" s="43">
        <v>1.5554413385367578E-2</v>
      </c>
      <c r="AY102" s="43">
        <v>3.036078346585213E-3</v>
      </c>
      <c r="AZ102" s="43">
        <v>1.6364468533023985E-3</v>
      </c>
      <c r="BA102" s="43">
        <v>1.003423510476826E-3</v>
      </c>
      <c r="BB102" s="43">
        <v>3.180276750697441E-3</v>
      </c>
      <c r="BC102" s="43">
        <v>3.1981174295679692E-3</v>
      </c>
      <c r="BD102" s="43">
        <v>1.7769405848221064E-3</v>
      </c>
      <c r="BE102" s="43">
        <v>1.3934876810713875E-3</v>
      </c>
      <c r="BF102" s="43">
        <v>2.12674249806855E-3</v>
      </c>
      <c r="BG102" s="43">
        <v>1.8890195121198806E-3</v>
      </c>
      <c r="BH102" s="43">
        <v>4.6223779245864764E-3</v>
      </c>
      <c r="BI102" s="43">
        <v>4.175576571429784E-3</v>
      </c>
      <c r="BJ102" s="43">
        <v>5.256420193659155E-3</v>
      </c>
      <c r="BK102" s="43">
        <v>4.3311429810699671E-3</v>
      </c>
      <c r="BL102" s="43">
        <v>3.9184596008916698E-3</v>
      </c>
      <c r="BM102" s="43">
        <v>4.545983287623066E-3</v>
      </c>
      <c r="BN102" s="43">
        <v>4.1421444589483198E-3</v>
      </c>
      <c r="BO102" s="43">
        <v>3.7000098393685662E-3</v>
      </c>
      <c r="BP102" s="43">
        <v>2.7490441379277065E-3</v>
      </c>
      <c r="BQ102" s="43">
        <v>1.3332235309701059E-3</v>
      </c>
      <c r="BR102" s="43">
        <v>2.4060057484227227E-2</v>
      </c>
      <c r="BS102" s="43">
        <v>4.9742232851411515E-2</v>
      </c>
      <c r="BT102" s="43">
        <v>1.8841903634591789E-2</v>
      </c>
      <c r="BU102" s="43">
        <v>3.2199805825206462E-3</v>
      </c>
      <c r="BV102" s="43">
        <v>1.6220163515740865E-3</v>
      </c>
      <c r="BW102" s="43">
        <v>2.8991239617784503E-3</v>
      </c>
      <c r="BX102" s="43">
        <v>1.313835825334903E-3</v>
      </c>
      <c r="BY102" s="43">
        <v>2.093024780100379E-3</v>
      </c>
      <c r="BZ102" s="43">
        <v>1.9464768075375064E-3</v>
      </c>
      <c r="CA102" s="43">
        <v>2.0657623845343255E-3</v>
      </c>
      <c r="CB102" s="43">
        <v>2.1127457763691765E-3</v>
      </c>
      <c r="CC102" s="43">
        <v>9.3851292734477877E-3</v>
      </c>
      <c r="CD102" s="43">
        <v>1.149778446703314E-2</v>
      </c>
      <c r="CE102" s="43">
        <v>1.087324099713571E-2</v>
      </c>
      <c r="CF102" s="43">
        <v>1.2801475934442618E-3</v>
      </c>
      <c r="CG102" s="43">
        <v>1.855426537144446E-3</v>
      </c>
      <c r="CH102" s="19"/>
    </row>
    <row r="103" spans="8:86">
      <c r="H103" s="7"/>
      <c r="I103" s="14"/>
      <c r="J103" s="18"/>
      <c r="K103" s="18"/>
      <c r="L103" s="18"/>
      <c r="M103" s="18"/>
      <c r="N103" s="18"/>
      <c r="O103" s="18"/>
      <c r="P103" s="18"/>
      <c r="Q103" s="54">
        <v>669</v>
      </c>
      <c r="R103" s="40" t="s">
        <v>569</v>
      </c>
      <c r="S103" s="41">
        <v>1.0306733767466791</v>
      </c>
      <c r="T103" s="45">
        <v>0.38788073336735945</v>
      </c>
      <c r="U103" s="41">
        <v>1.0305325598786546</v>
      </c>
      <c r="V103" s="45">
        <v>0.27764867497526236</v>
      </c>
      <c r="W103" s="43">
        <v>6.8126749691392013E-2</v>
      </c>
      <c r="X103" s="43">
        <v>2.9989210780759643E-2</v>
      </c>
      <c r="Y103" s="43">
        <v>0.11505889507279526</v>
      </c>
      <c r="Z103" s="43">
        <v>4.9907718350021099E-2</v>
      </c>
      <c r="AA103" s="43">
        <v>6.4326003365649198E-2</v>
      </c>
      <c r="AB103" s="43">
        <v>7.2319594420513167E-2</v>
      </c>
      <c r="AC103" s="43">
        <v>2.9988874156650989E-2</v>
      </c>
      <c r="AD103" s="43">
        <v>2.9988623059658638E-2</v>
      </c>
      <c r="AE103" s="43">
        <v>2.9989442499332546E-2</v>
      </c>
      <c r="AF103" s="43">
        <v>0.11464651811205924</v>
      </c>
      <c r="AG103" s="43">
        <v>0.11723493827410236</v>
      </c>
      <c r="AH103" s="43">
        <v>0.10622958327959853</v>
      </c>
      <c r="AI103" s="43">
        <v>2.8564184421642543E-2</v>
      </c>
      <c r="AJ103" s="43">
        <v>4.2090375963509549E-2</v>
      </c>
      <c r="AK103" s="43">
        <v>7.4777486749367364E-2</v>
      </c>
      <c r="AL103" s="43">
        <v>4.5025756194799919E-2</v>
      </c>
      <c r="AM103" s="43">
        <v>6.9397047723900165E-2</v>
      </c>
      <c r="AN103" s="43">
        <v>6.1877134870809772E-2</v>
      </c>
      <c r="AO103" s="43">
        <v>5.6788853297772827E-2</v>
      </c>
      <c r="AP103" s="43">
        <v>7.5482039657160174E-2</v>
      </c>
      <c r="AQ103" s="43">
        <v>6.468191247955897E-2</v>
      </c>
      <c r="AR103" s="43">
        <v>7.2862708557909286E-2</v>
      </c>
      <c r="AS103" s="43">
        <v>0.11539259071319211</v>
      </c>
      <c r="AT103" s="43">
        <v>6.9762263441769223E-2</v>
      </c>
      <c r="AU103" s="43">
        <v>0.12917496282313995</v>
      </c>
      <c r="AV103" s="43">
        <v>6.9222074820346216E-2</v>
      </c>
      <c r="AW103" s="43">
        <v>6.7945548614050999E-2</v>
      </c>
      <c r="AX103" s="43">
        <v>7.0656910959835784E-2</v>
      </c>
      <c r="AY103" s="43">
        <v>0.24688823148419708</v>
      </c>
      <c r="AZ103" s="43">
        <v>5.7808907778847035E-2</v>
      </c>
      <c r="BA103" s="43">
        <v>1.0380036749627952E-2</v>
      </c>
      <c r="BB103" s="43">
        <v>7.1144457916499065E-2</v>
      </c>
      <c r="BC103" s="43">
        <v>8.5338545048441558E-2</v>
      </c>
      <c r="BD103" s="43">
        <v>5.4447755093888273E-2</v>
      </c>
      <c r="BE103" s="43">
        <v>0.31716252934584099</v>
      </c>
      <c r="BF103" s="43">
        <v>6.7213118966809135E-2</v>
      </c>
      <c r="BG103" s="43">
        <v>6.4362177935430254E-2</v>
      </c>
      <c r="BH103" s="43">
        <v>5.846828715450194E-2</v>
      </c>
      <c r="BI103" s="43">
        <v>6.2953786730764669E-2</v>
      </c>
      <c r="BJ103" s="43">
        <v>4.7669258726614268E-2</v>
      </c>
      <c r="BK103" s="43">
        <v>7.7550397305345312E-2</v>
      </c>
      <c r="BL103" s="43">
        <v>7.4623545047532727E-2</v>
      </c>
      <c r="BM103" s="43">
        <v>4.3896180671017006E-2</v>
      </c>
      <c r="BN103" s="43">
        <v>9.4570846273991677E-2</v>
      </c>
      <c r="BO103" s="43">
        <v>0.11591640009526816</v>
      </c>
      <c r="BP103" s="43">
        <v>0.13131344173895479</v>
      </c>
      <c r="BQ103" s="43">
        <v>4.8446754140631022E-2</v>
      </c>
      <c r="BR103" s="43">
        <v>0.11873621087232492</v>
      </c>
      <c r="BS103" s="43">
        <v>0.14403555829763659</v>
      </c>
      <c r="BT103" s="43">
        <v>0.1749397681945529</v>
      </c>
      <c r="BU103" s="43">
        <v>8.6292252901417052E-2</v>
      </c>
      <c r="BV103" s="43">
        <v>1.6586339983622665E-2</v>
      </c>
      <c r="BW103" s="43">
        <v>0.15763344264390861</v>
      </c>
      <c r="BX103" s="43">
        <v>1.1864890299560737E-2</v>
      </c>
      <c r="BY103" s="43">
        <v>0.128411354667814</v>
      </c>
      <c r="BZ103" s="43">
        <v>0.12193434619729876</v>
      </c>
      <c r="CA103" s="43">
        <v>0.11879558794407627</v>
      </c>
      <c r="CB103" s="43">
        <v>0.14574718720918264</v>
      </c>
      <c r="CC103" s="43">
        <v>9.1309180774967649E-2</v>
      </c>
      <c r="CD103" s="43">
        <v>8.6689246076259802E-2</v>
      </c>
      <c r="CE103" s="43">
        <v>9.1532505263429167E-2</v>
      </c>
      <c r="CF103" s="43">
        <v>4.8566306738731836E-2</v>
      </c>
      <c r="CG103" s="43">
        <v>4.7270501227645818E-2</v>
      </c>
      <c r="CH103" s="19"/>
    </row>
    <row r="104" spans="8:86">
      <c r="H104" s="7"/>
      <c r="I104" s="14"/>
      <c r="J104" s="18"/>
      <c r="K104" s="18"/>
      <c r="L104" s="18"/>
      <c r="M104" s="18"/>
      <c r="N104" s="18"/>
      <c r="O104" s="18"/>
      <c r="P104" s="18"/>
      <c r="Q104" s="54">
        <v>671</v>
      </c>
      <c r="R104" s="40" t="s">
        <v>570</v>
      </c>
      <c r="S104" s="41">
        <v>1.2388031845846939</v>
      </c>
      <c r="T104" s="45">
        <v>0.4996402118094494</v>
      </c>
      <c r="U104" s="41">
        <v>1.2388031845846939</v>
      </c>
      <c r="V104" s="45">
        <v>0.48862882388092727</v>
      </c>
      <c r="W104" s="43">
        <v>0</v>
      </c>
      <c r="X104" s="43">
        <v>0</v>
      </c>
      <c r="Y104" s="43">
        <v>0</v>
      </c>
      <c r="Z104" s="43">
        <v>0</v>
      </c>
      <c r="AA104" s="43">
        <v>0</v>
      </c>
      <c r="AB104" s="43">
        <v>0</v>
      </c>
      <c r="AC104" s="43">
        <v>0</v>
      </c>
      <c r="AD104" s="43">
        <v>0</v>
      </c>
      <c r="AE104" s="43">
        <v>0</v>
      </c>
      <c r="AF104" s="43">
        <v>0</v>
      </c>
      <c r="AG104" s="43">
        <v>0</v>
      </c>
      <c r="AH104" s="43">
        <v>0</v>
      </c>
      <c r="AI104" s="43">
        <v>0</v>
      </c>
      <c r="AJ104" s="43">
        <v>0</v>
      </c>
      <c r="AK104" s="43">
        <v>0</v>
      </c>
      <c r="AL104" s="43">
        <v>0</v>
      </c>
      <c r="AM104" s="43">
        <v>0</v>
      </c>
      <c r="AN104" s="43">
        <v>0</v>
      </c>
      <c r="AO104" s="43">
        <v>0</v>
      </c>
      <c r="AP104" s="43">
        <v>0</v>
      </c>
      <c r="AQ104" s="43">
        <v>0</v>
      </c>
      <c r="AR104" s="43">
        <v>0</v>
      </c>
      <c r="AS104" s="43">
        <v>0</v>
      </c>
      <c r="AT104" s="43">
        <v>0</v>
      </c>
      <c r="AU104" s="43">
        <v>0</v>
      </c>
      <c r="AV104" s="43">
        <v>0</v>
      </c>
      <c r="AW104" s="43">
        <v>0</v>
      </c>
      <c r="AX104" s="43">
        <v>0</v>
      </c>
      <c r="AY104" s="43">
        <v>0</v>
      </c>
      <c r="AZ104" s="43">
        <v>0</v>
      </c>
      <c r="BA104" s="43">
        <v>0</v>
      </c>
      <c r="BB104" s="43">
        <v>0</v>
      </c>
      <c r="BC104" s="43">
        <v>0</v>
      </c>
      <c r="BD104" s="43">
        <v>0</v>
      </c>
      <c r="BE104" s="43">
        <v>0</v>
      </c>
      <c r="BF104" s="43">
        <v>0</v>
      </c>
      <c r="BG104" s="43">
        <v>0</v>
      </c>
      <c r="BH104" s="43">
        <v>0</v>
      </c>
      <c r="BI104" s="43">
        <v>0</v>
      </c>
      <c r="BJ104" s="43">
        <v>0</v>
      </c>
      <c r="BK104" s="43">
        <v>0</v>
      </c>
      <c r="BL104" s="43">
        <v>0</v>
      </c>
      <c r="BM104" s="43">
        <v>0</v>
      </c>
      <c r="BN104" s="43">
        <v>0</v>
      </c>
      <c r="BO104" s="43">
        <v>0</v>
      </c>
      <c r="BP104" s="43">
        <v>0</v>
      </c>
      <c r="BQ104" s="43">
        <v>0</v>
      </c>
      <c r="BR104" s="43">
        <v>0</v>
      </c>
      <c r="BS104" s="43">
        <v>0</v>
      </c>
      <c r="BT104" s="43">
        <v>0</v>
      </c>
      <c r="BU104" s="43">
        <v>0</v>
      </c>
      <c r="BV104" s="43">
        <v>0</v>
      </c>
      <c r="BW104" s="43">
        <v>0</v>
      </c>
      <c r="BX104" s="43">
        <v>0</v>
      </c>
      <c r="BY104" s="43">
        <v>0</v>
      </c>
      <c r="BZ104" s="43">
        <v>0</v>
      </c>
      <c r="CA104" s="43">
        <v>0</v>
      </c>
      <c r="CB104" s="43">
        <v>0</v>
      </c>
      <c r="CC104" s="43">
        <v>0</v>
      </c>
      <c r="CD104" s="43">
        <v>0</v>
      </c>
      <c r="CE104" s="43">
        <v>0</v>
      </c>
      <c r="CF104" s="43">
        <v>0</v>
      </c>
      <c r="CG104" s="43">
        <v>0</v>
      </c>
      <c r="CH104" s="19"/>
    </row>
    <row r="105" spans="8:86">
      <c r="H105" s="7"/>
      <c r="I105" s="14"/>
      <c r="J105" s="18"/>
      <c r="K105" s="18"/>
      <c r="L105" s="18"/>
      <c r="M105" s="18"/>
      <c r="N105" s="18"/>
      <c r="O105" s="18"/>
      <c r="P105" s="18"/>
      <c r="Q105" s="54">
        <v>672</v>
      </c>
      <c r="R105" s="40" t="s">
        <v>571</v>
      </c>
      <c r="S105" s="41">
        <v>1.003720355693317</v>
      </c>
      <c r="T105" s="45">
        <v>0.63488903829044796</v>
      </c>
      <c r="U105" s="41">
        <v>1.0030520476753026</v>
      </c>
      <c r="V105" s="45">
        <v>0.61596184699398904</v>
      </c>
      <c r="W105" s="43">
        <v>0</v>
      </c>
      <c r="X105" s="43">
        <v>0</v>
      </c>
      <c r="Y105" s="43">
        <v>0</v>
      </c>
      <c r="Z105" s="43">
        <v>0</v>
      </c>
      <c r="AA105" s="43">
        <v>0</v>
      </c>
      <c r="AB105" s="43">
        <v>0</v>
      </c>
      <c r="AC105" s="43">
        <v>0</v>
      </c>
      <c r="AD105" s="43">
        <v>0</v>
      </c>
      <c r="AE105" s="43">
        <v>0</v>
      </c>
      <c r="AF105" s="43">
        <v>0</v>
      </c>
      <c r="AG105" s="43">
        <v>0</v>
      </c>
      <c r="AH105" s="43">
        <v>0</v>
      </c>
      <c r="AI105" s="43">
        <v>0</v>
      </c>
      <c r="AJ105" s="43">
        <v>0</v>
      </c>
      <c r="AK105" s="43">
        <v>0</v>
      </c>
      <c r="AL105" s="43">
        <v>0</v>
      </c>
      <c r="AM105" s="43">
        <v>0</v>
      </c>
      <c r="AN105" s="43">
        <v>0</v>
      </c>
      <c r="AO105" s="43">
        <v>0</v>
      </c>
      <c r="AP105" s="43">
        <v>0</v>
      </c>
      <c r="AQ105" s="43">
        <v>0</v>
      </c>
      <c r="AR105" s="43">
        <v>0</v>
      </c>
      <c r="AS105" s="43">
        <v>0</v>
      </c>
      <c r="AT105" s="43">
        <v>0</v>
      </c>
      <c r="AU105" s="43">
        <v>0</v>
      </c>
      <c r="AV105" s="43">
        <v>0</v>
      </c>
      <c r="AW105" s="43">
        <v>0</v>
      </c>
      <c r="AX105" s="43">
        <v>0</v>
      </c>
      <c r="AY105" s="43">
        <v>0</v>
      </c>
      <c r="AZ105" s="43">
        <v>0</v>
      </c>
      <c r="BA105" s="43">
        <v>0</v>
      </c>
      <c r="BB105" s="43">
        <v>0</v>
      </c>
      <c r="BC105" s="43">
        <v>0</v>
      </c>
      <c r="BD105" s="43">
        <v>0</v>
      </c>
      <c r="BE105" s="43">
        <v>0</v>
      </c>
      <c r="BF105" s="43">
        <v>0</v>
      </c>
      <c r="BG105" s="43">
        <v>0</v>
      </c>
      <c r="BH105" s="43">
        <v>0</v>
      </c>
      <c r="BI105" s="43">
        <v>0</v>
      </c>
      <c r="BJ105" s="43">
        <v>0</v>
      </c>
      <c r="BK105" s="43">
        <v>0</v>
      </c>
      <c r="BL105" s="43">
        <v>0</v>
      </c>
      <c r="BM105" s="43">
        <v>0</v>
      </c>
      <c r="BN105" s="43">
        <v>0</v>
      </c>
      <c r="BO105" s="43">
        <v>0</v>
      </c>
      <c r="BP105" s="43">
        <v>0</v>
      </c>
      <c r="BQ105" s="43">
        <v>0</v>
      </c>
      <c r="BR105" s="43">
        <v>0</v>
      </c>
      <c r="BS105" s="43">
        <v>0</v>
      </c>
      <c r="BT105" s="43">
        <v>0</v>
      </c>
      <c r="BU105" s="43">
        <v>0</v>
      </c>
      <c r="BV105" s="43">
        <v>0</v>
      </c>
      <c r="BW105" s="43">
        <v>0</v>
      </c>
      <c r="BX105" s="43">
        <v>0</v>
      </c>
      <c r="BY105" s="43">
        <v>0</v>
      </c>
      <c r="BZ105" s="43">
        <v>0</v>
      </c>
      <c r="CA105" s="43">
        <v>0</v>
      </c>
      <c r="CB105" s="43">
        <v>0</v>
      </c>
      <c r="CC105" s="43">
        <v>0</v>
      </c>
      <c r="CD105" s="43">
        <v>0</v>
      </c>
      <c r="CE105" s="43">
        <v>0</v>
      </c>
      <c r="CF105" s="43">
        <v>0</v>
      </c>
      <c r="CG105" s="43">
        <v>0</v>
      </c>
      <c r="CH105" s="19"/>
    </row>
    <row r="106" spans="8:86">
      <c r="H106" s="7"/>
      <c r="I106" s="14"/>
      <c r="J106" s="18"/>
      <c r="K106" s="18"/>
      <c r="L106" s="18"/>
      <c r="M106" s="18"/>
      <c r="N106" s="18"/>
      <c r="O106" s="18"/>
      <c r="P106" s="18"/>
      <c r="Q106" s="54">
        <v>673</v>
      </c>
      <c r="R106" s="40" t="s">
        <v>572</v>
      </c>
      <c r="S106" s="41">
        <v>1.0032729326848555</v>
      </c>
      <c r="T106" s="45">
        <v>0.3839450085024258</v>
      </c>
      <c r="U106" s="41">
        <v>1.0035674344723533</v>
      </c>
      <c r="V106" s="45">
        <v>0.36236237157717771</v>
      </c>
      <c r="W106" s="43">
        <v>9.5989110072559966E-6</v>
      </c>
      <c r="X106" s="43">
        <v>1.8550976082934277E-5</v>
      </c>
      <c r="Y106" s="43">
        <v>7.1747193737235987E-5</v>
      </c>
      <c r="Z106" s="43">
        <v>2.861737611090841E-5</v>
      </c>
      <c r="AA106" s="43">
        <v>5.4390596609518329E-6</v>
      </c>
      <c r="AB106" s="43">
        <v>1.4187907298101603E-5</v>
      </c>
      <c r="AC106" s="43">
        <v>1.8689193464275477E-5</v>
      </c>
      <c r="AD106" s="43">
        <v>1.8575653832029175E-5</v>
      </c>
      <c r="AE106" s="43">
        <v>1.8504389695905876E-5</v>
      </c>
      <c r="AF106" s="43">
        <v>6.319790921039046E-5</v>
      </c>
      <c r="AG106" s="43">
        <v>9.062170496574489E-5</v>
      </c>
      <c r="AH106" s="43">
        <v>1.938852003759278E-5</v>
      </c>
      <c r="AI106" s="43">
        <v>3.7385588993414847E-5</v>
      </c>
      <c r="AJ106" s="43">
        <v>2.7650865297991541E-5</v>
      </c>
      <c r="AK106" s="43">
        <v>1.2792014875677884E-5</v>
      </c>
      <c r="AL106" s="43">
        <v>3.2307824262013232E-5</v>
      </c>
      <c r="AM106" s="43">
        <v>2.5232642542970536E-5</v>
      </c>
      <c r="AN106" s="43">
        <v>2.7003703097323722E-5</v>
      </c>
      <c r="AO106" s="43">
        <v>3.4176572621283201E-6</v>
      </c>
      <c r="AP106" s="43">
        <v>8.4310179366845891E-6</v>
      </c>
      <c r="AQ106" s="43">
        <v>2.7302030177323785E-5</v>
      </c>
      <c r="AR106" s="43">
        <v>1.3255364467656665E-5</v>
      </c>
      <c r="AS106" s="43">
        <v>6.3439220309144897E-5</v>
      </c>
      <c r="AT106" s="43">
        <v>4.8680463059955697E-5</v>
      </c>
      <c r="AU106" s="43">
        <v>9.0263085876623832E-5</v>
      </c>
      <c r="AV106" s="43">
        <v>9.0530561092479854E-5</v>
      </c>
      <c r="AW106" s="43">
        <v>8.4448091569918222E-5</v>
      </c>
      <c r="AX106" s="43">
        <v>8.8194786124927093E-5</v>
      </c>
      <c r="AY106" s="43">
        <v>9.927185185355832E-5</v>
      </c>
      <c r="AZ106" s="43">
        <v>3.3957549656533705E-6</v>
      </c>
      <c r="BA106" s="43">
        <v>4.414133115083341E-6</v>
      </c>
      <c r="BB106" s="43">
        <v>1.222656976275225E-5</v>
      </c>
      <c r="BC106" s="43">
        <v>8.307646943450273E-6</v>
      </c>
      <c r="BD106" s="43">
        <v>8.3557748225656393E-6</v>
      </c>
      <c r="BE106" s="43">
        <v>1.4447529528171136E-5</v>
      </c>
      <c r="BF106" s="43">
        <v>3.3578060732496963E-5</v>
      </c>
      <c r="BG106" s="43">
        <v>2.6509260492746934E-5</v>
      </c>
      <c r="BH106" s="43">
        <v>1.4165439689248849E-5</v>
      </c>
      <c r="BI106" s="43">
        <v>1.3674590135675387E-5</v>
      </c>
      <c r="BJ106" s="43">
        <v>1.5139528068944968E-5</v>
      </c>
      <c r="BK106" s="43">
        <v>1.3507284828397035E-5</v>
      </c>
      <c r="BL106" s="43">
        <v>1.3954351409263039E-5</v>
      </c>
      <c r="BM106" s="43">
        <v>1.2608180072840249E-5</v>
      </c>
      <c r="BN106" s="43">
        <v>1.3117265885670408E-5</v>
      </c>
      <c r="BO106" s="43">
        <v>1.4205862093662699E-5</v>
      </c>
      <c r="BP106" s="43">
        <v>6.4503613965942962E-5</v>
      </c>
      <c r="BQ106" s="43">
        <v>5.89635347015371E-5</v>
      </c>
      <c r="BR106" s="43">
        <v>9.1544161497939658E-5</v>
      </c>
      <c r="BS106" s="43">
        <v>8.6173731766324269E-5</v>
      </c>
      <c r="BT106" s="43">
        <v>8.9182310783767889E-5</v>
      </c>
      <c r="BU106" s="43">
        <v>8.1822339353179408E-6</v>
      </c>
      <c r="BV106" s="43">
        <v>1.7348592581056545E-5</v>
      </c>
      <c r="BW106" s="43">
        <v>7.4617227343744874E-6</v>
      </c>
      <c r="BX106" s="43">
        <v>8.7247339301170097E-6</v>
      </c>
      <c r="BY106" s="43">
        <v>6.1219120037546239E-5</v>
      </c>
      <c r="BZ106" s="43">
        <v>6.4302820269466075E-5</v>
      </c>
      <c r="CA106" s="43">
        <v>5.3395331016707954E-5</v>
      </c>
      <c r="CB106" s="43">
        <v>6.9143190994582222E-5</v>
      </c>
      <c r="CC106" s="43">
        <v>6.4757865671060216E-5</v>
      </c>
      <c r="CD106" s="43">
        <v>1.0398675858100917E-4</v>
      </c>
      <c r="CE106" s="43">
        <v>1.3720464569237547E-4</v>
      </c>
      <c r="CF106" s="43">
        <v>5.8460850671059553E-5</v>
      </c>
      <c r="CG106" s="43">
        <v>6.3909337340320257E-5</v>
      </c>
      <c r="CH106" s="19"/>
    </row>
    <row r="107" spans="8:86">
      <c r="H107" s="7"/>
      <c r="I107" s="14"/>
      <c r="J107" s="18"/>
      <c r="K107" s="18"/>
      <c r="L107" s="18"/>
      <c r="M107" s="18"/>
      <c r="N107" s="18"/>
      <c r="O107" s="18"/>
      <c r="P107" s="18"/>
      <c r="Q107" s="54">
        <v>674</v>
      </c>
      <c r="R107" s="40" t="s">
        <v>573</v>
      </c>
      <c r="S107" s="41">
        <v>1.025953158767126</v>
      </c>
      <c r="T107" s="45">
        <v>0.36020235345969809</v>
      </c>
      <c r="U107" s="41">
        <v>1.0228933413163976</v>
      </c>
      <c r="V107" s="45">
        <v>0.33098583676396692</v>
      </c>
      <c r="W107" s="43">
        <v>0</v>
      </c>
      <c r="X107" s="43">
        <v>0</v>
      </c>
      <c r="Y107" s="43">
        <v>0</v>
      </c>
      <c r="Z107" s="43">
        <v>0</v>
      </c>
      <c r="AA107" s="43">
        <v>0</v>
      </c>
      <c r="AB107" s="43">
        <v>0</v>
      </c>
      <c r="AC107" s="43">
        <v>0</v>
      </c>
      <c r="AD107" s="43">
        <v>0</v>
      </c>
      <c r="AE107" s="43">
        <v>0</v>
      </c>
      <c r="AF107" s="43">
        <v>0</v>
      </c>
      <c r="AG107" s="43">
        <v>0</v>
      </c>
      <c r="AH107" s="43">
        <v>0</v>
      </c>
      <c r="AI107" s="43">
        <v>0</v>
      </c>
      <c r="AJ107" s="43">
        <v>0</v>
      </c>
      <c r="AK107" s="43">
        <v>0</v>
      </c>
      <c r="AL107" s="43">
        <v>0</v>
      </c>
      <c r="AM107" s="43">
        <v>0</v>
      </c>
      <c r="AN107" s="43">
        <v>0</v>
      </c>
      <c r="AO107" s="43">
        <v>0</v>
      </c>
      <c r="AP107" s="43">
        <v>0</v>
      </c>
      <c r="AQ107" s="43">
        <v>0</v>
      </c>
      <c r="AR107" s="43">
        <v>0</v>
      </c>
      <c r="AS107" s="43">
        <v>0</v>
      </c>
      <c r="AT107" s="43">
        <v>0</v>
      </c>
      <c r="AU107" s="43">
        <v>0</v>
      </c>
      <c r="AV107" s="43">
        <v>0</v>
      </c>
      <c r="AW107" s="43">
        <v>0</v>
      </c>
      <c r="AX107" s="43">
        <v>0</v>
      </c>
      <c r="AY107" s="43">
        <v>0</v>
      </c>
      <c r="AZ107" s="43">
        <v>0</v>
      </c>
      <c r="BA107" s="43">
        <v>0</v>
      </c>
      <c r="BB107" s="43">
        <v>0</v>
      </c>
      <c r="BC107" s="43">
        <v>0</v>
      </c>
      <c r="BD107" s="43">
        <v>0</v>
      </c>
      <c r="BE107" s="43">
        <v>0</v>
      </c>
      <c r="BF107" s="43">
        <v>0</v>
      </c>
      <c r="BG107" s="43">
        <v>0</v>
      </c>
      <c r="BH107" s="43">
        <v>0</v>
      </c>
      <c r="BI107" s="43">
        <v>0</v>
      </c>
      <c r="BJ107" s="43">
        <v>0</v>
      </c>
      <c r="BK107" s="43">
        <v>0</v>
      </c>
      <c r="BL107" s="43">
        <v>0</v>
      </c>
      <c r="BM107" s="43">
        <v>0</v>
      </c>
      <c r="BN107" s="43">
        <v>0</v>
      </c>
      <c r="BO107" s="43">
        <v>0</v>
      </c>
      <c r="BP107" s="43">
        <v>0</v>
      </c>
      <c r="BQ107" s="43">
        <v>0</v>
      </c>
      <c r="BR107" s="43">
        <v>0</v>
      </c>
      <c r="BS107" s="43">
        <v>0</v>
      </c>
      <c r="BT107" s="43">
        <v>0</v>
      </c>
      <c r="BU107" s="43">
        <v>0</v>
      </c>
      <c r="BV107" s="43">
        <v>0</v>
      </c>
      <c r="BW107" s="43">
        <v>0</v>
      </c>
      <c r="BX107" s="43">
        <v>0</v>
      </c>
      <c r="BY107" s="43">
        <v>0</v>
      </c>
      <c r="BZ107" s="43">
        <v>0</v>
      </c>
      <c r="CA107" s="43">
        <v>0</v>
      </c>
      <c r="CB107" s="43">
        <v>0</v>
      </c>
      <c r="CC107" s="43">
        <v>0</v>
      </c>
      <c r="CD107" s="43">
        <v>0</v>
      </c>
      <c r="CE107" s="43">
        <v>0</v>
      </c>
      <c r="CF107" s="43">
        <v>0</v>
      </c>
      <c r="CG107" s="43">
        <v>0</v>
      </c>
      <c r="CH107" s="19"/>
    </row>
    <row r="108" spans="8:86">
      <c r="H108" s="7"/>
      <c r="I108" s="14"/>
      <c r="J108" s="18"/>
      <c r="K108" s="18"/>
      <c r="L108" s="18"/>
      <c r="M108" s="18"/>
      <c r="N108" s="18"/>
      <c r="O108" s="18"/>
      <c r="P108" s="18"/>
      <c r="Q108" s="54">
        <v>675</v>
      </c>
      <c r="R108" s="40" t="s">
        <v>574</v>
      </c>
      <c r="S108" s="41">
        <v>1.0118486099552586</v>
      </c>
      <c r="T108" s="45">
        <v>0.36003543038456087</v>
      </c>
      <c r="U108" s="41">
        <v>1.0118486099552586</v>
      </c>
      <c r="V108" s="45">
        <v>0.32451863506863909</v>
      </c>
      <c r="W108" s="43">
        <v>0</v>
      </c>
      <c r="X108" s="43">
        <v>0</v>
      </c>
      <c r="Y108" s="43">
        <v>0</v>
      </c>
      <c r="Z108" s="43">
        <v>0</v>
      </c>
      <c r="AA108" s="43">
        <v>0</v>
      </c>
      <c r="AB108" s="43">
        <v>0</v>
      </c>
      <c r="AC108" s="43">
        <v>0</v>
      </c>
      <c r="AD108" s="43">
        <v>0</v>
      </c>
      <c r="AE108" s="43">
        <v>0</v>
      </c>
      <c r="AF108" s="43">
        <v>0</v>
      </c>
      <c r="AG108" s="43">
        <v>0</v>
      </c>
      <c r="AH108" s="43">
        <v>0</v>
      </c>
      <c r="AI108" s="43">
        <v>0</v>
      </c>
      <c r="AJ108" s="43">
        <v>0</v>
      </c>
      <c r="AK108" s="43">
        <v>0</v>
      </c>
      <c r="AL108" s="43">
        <v>0</v>
      </c>
      <c r="AM108" s="43">
        <v>0</v>
      </c>
      <c r="AN108" s="43">
        <v>0</v>
      </c>
      <c r="AO108" s="43">
        <v>0</v>
      </c>
      <c r="AP108" s="43">
        <v>0</v>
      </c>
      <c r="AQ108" s="43">
        <v>0</v>
      </c>
      <c r="AR108" s="43">
        <v>0</v>
      </c>
      <c r="AS108" s="43">
        <v>0</v>
      </c>
      <c r="AT108" s="43">
        <v>0</v>
      </c>
      <c r="AU108" s="43">
        <v>0</v>
      </c>
      <c r="AV108" s="43">
        <v>0</v>
      </c>
      <c r="AW108" s="43">
        <v>0</v>
      </c>
      <c r="AX108" s="43">
        <v>0</v>
      </c>
      <c r="AY108" s="43">
        <v>0</v>
      </c>
      <c r="AZ108" s="43">
        <v>0</v>
      </c>
      <c r="BA108" s="43">
        <v>0</v>
      </c>
      <c r="BB108" s="43">
        <v>0</v>
      </c>
      <c r="BC108" s="43">
        <v>0</v>
      </c>
      <c r="BD108" s="43">
        <v>0</v>
      </c>
      <c r="BE108" s="43">
        <v>0</v>
      </c>
      <c r="BF108" s="43">
        <v>0</v>
      </c>
      <c r="BG108" s="43">
        <v>0</v>
      </c>
      <c r="BH108" s="43">
        <v>0</v>
      </c>
      <c r="BI108" s="43">
        <v>0</v>
      </c>
      <c r="BJ108" s="43">
        <v>0</v>
      </c>
      <c r="BK108" s="43">
        <v>0</v>
      </c>
      <c r="BL108" s="43">
        <v>0</v>
      </c>
      <c r="BM108" s="43">
        <v>0</v>
      </c>
      <c r="BN108" s="43">
        <v>0</v>
      </c>
      <c r="BO108" s="43">
        <v>0</v>
      </c>
      <c r="BP108" s="43">
        <v>0</v>
      </c>
      <c r="BQ108" s="43">
        <v>0</v>
      </c>
      <c r="BR108" s="43">
        <v>0</v>
      </c>
      <c r="BS108" s="43">
        <v>0</v>
      </c>
      <c r="BT108" s="43">
        <v>0</v>
      </c>
      <c r="BU108" s="43">
        <v>0</v>
      </c>
      <c r="BV108" s="43">
        <v>0</v>
      </c>
      <c r="BW108" s="43">
        <v>0</v>
      </c>
      <c r="BX108" s="43">
        <v>0</v>
      </c>
      <c r="BY108" s="43">
        <v>0</v>
      </c>
      <c r="BZ108" s="43">
        <v>0</v>
      </c>
      <c r="CA108" s="43">
        <v>0</v>
      </c>
      <c r="CB108" s="43">
        <v>0</v>
      </c>
      <c r="CC108" s="43">
        <v>0</v>
      </c>
      <c r="CD108" s="43">
        <v>0</v>
      </c>
      <c r="CE108" s="43">
        <v>0</v>
      </c>
      <c r="CF108" s="43">
        <v>0</v>
      </c>
      <c r="CG108" s="43">
        <v>0</v>
      </c>
      <c r="CH108" s="19"/>
    </row>
    <row r="109" spans="8:86">
      <c r="H109" s="7"/>
      <c r="I109" s="14"/>
      <c r="J109" s="18"/>
      <c r="K109" s="18"/>
      <c r="L109" s="18"/>
      <c r="M109" s="18"/>
      <c r="N109" s="18"/>
      <c r="O109" s="18"/>
      <c r="P109" s="18"/>
      <c r="Q109" s="54">
        <v>679</v>
      </c>
      <c r="R109" s="40" t="s">
        <v>575</v>
      </c>
      <c r="S109" s="41">
        <v>1.0144616257250549</v>
      </c>
      <c r="T109" s="45">
        <v>0.32403890257929141</v>
      </c>
      <c r="U109" s="41">
        <v>1.0147063623721853</v>
      </c>
      <c r="V109" s="45">
        <v>0.2700194356168677</v>
      </c>
      <c r="W109" s="43">
        <v>2.3600186849935675E-4</v>
      </c>
      <c r="X109" s="43">
        <v>1.2439207667968937E-4</v>
      </c>
      <c r="Y109" s="43">
        <v>4.187593685570783E-4</v>
      </c>
      <c r="Z109" s="43">
        <v>4.2993441712257973E-4</v>
      </c>
      <c r="AA109" s="43">
        <v>1.9925622157615326E-4</v>
      </c>
      <c r="AB109" s="43">
        <v>2.7653832603049411E-4</v>
      </c>
      <c r="AC109" s="43">
        <v>1.2427183381525213E-4</v>
      </c>
      <c r="AD109" s="43">
        <v>1.2405314208849689E-4</v>
      </c>
      <c r="AE109" s="43">
        <v>1.2450376055691661E-4</v>
      </c>
      <c r="AF109" s="43">
        <v>5.5545558533113659E-4</v>
      </c>
      <c r="AG109" s="43">
        <v>3.6594785620553576E-4</v>
      </c>
      <c r="AH109" s="43">
        <v>1.5839487210217949E-5</v>
      </c>
      <c r="AI109" s="43">
        <v>3.0899862434656062E-4</v>
      </c>
      <c r="AJ109" s="43">
        <v>1.9699783699935952E-4</v>
      </c>
      <c r="AK109" s="43">
        <v>7.5288254032388808E-5</v>
      </c>
      <c r="AL109" s="43">
        <v>8.1852337457112556E-4</v>
      </c>
      <c r="AM109" s="43">
        <v>5.68148439961963E-4</v>
      </c>
      <c r="AN109" s="43">
        <v>5.7067936934483178E-4</v>
      </c>
      <c r="AO109" s="43">
        <v>1.4866840168699377E-4</v>
      </c>
      <c r="AP109" s="43">
        <v>2.7413327052827716E-4</v>
      </c>
      <c r="AQ109" s="43">
        <v>1.8088649038690714E-4</v>
      </c>
      <c r="AR109" s="43">
        <v>2.8334011021155059E-4</v>
      </c>
      <c r="AS109" s="43">
        <v>5.5756770584631903E-4</v>
      </c>
      <c r="AT109" s="43">
        <v>4.2838892324779585E-4</v>
      </c>
      <c r="AU109" s="43">
        <v>2.7800157115589422E-4</v>
      </c>
      <c r="AV109" s="43">
        <v>5.901166245553958E-4</v>
      </c>
      <c r="AW109" s="43">
        <v>5.2230350451306794E-4</v>
      </c>
      <c r="AX109" s="43">
        <v>3.8827704616322886E-4</v>
      </c>
      <c r="AY109" s="43">
        <v>2.8046974828394261E-4</v>
      </c>
      <c r="AZ109" s="43">
        <v>1.4894680339570134E-4</v>
      </c>
      <c r="BA109" s="43">
        <v>1.3600212349713339E-4</v>
      </c>
      <c r="BB109" s="43">
        <v>2.637712019866545E-4</v>
      </c>
      <c r="BC109" s="43">
        <v>2.7316152459220427E-4</v>
      </c>
      <c r="BD109" s="43">
        <v>2.7646779936355215E-4</v>
      </c>
      <c r="BE109" s="43">
        <v>2.5268535842260117E-4</v>
      </c>
      <c r="BF109" s="43">
        <v>2.4141134609103094E-4</v>
      </c>
      <c r="BG109" s="43">
        <v>1.7324116897812799E-4</v>
      </c>
      <c r="BH109" s="43">
        <v>3.1302580466386828E-4</v>
      </c>
      <c r="BI109" s="43">
        <v>2.8112704869319921E-4</v>
      </c>
      <c r="BJ109" s="43">
        <v>3.2364205976515969E-4</v>
      </c>
      <c r="BK109" s="43">
        <v>2.7762584482278778E-4</v>
      </c>
      <c r="BL109" s="43">
        <v>2.9878006661315418E-4</v>
      </c>
      <c r="BM109" s="43">
        <v>2.6924296838379654E-4</v>
      </c>
      <c r="BN109" s="43">
        <v>2.8095574626752911E-4</v>
      </c>
      <c r="BO109" s="43">
        <v>3.4292557705773553E-4</v>
      </c>
      <c r="BP109" s="43">
        <v>5.6935015080152962E-4</v>
      </c>
      <c r="BQ109" s="43">
        <v>5.0802351796840116E-4</v>
      </c>
      <c r="BR109" s="43">
        <v>2.9278710171597763E-4</v>
      </c>
      <c r="BS109" s="43">
        <v>2.4712606307905415E-4</v>
      </c>
      <c r="BT109" s="43">
        <v>2.5286428661373199E-4</v>
      </c>
      <c r="BU109" s="43">
        <v>2.7298868286207022E-4</v>
      </c>
      <c r="BV109" s="43">
        <v>2.8562157725598515E-4</v>
      </c>
      <c r="BW109" s="43">
        <v>2.4042831628476286E-4</v>
      </c>
      <c r="BX109" s="43">
        <v>2.9134064143729023E-4</v>
      </c>
      <c r="BY109" s="43">
        <v>5.4299836111517904E-4</v>
      </c>
      <c r="BZ109" s="43">
        <v>5.8385517369069126E-4</v>
      </c>
      <c r="CA109" s="43">
        <v>4.7218662510439531E-4</v>
      </c>
      <c r="CB109" s="43">
        <v>6.2325558994152615E-4</v>
      </c>
      <c r="CC109" s="43">
        <v>5.0811895510626047E-4</v>
      </c>
      <c r="CD109" s="43">
        <v>6.3807563770472908E-4</v>
      </c>
      <c r="CE109" s="43">
        <v>9.1230386021010491E-4</v>
      </c>
      <c r="CF109" s="43">
        <v>5.0527509252828214E-4</v>
      </c>
      <c r="CG109" s="43">
        <v>5.3506469884961275E-4</v>
      </c>
      <c r="CH109" s="19"/>
    </row>
    <row r="110" spans="8:86">
      <c r="H110" s="7"/>
      <c r="I110" s="14"/>
      <c r="J110" s="18"/>
      <c r="K110" s="18"/>
      <c r="L110" s="18"/>
      <c r="M110" s="18"/>
      <c r="N110" s="18"/>
      <c r="O110" s="18"/>
      <c r="P110" s="18"/>
      <c r="Q110" s="54">
        <v>681</v>
      </c>
      <c r="R110" s="40" t="s">
        <v>576</v>
      </c>
      <c r="S110" s="41">
        <v>1.0287413518373496</v>
      </c>
      <c r="T110" s="45">
        <v>1</v>
      </c>
      <c r="U110" s="41">
        <v>1.0287413518373496</v>
      </c>
      <c r="V110" s="45">
        <v>1</v>
      </c>
      <c r="W110" s="43">
        <v>5.4106548527793879E-4</v>
      </c>
      <c r="X110" s="43">
        <v>2.2212706412388041E-5</v>
      </c>
      <c r="Y110" s="43">
        <v>2.074306127508186E-3</v>
      </c>
      <c r="Z110" s="43">
        <v>3.8598951399912304E-4</v>
      </c>
      <c r="AA110" s="43">
        <v>7.0408601986505788E-4</v>
      </c>
      <c r="AB110" s="43">
        <v>3.6122717706132197E-4</v>
      </c>
      <c r="AC110" s="43">
        <v>2.2110298071566788E-5</v>
      </c>
      <c r="AD110" s="43">
        <v>2.2082138848668125E-5</v>
      </c>
      <c r="AE110" s="43">
        <v>2.2272390118708859E-5</v>
      </c>
      <c r="AF110" s="43">
        <v>2.5891086231358299E-3</v>
      </c>
      <c r="AG110" s="43">
        <v>1.9689649853723229E-3</v>
      </c>
      <c r="AH110" s="43">
        <v>9.0952721750010241E-5</v>
      </c>
      <c r="AI110" s="43">
        <v>1.1051269750254774E-3</v>
      </c>
      <c r="AJ110" s="43">
        <v>3.3628140979874937E-4</v>
      </c>
      <c r="AK110" s="43">
        <v>3.670087048508907E-4</v>
      </c>
      <c r="AL110" s="43">
        <v>1.4748650195263238E-4</v>
      </c>
      <c r="AM110" s="43">
        <v>1.6061427607552055E-4</v>
      </c>
      <c r="AN110" s="43">
        <v>1.8199347565123235E-4</v>
      </c>
      <c r="AO110" s="43">
        <v>1.0221460025999708E-3</v>
      </c>
      <c r="AP110" s="43">
        <v>2.3331275963889086E-4</v>
      </c>
      <c r="AQ110" s="43">
        <v>1.8692201360266095E-3</v>
      </c>
      <c r="AR110" s="43">
        <v>2.5399407918692292E-4</v>
      </c>
      <c r="AS110" s="43">
        <v>2.5793690706387849E-3</v>
      </c>
      <c r="AT110" s="43">
        <v>3.175046980861667E-3</v>
      </c>
      <c r="AU110" s="43">
        <v>1.3764485346861284E-3</v>
      </c>
      <c r="AV110" s="43">
        <v>1.4322273133701587E-3</v>
      </c>
      <c r="AW110" s="43">
        <v>7.0465475592952252E-4</v>
      </c>
      <c r="AX110" s="43">
        <v>2.1264755508553926E-3</v>
      </c>
      <c r="AY110" s="43">
        <v>4.9076243984957557E-3</v>
      </c>
      <c r="AZ110" s="43">
        <v>1.0239518316914268E-3</v>
      </c>
      <c r="BA110" s="43">
        <v>9.3998726247617544E-4</v>
      </c>
      <c r="BB110" s="43">
        <v>2.2640360230921343E-4</v>
      </c>
      <c r="BC110" s="43">
        <v>2.3246262256363491E-4</v>
      </c>
      <c r="BD110" s="43">
        <v>2.3545376454640174E-4</v>
      </c>
      <c r="BE110" s="43">
        <v>2.0807879480529121E-4</v>
      </c>
      <c r="BF110" s="43">
        <v>2.5389207598668783E-3</v>
      </c>
      <c r="BG110" s="43">
        <v>1.7846255267978276E-3</v>
      </c>
      <c r="BH110" s="43">
        <v>2.84165184718122E-4</v>
      </c>
      <c r="BI110" s="43">
        <v>2.5087249143226887E-4</v>
      </c>
      <c r="BJ110" s="43">
        <v>2.8968864943596255E-4</v>
      </c>
      <c r="BK110" s="43">
        <v>2.5011904417231119E-4</v>
      </c>
      <c r="BL110" s="43">
        <v>2.6796780887853542E-4</v>
      </c>
      <c r="BM110" s="43">
        <v>2.4139646284081705E-4</v>
      </c>
      <c r="BN110" s="43">
        <v>2.5172651569984895E-4</v>
      </c>
      <c r="BO110" s="43">
        <v>3.0689731325924004E-4</v>
      </c>
      <c r="BP110" s="43">
        <v>2.6946929442503162E-3</v>
      </c>
      <c r="BQ110" s="43">
        <v>2.0944419029126863E-3</v>
      </c>
      <c r="BR110" s="43">
        <v>1.5419541538829683E-3</v>
      </c>
      <c r="BS110" s="43">
        <v>1.0194805350668122E-3</v>
      </c>
      <c r="BT110" s="43">
        <v>9.6668461885000769E-4</v>
      </c>
      <c r="BU110" s="43">
        <v>2.3222127796732275E-4</v>
      </c>
      <c r="BV110" s="43">
        <v>2.4986100418036134E-4</v>
      </c>
      <c r="BW110" s="43">
        <v>2.0469820620789054E-4</v>
      </c>
      <c r="BX110" s="43">
        <v>2.4814602655965821E-4</v>
      </c>
      <c r="BY110" s="43">
        <v>2.592120862106786E-3</v>
      </c>
      <c r="BZ110" s="43">
        <v>2.4255355758687042E-3</v>
      </c>
      <c r="CA110" s="43">
        <v>2.3674823540142218E-3</v>
      </c>
      <c r="CB110" s="43">
        <v>3.1216110346582852E-3</v>
      </c>
      <c r="CC110" s="43">
        <v>1.5840540193694742E-3</v>
      </c>
      <c r="CD110" s="43">
        <v>1.1767302645539263E-3</v>
      </c>
      <c r="CE110" s="43">
        <v>7.7631450978366402E-4</v>
      </c>
      <c r="CF110" s="43">
        <v>2.0161585982109852E-3</v>
      </c>
      <c r="CG110" s="43">
        <v>2.8646549025150903E-3</v>
      </c>
      <c r="CH110" s="19"/>
    </row>
    <row r="111" spans="8:86">
      <c r="H111" s="7"/>
      <c r="I111" s="14"/>
      <c r="J111" s="18"/>
      <c r="K111" s="18"/>
      <c r="L111" s="18"/>
      <c r="M111" s="18"/>
      <c r="N111" s="18"/>
      <c r="O111" s="18"/>
      <c r="P111" s="18"/>
      <c r="Q111" s="60">
        <v>691</v>
      </c>
      <c r="R111" s="61" t="s">
        <v>577</v>
      </c>
      <c r="S111" s="62">
        <v>1.0462282109380405</v>
      </c>
      <c r="T111" s="63">
        <v>0.34849105291281024</v>
      </c>
      <c r="U111" s="62">
        <v>1.0462282109380405</v>
      </c>
      <c r="V111" s="63">
        <v>0.34447219875744839</v>
      </c>
      <c r="W111" s="64">
        <v>1.3878851083882681E-2</v>
      </c>
      <c r="X111" s="64">
        <v>1.7380965099976917E-2</v>
      </c>
      <c r="Y111" s="64">
        <v>1.1867130125269403E-2</v>
      </c>
      <c r="Z111" s="64">
        <v>1.4038780871316941E-2</v>
      </c>
      <c r="AA111" s="64">
        <v>1.0742059126333971E-2</v>
      </c>
      <c r="AB111" s="64">
        <v>1.7339245569165052E-2</v>
      </c>
      <c r="AC111" s="64">
        <v>1.7381456977845291E-2</v>
      </c>
      <c r="AD111" s="64">
        <v>1.7383830778724511E-2</v>
      </c>
      <c r="AE111" s="64">
        <v>1.7380176691686886E-2</v>
      </c>
      <c r="AF111" s="64">
        <v>1.3995835670659587E-2</v>
      </c>
      <c r="AG111" s="64">
        <v>1.2162196671423663E-2</v>
      </c>
      <c r="AH111" s="64">
        <v>2.6775957953800496E-5</v>
      </c>
      <c r="AI111" s="64">
        <v>1.235570101422628E-2</v>
      </c>
      <c r="AJ111" s="64">
        <v>1.4280679453284515E-2</v>
      </c>
      <c r="AK111" s="64">
        <v>1.073792132609319E-2</v>
      </c>
      <c r="AL111" s="64">
        <v>7.9919083875243414E-3</v>
      </c>
      <c r="AM111" s="64">
        <v>1.9759728195030909E-2</v>
      </c>
      <c r="AN111" s="64">
        <v>1.7473522048173498E-2</v>
      </c>
      <c r="AO111" s="64">
        <v>8.4067491347719053E-3</v>
      </c>
      <c r="AP111" s="64">
        <v>1.4198644544320094E-2</v>
      </c>
      <c r="AQ111" s="64">
        <v>9.9767695780742377E-3</v>
      </c>
      <c r="AR111" s="64">
        <v>1.786278986282825E-2</v>
      </c>
      <c r="AS111" s="64">
        <v>1.4116727873793483E-2</v>
      </c>
      <c r="AT111" s="64">
        <v>6.7228753382805725E-3</v>
      </c>
      <c r="AU111" s="64">
        <v>7.9699411739598061E-3</v>
      </c>
      <c r="AV111" s="64">
        <v>1.0838539583196952E-2</v>
      </c>
      <c r="AW111" s="64">
        <v>6.3299282189176768E-3</v>
      </c>
      <c r="AX111" s="64">
        <v>6.3782932419693397E-3</v>
      </c>
      <c r="AY111" s="64">
        <v>4.6880383380676358E-3</v>
      </c>
      <c r="AZ111" s="64">
        <v>8.4490120200882216E-3</v>
      </c>
      <c r="BA111" s="64">
        <v>6.4839395909377495E-3</v>
      </c>
      <c r="BB111" s="64">
        <v>2.1349484506476234E-2</v>
      </c>
      <c r="BC111" s="64">
        <v>1.7205581959424416E-2</v>
      </c>
      <c r="BD111" s="64">
        <v>9.5018452844785085E-3</v>
      </c>
      <c r="BE111" s="64">
        <v>9.5075947585910574E-3</v>
      </c>
      <c r="BF111" s="64">
        <v>1.0820136837334184E-2</v>
      </c>
      <c r="BG111" s="64">
        <v>9.8702379112462543E-3</v>
      </c>
      <c r="BH111" s="64">
        <v>1.9918459845625874E-2</v>
      </c>
      <c r="BI111" s="64">
        <v>1.4974389931696705E-2</v>
      </c>
      <c r="BJ111" s="64">
        <v>2.3695744443563736E-2</v>
      </c>
      <c r="BK111" s="64">
        <v>1.3604791821071771E-2</v>
      </c>
      <c r="BL111" s="64">
        <v>2.6044177400053957E-2</v>
      </c>
      <c r="BM111" s="64">
        <v>1.5923531879928284E-2</v>
      </c>
      <c r="BN111" s="64">
        <v>1.5052476031585443E-2</v>
      </c>
      <c r="BO111" s="64">
        <v>4.5449750322874703E-2</v>
      </c>
      <c r="BP111" s="64">
        <v>1.1424121597238796E-2</v>
      </c>
      <c r="BQ111" s="64">
        <v>2.5438910303161866E-2</v>
      </c>
      <c r="BR111" s="64">
        <v>8.1348968507915786E-3</v>
      </c>
      <c r="BS111" s="64">
        <v>7.0379111956533945E-3</v>
      </c>
      <c r="BT111" s="64">
        <v>5.2205313038555705E-3</v>
      </c>
      <c r="BU111" s="64">
        <v>1.7244339624015951E-2</v>
      </c>
      <c r="BV111" s="64">
        <v>1.4411566060827172E-2</v>
      </c>
      <c r="BW111" s="64">
        <v>1.4766306520081963E-2</v>
      </c>
      <c r="BX111" s="64">
        <v>7.3292974599363809E-3</v>
      </c>
      <c r="BY111" s="64">
        <v>1.2178492263586095E-2</v>
      </c>
      <c r="BZ111" s="64">
        <v>7.9385001038376757E-3</v>
      </c>
      <c r="CA111" s="64">
        <v>1.5817807119947822E-2</v>
      </c>
      <c r="CB111" s="64">
        <v>1.1198680136704352E-2</v>
      </c>
      <c r="CC111" s="64">
        <v>5.6936358144317458E-3</v>
      </c>
      <c r="CD111" s="64">
        <v>6.2012511823129439E-3</v>
      </c>
      <c r="CE111" s="64">
        <v>1.2991037075058515E-2</v>
      </c>
      <c r="CF111" s="64">
        <v>2.6777915179130567E-2</v>
      </c>
      <c r="CG111" s="64">
        <v>1.2264722448779127E-2</v>
      </c>
      <c r="CH111" s="19"/>
    </row>
    <row r="112" spans="8:86">
      <c r="H112" s="7"/>
      <c r="I112" s="14"/>
      <c r="J112" s="18"/>
      <c r="K112" s="18"/>
      <c r="L112" s="18"/>
      <c r="M112" s="18"/>
      <c r="N112" s="18"/>
      <c r="O112" s="18"/>
      <c r="P112" s="18"/>
      <c r="Q112" s="65">
        <v>700</v>
      </c>
      <c r="R112" s="66" t="s">
        <v>45</v>
      </c>
      <c r="S112" s="67">
        <v>0.98603825064722228</v>
      </c>
      <c r="T112" s="18"/>
      <c r="U112" s="67">
        <v>0.99943280997520201</v>
      </c>
      <c r="V112" s="18"/>
      <c r="W112" s="68">
        <v>0.53305541132182899</v>
      </c>
      <c r="X112" s="68">
        <v>0.53390906320827525</v>
      </c>
      <c r="Y112" s="68">
        <v>0.50627450676733854</v>
      </c>
      <c r="Z112" s="68">
        <v>0.47481254748124396</v>
      </c>
      <c r="AA112" s="68">
        <v>0.53730312440773687</v>
      </c>
      <c r="AB112" s="68">
        <v>0.52836948916426774</v>
      </c>
      <c r="AC112" s="68">
        <v>0.53390812878524785</v>
      </c>
      <c r="AD112" s="68">
        <v>0.53390825149480037</v>
      </c>
      <c r="AE112" s="68">
        <v>0.53390952269809933</v>
      </c>
      <c r="AF112" s="68">
        <v>0.51178638739842564</v>
      </c>
      <c r="AG112" s="68">
        <v>0.51152839057600896</v>
      </c>
      <c r="AH112" s="68">
        <v>0.4532532196998274</v>
      </c>
      <c r="AI112" s="68">
        <v>0.45038480581021362</v>
      </c>
      <c r="AJ112" s="68">
        <v>0.40501068049683087</v>
      </c>
      <c r="AK112" s="68">
        <v>0.4166555296124429</v>
      </c>
      <c r="AL112" s="68">
        <v>0.53552102482032604</v>
      </c>
      <c r="AM112" s="68">
        <v>0.47857035935053988</v>
      </c>
      <c r="AN112" s="68">
        <v>0.53520325709026328</v>
      </c>
      <c r="AO112" s="68">
        <v>0.5246597887946739</v>
      </c>
      <c r="AP112" s="68">
        <v>0.55601702948788723</v>
      </c>
      <c r="AQ112" s="68">
        <v>0.52281443055840582</v>
      </c>
      <c r="AR112" s="68">
        <v>0.52876450834498667</v>
      </c>
      <c r="AS112" s="68">
        <v>0.51154037633389748</v>
      </c>
      <c r="AT112" s="68">
        <v>0.52658658680961579</v>
      </c>
      <c r="AU112" s="68">
        <v>0.50880735553926826</v>
      </c>
      <c r="AV112" s="68">
        <v>0.51638617238736817</v>
      </c>
      <c r="AW112" s="68">
        <v>0.49690872105967754</v>
      </c>
      <c r="AX112" s="68">
        <v>0.51145185399036308</v>
      </c>
      <c r="AY112" s="68">
        <v>0.53842222074086687</v>
      </c>
      <c r="AZ112" s="68">
        <v>0.52281110115064056</v>
      </c>
      <c r="BA112" s="68">
        <v>0.60876843918402557</v>
      </c>
      <c r="BB112" s="68">
        <v>0.53054053301142046</v>
      </c>
      <c r="BC112" s="68">
        <v>0.51706894428072847</v>
      </c>
      <c r="BD112" s="68">
        <v>0.61380616023124468</v>
      </c>
      <c r="BE112" s="68">
        <v>0.65862058377017696</v>
      </c>
      <c r="BF112" s="68">
        <v>0.5242653020356024</v>
      </c>
      <c r="BG112" s="68">
        <v>0.52263116074905314</v>
      </c>
      <c r="BH112" s="68">
        <v>0.53925457067316207</v>
      </c>
      <c r="BI112" s="68">
        <v>0.49595791681943507</v>
      </c>
      <c r="BJ112" s="68">
        <v>0.50925246176099648</v>
      </c>
      <c r="BK112" s="68">
        <v>0.51355416258330866</v>
      </c>
      <c r="BL112" s="68">
        <v>0.530334154397191</v>
      </c>
      <c r="BM112" s="68">
        <v>0.51567404701248565</v>
      </c>
      <c r="BN112" s="68">
        <v>0.54240257245994028</v>
      </c>
      <c r="BO112" s="68">
        <v>0.53930801296999775</v>
      </c>
      <c r="BP112" s="68">
        <v>0.50578509529225824</v>
      </c>
      <c r="BQ112" s="68">
        <v>0.53574084799331279</v>
      </c>
      <c r="BR112" s="68">
        <v>0.47497531505375351</v>
      </c>
      <c r="BS112" s="68">
        <v>0.63370820030294306</v>
      </c>
      <c r="BT112" s="68">
        <v>0.54395506999887799</v>
      </c>
      <c r="BU112" s="68">
        <v>0.51613986355332497</v>
      </c>
      <c r="BV112" s="68">
        <v>0.58404579520308086</v>
      </c>
      <c r="BW112" s="68">
        <v>0.5722627201994519</v>
      </c>
      <c r="BX112" s="68">
        <v>0.63095038567537398</v>
      </c>
      <c r="BY112" s="68">
        <v>0.50668551838790166</v>
      </c>
      <c r="BZ112" s="68">
        <v>0.57777962493338786</v>
      </c>
      <c r="CA112" s="68">
        <v>0.56166776641029859</v>
      </c>
      <c r="CB112" s="68">
        <v>0.48422942107867778</v>
      </c>
      <c r="CC112" s="68">
        <v>0.53646874110271758</v>
      </c>
      <c r="CD112" s="68">
        <v>0.52837715650661954</v>
      </c>
      <c r="CE112" s="68">
        <v>0.58348006454803059</v>
      </c>
      <c r="CF112" s="68">
        <v>0.53872247260744188</v>
      </c>
      <c r="CG112" s="68">
        <v>0.50640526939852504</v>
      </c>
      <c r="CH112" s="19"/>
    </row>
    <row r="113" spans="8:86">
      <c r="H113" s="7"/>
      <c r="I113" s="14"/>
      <c r="J113" s="18"/>
      <c r="K113" s="18"/>
      <c r="L113" s="18"/>
      <c r="M113" s="18"/>
      <c r="N113" s="18"/>
      <c r="O113" s="18"/>
      <c r="P113" s="18"/>
      <c r="Q113" s="69">
        <v>711</v>
      </c>
      <c r="R113" s="70" t="s">
        <v>46</v>
      </c>
      <c r="S113" s="18"/>
      <c r="T113" s="18"/>
      <c r="U113" s="18"/>
      <c r="V113" s="18"/>
      <c r="W113" s="71">
        <v>1.2219354276255414E-2</v>
      </c>
      <c r="X113" s="71">
        <v>1.1460063149567958E-2</v>
      </c>
      <c r="Y113" s="71">
        <v>1.0399269795043617E-2</v>
      </c>
      <c r="Z113" s="71">
        <v>8.9947990288599001E-3</v>
      </c>
      <c r="AA113" s="71">
        <v>1.1595395314691689E-2</v>
      </c>
      <c r="AB113" s="71">
        <v>1.2907683046176427E-2</v>
      </c>
      <c r="AC113" s="71">
        <v>1.1460213432293722E-2</v>
      </c>
      <c r="AD113" s="71">
        <v>1.1460352829747245E-2</v>
      </c>
      <c r="AE113" s="71">
        <v>1.1459953582571467E-2</v>
      </c>
      <c r="AF113" s="71">
        <v>1.1034004733020164E-2</v>
      </c>
      <c r="AG113" s="71">
        <v>1.1047595513787914E-2</v>
      </c>
      <c r="AH113" s="71">
        <v>4.0777935343065137E-3</v>
      </c>
      <c r="AI113" s="71">
        <v>8.321798450002936E-3</v>
      </c>
      <c r="AJ113" s="71">
        <v>8.4679828027657382E-3</v>
      </c>
      <c r="AK113" s="71">
        <v>1.0428334793649848E-2</v>
      </c>
      <c r="AL113" s="71">
        <v>1.030215746154947E-2</v>
      </c>
      <c r="AM113" s="71">
        <v>7.2890796146006138E-3</v>
      </c>
      <c r="AN113" s="71">
        <v>9.2279962315277402E-3</v>
      </c>
      <c r="AO113" s="71">
        <v>1.1921927749390956E-2</v>
      </c>
      <c r="AP113" s="71">
        <v>1.1112081640550288E-2</v>
      </c>
      <c r="AQ113" s="71">
        <v>1.3643483494130217E-2</v>
      </c>
      <c r="AR113" s="71">
        <v>1.2855360413645309E-2</v>
      </c>
      <c r="AS113" s="71">
        <v>1.1090858791393668E-2</v>
      </c>
      <c r="AT113" s="71">
        <v>7.6136244225770717E-3</v>
      </c>
      <c r="AU113" s="71">
        <v>1.0959617938647744E-2</v>
      </c>
      <c r="AV113" s="71">
        <v>1.4599072464462967E-2</v>
      </c>
      <c r="AW113" s="71">
        <v>6.9791656121894639E-3</v>
      </c>
      <c r="AX113" s="71">
        <v>1.7407445911407485E-2</v>
      </c>
      <c r="AY113" s="71">
        <v>8.5956673192099393E-3</v>
      </c>
      <c r="AZ113" s="71">
        <v>1.1983716295361191E-2</v>
      </c>
      <c r="BA113" s="71">
        <v>9.110770749532017E-3</v>
      </c>
      <c r="BB113" s="71">
        <v>1.2018718076785461E-2</v>
      </c>
      <c r="BC113" s="71">
        <v>1.2452450684208236E-2</v>
      </c>
      <c r="BD113" s="71">
        <v>9.124869400799181E-3</v>
      </c>
      <c r="BE113" s="71">
        <v>7.4838202955926489E-3</v>
      </c>
      <c r="BF113" s="71">
        <v>1.1987367681501415E-2</v>
      </c>
      <c r="BG113" s="71">
        <v>1.3852679163089836E-2</v>
      </c>
      <c r="BH113" s="71">
        <v>1.1806893980988916E-2</v>
      </c>
      <c r="BI113" s="71">
        <v>1.4413018003001857E-2</v>
      </c>
      <c r="BJ113" s="71">
        <v>1.4284144733049576E-2</v>
      </c>
      <c r="BK113" s="71">
        <v>1.3256435253012519E-2</v>
      </c>
      <c r="BL113" s="71">
        <v>1.2673264425718197E-2</v>
      </c>
      <c r="BM113" s="71">
        <v>1.2915212606095525E-2</v>
      </c>
      <c r="BN113" s="71">
        <v>1.2612494061403313E-2</v>
      </c>
      <c r="BO113" s="71">
        <v>1.3040981401982357E-2</v>
      </c>
      <c r="BP113" s="71">
        <v>1.1769706009177058E-2</v>
      </c>
      <c r="BQ113" s="71">
        <v>8.2363634615947104E-3</v>
      </c>
      <c r="BR113" s="71">
        <v>1.1310861362544727E-2</v>
      </c>
      <c r="BS113" s="71">
        <v>1.0168500348426264E-2</v>
      </c>
      <c r="BT113" s="71">
        <v>9.4772519045091888E-3</v>
      </c>
      <c r="BU113" s="71">
        <v>1.2488254870748644E-2</v>
      </c>
      <c r="BV113" s="71">
        <v>9.8713491786211749E-3</v>
      </c>
      <c r="BW113" s="71">
        <v>1.3521885215142301E-2</v>
      </c>
      <c r="BX113" s="71">
        <v>7.3103005941521576E-3</v>
      </c>
      <c r="BY113" s="71">
        <v>1.1058310889321844E-2</v>
      </c>
      <c r="BZ113" s="71">
        <v>1.0277734106402994E-2</v>
      </c>
      <c r="CA113" s="71">
        <v>9.9475501684126912E-3</v>
      </c>
      <c r="CB113" s="71">
        <v>1.3343648102083017E-2</v>
      </c>
      <c r="CC113" s="71">
        <v>1.0018281663259946E-2</v>
      </c>
      <c r="CD113" s="71">
        <v>6.7591393077655959E-3</v>
      </c>
      <c r="CE113" s="71">
        <v>3.3615138194631991E-3</v>
      </c>
      <c r="CF113" s="71">
        <v>7.8977825406569505E-3</v>
      </c>
      <c r="CG113" s="71">
        <v>1.1567590058597966E-2</v>
      </c>
      <c r="CH113" s="19"/>
    </row>
    <row r="114" spans="8:86">
      <c r="H114" s="7"/>
      <c r="I114" s="14"/>
      <c r="J114" s="18"/>
      <c r="K114" s="18"/>
      <c r="L114" s="18"/>
      <c r="M114" s="18"/>
      <c r="N114" s="18"/>
      <c r="O114" s="18"/>
      <c r="P114" s="18"/>
      <c r="Q114" s="72">
        <v>911</v>
      </c>
      <c r="R114" s="73" t="s">
        <v>47</v>
      </c>
      <c r="S114" s="18"/>
      <c r="T114" s="18"/>
      <c r="U114" s="18"/>
      <c r="V114" s="18"/>
      <c r="W114" s="43">
        <v>0.30117415389006252</v>
      </c>
      <c r="X114" s="43">
        <v>0.32359106221622491</v>
      </c>
      <c r="Y114" s="43">
        <v>0.31360469706231148</v>
      </c>
      <c r="Z114" s="43">
        <v>0.38098521484819842</v>
      </c>
      <c r="AA114" s="43">
        <v>0.29133943472849655</v>
      </c>
      <c r="AB114" s="43">
        <v>0.3120234573859752</v>
      </c>
      <c r="AC114" s="43">
        <v>0.32359123685817809</v>
      </c>
      <c r="AD114" s="43">
        <v>0.32359119209240728</v>
      </c>
      <c r="AE114" s="43">
        <v>0.32359098123167851</v>
      </c>
      <c r="AF114" s="43">
        <v>0.31040600281377995</v>
      </c>
      <c r="AG114" s="43">
        <v>0.30590633311841348</v>
      </c>
      <c r="AH114" s="43">
        <v>0.36753188799581477</v>
      </c>
      <c r="AI114" s="43">
        <v>0.38243821920744925</v>
      </c>
      <c r="AJ114" s="43">
        <v>0.38571972265358817</v>
      </c>
      <c r="AK114" s="43">
        <v>0.39376095923314425</v>
      </c>
      <c r="AL114" s="43">
        <v>0.37304902363805703</v>
      </c>
      <c r="AM114" s="43">
        <v>0.40775319533376814</v>
      </c>
      <c r="AN114" s="43">
        <v>0.37089066902191486</v>
      </c>
      <c r="AO114" s="43">
        <v>0.28981353843152363</v>
      </c>
      <c r="AP114" s="43">
        <v>0.29359797466903265</v>
      </c>
      <c r="AQ114" s="43">
        <v>0.29834622983531328</v>
      </c>
      <c r="AR114" s="43">
        <v>0.31299604248451368</v>
      </c>
      <c r="AS114" s="43">
        <v>0.310489669684472</v>
      </c>
      <c r="AT114" s="43">
        <v>0.30537254477510212</v>
      </c>
      <c r="AU114" s="43">
        <v>0.29690425760135758</v>
      </c>
      <c r="AV114" s="43">
        <v>0.31457412562099613</v>
      </c>
      <c r="AW114" s="43">
        <v>0.32811836823427448</v>
      </c>
      <c r="AX114" s="43">
        <v>0.3224732111175303</v>
      </c>
      <c r="AY114" s="43">
        <v>0.31749232949917155</v>
      </c>
      <c r="AZ114" s="43">
        <v>0.29102299206642512</v>
      </c>
      <c r="BA114" s="43">
        <v>0.23478774039128292</v>
      </c>
      <c r="BB114" s="43">
        <v>0.3131835844728989</v>
      </c>
      <c r="BC114" s="43">
        <v>0.32392037627463349</v>
      </c>
      <c r="BD114" s="43">
        <v>0.2483467063307209</v>
      </c>
      <c r="BE114" s="43">
        <v>0.22437013357249774</v>
      </c>
      <c r="BF114" s="43">
        <v>0.30241240947205078</v>
      </c>
      <c r="BG114" s="43">
        <v>0.29783260200643152</v>
      </c>
      <c r="BH114" s="43">
        <v>0.3065401148753451</v>
      </c>
      <c r="BI114" s="43">
        <v>0.33555165094591455</v>
      </c>
      <c r="BJ114" s="43">
        <v>0.32321227079109921</v>
      </c>
      <c r="BK114" s="43">
        <v>0.32859171802041465</v>
      </c>
      <c r="BL114" s="43">
        <v>0.31457720764861397</v>
      </c>
      <c r="BM114" s="43">
        <v>0.32169071001403404</v>
      </c>
      <c r="BN114" s="43">
        <v>0.30318956873341119</v>
      </c>
      <c r="BO114" s="43">
        <v>0.28048054117727633</v>
      </c>
      <c r="BP114" s="43">
        <v>0.3163689923940049</v>
      </c>
      <c r="BQ114" s="43">
        <v>0.28576761326720956</v>
      </c>
      <c r="BR114" s="43">
        <v>0.30349210374464125</v>
      </c>
      <c r="BS114" s="43">
        <v>0.24617680822344687</v>
      </c>
      <c r="BT114" s="43">
        <v>0.31002816478074241</v>
      </c>
      <c r="BU114" s="43">
        <v>0.32460365945041919</v>
      </c>
      <c r="BV114" s="43">
        <v>0.27466291774328722</v>
      </c>
      <c r="BW114" s="43">
        <v>0.27666202468377005</v>
      </c>
      <c r="BX114" s="43">
        <v>0.23666148717228155</v>
      </c>
      <c r="BY114" s="43">
        <v>0.2940791614832185</v>
      </c>
      <c r="BZ114" s="43">
        <v>0.25347100036552367</v>
      </c>
      <c r="CA114" s="43">
        <v>0.2860601463889112</v>
      </c>
      <c r="CB114" s="43">
        <v>0.34960032066699959</v>
      </c>
      <c r="CC114" s="43">
        <v>0.30869834721447476</v>
      </c>
      <c r="CD114" s="43">
        <v>0.29012305644101555</v>
      </c>
      <c r="CE114" s="43">
        <v>0.26576539870613131</v>
      </c>
      <c r="CF114" s="43">
        <v>0.2819631784365948</v>
      </c>
      <c r="CG114" s="43">
        <v>0.32319864883533389</v>
      </c>
      <c r="CH114" s="19"/>
    </row>
    <row r="115" spans="8:86">
      <c r="H115" s="7"/>
      <c r="I115" s="14"/>
      <c r="J115" s="18"/>
      <c r="K115" s="18"/>
      <c r="L115" s="18"/>
      <c r="M115" s="18"/>
      <c r="N115" s="18"/>
      <c r="O115" s="18"/>
      <c r="P115" s="18"/>
      <c r="Q115" s="72">
        <v>921</v>
      </c>
      <c r="R115" s="73" t="s">
        <v>578</v>
      </c>
      <c r="S115" s="18"/>
      <c r="T115" s="18"/>
      <c r="U115" s="18"/>
      <c r="V115" s="18"/>
      <c r="W115" s="43">
        <v>4.2736342909682909E-2</v>
      </c>
      <c r="X115" s="43">
        <v>4.5197963065695491E-2</v>
      </c>
      <c r="Y115" s="43">
        <v>2.0567719434936564E-2</v>
      </c>
      <c r="Z115" s="43">
        <v>2.0614348022892179E-2</v>
      </c>
      <c r="AA115" s="43">
        <v>4.088864091304862E-2</v>
      </c>
      <c r="AB115" s="43">
        <v>4.4774660364626601E-2</v>
      </c>
      <c r="AC115" s="43">
        <v>4.5197945474003812E-2</v>
      </c>
      <c r="AD115" s="43">
        <v>4.5197868111786013E-2</v>
      </c>
      <c r="AE115" s="43">
        <v>4.5197989573683373E-2</v>
      </c>
      <c r="AF115" s="43">
        <v>2.1594900684747429E-2</v>
      </c>
      <c r="AG115" s="43">
        <v>2.0641662477996398E-2</v>
      </c>
      <c r="AH115" s="43">
        <v>1.5195170923862213E-2</v>
      </c>
      <c r="AI115" s="43">
        <v>2.0324324966373167E-2</v>
      </c>
      <c r="AJ115" s="43">
        <v>2.08093594211104E-2</v>
      </c>
      <c r="AK115" s="43">
        <v>1.9300307777425554E-2</v>
      </c>
      <c r="AL115" s="43">
        <v>1.9583253060484897E-2</v>
      </c>
      <c r="AM115" s="43">
        <v>1.6729242005989468E-2</v>
      </c>
      <c r="AN115" s="43">
        <v>2.2311290382181083E-2</v>
      </c>
      <c r="AO115" s="43">
        <v>4.1870098858029843E-2</v>
      </c>
      <c r="AP115" s="43">
        <v>3.9435945881876551E-2</v>
      </c>
      <c r="AQ115" s="43">
        <v>4.2286137498092242E-2</v>
      </c>
      <c r="AR115" s="43">
        <v>4.4951618761231361E-2</v>
      </c>
      <c r="AS115" s="43">
        <v>2.1573057104260055E-2</v>
      </c>
      <c r="AT115" s="43">
        <v>2.2909025916015152E-2</v>
      </c>
      <c r="AU115" s="43">
        <v>2.1642988851682379E-2</v>
      </c>
      <c r="AV115" s="43">
        <v>2.4355983296438972E-2</v>
      </c>
      <c r="AW115" s="43">
        <v>1.4040902691691738E-2</v>
      </c>
      <c r="AX115" s="43">
        <v>3.0879199491990098E-2</v>
      </c>
      <c r="AY115" s="43">
        <v>1.4778755413098081E-2</v>
      </c>
      <c r="AZ115" s="43">
        <v>4.1697736503673546E-2</v>
      </c>
      <c r="BA115" s="43">
        <v>4.9711967142068589E-2</v>
      </c>
      <c r="BB115" s="43">
        <v>3.4112129638078775E-2</v>
      </c>
      <c r="BC115" s="43">
        <v>3.3401013216812443E-2</v>
      </c>
      <c r="BD115" s="43">
        <v>4.9180637427391344E-2</v>
      </c>
      <c r="BE115" s="43">
        <v>2.5528784676278397E-2</v>
      </c>
      <c r="BF115" s="43">
        <v>3.5894946923039253E-2</v>
      </c>
      <c r="BG115" s="43">
        <v>4.3093453857009412E-2</v>
      </c>
      <c r="BH115" s="43">
        <v>4.0626481028765704E-2</v>
      </c>
      <c r="BI115" s="43">
        <v>5.1669438827649447E-2</v>
      </c>
      <c r="BJ115" s="43">
        <v>4.8425294481327374E-2</v>
      </c>
      <c r="BK115" s="43">
        <v>4.6100363119319081E-2</v>
      </c>
      <c r="BL115" s="43">
        <v>4.4324834388906609E-2</v>
      </c>
      <c r="BM115" s="43">
        <v>4.4837957126446212E-2</v>
      </c>
      <c r="BN115" s="43">
        <v>4.4137008640414616E-2</v>
      </c>
      <c r="BO115" s="43">
        <v>5.8499740101702995E-2</v>
      </c>
      <c r="BP115" s="43">
        <v>2.3138568131565757E-2</v>
      </c>
      <c r="BQ115" s="43">
        <v>1.4990215193550774E-2</v>
      </c>
      <c r="BR115" s="43">
        <v>2.204667066835592E-2</v>
      </c>
      <c r="BS115" s="43">
        <v>1.5392782836759673E-2</v>
      </c>
      <c r="BT115" s="43">
        <v>2.2363008223607751E-2</v>
      </c>
      <c r="BU115" s="43">
        <v>3.3417206007595568E-2</v>
      </c>
      <c r="BV115" s="43">
        <v>3.2233685015603065E-2</v>
      </c>
      <c r="BW115" s="43">
        <v>3.5874719286416806E-2</v>
      </c>
      <c r="BX115" s="43">
        <v>5.4671748904327917E-2</v>
      </c>
      <c r="BY115" s="43">
        <v>2.1522893487485897E-2</v>
      </c>
      <c r="BZ115" s="43">
        <v>2.0534033939382832E-2</v>
      </c>
      <c r="CA115" s="43">
        <v>1.8907286713016287E-2</v>
      </c>
      <c r="CB115" s="43">
        <v>2.5438767726778149E-2</v>
      </c>
      <c r="CC115" s="43">
        <v>2.5186012867103827E-2</v>
      </c>
      <c r="CD115" s="43">
        <v>1.4038212408436238E-2</v>
      </c>
      <c r="CE115" s="43">
        <v>4.596355630694578E-3</v>
      </c>
      <c r="CF115" s="43">
        <v>1.4254240113621362E-2</v>
      </c>
      <c r="CG115" s="43">
        <v>2.2231319489097116E-2</v>
      </c>
      <c r="CH115" s="19"/>
    </row>
    <row r="116" spans="8:86">
      <c r="H116" s="7"/>
      <c r="I116" s="14"/>
      <c r="J116" s="18"/>
      <c r="K116" s="18"/>
      <c r="L116" s="18"/>
      <c r="M116" s="18"/>
      <c r="N116" s="18"/>
      <c r="O116" s="18"/>
      <c r="P116" s="18"/>
      <c r="Q116" s="72">
        <v>931</v>
      </c>
      <c r="R116" s="73" t="s">
        <v>48</v>
      </c>
      <c r="S116" s="18"/>
      <c r="T116" s="18"/>
      <c r="U116" s="18"/>
      <c r="V116" s="18"/>
      <c r="W116" s="43">
        <v>3.4002641484672275E-2</v>
      </c>
      <c r="X116" s="43">
        <v>2.7231008203575425E-2</v>
      </c>
      <c r="Y116" s="43">
        <v>7.7618458117167569E-2</v>
      </c>
      <c r="Z116" s="43">
        <v>6.2249848019364243E-2</v>
      </c>
      <c r="AA116" s="43">
        <v>2.9665481243903322E-2</v>
      </c>
      <c r="AB116" s="43">
        <v>3.8787238481239196E-2</v>
      </c>
      <c r="AC116" s="43">
        <v>2.7231089337122583E-2</v>
      </c>
      <c r="AD116" s="43">
        <v>2.7231082933140013E-2</v>
      </c>
      <c r="AE116" s="43">
        <v>2.7230967354546606E-2</v>
      </c>
      <c r="AF116" s="43">
        <v>7.3706591272392263E-2</v>
      </c>
      <c r="AG116" s="43">
        <v>8.2385562209450952E-2</v>
      </c>
      <c r="AH116" s="43">
        <v>7.2932632514210505E-2</v>
      </c>
      <c r="AI116" s="43">
        <v>7.9200201982893306E-2</v>
      </c>
      <c r="AJ116" s="43">
        <v>8.2257157692781302E-2</v>
      </c>
      <c r="AK116" s="43">
        <v>6.17726398346485E-2</v>
      </c>
      <c r="AL116" s="43">
        <v>4.4275853912072761E-2</v>
      </c>
      <c r="AM116" s="43">
        <v>5.8628044948592042E-2</v>
      </c>
      <c r="AN116" s="43">
        <v>4.407385166937168E-2</v>
      </c>
      <c r="AO116" s="43">
        <v>2.9692036683827156E-2</v>
      </c>
      <c r="AP116" s="43">
        <v>2.962617547861281E-2</v>
      </c>
      <c r="AQ116" s="43">
        <v>2.8661482990291219E-2</v>
      </c>
      <c r="AR116" s="43">
        <v>3.9507279064424743E-2</v>
      </c>
      <c r="AS116" s="43">
        <v>7.3993596918587506E-2</v>
      </c>
      <c r="AT116" s="43">
        <v>5.6440128871712639E-2</v>
      </c>
      <c r="AU116" s="43">
        <v>9.2477260364592737E-2</v>
      </c>
      <c r="AV116" s="43">
        <v>5.6670500062611442E-2</v>
      </c>
      <c r="AW116" s="43">
        <v>9.4623148291964818E-2</v>
      </c>
      <c r="AX116" s="43">
        <v>3.906477807920989E-2</v>
      </c>
      <c r="AY116" s="43">
        <v>5.1984752586690414E-2</v>
      </c>
      <c r="AZ116" s="43">
        <v>2.9866635138625863E-2</v>
      </c>
      <c r="BA116" s="43">
        <v>2.1748433858015621E-2</v>
      </c>
      <c r="BB116" s="43">
        <v>3.0236307023286314E-2</v>
      </c>
      <c r="BC116" s="43">
        <v>3.4277113927334589E-2</v>
      </c>
      <c r="BD116" s="43">
        <v>2.2781475111888962E-2</v>
      </c>
      <c r="BE116" s="43">
        <v>1.8016069321629406E-2</v>
      </c>
      <c r="BF116" s="43">
        <v>3.4425906765992512E-2</v>
      </c>
      <c r="BG116" s="43">
        <v>2.7933337966417299E-2</v>
      </c>
      <c r="BH116" s="43">
        <v>4.4054517433563922E-2</v>
      </c>
      <c r="BI116" s="43">
        <v>3.4473641732037652E-2</v>
      </c>
      <c r="BJ116" s="43">
        <v>4.6772058016198582E-2</v>
      </c>
      <c r="BK116" s="43">
        <v>3.8895191469428436E-2</v>
      </c>
      <c r="BL116" s="43">
        <v>3.6170066473682275E-2</v>
      </c>
      <c r="BM116" s="43">
        <v>4.4202878426480928E-2</v>
      </c>
      <c r="BN116" s="43">
        <v>3.7330929002847256E-2</v>
      </c>
      <c r="BO116" s="43">
        <v>3.2566938849721734E-2</v>
      </c>
      <c r="BP116" s="43">
        <v>6.6606792360441203E-2</v>
      </c>
      <c r="BQ116" s="43">
        <v>0.10505448744151863</v>
      </c>
      <c r="BR116" s="43">
        <v>0.11241880902824448</v>
      </c>
      <c r="BS116" s="43">
        <v>4.3485419392581388E-2</v>
      </c>
      <c r="BT116" s="43">
        <v>5.5086390746315168E-2</v>
      </c>
      <c r="BU116" s="43">
        <v>3.4449130099202724E-2</v>
      </c>
      <c r="BV116" s="43">
        <v>2.1876575244712305E-2</v>
      </c>
      <c r="BW116" s="43">
        <v>2.8199093833656919E-2</v>
      </c>
      <c r="BX116" s="43">
        <v>2.0545721966139661E-2</v>
      </c>
      <c r="BY116" s="43">
        <v>9.2410261696676044E-2</v>
      </c>
      <c r="BZ116" s="43">
        <v>6.0337479686182333E-2</v>
      </c>
      <c r="CA116" s="43">
        <v>7.1362859903830178E-2</v>
      </c>
      <c r="CB116" s="43">
        <v>4.4786020326933608E-2</v>
      </c>
      <c r="CC116" s="43">
        <v>4.1150025974754818E-2</v>
      </c>
      <c r="CD116" s="43">
        <v>7.8302029211499896E-2</v>
      </c>
      <c r="CE116" s="43">
        <v>9.2613135842353436E-2</v>
      </c>
      <c r="CF116" s="43">
        <v>0.10859334999651975</v>
      </c>
      <c r="CG116" s="43">
        <v>7.0236361737011963E-2</v>
      </c>
      <c r="CH116" s="19"/>
    </row>
    <row r="117" spans="8:86">
      <c r="H117" s="7"/>
      <c r="I117" s="14"/>
      <c r="J117" s="18"/>
      <c r="K117" s="18"/>
      <c r="L117" s="18"/>
      <c r="M117" s="18"/>
      <c r="N117" s="18"/>
      <c r="O117" s="18"/>
      <c r="P117" s="18"/>
      <c r="Q117" s="72">
        <v>932</v>
      </c>
      <c r="R117" s="73" t="s">
        <v>49</v>
      </c>
      <c r="S117" s="18"/>
      <c r="T117" s="18"/>
      <c r="U117" s="18"/>
      <c r="V117" s="18"/>
      <c r="W117" s="41">
        <v>0</v>
      </c>
      <c r="X117" s="41">
        <v>0</v>
      </c>
      <c r="Y117" s="41">
        <v>0</v>
      </c>
      <c r="Z117" s="41">
        <v>0</v>
      </c>
      <c r="AA117" s="41">
        <v>0</v>
      </c>
      <c r="AB117" s="41">
        <v>0</v>
      </c>
      <c r="AC117" s="41">
        <v>0</v>
      </c>
      <c r="AD117" s="41">
        <v>0</v>
      </c>
      <c r="AE117" s="41">
        <v>0</v>
      </c>
      <c r="AF117" s="41">
        <v>0</v>
      </c>
      <c r="AG117" s="41">
        <v>0</v>
      </c>
      <c r="AH117" s="41">
        <v>0</v>
      </c>
      <c r="AI117" s="41">
        <v>0</v>
      </c>
      <c r="AJ117" s="41">
        <v>0</v>
      </c>
      <c r="AK117" s="41">
        <v>0</v>
      </c>
      <c r="AL117" s="41">
        <v>0</v>
      </c>
      <c r="AM117" s="41">
        <v>0</v>
      </c>
      <c r="AN117" s="41">
        <v>0</v>
      </c>
      <c r="AO117" s="41">
        <v>0</v>
      </c>
      <c r="AP117" s="41">
        <v>0</v>
      </c>
      <c r="AQ117" s="41">
        <v>0</v>
      </c>
      <c r="AR117" s="41">
        <v>0</v>
      </c>
      <c r="AS117" s="41">
        <v>0</v>
      </c>
      <c r="AT117" s="41">
        <v>0</v>
      </c>
      <c r="AU117" s="41">
        <v>0</v>
      </c>
      <c r="AV117" s="41">
        <v>0</v>
      </c>
      <c r="AW117" s="41">
        <v>0</v>
      </c>
      <c r="AX117" s="41">
        <v>0</v>
      </c>
      <c r="AY117" s="41">
        <v>0</v>
      </c>
      <c r="AZ117" s="41">
        <v>0</v>
      </c>
      <c r="BA117" s="41">
        <v>0</v>
      </c>
      <c r="BB117" s="41">
        <v>0</v>
      </c>
      <c r="BC117" s="41">
        <v>0</v>
      </c>
      <c r="BD117" s="41">
        <v>0</v>
      </c>
      <c r="BE117" s="41">
        <v>0</v>
      </c>
      <c r="BF117" s="41">
        <v>0</v>
      </c>
      <c r="BG117" s="41">
        <v>0</v>
      </c>
      <c r="BH117" s="41">
        <v>0</v>
      </c>
      <c r="BI117" s="41">
        <v>0</v>
      </c>
      <c r="BJ117" s="41">
        <v>0</v>
      </c>
      <c r="BK117" s="41">
        <v>0</v>
      </c>
      <c r="BL117" s="41">
        <v>0</v>
      </c>
      <c r="BM117" s="41">
        <v>0</v>
      </c>
      <c r="BN117" s="41">
        <v>0</v>
      </c>
      <c r="BO117" s="41">
        <v>0</v>
      </c>
      <c r="BP117" s="41">
        <v>0</v>
      </c>
      <c r="BQ117" s="41">
        <v>0</v>
      </c>
      <c r="BR117" s="41">
        <v>0</v>
      </c>
      <c r="BS117" s="41">
        <v>0</v>
      </c>
      <c r="BT117" s="41">
        <v>0</v>
      </c>
      <c r="BU117" s="41">
        <v>0</v>
      </c>
      <c r="BV117" s="41">
        <v>0</v>
      </c>
      <c r="BW117" s="41">
        <v>0</v>
      </c>
      <c r="BX117" s="41">
        <v>0</v>
      </c>
      <c r="BY117" s="41">
        <v>0</v>
      </c>
      <c r="BZ117" s="41">
        <v>0</v>
      </c>
      <c r="CA117" s="41">
        <v>0</v>
      </c>
      <c r="CB117" s="41">
        <v>0</v>
      </c>
      <c r="CC117" s="41">
        <v>0</v>
      </c>
      <c r="CD117" s="41">
        <v>0</v>
      </c>
      <c r="CE117" s="41">
        <v>0</v>
      </c>
      <c r="CF117" s="41">
        <v>0</v>
      </c>
      <c r="CG117" s="41">
        <v>0</v>
      </c>
      <c r="CH117" s="19"/>
    </row>
    <row r="118" spans="8:86">
      <c r="H118" s="7"/>
      <c r="I118" s="14"/>
      <c r="J118" s="18"/>
      <c r="K118" s="18"/>
      <c r="L118" s="18"/>
      <c r="M118" s="18"/>
      <c r="N118" s="18"/>
      <c r="O118" s="18"/>
      <c r="P118" s="18"/>
      <c r="Q118" s="72">
        <v>941</v>
      </c>
      <c r="R118" s="73" t="s">
        <v>579</v>
      </c>
      <c r="S118" s="18"/>
      <c r="T118" s="18"/>
      <c r="U118" s="18"/>
      <c r="V118" s="18"/>
      <c r="W118" s="43">
        <v>4.2700889346736604E-2</v>
      </c>
      <c r="X118" s="43">
        <v>4.5479086381942445E-2</v>
      </c>
      <c r="Y118" s="43">
        <v>5.1500049910969972E-2</v>
      </c>
      <c r="Z118" s="43">
        <v>4.1099520389728174E-2</v>
      </c>
      <c r="AA118" s="43">
        <v>4.1108129633116615E-2</v>
      </c>
      <c r="AB118" s="43">
        <v>4.4457963773087042E-2</v>
      </c>
      <c r="AC118" s="43">
        <v>4.5479217835641163E-2</v>
      </c>
      <c r="AD118" s="43">
        <v>4.5478979673110716E-2</v>
      </c>
      <c r="AE118" s="43">
        <v>4.547907125316418E-2</v>
      </c>
      <c r="AF118" s="43">
        <v>5.0820192760380613E-2</v>
      </c>
      <c r="AG118" s="43">
        <v>5.098529714621719E-2</v>
      </c>
      <c r="AH118" s="43">
        <v>5.7376059576847563E-2</v>
      </c>
      <c r="AI118" s="43">
        <v>4.0615353392549076E-2</v>
      </c>
      <c r="AJ118" s="43">
        <v>4.694359369645594E-2</v>
      </c>
      <c r="AK118" s="43">
        <v>4.6116634961804959E-2</v>
      </c>
      <c r="AL118" s="43">
        <v>3.7699865515408819E-2</v>
      </c>
      <c r="AM118" s="43">
        <v>3.8307882500706082E-2</v>
      </c>
      <c r="AN118" s="43">
        <v>3.718444536633652E-2</v>
      </c>
      <c r="AO118" s="43">
        <v>4.13999811146393E-2</v>
      </c>
      <c r="AP118" s="43">
        <v>4.0676148620362854E-2</v>
      </c>
      <c r="AQ118" s="43">
        <v>4.2847241290702075E-2</v>
      </c>
      <c r="AR118" s="43">
        <v>4.4572501948199339E-2</v>
      </c>
      <c r="AS118" s="43">
        <v>5.0853170302352785E-2</v>
      </c>
      <c r="AT118" s="43">
        <v>4.883624054174756E-2</v>
      </c>
      <c r="AU118" s="43">
        <v>5.1539802207245806E-2</v>
      </c>
      <c r="AV118" s="43">
        <v>5.3499483652453231E-2</v>
      </c>
      <c r="AW118" s="43">
        <v>4.8597061762102274E-2</v>
      </c>
      <c r="AX118" s="43">
        <v>5.5529642213907215E-2</v>
      </c>
      <c r="AY118" s="43">
        <v>5.0472906035526136E-2</v>
      </c>
      <c r="AZ118" s="43">
        <v>4.14797290348786E-2</v>
      </c>
      <c r="BA118" s="43">
        <v>3.7771737065768154E-2</v>
      </c>
      <c r="BB118" s="43">
        <v>4.0641117891388481E-2</v>
      </c>
      <c r="BC118" s="43">
        <v>4.1047608824905317E-2</v>
      </c>
      <c r="BD118" s="43">
        <v>4.0276651117553894E-2</v>
      </c>
      <c r="BE118" s="43">
        <v>3.3995036979786682E-2</v>
      </c>
      <c r="BF118" s="43">
        <v>4.1158307942858151E-2</v>
      </c>
      <c r="BG118" s="43">
        <v>4.3060582373998409E-2</v>
      </c>
      <c r="BH118" s="43">
        <v>4.3948276635894554E-2</v>
      </c>
      <c r="BI118" s="43">
        <v>4.5627549086036875E-2</v>
      </c>
      <c r="BJ118" s="43">
        <v>4.5739542201896535E-2</v>
      </c>
      <c r="BK118" s="43">
        <v>4.4087777679887925E-2</v>
      </c>
      <c r="BL118" s="43">
        <v>4.5437693913795332E-2</v>
      </c>
      <c r="BM118" s="43">
        <v>4.5154329052348043E-2</v>
      </c>
      <c r="BN118" s="43">
        <v>4.3559039233674393E-2</v>
      </c>
      <c r="BO118" s="43">
        <v>4.9116768188838783E-2</v>
      </c>
      <c r="BP118" s="43">
        <v>5.1776770479966906E-2</v>
      </c>
      <c r="BQ118" s="43">
        <v>4.6969509407034434E-2</v>
      </c>
      <c r="BR118" s="43">
        <v>5.1406559421448651E-2</v>
      </c>
      <c r="BS118" s="43">
        <v>4.8790489754445721E-2</v>
      </c>
      <c r="BT118" s="43">
        <v>5.3813911433912627E-2</v>
      </c>
      <c r="BU118" s="43">
        <v>4.1028127491076899E-2</v>
      </c>
      <c r="BV118" s="43">
        <v>4.245200604584537E-2</v>
      </c>
      <c r="BW118" s="43">
        <v>3.7327267978708376E-2</v>
      </c>
      <c r="BX118" s="43">
        <v>4.1493808132350596E-2</v>
      </c>
      <c r="BY118" s="43">
        <v>4.9759483805756032E-2</v>
      </c>
      <c r="BZ118" s="43">
        <v>4.7948469647598538E-2</v>
      </c>
      <c r="CA118" s="43">
        <v>4.8645816322771776E-2</v>
      </c>
      <c r="CB118" s="43">
        <v>5.467300275922319E-2</v>
      </c>
      <c r="CC118" s="43">
        <v>5.156165171097972E-2</v>
      </c>
      <c r="CD118" s="43">
        <v>4.6898028120035136E-2</v>
      </c>
      <c r="CE118" s="43">
        <v>4.8639046897947104E-2</v>
      </c>
      <c r="CF118" s="43">
        <v>4.7045209640021859E-2</v>
      </c>
      <c r="CG118" s="43">
        <v>4.6224710707720211E-2</v>
      </c>
      <c r="CH118" s="19"/>
    </row>
    <row r="119" spans="8:86">
      <c r="H119" s="7"/>
      <c r="I119" s="14"/>
      <c r="J119" s="18"/>
      <c r="K119" s="18"/>
      <c r="L119" s="18"/>
      <c r="M119" s="18"/>
      <c r="N119" s="18"/>
      <c r="O119" s="18"/>
      <c r="P119" s="18"/>
      <c r="Q119" s="72">
        <v>951</v>
      </c>
      <c r="R119" s="73" t="s">
        <v>580</v>
      </c>
      <c r="S119" s="18"/>
      <c r="T119" s="18"/>
      <c r="U119" s="18"/>
      <c r="V119" s="18"/>
      <c r="W119" s="43">
        <v>-3.0312350549229459E-6</v>
      </c>
      <c r="X119" s="43">
        <v>-9.4275452224747966E-6</v>
      </c>
      <c r="Y119" s="43">
        <v>-2.3916684063723247E-3</v>
      </c>
      <c r="Z119" s="43">
        <v>-2.240631247005927E-2</v>
      </c>
      <c r="AA119" s="43">
        <v>-3.3427554166266473E-6</v>
      </c>
      <c r="AB119" s="43">
        <v>-2.6875771533848853E-6</v>
      </c>
      <c r="AC119" s="43">
        <v>-9.3445967321377384E-6</v>
      </c>
      <c r="AD119" s="43">
        <v>-9.4942230697038008E-6</v>
      </c>
      <c r="AE119" s="43">
        <v>-9.4372387449119961E-6</v>
      </c>
      <c r="AF119" s="43">
        <v>-2.5073810276394462E-3</v>
      </c>
      <c r="AG119" s="43">
        <v>-2.6587038011857285E-3</v>
      </c>
      <c r="AH119" s="43">
        <v>-4.9789719456538254E-4</v>
      </c>
      <c r="AI119" s="43">
        <v>-4.2978239446898499E-2</v>
      </c>
      <c r="AJ119" s="43">
        <v>-1.6041289662601943E-3</v>
      </c>
      <c r="AK119" s="43">
        <v>-3.9214632268883649E-3</v>
      </c>
      <c r="AL119" s="43">
        <v>-3.3079846645940922E-2</v>
      </c>
      <c r="AM119" s="43">
        <v>-2.6087398309113663E-2</v>
      </c>
      <c r="AN119" s="43">
        <v>-2.7431607931019772E-2</v>
      </c>
      <c r="AO119" s="43">
        <v>-2.9429826423882756E-6</v>
      </c>
      <c r="AP119" s="43">
        <v>-3.934475037119475E-6</v>
      </c>
      <c r="AQ119" s="43">
        <v>-1.8828986329188818E-6</v>
      </c>
      <c r="AR119" s="43">
        <v>-2.7447976927975921E-6</v>
      </c>
      <c r="AS119" s="43">
        <v>-2.5139409394955531E-3</v>
      </c>
      <c r="AT119" s="43">
        <v>-2.1127320968020772E-3</v>
      </c>
      <c r="AU119" s="43">
        <v>-2.6398803906614449E-3</v>
      </c>
      <c r="AV119" s="43">
        <v>-2.6637190317841371E-3</v>
      </c>
      <c r="AW119" s="43">
        <v>-2.4640076495845028E-3</v>
      </c>
      <c r="AX119" s="43">
        <v>-2.6458435837478128E-3</v>
      </c>
      <c r="AY119" s="43">
        <v>-2.9025632280485353E-3</v>
      </c>
      <c r="AZ119" s="43">
        <v>-2.9106471134171746E-6</v>
      </c>
      <c r="BA119" s="43">
        <v>-4.414133115083341E-6</v>
      </c>
      <c r="BB119" s="43">
        <v>-1.222656976275225E-5</v>
      </c>
      <c r="BC119" s="43">
        <v>-3.7977814598629822E-6</v>
      </c>
      <c r="BD119" s="43">
        <v>-3.9962401325313932E-6</v>
      </c>
      <c r="BE119" s="43">
        <v>0</v>
      </c>
      <c r="BF119" s="43">
        <v>0</v>
      </c>
      <c r="BG119" s="43">
        <v>-2.1207408394197547E-6</v>
      </c>
      <c r="BH119" s="43">
        <v>-1.4165439689248849E-5</v>
      </c>
      <c r="BI119" s="43">
        <v>-2.2790983559458978E-6</v>
      </c>
      <c r="BJ119" s="43">
        <v>-3.0279056137889936E-6</v>
      </c>
      <c r="BK119" s="43">
        <v>-1.9296121183424336E-6</v>
      </c>
      <c r="BL119" s="43">
        <v>-2.7133461073567021E-6</v>
      </c>
      <c r="BM119" s="43">
        <v>-2.5683329778007914E-6</v>
      </c>
      <c r="BN119" s="43">
        <v>-2.7530064204493448E-6</v>
      </c>
      <c r="BO119" s="43">
        <v>0</v>
      </c>
      <c r="BP119" s="43">
        <v>-2.5603127021699285E-3</v>
      </c>
      <c r="BQ119" s="43">
        <v>-2.3189515861904517E-3</v>
      </c>
      <c r="BR119" s="43">
        <v>-2.6683189045068468E-3</v>
      </c>
      <c r="BS119" s="43">
        <v>-2.542125087106566E-3</v>
      </c>
      <c r="BT119" s="43">
        <v>-2.6276154006534542E-3</v>
      </c>
      <c r="BU119" s="43">
        <v>-3.8504630283849137E-6</v>
      </c>
      <c r="BV119" s="43">
        <v>0</v>
      </c>
      <c r="BW119" s="43">
        <v>-3.7308613671872437E-6</v>
      </c>
      <c r="BX119" s="43">
        <v>-4.1057571435844746E-6</v>
      </c>
      <c r="BY119" s="43">
        <v>-2.4273866960919125E-3</v>
      </c>
      <c r="BZ119" s="43">
        <v>-2.6471327677596865E-3</v>
      </c>
      <c r="CA119" s="43">
        <v>-2.1064458086091286E-3</v>
      </c>
      <c r="CB119" s="43">
        <v>-2.7647398799119376E-3</v>
      </c>
      <c r="CC119" s="43">
        <v>-2.5471427163950349E-3</v>
      </c>
      <c r="CD119" s="43">
        <v>-2.8076424816872473E-3</v>
      </c>
      <c r="CE119" s="43">
        <v>-4.2533440164636395E-3</v>
      </c>
      <c r="CF119" s="43">
        <v>-2.3124514265441334E-3</v>
      </c>
      <c r="CG119" s="43">
        <v>-2.3829052922605125E-3</v>
      </c>
      <c r="CH119" s="19"/>
    </row>
    <row r="120" spans="8:86">
      <c r="H120" s="7"/>
      <c r="I120" s="14"/>
      <c r="J120" s="18"/>
      <c r="K120" s="18"/>
      <c r="L120" s="18"/>
      <c r="M120" s="18"/>
      <c r="N120" s="18"/>
      <c r="O120" s="18"/>
      <c r="P120" s="18"/>
      <c r="Q120" s="74"/>
      <c r="R120" s="75" t="s">
        <v>581</v>
      </c>
      <c r="S120" s="18"/>
      <c r="T120" s="18"/>
      <c r="U120" s="18"/>
      <c r="V120" s="18"/>
      <c r="W120" s="76">
        <v>3.4114238005816241E-2</v>
      </c>
      <c r="X120" s="76">
        <v>1.314118131994106E-2</v>
      </c>
      <c r="Y120" s="76">
        <v>2.2426967318604565E-2</v>
      </c>
      <c r="Z120" s="76">
        <v>3.3650034679772484E-2</v>
      </c>
      <c r="AA120" s="76">
        <v>4.810313651442296E-2</v>
      </c>
      <c r="AB120" s="76">
        <v>1.8682195361781222E-2</v>
      </c>
      <c r="AC120" s="76">
        <v>1.3141512874244933E-2</v>
      </c>
      <c r="AD120" s="76">
        <v>1.3141767088078004E-2</v>
      </c>
      <c r="AE120" s="76">
        <v>1.3140951545001453E-2</v>
      </c>
      <c r="AF120" s="76">
        <v>2.3159301364893373E-2</v>
      </c>
      <c r="AG120" s="76">
        <v>2.0163862759310765E-2</v>
      </c>
      <c r="AH120" s="76">
        <v>3.0131132949696542E-2</v>
      </c>
      <c r="AI120" s="76">
        <v>6.1693535637417064E-2</v>
      </c>
      <c r="AJ120" s="76">
        <v>5.2395632202727686E-2</v>
      </c>
      <c r="AK120" s="76">
        <v>5.5887057013772355E-2</v>
      </c>
      <c r="AL120" s="76">
        <v>1.2648668238041958E-2</v>
      </c>
      <c r="AM120" s="76">
        <v>1.8809594554917514E-2</v>
      </c>
      <c r="AN120" s="76">
        <v>8.5400981694245676E-3</v>
      </c>
      <c r="AO120" s="76">
        <v>6.0645571350557544E-2</v>
      </c>
      <c r="AP120" s="76">
        <v>2.9538578696714717E-2</v>
      </c>
      <c r="AQ120" s="76">
        <v>5.1402877231698091E-2</v>
      </c>
      <c r="AR120" s="76">
        <v>1.6355433780691774E-2</v>
      </c>
      <c r="AS120" s="76">
        <v>2.2973211804532129E-2</v>
      </c>
      <c r="AT120" s="76">
        <v>3.4354580760031853E-2</v>
      </c>
      <c r="AU120" s="76">
        <v>2.0308597887867E-2</v>
      </c>
      <c r="AV120" s="76">
        <v>2.2578381547453241E-2</v>
      </c>
      <c r="AW120" s="76">
        <v>1.3196639997684207E-2</v>
      </c>
      <c r="AX120" s="76">
        <v>2.5839712779339878E-2</v>
      </c>
      <c r="AY120" s="76">
        <v>2.115593163348552E-2</v>
      </c>
      <c r="AZ120" s="76">
        <v>6.1141000457508456E-2</v>
      </c>
      <c r="BA120" s="76">
        <v>3.8105325742422216E-2</v>
      </c>
      <c r="BB120" s="76">
        <v>3.9279836455904389E-2</v>
      </c>
      <c r="BC120" s="76">
        <v>3.7836290572837286E-2</v>
      </c>
      <c r="BD120" s="76">
        <v>1.6487496620533695E-2</v>
      </c>
      <c r="BE120" s="76">
        <v>3.1985571384038292E-2</v>
      </c>
      <c r="BF120" s="76">
        <v>4.985575917895551E-2</v>
      </c>
      <c r="BG120" s="76">
        <v>5.1598304624839865E-2</v>
      </c>
      <c r="BH120" s="76">
        <v>1.3783310811968819E-2</v>
      </c>
      <c r="BI120" s="76">
        <v>2.2309063684280477E-2</v>
      </c>
      <c r="BJ120" s="76">
        <v>1.2317255921046153E-2</v>
      </c>
      <c r="BK120" s="76">
        <v>1.551628148674704E-2</v>
      </c>
      <c r="BL120" s="76">
        <v>1.6485492098200005E-2</v>
      </c>
      <c r="BM120" s="76">
        <v>1.5527434095087564E-2</v>
      </c>
      <c r="BN120" s="76">
        <v>1.6771140874729272E-2</v>
      </c>
      <c r="BO120" s="76">
        <v>2.6987017310480001E-2</v>
      </c>
      <c r="BP120" s="76">
        <v>2.7114388034755781E-2</v>
      </c>
      <c r="BQ120" s="76">
        <v>5.5599148219694959E-3</v>
      </c>
      <c r="BR120" s="76">
        <v>2.7017999625518294E-2</v>
      </c>
      <c r="BS120" s="76">
        <v>4.8199242285035509E-3</v>
      </c>
      <c r="BT120" s="76">
        <v>7.903818312688396E-3</v>
      </c>
      <c r="BU120" s="76">
        <v>3.7877608990660429E-2</v>
      </c>
      <c r="BV120" s="76">
        <v>3.4857671568849988E-2</v>
      </c>
      <c r="BW120" s="76">
        <v>3.6156019664220718E-2</v>
      </c>
      <c r="BX120" s="76">
        <v>8.3706533125177274E-3</v>
      </c>
      <c r="BY120" s="76">
        <v>2.6911756945731904E-2</v>
      </c>
      <c r="BZ120" s="76">
        <v>3.2298790089281444E-2</v>
      </c>
      <c r="CA120" s="76">
        <v>5.5150199013683596E-3</v>
      </c>
      <c r="CB120" s="76">
        <v>3.0693559219216526E-2</v>
      </c>
      <c r="CC120" s="76">
        <v>2.9464082183104381E-2</v>
      </c>
      <c r="CD120" s="76">
        <v>3.8310020486315266E-2</v>
      </c>
      <c r="CE120" s="76">
        <v>5.7978285718434212E-3</v>
      </c>
      <c r="CF120" s="76">
        <v>3.8362180916875557E-3</v>
      </c>
      <c r="CG120" s="76">
        <v>2.2519005065974321E-2</v>
      </c>
      <c r="CH120" s="19"/>
    </row>
    <row r="121" spans="8:86">
      <c r="H121" s="7"/>
      <c r="I121" s="14"/>
      <c r="J121" s="18"/>
      <c r="K121" s="18"/>
      <c r="L121" s="18"/>
      <c r="M121" s="18"/>
      <c r="N121" s="18"/>
      <c r="O121" s="18"/>
      <c r="P121" s="18"/>
      <c r="Q121" s="77">
        <v>960</v>
      </c>
      <c r="R121" s="78" t="s">
        <v>50</v>
      </c>
      <c r="S121" s="18"/>
      <c r="T121" s="18"/>
      <c r="U121" s="18"/>
      <c r="V121" s="18"/>
      <c r="W121" s="68">
        <v>0.46694458867817107</v>
      </c>
      <c r="X121" s="68">
        <v>0.46609093679172481</v>
      </c>
      <c r="Y121" s="68">
        <v>0.49372549323266146</v>
      </c>
      <c r="Z121" s="68">
        <v>0.52518745251875609</v>
      </c>
      <c r="AA121" s="68">
        <v>0.46269687559226313</v>
      </c>
      <c r="AB121" s="68">
        <v>0.47163051083573226</v>
      </c>
      <c r="AC121" s="68">
        <v>0.46609187121475221</v>
      </c>
      <c r="AD121" s="68">
        <v>0.46609174850519952</v>
      </c>
      <c r="AE121" s="68">
        <v>0.46609047730190067</v>
      </c>
      <c r="AF121" s="68">
        <v>0.48821361260157431</v>
      </c>
      <c r="AG121" s="68">
        <v>0.48847160942399093</v>
      </c>
      <c r="AH121" s="68">
        <v>0.54674678030017265</v>
      </c>
      <c r="AI121" s="68">
        <v>0.54961519418978633</v>
      </c>
      <c r="AJ121" s="68">
        <v>0.59498931950316902</v>
      </c>
      <c r="AK121" s="68">
        <v>0.5833444703875571</v>
      </c>
      <c r="AL121" s="68">
        <v>0.46447897517967401</v>
      </c>
      <c r="AM121" s="68">
        <v>0.52142964064946018</v>
      </c>
      <c r="AN121" s="68">
        <v>0.46479674290973672</v>
      </c>
      <c r="AO121" s="68">
        <v>0.47534021120532605</v>
      </c>
      <c r="AP121" s="68">
        <v>0.44398297051211272</v>
      </c>
      <c r="AQ121" s="68">
        <v>0.47718556944159418</v>
      </c>
      <c r="AR121" s="68">
        <v>0.47123549165501338</v>
      </c>
      <c r="AS121" s="68">
        <v>0.48845962366610263</v>
      </c>
      <c r="AT121" s="68">
        <v>0.47341341319038432</v>
      </c>
      <c r="AU121" s="68">
        <v>0.4911926444607318</v>
      </c>
      <c r="AV121" s="68">
        <v>0.48361382761263183</v>
      </c>
      <c r="AW121" s="68">
        <v>0.50309127894032246</v>
      </c>
      <c r="AX121" s="68">
        <v>0.48854814600963703</v>
      </c>
      <c r="AY121" s="68">
        <v>0.46157777925913313</v>
      </c>
      <c r="AZ121" s="68">
        <v>0.47718889884935939</v>
      </c>
      <c r="BA121" s="68">
        <v>0.39123156081597443</v>
      </c>
      <c r="BB121" s="68">
        <v>0.46945946698857954</v>
      </c>
      <c r="BC121" s="68">
        <v>0.48293105571927147</v>
      </c>
      <c r="BD121" s="68">
        <v>0.38619383976875543</v>
      </c>
      <c r="BE121" s="68">
        <v>0.34137941622982315</v>
      </c>
      <c r="BF121" s="68">
        <v>0.4757346979643976</v>
      </c>
      <c r="BG121" s="68">
        <v>0.47736883925094692</v>
      </c>
      <c r="BH121" s="68">
        <v>0.46074542932683776</v>
      </c>
      <c r="BI121" s="68">
        <v>0.50404208318056487</v>
      </c>
      <c r="BJ121" s="68">
        <v>0.49074753823900363</v>
      </c>
      <c r="BK121" s="68">
        <v>0.48644583741669134</v>
      </c>
      <c r="BL121" s="68">
        <v>0.46966584560280905</v>
      </c>
      <c r="BM121" s="68">
        <v>0.48432595298751452</v>
      </c>
      <c r="BN121" s="68">
        <v>0.45759742754005961</v>
      </c>
      <c r="BO121" s="68">
        <v>0.46069198703000219</v>
      </c>
      <c r="BP121" s="68">
        <v>0.49421490470774171</v>
      </c>
      <c r="BQ121" s="68">
        <v>0.46425915200668716</v>
      </c>
      <c r="BR121" s="68">
        <v>0.52502468494624654</v>
      </c>
      <c r="BS121" s="68">
        <v>0.36629179969705689</v>
      </c>
      <c r="BT121" s="68">
        <v>0.45604493000112206</v>
      </c>
      <c r="BU121" s="68">
        <v>0.48386013644667503</v>
      </c>
      <c r="BV121" s="68">
        <v>0.41595420479691914</v>
      </c>
      <c r="BW121" s="68">
        <v>0.42773727980054799</v>
      </c>
      <c r="BX121" s="68">
        <v>0.36904961432462602</v>
      </c>
      <c r="BY121" s="68">
        <v>0.49331448161209834</v>
      </c>
      <c r="BZ121" s="68">
        <v>0.42222037506661214</v>
      </c>
      <c r="CA121" s="68">
        <v>0.43833223358970136</v>
      </c>
      <c r="CB121" s="68">
        <v>0.51577057892132216</v>
      </c>
      <c r="CC121" s="68">
        <v>0.46353125889728242</v>
      </c>
      <c r="CD121" s="68">
        <v>0.47162284349338046</v>
      </c>
      <c r="CE121" s="68">
        <v>0.41651993545196936</v>
      </c>
      <c r="CF121" s="68">
        <v>0.46127752739255812</v>
      </c>
      <c r="CG121" s="68">
        <v>0.49359473060147491</v>
      </c>
      <c r="CH121" s="19"/>
    </row>
    <row r="122" spans="8:86">
      <c r="H122" s="7"/>
      <c r="I122" s="14"/>
      <c r="J122" s="18"/>
      <c r="K122" s="18"/>
      <c r="L122" s="18"/>
      <c r="M122" s="18"/>
      <c r="N122" s="18"/>
      <c r="O122" s="18"/>
      <c r="P122" s="18"/>
      <c r="Q122" s="79">
        <v>970</v>
      </c>
      <c r="R122" s="80" t="s">
        <v>51</v>
      </c>
      <c r="S122" s="18"/>
      <c r="T122" s="18"/>
      <c r="U122" s="18"/>
      <c r="V122" s="18"/>
      <c r="W122" s="68">
        <v>1</v>
      </c>
      <c r="X122" s="68">
        <v>1</v>
      </c>
      <c r="Y122" s="68">
        <v>1</v>
      </c>
      <c r="Z122" s="68">
        <v>1</v>
      </c>
      <c r="AA122" s="68">
        <v>1</v>
      </c>
      <c r="AB122" s="68">
        <v>1</v>
      </c>
      <c r="AC122" s="68">
        <v>1</v>
      </c>
      <c r="AD122" s="68">
        <v>1</v>
      </c>
      <c r="AE122" s="68">
        <v>1</v>
      </c>
      <c r="AF122" s="68">
        <v>1</v>
      </c>
      <c r="AG122" s="68">
        <v>1</v>
      </c>
      <c r="AH122" s="68">
        <v>1</v>
      </c>
      <c r="AI122" s="68">
        <v>1</v>
      </c>
      <c r="AJ122" s="68">
        <v>1</v>
      </c>
      <c r="AK122" s="68">
        <v>1</v>
      </c>
      <c r="AL122" s="68">
        <v>1</v>
      </c>
      <c r="AM122" s="68">
        <v>1</v>
      </c>
      <c r="AN122" s="68">
        <v>1</v>
      </c>
      <c r="AO122" s="68">
        <v>1</v>
      </c>
      <c r="AP122" s="68">
        <v>1</v>
      </c>
      <c r="AQ122" s="68">
        <v>1</v>
      </c>
      <c r="AR122" s="68">
        <v>1</v>
      </c>
      <c r="AS122" s="68">
        <v>1</v>
      </c>
      <c r="AT122" s="68">
        <v>1</v>
      </c>
      <c r="AU122" s="68">
        <v>1</v>
      </c>
      <c r="AV122" s="68">
        <v>1</v>
      </c>
      <c r="AW122" s="68">
        <v>1</v>
      </c>
      <c r="AX122" s="68">
        <v>1</v>
      </c>
      <c r="AY122" s="68">
        <v>1</v>
      </c>
      <c r="AZ122" s="68">
        <v>1</v>
      </c>
      <c r="BA122" s="68">
        <v>1</v>
      </c>
      <c r="BB122" s="68">
        <v>1</v>
      </c>
      <c r="BC122" s="68">
        <v>1</v>
      </c>
      <c r="BD122" s="68">
        <v>1</v>
      </c>
      <c r="BE122" s="68">
        <v>1</v>
      </c>
      <c r="BF122" s="68">
        <v>1</v>
      </c>
      <c r="BG122" s="68">
        <v>1</v>
      </c>
      <c r="BH122" s="68">
        <v>1</v>
      </c>
      <c r="BI122" s="68">
        <v>1</v>
      </c>
      <c r="BJ122" s="68">
        <v>1</v>
      </c>
      <c r="BK122" s="68">
        <v>1</v>
      </c>
      <c r="BL122" s="68">
        <v>1</v>
      </c>
      <c r="BM122" s="68">
        <v>1</v>
      </c>
      <c r="BN122" s="68">
        <v>1</v>
      </c>
      <c r="BO122" s="68">
        <v>1</v>
      </c>
      <c r="BP122" s="68">
        <v>1</v>
      </c>
      <c r="BQ122" s="68">
        <v>1</v>
      </c>
      <c r="BR122" s="68">
        <v>1</v>
      </c>
      <c r="BS122" s="68">
        <v>1</v>
      </c>
      <c r="BT122" s="68">
        <v>1</v>
      </c>
      <c r="BU122" s="68">
        <v>1</v>
      </c>
      <c r="BV122" s="68">
        <v>1</v>
      </c>
      <c r="BW122" s="68">
        <v>1</v>
      </c>
      <c r="BX122" s="68">
        <v>1</v>
      </c>
      <c r="BY122" s="68">
        <v>1</v>
      </c>
      <c r="BZ122" s="68">
        <v>1</v>
      </c>
      <c r="CA122" s="68">
        <v>1</v>
      </c>
      <c r="CB122" s="68">
        <v>1</v>
      </c>
      <c r="CC122" s="68">
        <v>1</v>
      </c>
      <c r="CD122" s="68">
        <v>1</v>
      </c>
      <c r="CE122" s="68">
        <v>1</v>
      </c>
      <c r="CF122" s="68">
        <v>1</v>
      </c>
      <c r="CG122" s="68">
        <v>1</v>
      </c>
      <c r="CH122" s="19"/>
    </row>
    <row r="123" spans="8:86">
      <c r="H123" s="7"/>
      <c r="I123" s="14"/>
      <c r="J123" s="18"/>
      <c r="K123" s="18"/>
      <c r="L123" s="81"/>
      <c r="M123" s="81"/>
      <c r="N123" s="18"/>
      <c r="O123" s="81"/>
      <c r="P123" s="18"/>
      <c r="Q123" s="18"/>
      <c r="R123" s="18"/>
      <c r="S123" s="18"/>
      <c r="T123" s="18"/>
      <c r="U123" s="18"/>
      <c r="V123" s="18"/>
      <c r="W123" s="81"/>
      <c r="X123" s="81"/>
      <c r="Y123" s="81"/>
      <c r="Z123" s="81"/>
      <c r="AA123" s="81"/>
      <c r="AB123" s="81"/>
      <c r="AC123" s="81"/>
      <c r="AD123" s="81"/>
      <c r="AE123" s="81"/>
      <c r="AF123" s="81"/>
      <c r="AG123" s="81"/>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81"/>
      <c r="CE123" s="81"/>
      <c r="CF123" s="81"/>
      <c r="CG123" s="81"/>
      <c r="CH123" s="82"/>
    </row>
    <row r="124" spans="8:86" ht="18.5" thickBot="1">
      <c r="H124" s="7"/>
      <c r="I124" s="83"/>
      <c r="J124" s="84"/>
      <c r="K124" s="84"/>
      <c r="L124" s="84"/>
      <c r="M124" s="84"/>
      <c r="N124" s="84"/>
      <c r="O124" s="85"/>
      <c r="P124" s="84"/>
      <c r="Q124" s="84"/>
      <c r="R124" s="84"/>
      <c r="S124" s="84"/>
      <c r="T124" s="85"/>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S124" s="84"/>
      <c r="BT124" s="84"/>
      <c r="BU124" s="84"/>
      <c r="BV124" s="84"/>
      <c r="BW124" s="84"/>
      <c r="BX124" s="84"/>
      <c r="BY124" s="84"/>
      <c r="BZ124" s="84"/>
      <c r="CA124" s="84"/>
      <c r="CB124" s="84"/>
      <c r="CC124" s="84"/>
      <c r="CD124" s="84"/>
      <c r="CE124" s="84"/>
      <c r="CF124" s="84"/>
      <c r="CG124" s="84"/>
      <c r="CH124" s="86"/>
    </row>
    <row r="125" spans="8:86" ht="18.5" thickTop="1">
      <c r="I125" s="52"/>
      <c r="J125" s="52"/>
      <c r="K125" s="52"/>
      <c r="L125" s="52"/>
      <c r="M125" s="52"/>
      <c r="N125" s="52"/>
      <c r="O125" s="87"/>
      <c r="P125" s="52"/>
      <c r="Q125" s="52"/>
      <c r="R125" s="52"/>
      <c r="S125" s="52"/>
      <c r="T125" s="87"/>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c r="CH125" s="52"/>
    </row>
    <row r="127" spans="8:86" ht="13.5" customHeight="1">
      <c r="T127" s="1"/>
    </row>
    <row r="128" spans="8:86">
      <c r="T128" s="1"/>
    </row>
    <row r="129" spans="20:20">
      <c r="T129" s="1"/>
    </row>
  </sheetData>
  <sheetProtection sheet="1" objects="1" scenarios="1"/>
  <mergeCells count="4">
    <mergeCell ref="G14:G29"/>
    <mergeCell ref="Q3:R5"/>
    <mergeCell ref="W2:X2"/>
    <mergeCell ref="S2:V2"/>
  </mergeCells>
  <phoneticPr fontId="3"/>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W70"/>
  <sheetViews>
    <sheetView showRowColHeaders="0" zoomScale="80" zoomScaleNormal="80" workbookViewId="0"/>
  </sheetViews>
  <sheetFormatPr defaultColWidth="9" defaultRowHeight="16.5"/>
  <cols>
    <col min="1" max="1" width="1.6328125" style="337" customWidth="1"/>
    <col min="2" max="3" width="5.6328125" style="337" customWidth="1"/>
    <col min="4" max="4" width="17.26953125" style="337" bestFit="1" customWidth="1"/>
    <col min="5" max="6" width="13" style="337" bestFit="1" customWidth="1"/>
    <col min="7" max="7" width="1.6328125" style="337" customWidth="1"/>
    <col min="8" max="12" width="10.6328125" style="337" customWidth="1"/>
    <col min="13" max="13" width="1.6328125" style="337" customWidth="1"/>
    <col min="14" max="16384" width="9" style="337"/>
  </cols>
  <sheetData>
    <row r="1" spans="2:14" ht="37.5" customHeight="1">
      <c r="B1" s="339"/>
    </row>
    <row r="2" spans="2:14" ht="16.5" customHeight="1">
      <c r="C2" s="339"/>
      <c r="D2" s="339"/>
      <c r="E2" s="339"/>
      <c r="F2" s="339"/>
      <c r="H2" s="339"/>
      <c r="I2" s="339"/>
      <c r="J2" s="339"/>
      <c r="K2" s="339"/>
      <c r="L2" s="339"/>
    </row>
    <row r="3" spans="2:14">
      <c r="B3" s="339"/>
      <c r="C3" s="339"/>
      <c r="D3" s="339"/>
      <c r="E3" s="339"/>
      <c r="F3" s="339"/>
      <c r="G3" s="339"/>
      <c r="H3" s="339"/>
      <c r="I3" s="339"/>
      <c r="J3" s="339"/>
      <c r="K3" s="339"/>
      <c r="L3" s="339"/>
    </row>
    <row r="4" spans="2:14">
      <c r="B4" s="435" t="s">
        <v>178</v>
      </c>
      <c r="C4" s="339" t="s">
        <v>105</v>
      </c>
      <c r="D4" s="339"/>
      <c r="E4" s="436"/>
      <c r="F4" s="743" t="s">
        <v>106</v>
      </c>
      <c r="G4" s="744"/>
      <c r="H4" s="744"/>
      <c r="I4" s="744"/>
      <c r="J4" s="744"/>
      <c r="K4" s="744"/>
      <c r="L4" s="745"/>
      <c r="M4" s="357"/>
    </row>
    <row r="5" spans="2:14" ht="17" thickBot="1">
      <c r="B5" s="339"/>
      <c r="C5" s="339"/>
      <c r="D5" s="339"/>
      <c r="E5" s="436"/>
      <c r="F5" s="746"/>
      <c r="G5" s="747"/>
      <c r="H5" s="747"/>
      <c r="I5" s="747"/>
      <c r="J5" s="747"/>
      <c r="K5" s="747"/>
      <c r="L5" s="748"/>
      <c r="M5" s="357"/>
    </row>
    <row r="6" spans="2:14">
      <c r="B6" s="435" t="s">
        <v>178</v>
      </c>
      <c r="C6" s="339" t="s">
        <v>107</v>
      </c>
      <c r="D6" s="339"/>
      <c r="E6" s="339"/>
      <c r="F6" s="416"/>
      <c r="G6" s="388"/>
      <c r="H6" s="416"/>
      <c r="I6" s="416"/>
      <c r="J6" s="416"/>
      <c r="K6" s="416"/>
      <c r="L6" s="416"/>
    </row>
    <row r="7" spans="2:14">
      <c r="B7" s="339"/>
      <c r="C7" s="339" t="s">
        <v>108</v>
      </c>
      <c r="E7" s="339"/>
      <c r="F7" s="339"/>
      <c r="H7" s="339"/>
      <c r="I7" s="339"/>
      <c r="J7" s="339"/>
      <c r="K7" s="339"/>
      <c r="L7" s="339"/>
    </row>
    <row r="8" spans="2:14">
      <c r="B8" s="339"/>
      <c r="C8" s="339" t="s">
        <v>109</v>
      </c>
      <c r="D8" s="339"/>
      <c r="E8" s="339"/>
      <c r="F8" s="339"/>
      <c r="H8" s="339"/>
      <c r="I8" s="339"/>
      <c r="J8" s="339"/>
      <c r="K8" s="339"/>
      <c r="L8" s="339"/>
    </row>
    <row r="9" spans="2:14">
      <c r="B9" s="339"/>
      <c r="C9" s="339" t="s">
        <v>110</v>
      </c>
      <c r="D9" s="339"/>
      <c r="E9" s="339"/>
      <c r="F9" s="339"/>
      <c r="H9" s="339"/>
      <c r="I9" s="339"/>
      <c r="J9" s="339"/>
      <c r="K9" s="339"/>
      <c r="L9" s="339"/>
    </row>
    <row r="10" spans="2:14">
      <c r="B10" s="339"/>
      <c r="C10" s="337" t="s">
        <v>68</v>
      </c>
      <c r="D10" s="339"/>
      <c r="E10" s="339"/>
      <c r="F10" s="339"/>
      <c r="H10" s="339"/>
      <c r="I10" s="339"/>
      <c r="J10" s="339"/>
      <c r="K10" s="339"/>
      <c r="L10" s="339"/>
    </row>
    <row r="11" spans="2:14">
      <c r="B11" s="339"/>
      <c r="C11" s="337" t="s">
        <v>69</v>
      </c>
      <c r="D11" s="339"/>
      <c r="E11" s="339"/>
      <c r="F11" s="339"/>
      <c r="H11" s="339"/>
      <c r="I11" s="339"/>
      <c r="J11" s="339"/>
      <c r="K11" s="550"/>
      <c r="L11" s="550"/>
      <c r="M11" s="551"/>
      <c r="N11" s="551"/>
    </row>
    <row r="12" spans="2:14" ht="17" thickBot="1">
      <c r="B12" s="339"/>
      <c r="C12" s="339" t="s">
        <v>111</v>
      </c>
      <c r="D12" s="339"/>
      <c r="E12" s="339"/>
      <c r="F12" s="339"/>
      <c r="G12" s="339"/>
      <c r="H12" s="339"/>
      <c r="I12" s="339"/>
      <c r="J12" s="339"/>
      <c r="K12" s="550"/>
      <c r="L12" s="550"/>
      <c r="M12" s="551"/>
      <c r="N12" s="551"/>
    </row>
    <row r="13" spans="2:14" ht="17" thickTop="1">
      <c r="B13" s="436"/>
      <c r="C13" s="588" t="s">
        <v>850</v>
      </c>
      <c r="D13" s="589"/>
      <c r="E13" s="589"/>
      <c r="F13" s="589"/>
      <c r="G13" s="590"/>
      <c r="H13" s="589"/>
      <c r="I13" s="589"/>
      <c r="J13" s="591"/>
      <c r="K13" s="583"/>
      <c r="L13" s="583"/>
      <c r="M13" s="584"/>
      <c r="N13" s="551"/>
    </row>
    <row r="14" spans="2:14">
      <c r="B14" s="436"/>
      <c r="C14" s="737" t="s">
        <v>884</v>
      </c>
      <c r="D14" s="738"/>
      <c r="E14" s="738"/>
      <c r="F14" s="738"/>
      <c r="G14" s="738"/>
      <c r="H14" s="738"/>
      <c r="I14" s="738"/>
      <c r="J14" s="739"/>
      <c r="K14" s="583"/>
      <c r="L14" s="583"/>
      <c r="M14" s="584"/>
      <c r="N14" s="551"/>
    </row>
    <row r="15" spans="2:14" ht="17" thickBot="1">
      <c r="B15" s="436"/>
      <c r="C15" s="740"/>
      <c r="D15" s="741"/>
      <c r="E15" s="741"/>
      <c r="F15" s="741"/>
      <c r="G15" s="741"/>
      <c r="H15" s="741"/>
      <c r="I15" s="741"/>
      <c r="J15" s="742"/>
      <c r="K15" s="583"/>
      <c r="L15" s="583"/>
      <c r="M15" s="584"/>
      <c r="N15" s="551"/>
    </row>
    <row r="16" spans="2:14" ht="17.25" customHeight="1" thickTop="1" thickBot="1">
      <c r="C16" s="388"/>
      <c r="D16" s="416"/>
      <c r="E16" s="416"/>
      <c r="F16" s="416"/>
      <c r="G16" s="388"/>
      <c r="H16" s="416"/>
      <c r="I16" s="416"/>
      <c r="J16" s="585"/>
      <c r="K16" s="437" t="s">
        <v>112</v>
      </c>
      <c r="L16" s="438">
        <f>SUM(H19:L66)</f>
        <v>0</v>
      </c>
      <c r="M16" s="357"/>
    </row>
    <row r="17" spans="1:23" s="439" customFormat="1" ht="24" customHeight="1" thickTop="1">
      <c r="B17" s="440" t="s">
        <v>113</v>
      </c>
      <c r="C17" s="440" t="s">
        <v>114</v>
      </c>
      <c r="D17" s="440"/>
      <c r="E17" s="440"/>
      <c r="F17" s="440"/>
      <c r="H17" s="440" t="s">
        <v>115</v>
      </c>
      <c r="I17" s="440"/>
      <c r="J17" s="440"/>
      <c r="K17" s="441"/>
      <c r="L17" s="441" t="s">
        <v>116</v>
      </c>
    </row>
    <row r="18" spans="1:23" ht="15" customHeight="1">
      <c r="A18" s="341"/>
      <c r="B18" s="442" t="s">
        <v>117</v>
      </c>
      <c r="C18" s="443" t="s">
        <v>118</v>
      </c>
      <c r="D18" s="444" t="s">
        <v>119</v>
      </c>
      <c r="E18" s="445" t="s">
        <v>120</v>
      </c>
      <c r="F18" s="446" t="s">
        <v>121</v>
      </c>
      <c r="G18" s="357"/>
      <c r="H18" s="442" t="s">
        <v>117</v>
      </c>
      <c r="I18" s="443" t="s">
        <v>118</v>
      </c>
      <c r="J18" s="444" t="s">
        <v>119</v>
      </c>
      <c r="K18" s="445" t="s">
        <v>120</v>
      </c>
      <c r="L18" s="446" t="s">
        <v>121</v>
      </c>
      <c r="V18" s="439"/>
      <c r="W18" s="439"/>
    </row>
    <row r="19" spans="1:23" ht="15" customHeight="1">
      <c r="A19" s="341"/>
      <c r="B19" s="726" t="s">
        <v>122</v>
      </c>
      <c r="C19" s="749" t="s">
        <v>123</v>
      </c>
      <c r="D19" s="721" t="s">
        <v>124</v>
      </c>
      <c r="E19" s="447" t="s">
        <v>125</v>
      </c>
      <c r="F19" s="448"/>
      <c r="G19" s="357"/>
      <c r="H19" s="750"/>
      <c r="I19" s="716"/>
      <c r="J19" s="719"/>
      <c r="K19" s="552"/>
      <c r="L19" s="553"/>
      <c r="N19" s="403"/>
      <c r="V19" s="439"/>
      <c r="W19" s="439"/>
    </row>
    <row r="20" spans="1:23" ht="15" customHeight="1">
      <c r="A20" s="341"/>
      <c r="B20" s="726"/>
      <c r="C20" s="749"/>
      <c r="D20" s="721"/>
      <c r="E20" s="447" t="s">
        <v>126</v>
      </c>
      <c r="F20" s="450"/>
      <c r="G20" s="357"/>
      <c r="H20" s="751"/>
      <c r="I20" s="717"/>
      <c r="J20" s="720"/>
      <c r="K20" s="552"/>
      <c r="L20" s="554"/>
      <c r="V20" s="439"/>
      <c r="W20" s="439"/>
    </row>
    <row r="21" spans="1:23" ht="15" customHeight="1">
      <c r="A21" s="341"/>
      <c r="B21" s="726"/>
      <c r="C21" s="749"/>
      <c r="D21" s="721" t="s">
        <v>127</v>
      </c>
      <c r="E21" s="447" t="s">
        <v>128</v>
      </c>
      <c r="F21" s="452"/>
      <c r="G21" s="357"/>
      <c r="H21" s="751"/>
      <c r="I21" s="717"/>
      <c r="J21" s="719"/>
      <c r="K21" s="552"/>
      <c r="L21" s="555"/>
      <c r="V21" s="439"/>
      <c r="W21" s="439"/>
    </row>
    <row r="22" spans="1:23" ht="15" customHeight="1">
      <c r="A22" s="341"/>
      <c r="B22" s="726"/>
      <c r="C22" s="749"/>
      <c r="D22" s="714"/>
      <c r="E22" s="753" t="s">
        <v>129</v>
      </c>
      <c r="F22" s="447" t="s">
        <v>130</v>
      </c>
      <c r="G22" s="357"/>
      <c r="H22" s="751"/>
      <c r="I22" s="717"/>
      <c r="J22" s="722"/>
      <c r="K22" s="750"/>
      <c r="L22" s="552"/>
      <c r="V22" s="439"/>
      <c r="W22" s="439"/>
    </row>
    <row r="23" spans="1:23" ht="15" customHeight="1">
      <c r="A23" s="341"/>
      <c r="B23" s="726"/>
      <c r="C23" s="749"/>
      <c r="D23" s="714"/>
      <c r="E23" s="754"/>
      <c r="F23" s="447" t="s">
        <v>131</v>
      </c>
      <c r="G23" s="357"/>
      <c r="H23" s="751"/>
      <c r="I23" s="717"/>
      <c r="J23" s="722"/>
      <c r="K23" s="752"/>
      <c r="L23" s="552"/>
      <c r="V23" s="439"/>
      <c r="W23" s="439"/>
    </row>
    <row r="24" spans="1:23" ht="15" customHeight="1">
      <c r="A24" s="341"/>
      <c r="B24" s="726"/>
      <c r="C24" s="749"/>
      <c r="D24" s="714"/>
      <c r="E24" s="714" t="s">
        <v>132</v>
      </c>
      <c r="F24" s="447" t="s">
        <v>133</v>
      </c>
      <c r="G24" s="357"/>
      <c r="H24" s="751"/>
      <c r="I24" s="717"/>
      <c r="J24" s="722"/>
      <c r="K24" s="750"/>
      <c r="L24" s="552"/>
      <c r="V24" s="439"/>
      <c r="W24" s="439"/>
    </row>
    <row r="25" spans="1:23" ht="15" customHeight="1">
      <c r="A25" s="341"/>
      <c r="B25" s="726"/>
      <c r="C25" s="749"/>
      <c r="D25" s="714"/>
      <c r="E25" s="714"/>
      <c r="F25" s="447" t="s">
        <v>134</v>
      </c>
      <c r="G25" s="357"/>
      <c r="H25" s="751"/>
      <c r="I25" s="717"/>
      <c r="J25" s="722"/>
      <c r="K25" s="752"/>
      <c r="L25" s="552"/>
      <c r="V25" s="439"/>
      <c r="W25" s="439"/>
    </row>
    <row r="26" spans="1:23" ht="15" customHeight="1">
      <c r="A26" s="341"/>
      <c r="B26" s="726"/>
      <c r="C26" s="749"/>
      <c r="D26" s="714"/>
      <c r="E26" s="447" t="s">
        <v>135</v>
      </c>
      <c r="F26" s="448"/>
      <c r="G26" s="357"/>
      <c r="H26" s="751"/>
      <c r="I26" s="718"/>
      <c r="J26" s="720"/>
      <c r="K26" s="552"/>
      <c r="L26" s="556"/>
      <c r="V26" s="439"/>
      <c r="W26" s="439"/>
    </row>
    <row r="27" spans="1:23" ht="15" customHeight="1">
      <c r="A27" s="341"/>
      <c r="B27" s="726"/>
      <c r="C27" s="749" t="s">
        <v>136</v>
      </c>
      <c r="D27" s="721" t="s">
        <v>137</v>
      </c>
      <c r="E27" s="447" t="s">
        <v>138</v>
      </c>
      <c r="F27" s="450"/>
      <c r="G27" s="357"/>
      <c r="H27" s="751"/>
      <c r="I27" s="716"/>
      <c r="J27" s="719"/>
      <c r="K27" s="552"/>
      <c r="L27" s="557"/>
      <c r="V27" s="439"/>
      <c r="W27" s="439"/>
    </row>
    <row r="28" spans="1:23" ht="15" customHeight="1">
      <c r="A28" s="341"/>
      <c r="B28" s="726"/>
      <c r="C28" s="749"/>
      <c r="D28" s="714"/>
      <c r="E28" s="447" t="s">
        <v>139</v>
      </c>
      <c r="F28" s="450"/>
      <c r="G28" s="357"/>
      <c r="H28" s="751"/>
      <c r="I28" s="717"/>
      <c r="J28" s="720"/>
      <c r="K28" s="552"/>
      <c r="L28" s="557"/>
      <c r="V28" s="439"/>
      <c r="W28" s="439"/>
    </row>
    <row r="29" spans="1:23" ht="15" customHeight="1">
      <c r="A29" s="341"/>
      <c r="B29" s="726"/>
      <c r="C29" s="749"/>
      <c r="D29" s="721" t="s">
        <v>140</v>
      </c>
      <c r="E29" s="447" t="s">
        <v>141</v>
      </c>
      <c r="F29" s="450"/>
      <c r="G29" s="357"/>
      <c r="H29" s="751"/>
      <c r="I29" s="717"/>
      <c r="J29" s="719"/>
      <c r="K29" s="552"/>
      <c r="L29" s="557"/>
      <c r="V29" s="439"/>
      <c r="W29" s="439"/>
    </row>
    <row r="30" spans="1:23" ht="15" customHeight="1">
      <c r="A30" s="341"/>
      <c r="B30" s="726"/>
      <c r="C30" s="749"/>
      <c r="D30" s="714"/>
      <c r="E30" s="447" t="s">
        <v>142</v>
      </c>
      <c r="F30" s="450"/>
      <c r="G30" s="357"/>
      <c r="H30" s="751"/>
      <c r="I30" s="717"/>
      <c r="J30" s="722"/>
      <c r="K30" s="552"/>
      <c r="L30" s="557"/>
      <c r="V30" s="439"/>
      <c r="W30" s="439"/>
    </row>
    <row r="31" spans="1:23" ht="15" customHeight="1">
      <c r="A31" s="341"/>
      <c r="B31" s="726"/>
      <c r="C31" s="749"/>
      <c r="D31" s="714"/>
      <c r="E31" s="447" t="s">
        <v>143</v>
      </c>
      <c r="F31" s="450"/>
      <c r="G31" s="357"/>
      <c r="H31" s="751"/>
      <c r="I31" s="717"/>
      <c r="J31" s="722"/>
      <c r="K31" s="552"/>
      <c r="L31" s="557"/>
      <c r="V31" s="439"/>
      <c r="W31" s="439"/>
    </row>
    <row r="32" spans="1:23" ht="15" customHeight="1">
      <c r="A32" s="341"/>
      <c r="B32" s="726"/>
      <c r="C32" s="749"/>
      <c r="D32" s="714"/>
      <c r="E32" s="447" t="s">
        <v>144</v>
      </c>
      <c r="F32" s="450"/>
      <c r="G32" s="357"/>
      <c r="H32" s="751"/>
      <c r="I32" s="717"/>
      <c r="J32" s="722"/>
      <c r="K32" s="552"/>
      <c r="L32" s="557"/>
      <c r="V32" s="439"/>
      <c r="W32" s="439"/>
    </row>
    <row r="33" spans="1:23" ht="15" customHeight="1">
      <c r="A33" s="341"/>
      <c r="B33" s="726"/>
      <c r="C33" s="749"/>
      <c r="D33" s="714"/>
      <c r="E33" s="447" t="s">
        <v>145</v>
      </c>
      <c r="F33" s="450"/>
      <c r="G33" s="357"/>
      <c r="H33" s="751"/>
      <c r="I33" s="717"/>
      <c r="J33" s="722"/>
      <c r="K33" s="552"/>
      <c r="L33" s="557"/>
      <c r="V33" s="439"/>
      <c r="W33" s="439"/>
    </row>
    <row r="34" spans="1:23" ht="15" customHeight="1">
      <c r="A34" s="341"/>
      <c r="B34" s="726"/>
      <c r="C34" s="749"/>
      <c r="D34" s="714"/>
      <c r="E34" s="447" t="s">
        <v>146</v>
      </c>
      <c r="F34" s="450"/>
      <c r="G34" s="357"/>
      <c r="H34" s="751"/>
      <c r="I34" s="717"/>
      <c r="J34" s="722"/>
      <c r="K34" s="552"/>
      <c r="L34" s="557"/>
      <c r="V34" s="439"/>
      <c r="W34" s="439"/>
    </row>
    <row r="35" spans="1:23" ht="15" customHeight="1">
      <c r="A35" s="341"/>
      <c r="B35" s="726"/>
      <c r="C35" s="749"/>
      <c r="D35" s="714"/>
      <c r="E35" s="447" t="s">
        <v>147</v>
      </c>
      <c r="F35" s="450"/>
      <c r="G35" s="357"/>
      <c r="H35" s="751"/>
      <c r="I35" s="717"/>
      <c r="J35" s="722"/>
      <c r="K35" s="552"/>
      <c r="L35" s="557"/>
      <c r="V35" s="439"/>
      <c r="W35" s="439"/>
    </row>
    <row r="36" spans="1:23" ht="15" customHeight="1">
      <c r="A36" s="341"/>
      <c r="B36" s="726"/>
      <c r="C36" s="749"/>
      <c r="D36" s="714"/>
      <c r="E36" s="447" t="s">
        <v>148</v>
      </c>
      <c r="F36" s="452"/>
      <c r="G36" s="357"/>
      <c r="H36" s="752"/>
      <c r="I36" s="718"/>
      <c r="J36" s="720"/>
      <c r="K36" s="552"/>
      <c r="L36" s="558"/>
      <c r="V36" s="439"/>
      <c r="W36" s="439"/>
    </row>
    <row r="37" spans="1:23" ht="15" customHeight="1">
      <c r="A37" s="341"/>
      <c r="B37" s="442" t="s">
        <v>117</v>
      </c>
      <c r="C37" s="443" t="s">
        <v>118</v>
      </c>
      <c r="D37" s="444" t="s">
        <v>119</v>
      </c>
      <c r="E37" s="445" t="s">
        <v>120</v>
      </c>
      <c r="F37" s="446" t="s">
        <v>121</v>
      </c>
      <c r="G37" s="357"/>
      <c r="H37" s="442" t="s">
        <v>117</v>
      </c>
      <c r="I37" s="443" t="s">
        <v>118</v>
      </c>
      <c r="J37" s="444" t="s">
        <v>119</v>
      </c>
      <c r="K37" s="445" t="s">
        <v>120</v>
      </c>
      <c r="L37" s="446" t="s">
        <v>121</v>
      </c>
      <c r="V37" s="439"/>
      <c r="W37" s="439"/>
    </row>
    <row r="38" spans="1:23" ht="15" customHeight="1">
      <c r="A38" s="341"/>
      <c r="B38" s="730" t="s">
        <v>221</v>
      </c>
      <c r="C38" s="734" t="s">
        <v>17</v>
      </c>
      <c r="D38" s="735"/>
      <c r="E38" s="736"/>
      <c r="F38" s="455"/>
      <c r="G38" s="357"/>
      <c r="H38" s="731"/>
      <c r="I38" s="559"/>
      <c r="J38" s="560"/>
      <c r="K38" s="561"/>
      <c r="L38" s="562"/>
      <c r="V38" s="439"/>
      <c r="W38" s="439"/>
    </row>
    <row r="39" spans="1:23" ht="15" customHeight="1">
      <c r="A39" s="341"/>
      <c r="B39" s="706"/>
      <c r="C39" s="734" t="s">
        <v>18</v>
      </c>
      <c r="D39" s="735"/>
      <c r="E39" s="736"/>
      <c r="F39" s="456"/>
      <c r="G39" s="357"/>
      <c r="H39" s="732"/>
      <c r="I39" s="559"/>
      <c r="J39" s="563"/>
      <c r="K39" s="564"/>
      <c r="L39" s="565"/>
      <c r="V39" s="439"/>
      <c r="W39" s="439"/>
    </row>
    <row r="40" spans="1:23" ht="15" customHeight="1">
      <c r="A40" s="341"/>
      <c r="B40" s="707"/>
      <c r="C40" s="734" t="s">
        <v>19</v>
      </c>
      <c r="D40" s="735"/>
      <c r="E40" s="736"/>
      <c r="F40" s="457"/>
      <c r="G40" s="357"/>
      <c r="H40" s="733"/>
      <c r="I40" s="559"/>
      <c r="J40" s="566"/>
      <c r="K40" s="567"/>
      <c r="L40" s="568"/>
      <c r="V40" s="439"/>
      <c r="W40" s="439"/>
    </row>
    <row r="41" spans="1:23" ht="15" customHeight="1">
      <c r="A41" s="341"/>
      <c r="B41" s="442" t="s">
        <v>117</v>
      </c>
      <c r="C41" s="443" t="s">
        <v>118</v>
      </c>
      <c r="D41" s="444" t="s">
        <v>119</v>
      </c>
      <c r="E41" s="445" t="s">
        <v>120</v>
      </c>
      <c r="F41" s="446" t="s">
        <v>121</v>
      </c>
      <c r="G41" s="357"/>
      <c r="H41" s="442" t="s">
        <v>117</v>
      </c>
      <c r="I41" s="443" t="s">
        <v>118</v>
      </c>
      <c r="J41" s="444" t="s">
        <v>119</v>
      </c>
      <c r="K41" s="445" t="s">
        <v>120</v>
      </c>
      <c r="L41" s="446" t="s">
        <v>121</v>
      </c>
      <c r="V41" s="439"/>
      <c r="W41" s="439"/>
    </row>
    <row r="42" spans="1:23" ht="15" customHeight="1">
      <c r="A42" s="341"/>
      <c r="B42" s="723" t="s">
        <v>149</v>
      </c>
      <c r="C42" s="726" t="s">
        <v>150</v>
      </c>
      <c r="D42" s="714" t="s">
        <v>151</v>
      </c>
      <c r="E42" s="714" t="s">
        <v>152</v>
      </c>
      <c r="F42" s="447" t="s">
        <v>153</v>
      </c>
      <c r="G42" s="357"/>
      <c r="H42" s="727"/>
      <c r="I42" s="713"/>
      <c r="J42" s="713"/>
      <c r="K42" s="713"/>
      <c r="L42" s="552"/>
      <c r="N42" s="403"/>
      <c r="V42" s="439"/>
      <c r="W42" s="439"/>
    </row>
    <row r="43" spans="1:23" ht="15" customHeight="1">
      <c r="A43" s="341"/>
      <c r="B43" s="724"/>
      <c r="C43" s="726"/>
      <c r="D43" s="714"/>
      <c r="E43" s="714"/>
      <c r="F43" s="447" t="s">
        <v>154</v>
      </c>
      <c r="G43" s="357"/>
      <c r="H43" s="728"/>
      <c r="I43" s="713"/>
      <c r="J43" s="713"/>
      <c r="K43" s="713"/>
      <c r="L43" s="552"/>
      <c r="V43" s="439"/>
      <c r="W43" s="439"/>
    </row>
    <row r="44" spans="1:23" ht="15" customHeight="1">
      <c r="A44" s="341"/>
      <c r="B44" s="724"/>
      <c r="C44" s="726"/>
      <c r="D44" s="714"/>
      <c r="E44" s="714"/>
      <c r="F44" s="447" t="s">
        <v>155</v>
      </c>
      <c r="G44" s="357"/>
      <c r="H44" s="728"/>
      <c r="I44" s="713"/>
      <c r="J44" s="713"/>
      <c r="K44" s="713"/>
      <c r="L44" s="552"/>
      <c r="V44" s="439"/>
      <c r="W44" s="439"/>
    </row>
    <row r="45" spans="1:23" ht="15" customHeight="1">
      <c r="A45" s="341"/>
      <c r="B45" s="724"/>
      <c r="C45" s="726"/>
      <c r="D45" s="714"/>
      <c r="E45" s="714"/>
      <c r="F45" s="447" t="s">
        <v>156</v>
      </c>
      <c r="G45" s="357"/>
      <c r="H45" s="728"/>
      <c r="I45" s="713"/>
      <c r="J45" s="713"/>
      <c r="K45" s="713"/>
      <c r="L45" s="552"/>
      <c r="V45" s="439"/>
      <c r="W45" s="439"/>
    </row>
    <row r="46" spans="1:23" ht="15" customHeight="1">
      <c r="A46" s="341"/>
      <c r="B46" s="724"/>
      <c r="C46" s="726"/>
      <c r="D46" s="714"/>
      <c r="E46" s="714"/>
      <c r="F46" s="447" t="s">
        <v>157</v>
      </c>
      <c r="G46" s="357"/>
      <c r="H46" s="728"/>
      <c r="I46" s="713"/>
      <c r="J46" s="713"/>
      <c r="K46" s="713"/>
      <c r="L46" s="552"/>
      <c r="V46" s="439"/>
      <c r="W46" s="439"/>
    </row>
    <row r="47" spans="1:23" ht="15" customHeight="1">
      <c r="A47" s="341"/>
      <c r="B47" s="724"/>
      <c r="C47" s="726"/>
      <c r="D47" s="714"/>
      <c r="E47" s="714"/>
      <c r="F47" s="447" t="s">
        <v>158</v>
      </c>
      <c r="G47" s="357"/>
      <c r="H47" s="728"/>
      <c r="I47" s="713"/>
      <c r="J47" s="713"/>
      <c r="K47" s="713"/>
      <c r="L47" s="552"/>
      <c r="V47" s="439"/>
      <c r="W47" s="439"/>
    </row>
    <row r="48" spans="1:23" ht="15" customHeight="1">
      <c r="A48" s="341"/>
      <c r="B48" s="724"/>
      <c r="C48" s="726"/>
      <c r="D48" s="714"/>
      <c r="E48" s="714"/>
      <c r="F48" s="447" t="s">
        <v>159</v>
      </c>
      <c r="G48" s="357"/>
      <c r="H48" s="728"/>
      <c r="I48" s="713"/>
      <c r="J48" s="713"/>
      <c r="K48" s="713"/>
      <c r="L48" s="552"/>
      <c r="V48" s="439"/>
      <c r="W48" s="439"/>
    </row>
    <row r="49" spans="1:23" ht="15" customHeight="1">
      <c r="A49" s="341"/>
      <c r="B49" s="724"/>
      <c r="C49" s="726"/>
      <c r="D49" s="714"/>
      <c r="E49" s="714" t="s">
        <v>160</v>
      </c>
      <c r="F49" s="447" t="s">
        <v>161</v>
      </c>
      <c r="G49" s="357"/>
      <c r="H49" s="728"/>
      <c r="I49" s="713"/>
      <c r="J49" s="713"/>
      <c r="K49" s="713"/>
      <c r="L49" s="552"/>
      <c r="V49" s="439"/>
      <c r="W49" s="439"/>
    </row>
    <row r="50" spans="1:23" ht="15" customHeight="1">
      <c r="A50" s="341"/>
      <c r="B50" s="724"/>
      <c r="C50" s="726"/>
      <c r="D50" s="714"/>
      <c r="E50" s="714"/>
      <c r="F50" s="447" t="s">
        <v>162</v>
      </c>
      <c r="G50" s="357"/>
      <c r="H50" s="728"/>
      <c r="I50" s="713"/>
      <c r="J50" s="713"/>
      <c r="K50" s="713"/>
      <c r="L50" s="552"/>
      <c r="V50" s="439"/>
      <c r="W50" s="439"/>
    </row>
    <row r="51" spans="1:23" ht="15" customHeight="1">
      <c r="A51" s="341"/>
      <c r="B51" s="724"/>
      <c r="C51" s="726"/>
      <c r="D51" s="454" t="s">
        <v>163</v>
      </c>
      <c r="E51" s="458"/>
      <c r="F51" s="459"/>
      <c r="G51" s="357"/>
      <c r="H51" s="728"/>
      <c r="I51" s="713"/>
      <c r="J51" s="552"/>
      <c r="K51" s="569"/>
      <c r="L51" s="570"/>
      <c r="V51" s="439"/>
      <c r="W51" s="439"/>
    </row>
    <row r="52" spans="1:23" ht="15" customHeight="1">
      <c r="A52" s="341"/>
      <c r="B52" s="724"/>
      <c r="C52" s="715" t="s">
        <v>164</v>
      </c>
      <c r="D52" s="714" t="s">
        <v>165</v>
      </c>
      <c r="E52" s="447" t="s">
        <v>166</v>
      </c>
      <c r="F52" s="450"/>
      <c r="G52" s="357"/>
      <c r="H52" s="728"/>
      <c r="I52" s="710"/>
      <c r="J52" s="713"/>
      <c r="K52" s="552"/>
      <c r="L52" s="571"/>
      <c r="V52" s="439"/>
      <c r="W52" s="439"/>
    </row>
    <row r="53" spans="1:23" ht="15" customHeight="1">
      <c r="A53" s="341"/>
      <c r="B53" s="724"/>
      <c r="C53" s="715"/>
      <c r="D53" s="714"/>
      <c r="E53" s="447" t="s">
        <v>279</v>
      </c>
      <c r="F53" s="450"/>
      <c r="G53" s="357"/>
      <c r="H53" s="728"/>
      <c r="I53" s="711"/>
      <c r="J53" s="713"/>
      <c r="K53" s="552"/>
      <c r="L53" s="557"/>
      <c r="V53" s="439"/>
      <c r="W53" s="439"/>
    </row>
    <row r="54" spans="1:23" ht="15" customHeight="1">
      <c r="A54" s="341"/>
      <c r="B54" s="724"/>
      <c r="C54" s="715"/>
      <c r="D54" s="714"/>
      <c r="E54" s="447" t="s">
        <v>167</v>
      </c>
      <c r="F54" s="450"/>
      <c r="G54" s="357"/>
      <c r="H54" s="728"/>
      <c r="I54" s="711"/>
      <c r="J54" s="713"/>
      <c r="K54" s="552"/>
      <c r="L54" s="557"/>
      <c r="V54" s="439"/>
      <c r="W54" s="439"/>
    </row>
    <row r="55" spans="1:23" ht="15" customHeight="1">
      <c r="A55" s="341"/>
      <c r="B55" s="724"/>
      <c r="C55" s="715"/>
      <c r="D55" s="447" t="s">
        <v>168</v>
      </c>
      <c r="E55" s="460"/>
      <c r="F55" s="461"/>
      <c r="G55" s="357"/>
      <c r="H55" s="728"/>
      <c r="I55" s="711"/>
      <c r="J55" s="552"/>
      <c r="K55" s="572"/>
      <c r="L55" s="573"/>
      <c r="V55" s="439"/>
      <c r="W55" s="439"/>
    </row>
    <row r="56" spans="1:23" ht="15" customHeight="1">
      <c r="A56" s="341"/>
      <c r="B56" s="724"/>
      <c r="C56" s="715"/>
      <c r="D56" s="447" t="s">
        <v>273</v>
      </c>
      <c r="E56" s="462"/>
      <c r="F56" s="461"/>
      <c r="G56" s="357"/>
      <c r="H56" s="728"/>
      <c r="I56" s="711"/>
      <c r="J56" s="552"/>
      <c r="K56" s="574"/>
      <c r="L56" s="575"/>
      <c r="V56" s="439"/>
      <c r="W56" s="439"/>
    </row>
    <row r="57" spans="1:23" ht="15" customHeight="1">
      <c r="A57" s="341"/>
      <c r="B57" s="724"/>
      <c r="C57" s="715"/>
      <c r="D57" s="447" t="s">
        <v>169</v>
      </c>
      <c r="E57" s="462"/>
      <c r="F57" s="461"/>
      <c r="G57" s="357"/>
      <c r="H57" s="728"/>
      <c r="I57" s="711"/>
      <c r="J57" s="552"/>
      <c r="K57" s="574"/>
      <c r="L57" s="575"/>
      <c r="V57" s="439"/>
      <c r="W57" s="439"/>
    </row>
    <row r="58" spans="1:23" ht="15" customHeight="1">
      <c r="A58" s="341"/>
      <c r="B58" s="724"/>
      <c r="C58" s="715"/>
      <c r="D58" s="447" t="s">
        <v>170</v>
      </c>
      <c r="E58" s="462"/>
      <c r="F58" s="461"/>
      <c r="G58" s="357"/>
      <c r="H58" s="728"/>
      <c r="I58" s="712"/>
      <c r="J58" s="552"/>
      <c r="K58" s="574"/>
      <c r="L58" s="575"/>
      <c r="V58" s="439"/>
      <c r="W58" s="439"/>
    </row>
    <row r="59" spans="1:23" ht="15" customHeight="1">
      <c r="A59" s="341"/>
      <c r="B59" s="725"/>
      <c r="C59" s="708" t="s">
        <v>179</v>
      </c>
      <c r="D59" s="709"/>
      <c r="E59" s="463"/>
      <c r="F59" s="464"/>
      <c r="G59" s="357"/>
      <c r="H59" s="729"/>
      <c r="I59" s="552"/>
      <c r="J59" s="576"/>
      <c r="K59" s="577"/>
      <c r="L59" s="578"/>
      <c r="V59" s="439"/>
      <c r="W59" s="439"/>
    </row>
    <row r="60" spans="1:23" ht="15" customHeight="1">
      <c r="A60" s="341"/>
      <c r="B60" s="442" t="s">
        <v>117</v>
      </c>
      <c r="C60" s="443" t="s">
        <v>118</v>
      </c>
      <c r="D60" s="444" t="s">
        <v>119</v>
      </c>
      <c r="E60" s="445" t="s">
        <v>120</v>
      </c>
      <c r="F60" s="446" t="s">
        <v>121</v>
      </c>
      <c r="G60" s="357"/>
      <c r="H60" s="442" t="s">
        <v>117</v>
      </c>
      <c r="I60" s="443" t="s">
        <v>118</v>
      </c>
      <c r="J60" s="444" t="s">
        <v>119</v>
      </c>
      <c r="K60" s="445" t="s">
        <v>120</v>
      </c>
      <c r="L60" s="446" t="s">
        <v>121</v>
      </c>
      <c r="V60" s="439"/>
      <c r="W60" s="439"/>
    </row>
    <row r="61" spans="1:23" ht="15" customHeight="1">
      <c r="A61" s="341"/>
      <c r="B61" s="705" t="s">
        <v>171</v>
      </c>
      <c r="C61" s="708" t="s">
        <v>172</v>
      </c>
      <c r="D61" s="709"/>
      <c r="E61" s="460"/>
      <c r="F61" s="459"/>
      <c r="G61" s="357"/>
      <c r="H61" s="710"/>
      <c r="I61" s="552"/>
      <c r="J61" s="572"/>
      <c r="K61" s="579"/>
      <c r="L61" s="580"/>
      <c r="N61" s="403"/>
      <c r="V61" s="439"/>
      <c r="W61" s="439"/>
    </row>
    <row r="62" spans="1:23" ht="15" customHeight="1">
      <c r="A62" s="341"/>
      <c r="B62" s="706"/>
      <c r="C62" s="708" t="s">
        <v>173</v>
      </c>
      <c r="D62" s="709"/>
      <c r="E62" s="462"/>
      <c r="F62" s="461"/>
      <c r="G62" s="357"/>
      <c r="H62" s="711"/>
      <c r="I62" s="552"/>
      <c r="J62" s="574"/>
      <c r="K62" s="581"/>
      <c r="L62" s="575"/>
      <c r="V62" s="439"/>
      <c r="W62" s="439"/>
    </row>
    <row r="63" spans="1:23" ht="15" customHeight="1">
      <c r="A63" s="341"/>
      <c r="B63" s="706"/>
      <c r="C63" s="708" t="s">
        <v>174</v>
      </c>
      <c r="D63" s="709"/>
      <c r="E63" s="462"/>
      <c r="F63" s="461"/>
      <c r="G63" s="357"/>
      <c r="H63" s="711"/>
      <c r="I63" s="552"/>
      <c r="J63" s="574"/>
      <c r="K63" s="581"/>
      <c r="L63" s="575"/>
      <c r="V63" s="439"/>
      <c r="W63" s="439"/>
    </row>
    <row r="64" spans="1:23" ht="15" customHeight="1">
      <c r="A64" s="341"/>
      <c r="B64" s="706"/>
      <c r="C64" s="708" t="s">
        <v>175</v>
      </c>
      <c r="D64" s="709"/>
      <c r="E64" s="462"/>
      <c r="F64" s="461"/>
      <c r="G64" s="357"/>
      <c r="H64" s="711"/>
      <c r="I64" s="552"/>
      <c r="J64" s="574"/>
      <c r="K64" s="581"/>
      <c r="L64" s="575"/>
      <c r="V64" s="439"/>
      <c r="W64" s="439"/>
    </row>
    <row r="65" spans="1:23" ht="15" customHeight="1">
      <c r="A65" s="341"/>
      <c r="B65" s="706"/>
      <c r="C65" s="708" t="s">
        <v>176</v>
      </c>
      <c r="D65" s="709"/>
      <c r="E65" s="462"/>
      <c r="F65" s="461"/>
      <c r="G65" s="357"/>
      <c r="H65" s="711"/>
      <c r="I65" s="552"/>
      <c r="J65" s="574"/>
      <c r="K65" s="581"/>
      <c r="L65" s="575"/>
      <c r="V65" s="439"/>
      <c r="W65" s="439"/>
    </row>
    <row r="66" spans="1:23" ht="15" customHeight="1">
      <c r="A66" s="341"/>
      <c r="B66" s="707"/>
      <c r="C66" s="708" t="s">
        <v>177</v>
      </c>
      <c r="D66" s="709"/>
      <c r="E66" s="463"/>
      <c r="F66" s="464"/>
      <c r="G66" s="357"/>
      <c r="H66" s="712"/>
      <c r="I66" s="552"/>
      <c r="J66" s="582"/>
      <c r="K66" s="577"/>
      <c r="L66" s="578"/>
      <c r="V66" s="439"/>
      <c r="W66" s="439"/>
    </row>
    <row r="67" spans="1:23" ht="5.25" customHeight="1">
      <c r="B67" s="388"/>
      <c r="C67" s="388"/>
      <c r="D67" s="388"/>
      <c r="E67" s="388"/>
      <c r="F67" s="388"/>
      <c r="H67" s="416"/>
      <c r="I67" s="416"/>
      <c r="J67" s="388"/>
      <c r="K67" s="416"/>
      <c r="L67" s="416"/>
      <c r="V67" s="439"/>
      <c r="W67" s="439"/>
    </row>
    <row r="68" spans="1:23">
      <c r="G68" s="341"/>
      <c r="J68" s="431"/>
      <c r="M68" s="357"/>
      <c r="V68" s="439"/>
      <c r="W68" s="439"/>
    </row>
    <row r="69" spans="1:23">
      <c r="H69" s="388"/>
      <c r="I69" s="388"/>
      <c r="K69" s="388"/>
      <c r="L69" s="388"/>
      <c r="U69" s="439"/>
      <c r="V69" s="439"/>
      <c r="W69" s="439"/>
    </row>
    <row r="70" spans="1:23">
      <c r="U70" s="439"/>
      <c r="V70" s="439"/>
      <c r="W70" s="439"/>
    </row>
  </sheetData>
  <sheetProtection sheet="1" objects="1" scenarios="1"/>
  <mergeCells count="48">
    <mergeCell ref="C14:J15"/>
    <mergeCell ref="F4:L5"/>
    <mergeCell ref="B19:B36"/>
    <mergeCell ref="C19:C26"/>
    <mergeCell ref="D19:D20"/>
    <mergeCell ref="H19:H36"/>
    <mergeCell ref="I19:I26"/>
    <mergeCell ref="J19:J20"/>
    <mergeCell ref="D21:D26"/>
    <mergeCell ref="J21:J26"/>
    <mergeCell ref="E22:E23"/>
    <mergeCell ref="K22:K23"/>
    <mergeCell ref="E24:E25"/>
    <mergeCell ref="K24:K25"/>
    <mergeCell ref="C27:C36"/>
    <mergeCell ref="D27:D28"/>
    <mergeCell ref="I27:I36"/>
    <mergeCell ref="J27:J28"/>
    <mergeCell ref="D29:D36"/>
    <mergeCell ref="J29:J36"/>
    <mergeCell ref="B42:B59"/>
    <mergeCell ref="C42:C51"/>
    <mergeCell ref="D42:D50"/>
    <mergeCell ref="E42:E48"/>
    <mergeCell ref="H42:H59"/>
    <mergeCell ref="C59:D59"/>
    <mergeCell ref="J42:J50"/>
    <mergeCell ref="B38:B40"/>
    <mergeCell ref="H38:H40"/>
    <mergeCell ref="C38:E38"/>
    <mergeCell ref="C39:E39"/>
    <mergeCell ref="C40:E40"/>
    <mergeCell ref="K42:K48"/>
    <mergeCell ref="E49:E50"/>
    <mergeCell ref="K49:K50"/>
    <mergeCell ref="C52:C58"/>
    <mergeCell ref="D52:D54"/>
    <mergeCell ref="I52:I58"/>
    <mergeCell ref="J52:J54"/>
    <mergeCell ref="I42:I51"/>
    <mergeCell ref="B61:B66"/>
    <mergeCell ref="C61:D61"/>
    <mergeCell ref="H61:H66"/>
    <mergeCell ref="C62:D62"/>
    <mergeCell ref="C63:D63"/>
    <mergeCell ref="C64:D64"/>
    <mergeCell ref="C65:D65"/>
    <mergeCell ref="C66:D66"/>
  </mergeCells>
  <phoneticPr fontId="7"/>
  <conditionalFormatting sqref="B19:B36">
    <cfRule type="expression" dxfId="20" priority="33">
      <formula>H19&gt;0</formula>
    </cfRule>
  </conditionalFormatting>
  <conditionalFormatting sqref="B38:B40">
    <cfRule type="expression" dxfId="19" priority="32">
      <formula>H38&gt;0</formula>
    </cfRule>
  </conditionalFormatting>
  <conditionalFormatting sqref="B42:B59">
    <cfRule type="expression" dxfId="18" priority="31">
      <formula>H42&gt;0</formula>
    </cfRule>
  </conditionalFormatting>
  <conditionalFormatting sqref="B61:B66">
    <cfRule type="expression" dxfId="17" priority="30">
      <formula>H61&gt;0</formula>
    </cfRule>
  </conditionalFormatting>
  <conditionalFormatting sqref="C19:C36">
    <cfRule type="expression" dxfId="16" priority="28">
      <formula>I19&gt;0</formula>
    </cfRule>
  </conditionalFormatting>
  <conditionalFormatting sqref="C42:C58">
    <cfRule type="expression" dxfId="15" priority="24">
      <formula>I42&gt;0</formula>
    </cfRule>
  </conditionalFormatting>
  <conditionalFormatting sqref="C59:D59">
    <cfRule type="expression" dxfId="14" priority="23">
      <formula>I59&gt;0</formula>
    </cfRule>
  </conditionalFormatting>
  <conditionalFormatting sqref="C61:D66">
    <cfRule type="expression" dxfId="13" priority="21">
      <formula>I61&gt;0</formula>
    </cfRule>
  </conditionalFormatting>
  <conditionalFormatting sqref="C38:E40">
    <cfRule type="expression" dxfId="12" priority="26">
      <formula>I38&gt;0</formula>
    </cfRule>
  </conditionalFormatting>
  <conditionalFormatting sqref="D19:D36">
    <cfRule type="expression" dxfId="11" priority="17">
      <formula>J19&gt;0</formula>
    </cfRule>
  </conditionalFormatting>
  <conditionalFormatting sqref="D42:D58">
    <cfRule type="expression" dxfId="10" priority="12">
      <formula>J42&gt;0</formula>
    </cfRule>
  </conditionalFormatting>
  <conditionalFormatting sqref="E19:E36">
    <cfRule type="expression" dxfId="9" priority="6">
      <formula>K19&gt;0</formula>
    </cfRule>
  </conditionalFormatting>
  <conditionalFormatting sqref="E42:E50">
    <cfRule type="expression" dxfId="8" priority="4">
      <formula>K42&gt;0</formula>
    </cfRule>
  </conditionalFormatting>
  <conditionalFormatting sqref="E52:E54">
    <cfRule type="expression" dxfId="7" priority="8">
      <formula>K52&gt;0</formula>
    </cfRule>
  </conditionalFormatting>
  <conditionalFormatting sqref="F22:F25">
    <cfRule type="expression" dxfId="6" priority="2">
      <formula>L22&gt;0</formula>
    </cfRule>
  </conditionalFormatting>
  <conditionalFormatting sqref="F42:F50">
    <cfRule type="expression" dxfId="5" priority="1">
      <formula>L42&gt;0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1:H50"/>
  <sheetViews>
    <sheetView showRowColHeaders="0" zoomScale="80" zoomScaleNormal="80" workbookViewId="0">
      <pane xSplit="2" ySplit="4" topLeftCell="C5" activePane="bottomRight" state="frozen"/>
      <selection pane="topRight" activeCell="C1" sqref="C1"/>
      <selection pane="bottomLeft" activeCell="A5" sqref="A5"/>
      <selection pane="bottomRight" activeCell="C5" sqref="C5:C12"/>
    </sheetView>
  </sheetViews>
  <sheetFormatPr defaultColWidth="9" defaultRowHeight="16.5"/>
  <cols>
    <col min="1" max="1" width="1.6328125" style="337" customWidth="1"/>
    <col min="2" max="3" width="5.6328125" style="337" customWidth="1"/>
    <col min="4" max="4" width="17.26953125" style="337" bestFit="1" customWidth="1"/>
    <col min="5" max="6" width="13" style="337" bestFit="1" customWidth="1"/>
    <col min="7" max="7" width="77.90625" style="337" customWidth="1"/>
    <col min="8" max="16384" width="9" style="337"/>
  </cols>
  <sheetData>
    <row r="1" spans="1:8" ht="37.5" customHeight="1">
      <c r="B1" s="339"/>
    </row>
    <row r="2" spans="1:8">
      <c r="D2" s="339"/>
      <c r="E2" s="339"/>
      <c r="F2" s="339"/>
    </row>
    <row r="3" spans="1:8">
      <c r="B3" s="339" t="s">
        <v>181</v>
      </c>
      <c r="C3" s="339" t="s">
        <v>180</v>
      </c>
      <c r="D3" s="339"/>
      <c r="E3" s="339"/>
      <c r="F3" s="339"/>
      <c r="G3" s="465"/>
    </row>
    <row r="4" spans="1:8" ht="19.5" customHeight="1">
      <c r="A4" s="341"/>
      <c r="B4" s="442" t="s">
        <v>117</v>
      </c>
      <c r="C4" s="443" t="s">
        <v>118</v>
      </c>
      <c r="D4" s="444" t="s">
        <v>119</v>
      </c>
      <c r="E4" s="445" t="s">
        <v>120</v>
      </c>
      <c r="F4" s="446" t="s">
        <v>121</v>
      </c>
      <c r="G4" s="466" t="s">
        <v>182</v>
      </c>
      <c r="H4" s="357"/>
    </row>
    <row r="5" spans="1:8" ht="16.5" customHeight="1">
      <c r="A5" s="341"/>
      <c r="B5" s="726" t="s">
        <v>122</v>
      </c>
      <c r="C5" s="749" t="s">
        <v>123</v>
      </c>
      <c r="D5" s="721" t="s">
        <v>124</v>
      </c>
      <c r="E5" s="447" t="s">
        <v>125</v>
      </c>
      <c r="F5" s="449"/>
      <c r="G5" s="467" t="s">
        <v>183</v>
      </c>
      <c r="H5" s="357"/>
    </row>
    <row r="6" spans="1:8">
      <c r="A6" s="341"/>
      <c r="B6" s="726"/>
      <c r="C6" s="749"/>
      <c r="D6" s="721"/>
      <c r="E6" s="447" t="s">
        <v>126</v>
      </c>
      <c r="F6" s="451"/>
      <c r="G6" s="467" t="s">
        <v>184</v>
      </c>
      <c r="H6" s="357"/>
    </row>
    <row r="7" spans="1:8">
      <c r="A7" s="341"/>
      <c r="B7" s="726"/>
      <c r="C7" s="749"/>
      <c r="D7" s="721" t="s">
        <v>127</v>
      </c>
      <c r="E7" s="447" t="s">
        <v>128</v>
      </c>
      <c r="F7" s="453"/>
      <c r="G7" s="467" t="s">
        <v>185</v>
      </c>
      <c r="H7" s="357"/>
    </row>
    <row r="8" spans="1:8">
      <c r="A8" s="341"/>
      <c r="B8" s="726"/>
      <c r="C8" s="749"/>
      <c r="D8" s="714"/>
      <c r="E8" s="714" t="s">
        <v>129</v>
      </c>
      <c r="F8" s="447" t="s">
        <v>130</v>
      </c>
      <c r="G8" s="467" t="s">
        <v>186</v>
      </c>
      <c r="H8" s="357"/>
    </row>
    <row r="9" spans="1:8">
      <c r="A9" s="341"/>
      <c r="B9" s="726"/>
      <c r="C9" s="749"/>
      <c r="D9" s="714"/>
      <c r="E9" s="714"/>
      <c r="F9" s="447" t="s">
        <v>131</v>
      </c>
      <c r="G9" s="467" t="s">
        <v>187</v>
      </c>
      <c r="H9" s="357"/>
    </row>
    <row r="10" spans="1:8">
      <c r="A10" s="341"/>
      <c r="B10" s="726"/>
      <c r="C10" s="749"/>
      <c r="D10" s="714"/>
      <c r="E10" s="714" t="s">
        <v>132</v>
      </c>
      <c r="F10" s="447" t="s">
        <v>133</v>
      </c>
      <c r="G10" s="467" t="s">
        <v>188</v>
      </c>
      <c r="H10" s="357"/>
    </row>
    <row r="11" spans="1:8">
      <c r="A11" s="341"/>
      <c r="B11" s="726"/>
      <c r="C11" s="749"/>
      <c r="D11" s="714"/>
      <c r="E11" s="714"/>
      <c r="F11" s="447" t="s">
        <v>134</v>
      </c>
      <c r="G11" s="467" t="s">
        <v>187</v>
      </c>
      <c r="H11" s="357"/>
    </row>
    <row r="12" spans="1:8">
      <c r="A12" s="341"/>
      <c r="B12" s="726"/>
      <c r="C12" s="749"/>
      <c r="D12" s="714"/>
      <c r="E12" s="447" t="s">
        <v>135</v>
      </c>
      <c r="F12" s="449"/>
      <c r="G12" s="467" t="s">
        <v>189</v>
      </c>
      <c r="H12" s="357"/>
    </row>
    <row r="13" spans="1:8">
      <c r="A13" s="341"/>
      <c r="B13" s="726"/>
      <c r="C13" s="749" t="s">
        <v>136</v>
      </c>
      <c r="D13" s="721" t="s">
        <v>137</v>
      </c>
      <c r="E13" s="447" t="s">
        <v>138</v>
      </c>
      <c r="F13" s="451"/>
      <c r="G13" s="467" t="s">
        <v>190</v>
      </c>
      <c r="H13" s="357"/>
    </row>
    <row r="14" spans="1:8">
      <c r="A14" s="341"/>
      <c r="B14" s="726"/>
      <c r="C14" s="749"/>
      <c r="D14" s="714"/>
      <c r="E14" s="447" t="s">
        <v>139</v>
      </c>
      <c r="F14" s="451"/>
      <c r="G14" s="467" t="s">
        <v>191</v>
      </c>
      <c r="H14" s="357"/>
    </row>
    <row r="15" spans="1:8">
      <c r="A15" s="341"/>
      <c r="B15" s="726"/>
      <c r="C15" s="749"/>
      <c r="D15" s="721" t="s">
        <v>140</v>
      </c>
      <c r="E15" s="447" t="s">
        <v>141</v>
      </c>
      <c r="F15" s="451"/>
      <c r="G15" s="467" t="s">
        <v>192</v>
      </c>
      <c r="H15" s="357"/>
    </row>
    <row r="16" spans="1:8">
      <c r="A16" s="341"/>
      <c r="B16" s="726"/>
      <c r="C16" s="749"/>
      <c r="D16" s="714"/>
      <c r="E16" s="447" t="s">
        <v>142</v>
      </c>
      <c r="F16" s="451"/>
      <c r="G16" s="467" t="s">
        <v>193</v>
      </c>
      <c r="H16" s="357"/>
    </row>
    <row r="17" spans="1:8">
      <c r="A17" s="341"/>
      <c r="B17" s="726"/>
      <c r="C17" s="749"/>
      <c r="D17" s="714"/>
      <c r="E17" s="447" t="s">
        <v>143</v>
      </c>
      <c r="F17" s="451"/>
      <c r="G17" s="467" t="s">
        <v>194</v>
      </c>
      <c r="H17" s="357"/>
    </row>
    <row r="18" spans="1:8">
      <c r="A18" s="341"/>
      <c r="B18" s="726"/>
      <c r="C18" s="749"/>
      <c r="D18" s="714"/>
      <c r="E18" s="447" t="s">
        <v>144</v>
      </c>
      <c r="F18" s="451"/>
      <c r="G18" s="467" t="s">
        <v>195</v>
      </c>
      <c r="H18" s="357"/>
    </row>
    <row r="19" spans="1:8">
      <c r="A19" s="341"/>
      <c r="B19" s="726"/>
      <c r="C19" s="749"/>
      <c r="D19" s="714"/>
      <c r="E19" s="447" t="s">
        <v>145</v>
      </c>
      <c r="F19" s="451"/>
      <c r="G19" s="467" t="s">
        <v>196</v>
      </c>
      <c r="H19" s="357"/>
    </row>
    <row r="20" spans="1:8">
      <c r="A20" s="341"/>
      <c r="B20" s="726"/>
      <c r="C20" s="749"/>
      <c r="D20" s="714"/>
      <c r="E20" s="447" t="s">
        <v>146</v>
      </c>
      <c r="F20" s="451"/>
      <c r="G20" s="467" t="s">
        <v>197</v>
      </c>
      <c r="H20" s="357"/>
    </row>
    <row r="21" spans="1:8">
      <c r="A21" s="341"/>
      <c r="B21" s="726"/>
      <c r="C21" s="749"/>
      <c r="D21" s="714"/>
      <c r="E21" s="447" t="s">
        <v>147</v>
      </c>
      <c r="F21" s="451"/>
      <c r="G21" s="467" t="s">
        <v>198</v>
      </c>
      <c r="H21" s="357"/>
    </row>
    <row r="22" spans="1:8">
      <c r="A22" s="341"/>
      <c r="B22" s="726"/>
      <c r="C22" s="749"/>
      <c r="D22" s="714"/>
      <c r="E22" s="447" t="s">
        <v>148</v>
      </c>
      <c r="F22" s="451"/>
      <c r="G22" s="467" t="s">
        <v>189</v>
      </c>
      <c r="H22" s="357"/>
    </row>
    <row r="23" spans="1:8">
      <c r="A23" s="341"/>
      <c r="B23" s="730" t="s">
        <v>221</v>
      </c>
      <c r="C23" s="734" t="s">
        <v>17</v>
      </c>
      <c r="D23" s="735"/>
      <c r="E23" s="736"/>
      <c r="F23" s="451"/>
      <c r="G23" s="454" t="s">
        <v>275</v>
      </c>
      <c r="H23" s="357"/>
    </row>
    <row r="24" spans="1:8">
      <c r="A24" s="341"/>
      <c r="B24" s="706"/>
      <c r="C24" s="734" t="s">
        <v>18</v>
      </c>
      <c r="D24" s="735"/>
      <c r="E24" s="736"/>
      <c r="F24" s="451"/>
      <c r="G24" s="454" t="s">
        <v>276</v>
      </c>
      <c r="H24" s="357"/>
    </row>
    <row r="25" spans="1:8">
      <c r="A25" s="341"/>
      <c r="B25" s="707"/>
      <c r="C25" s="734" t="s">
        <v>19</v>
      </c>
      <c r="D25" s="735"/>
      <c r="E25" s="736"/>
      <c r="F25" s="453"/>
      <c r="G25" s="454" t="s">
        <v>277</v>
      </c>
      <c r="H25" s="357"/>
    </row>
    <row r="26" spans="1:8" ht="16.5" customHeight="1">
      <c r="A26" s="341"/>
      <c r="B26" s="723" t="s">
        <v>149</v>
      </c>
      <c r="C26" s="726" t="s">
        <v>150</v>
      </c>
      <c r="D26" s="714" t="s">
        <v>151</v>
      </c>
      <c r="E26" s="714" t="s">
        <v>152</v>
      </c>
      <c r="F26" s="447" t="s">
        <v>153</v>
      </c>
      <c r="G26" s="467" t="s">
        <v>199</v>
      </c>
      <c r="H26" s="357"/>
    </row>
    <row r="27" spans="1:8">
      <c r="A27" s="341"/>
      <c r="B27" s="724"/>
      <c r="C27" s="726"/>
      <c r="D27" s="714"/>
      <c r="E27" s="714"/>
      <c r="F27" s="447" t="s">
        <v>154</v>
      </c>
      <c r="G27" s="467" t="s">
        <v>200</v>
      </c>
      <c r="H27" s="357"/>
    </row>
    <row r="28" spans="1:8">
      <c r="A28" s="341"/>
      <c r="B28" s="724"/>
      <c r="C28" s="726"/>
      <c r="D28" s="714"/>
      <c r="E28" s="714"/>
      <c r="F28" s="447" t="s">
        <v>155</v>
      </c>
      <c r="G28" s="467" t="s">
        <v>201</v>
      </c>
      <c r="H28" s="357"/>
    </row>
    <row r="29" spans="1:8">
      <c r="A29" s="341"/>
      <c r="B29" s="724"/>
      <c r="C29" s="726"/>
      <c r="D29" s="714"/>
      <c r="E29" s="714"/>
      <c r="F29" s="447" t="s">
        <v>156</v>
      </c>
      <c r="G29" s="467" t="s">
        <v>202</v>
      </c>
      <c r="H29" s="357"/>
    </row>
    <row r="30" spans="1:8">
      <c r="A30" s="341"/>
      <c r="B30" s="724"/>
      <c r="C30" s="726"/>
      <c r="D30" s="714"/>
      <c r="E30" s="714"/>
      <c r="F30" s="447" t="s">
        <v>157</v>
      </c>
      <c r="G30" s="467" t="s">
        <v>203</v>
      </c>
      <c r="H30" s="357"/>
    </row>
    <row r="31" spans="1:8">
      <c r="A31" s="341"/>
      <c r="B31" s="724"/>
      <c r="C31" s="726"/>
      <c r="D31" s="714"/>
      <c r="E31" s="714"/>
      <c r="F31" s="447" t="s">
        <v>158</v>
      </c>
      <c r="G31" s="467" t="s">
        <v>204</v>
      </c>
      <c r="H31" s="357"/>
    </row>
    <row r="32" spans="1:8">
      <c r="A32" s="341"/>
      <c r="B32" s="724"/>
      <c r="C32" s="726"/>
      <c r="D32" s="714"/>
      <c r="E32" s="714"/>
      <c r="F32" s="447" t="s">
        <v>159</v>
      </c>
      <c r="G32" s="467" t="s">
        <v>205</v>
      </c>
      <c r="H32" s="357"/>
    </row>
    <row r="33" spans="1:8">
      <c r="A33" s="341"/>
      <c r="B33" s="724"/>
      <c r="C33" s="726"/>
      <c r="D33" s="714"/>
      <c r="E33" s="714" t="s">
        <v>160</v>
      </c>
      <c r="F33" s="447" t="s">
        <v>161</v>
      </c>
      <c r="G33" s="467" t="s">
        <v>206</v>
      </c>
      <c r="H33" s="357"/>
    </row>
    <row r="34" spans="1:8">
      <c r="A34" s="341"/>
      <c r="B34" s="724"/>
      <c r="C34" s="726"/>
      <c r="D34" s="714"/>
      <c r="E34" s="714"/>
      <c r="F34" s="447" t="s">
        <v>162</v>
      </c>
      <c r="G34" s="447" t="s">
        <v>207</v>
      </c>
      <c r="H34" s="357"/>
    </row>
    <row r="35" spans="1:8">
      <c r="A35" s="341"/>
      <c r="B35" s="724"/>
      <c r="C35" s="726"/>
      <c r="D35" s="454" t="s">
        <v>163</v>
      </c>
      <c r="E35" s="468"/>
      <c r="F35" s="469"/>
      <c r="G35" s="467" t="s">
        <v>208</v>
      </c>
      <c r="H35" s="357"/>
    </row>
    <row r="36" spans="1:8">
      <c r="A36" s="341"/>
      <c r="B36" s="724"/>
      <c r="C36" s="755" t="s">
        <v>164</v>
      </c>
      <c r="D36" s="714" t="s">
        <v>165</v>
      </c>
      <c r="E36" s="447" t="s">
        <v>166</v>
      </c>
      <c r="F36" s="470"/>
      <c r="G36" s="467" t="s">
        <v>209</v>
      </c>
      <c r="H36" s="357"/>
    </row>
    <row r="37" spans="1:8">
      <c r="A37" s="341"/>
      <c r="B37" s="724"/>
      <c r="C37" s="756"/>
      <c r="D37" s="714"/>
      <c r="E37" s="447" t="s">
        <v>279</v>
      </c>
      <c r="F37" s="470"/>
      <c r="G37" s="467" t="s">
        <v>210</v>
      </c>
      <c r="H37" s="357"/>
    </row>
    <row r="38" spans="1:8">
      <c r="A38" s="341"/>
      <c r="B38" s="724"/>
      <c r="C38" s="756"/>
      <c r="D38" s="714"/>
      <c r="E38" s="447" t="s">
        <v>167</v>
      </c>
      <c r="F38" s="470"/>
      <c r="G38" s="467" t="s">
        <v>211</v>
      </c>
      <c r="H38" s="357"/>
    </row>
    <row r="39" spans="1:8">
      <c r="A39" s="341"/>
      <c r="B39" s="724"/>
      <c r="C39" s="756"/>
      <c r="D39" s="447" t="s">
        <v>168</v>
      </c>
      <c r="E39" s="471"/>
      <c r="F39" s="472"/>
      <c r="G39" s="467" t="s">
        <v>212</v>
      </c>
      <c r="H39" s="357"/>
    </row>
    <row r="40" spans="1:8">
      <c r="A40" s="341"/>
      <c r="B40" s="724"/>
      <c r="C40" s="756"/>
      <c r="D40" s="447" t="s">
        <v>273</v>
      </c>
      <c r="E40" s="473"/>
      <c r="F40" s="472"/>
      <c r="G40" s="467" t="s">
        <v>274</v>
      </c>
      <c r="H40" s="357"/>
    </row>
    <row r="41" spans="1:8">
      <c r="A41" s="341"/>
      <c r="B41" s="724"/>
      <c r="C41" s="756"/>
      <c r="D41" s="447" t="s">
        <v>169</v>
      </c>
      <c r="E41" s="473"/>
      <c r="F41" s="472"/>
      <c r="G41" s="467" t="s">
        <v>213</v>
      </c>
      <c r="H41" s="357"/>
    </row>
    <row r="42" spans="1:8">
      <c r="A42" s="341"/>
      <c r="B42" s="724"/>
      <c r="C42" s="757"/>
      <c r="D42" s="447" t="s">
        <v>170</v>
      </c>
      <c r="E42" s="473"/>
      <c r="F42" s="472"/>
      <c r="G42" s="447" t="s">
        <v>214</v>
      </c>
      <c r="H42" s="357"/>
    </row>
    <row r="43" spans="1:8">
      <c r="A43" s="341"/>
      <c r="B43" s="725"/>
      <c r="C43" s="708" t="s">
        <v>215</v>
      </c>
      <c r="D43" s="709"/>
      <c r="E43" s="473"/>
      <c r="F43" s="472"/>
      <c r="G43" s="474" t="s">
        <v>216</v>
      </c>
      <c r="H43" s="357"/>
    </row>
    <row r="44" spans="1:8">
      <c r="A44" s="341"/>
      <c r="B44" s="715" t="s">
        <v>171</v>
      </c>
      <c r="C44" s="708" t="s">
        <v>172</v>
      </c>
      <c r="D44" s="709"/>
      <c r="E44" s="473"/>
      <c r="F44" s="472"/>
      <c r="G44" s="467" t="s">
        <v>217</v>
      </c>
      <c r="H44" s="357"/>
    </row>
    <row r="45" spans="1:8">
      <c r="A45" s="341"/>
      <c r="B45" s="715"/>
      <c r="C45" s="708" t="s">
        <v>173</v>
      </c>
      <c r="D45" s="709"/>
      <c r="E45" s="473"/>
      <c r="F45" s="472"/>
      <c r="G45" s="467" t="s">
        <v>218</v>
      </c>
      <c r="H45" s="357"/>
    </row>
    <row r="46" spans="1:8">
      <c r="A46" s="341"/>
      <c r="B46" s="715"/>
      <c r="C46" s="708" t="s">
        <v>174</v>
      </c>
      <c r="D46" s="709"/>
      <c r="E46" s="473"/>
      <c r="F46" s="472"/>
      <c r="G46" s="467" t="s">
        <v>219</v>
      </c>
      <c r="H46" s="357"/>
    </row>
    <row r="47" spans="1:8">
      <c r="A47" s="341"/>
      <c r="B47" s="715"/>
      <c r="C47" s="708" t="s">
        <v>175</v>
      </c>
      <c r="D47" s="709"/>
      <c r="E47" s="473"/>
      <c r="F47" s="472"/>
      <c r="G47" s="467" t="s">
        <v>220</v>
      </c>
      <c r="H47" s="357"/>
    </row>
    <row r="48" spans="1:8">
      <c r="A48" s="341"/>
      <c r="B48" s="715"/>
      <c r="C48" s="708" t="s">
        <v>176</v>
      </c>
      <c r="D48" s="709"/>
      <c r="E48" s="473"/>
      <c r="F48" s="472"/>
      <c r="G48" s="467" t="s">
        <v>176</v>
      </c>
      <c r="H48" s="357"/>
    </row>
    <row r="49" spans="1:8" ht="33">
      <c r="A49" s="341"/>
      <c r="B49" s="715"/>
      <c r="C49" s="708" t="s">
        <v>177</v>
      </c>
      <c r="D49" s="709"/>
      <c r="E49" s="475"/>
      <c r="F49" s="476"/>
      <c r="G49" s="467" t="s">
        <v>278</v>
      </c>
      <c r="H49" s="357"/>
    </row>
    <row r="50" spans="1:8">
      <c r="B50" s="388"/>
      <c r="C50" s="388"/>
      <c r="D50" s="388"/>
      <c r="E50" s="388"/>
      <c r="F50" s="388"/>
      <c r="G50" s="388"/>
    </row>
  </sheetData>
  <sheetProtection sheet="1" objects="1" scenarios="1"/>
  <mergeCells count="28">
    <mergeCell ref="E8:E9"/>
    <mergeCell ref="E10:E11"/>
    <mergeCell ref="C13:C22"/>
    <mergeCell ref="D13:D14"/>
    <mergeCell ref="D15:D22"/>
    <mergeCell ref="C36:C42"/>
    <mergeCell ref="D36:D38"/>
    <mergeCell ref="C43:D43"/>
    <mergeCell ref="B5:B22"/>
    <mergeCell ref="C5:C12"/>
    <mergeCell ref="D5:D6"/>
    <mergeCell ref="D7:D12"/>
    <mergeCell ref="B23:B25"/>
    <mergeCell ref="C23:E23"/>
    <mergeCell ref="C24:E24"/>
    <mergeCell ref="C25:E25"/>
    <mergeCell ref="B26:B43"/>
    <mergeCell ref="C26:C35"/>
    <mergeCell ref="D26:D34"/>
    <mergeCell ref="E26:E32"/>
    <mergeCell ref="E33:E34"/>
    <mergeCell ref="B44:B49"/>
    <mergeCell ref="C44:D44"/>
    <mergeCell ref="C45:D45"/>
    <mergeCell ref="C46:D46"/>
    <mergeCell ref="C47:D47"/>
    <mergeCell ref="C48:D48"/>
    <mergeCell ref="C49:D49"/>
  </mergeCells>
  <phoneticPr fontId="3"/>
  <conditionalFormatting sqref="B5:C22 B26 C26:C36 C44:D45 B44:B49 D46 C46:C48 C49:D49">
    <cfRule type="expression" dxfId="4" priority="3">
      <formula>#REF!&gt;0</formula>
    </cfRule>
  </conditionalFormatting>
  <conditionalFormatting sqref="D5:D22 D26:D42">
    <cfRule type="expression" dxfId="3" priority="4">
      <formula>#REF!&gt;0</formula>
    </cfRule>
  </conditionalFormatting>
  <conditionalFormatting sqref="E5:E7 E8:F11 E12:E22 E26:F34 E36:E38">
    <cfRule type="expression" dxfId="2" priority="5">
      <formula>#REF!&gt;0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autoPageBreaks="0"/>
  </sheetPr>
  <dimension ref="A1:Q74"/>
  <sheetViews>
    <sheetView showRowColHeaders="0" zoomScale="80" zoomScaleNormal="80" workbookViewId="0"/>
  </sheetViews>
  <sheetFormatPr defaultColWidth="9" defaultRowHeight="16.5"/>
  <cols>
    <col min="1" max="1" width="1.6328125" style="337" customWidth="1"/>
    <col min="2" max="2" width="4.6328125" style="337" customWidth="1"/>
    <col min="3" max="3" width="11.6328125" style="337" customWidth="1"/>
    <col min="4" max="4" width="13.36328125" style="337" customWidth="1"/>
    <col min="5" max="5" width="2.6328125" style="337" customWidth="1"/>
    <col min="6" max="6" width="5.08984375" style="337" customWidth="1"/>
    <col min="7" max="7" width="6.6328125" style="337" customWidth="1"/>
    <col min="8" max="12" width="13.36328125" style="337" customWidth="1"/>
    <col min="13" max="13" width="1.7265625" style="337" customWidth="1"/>
    <col min="14" max="16384" width="9" style="337"/>
  </cols>
  <sheetData>
    <row r="1" spans="1:17" ht="37.5" customHeight="1">
      <c r="A1" s="414">
        <f>DATA!DE1</f>
        <v>1</v>
      </c>
      <c r="B1" s="693"/>
      <c r="C1" s="694"/>
      <c r="D1" s="339"/>
      <c r="E1" s="339"/>
      <c r="F1" s="339"/>
      <c r="G1" s="339"/>
      <c r="H1" s="339"/>
      <c r="I1" s="339"/>
      <c r="J1" s="339"/>
      <c r="K1" s="339"/>
    </row>
    <row r="2" spans="1:17">
      <c r="D2" s="339"/>
      <c r="E2" s="339"/>
      <c r="F2" s="339"/>
      <c r="G2" s="337" t="s">
        <v>824</v>
      </c>
      <c r="I2" s="339"/>
      <c r="K2" s="415" t="s">
        <v>12</v>
      </c>
    </row>
    <row r="3" spans="1:17">
      <c r="D3" s="339"/>
      <c r="E3" s="339"/>
      <c r="G3" s="339" t="s">
        <v>825</v>
      </c>
      <c r="H3" s="339"/>
      <c r="I3" s="339"/>
      <c r="J3" s="416"/>
      <c r="K3" s="417" t="s">
        <v>310</v>
      </c>
    </row>
    <row r="4" spans="1:17">
      <c r="D4" s="339"/>
      <c r="E4" s="339"/>
      <c r="F4" s="339"/>
      <c r="G4" s="337" t="s">
        <v>826</v>
      </c>
      <c r="K4" s="415" t="s">
        <v>411</v>
      </c>
    </row>
    <row r="5" spans="1:17" ht="19.5" customHeight="1">
      <c r="D5" s="339"/>
      <c r="E5" s="339"/>
      <c r="F5" s="339"/>
      <c r="G5" s="339"/>
      <c r="H5" s="339"/>
      <c r="I5" s="339"/>
      <c r="K5" s="772">
        <f ca="1">IF(K3="はい",TODAY(),"")</f>
        <v>46112</v>
      </c>
      <c r="L5" s="773"/>
    </row>
    <row r="6" spans="1:17" ht="16.5" customHeight="1">
      <c r="D6" s="339"/>
      <c r="E6" s="339"/>
      <c r="F6" s="339"/>
      <c r="G6" s="339"/>
      <c r="H6" s="339"/>
      <c r="I6" s="339"/>
      <c r="J6" s="416"/>
      <c r="K6" s="339"/>
      <c r="O6" s="693" t="s">
        <v>311</v>
      </c>
      <c r="P6" s="782"/>
      <c r="Q6" s="694"/>
    </row>
    <row r="7" spans="1:17" ht="17.25" customHeight="1">
      <c r="B7" s="693"/>
      <c r="C7" s="782"/>
      <c r="D7" s="783" t="str">
        <f>入力!F4</f>
        <v>建設投資の波及効果分析</v>
      </c>
      <c r="E7" s="784"/>
      <c r="F7" s="784"/>
      <c r="G7" s="784"/>
      <c r="H7" s="784"/>
      <c r="I7" s="784"/>
      <c r="J7" s="784"/>
      <c r="K7" s="785"/>
      <c r="L7" s="357"/>
      <c r="O7" s="419"/>
    </row>
    <row r="8" spans="1:17" ht="17" thickBot="1">
      <c r="C8" s="341"/>
      <c r="D8" s="786"/>
      <c r="E8" s="787"/>
      <c r="F8" s="787"/>
      <c r="G8" s="787"/>
      <c r="H8" s="787"/>
      <c r="I8" s="787"/>
      <c r="J8" s="787"/>
      <c r="K8" s="788"/>
      <c r="L8" s="357"/>
    </row>
    <row r="9" spans="1:17">
      <c r="D9" s="388"/>
      <c r="E9" s="388"/>
      <c r="F9" s="388"/>
      <c r="G9" s="388"/>
      <c r="H9" s="388"/>
      <c r="I9" s="388"/>
      <c r="J9" s="388"/>
      <c r="K9" s="388"/>
    </row>
    <row r="10" spans="1:17">
      <c r="B10" s="693" t="s">
        <v>312</v>
      </c>
      <c r="C10" s="694"/>
      <c r="K10" s="789" t="str">
        <f>"単位："&amp;K2&amp;"、倍、人"</f>
        <v>単位：千円、倍、人</v>
      </c>
      <c r="L10" s="790"/>
    </row>
    <row r="11" spans="1:17" ht="6.75" customHeight="1">
      <c r="B11" s="339"/>
      <c r="C11" s="339"/>
      <c r="D11" s="339"/>
      <c r="E11" s="339"/>
      <c r="F11" s="339"/>
      <c r="G11" s="339"/>
      <c r="H11" s="339"/>
      <c r="I11" s="339"/>
      <c r="J11" s="339"/>
      <c r="K11" s="791"/>
      <c r="L11" s="792"/>
    </row>
    <row r="12" spans="1:17" s="544" customFormat="1" ht="25" customHeight="1">
      <c r="A12" s="541"/>
      <c r="B12" s="774" t="s">
        <v>313</v>
      </c>
      <c r="C12" s="775"/>
      <c r="D12" s="542" t="s">
        <v>222</v>
      </c>
      <c r="E12" s="778" t="s">
        <v>227</v>
      </c>
      <c r="F12" s="779"/>
      <c r="G12" s="780"/>
      <c r="H12" s="543" t="s">
        <v>235</v>
      </c>
      <c r="I12" s="542" t="s">
        <v>236</v>
      </c>
      <c r="J12" s="542" t="s">
        <v>314</v>
      </c>
      <c r="K12" s="542" t="s">
        <v>315</v>
      </c>
      <c r="L12" s="542" t="s">
        <v>316</v>
      </c>
    </row>
    <row r="13" spans="1:17" s="422" customFormat="1" ht="16.5" customHeight="1">
      <c r="A13" s="396"/>
      <c r="B13" s="776"/>
      <c r="C13" s="777"/>
      <c r="D13" s="420" t="s">
        <v>317</v>
      </c>
      <c r="E13" s="767" t="s">
        <v>318</v>
      </c>
      <c r="F13" s="781"/>
      <c r="G13" s="768"/>
      <c r="H13" s="421" t="s">
        <v>319</v>
      </c>
      <c r="I13" s="420" t="s">
        <v>320</v>
      </c>
      <c r="J13" s="420" t="s">
        <v>321</v>
      </c>
      <c r="K13" s="420" t="s">
        <v>322</v>
      </c>
      <c r="L13" s="420" t="s">
        <v>323</v>
      </c>
    </row>
    <row r="14" spans="1:17" ht="16" customHeight="1">
      <c r="A14" s="341"/>
      <c r="B14" s="767" t="s">
        <v>324</v>
      </c>
      <c r="C14" s="768"/>
      <c r="D14" s="368">
        <f>埼玉波及!V112/建設係数!$G$11*1000</f>
        <v>0</v>
      </c>
      <c r="E14" s="769">
        <f>埼玉波及!W112/建設係数!$G$11*1000</f>
        <v>0</v>
      </c>
      <c r="F14" s="770">
        <f>埼玉波及!X112/建設係数!$G$11*1000</f>
        <v>0</v>
      </c>
      <c r="G14" s="771">
        <f>埼玉波及!Y112/建設係数!$G$11*1000</f>
        <v>0</v>
      </c>
      <c r="H14" s="423">
        <f>埼玉波及!X112/建設係数!$G$11*1000</f>
        <v>0</v>
      </c>
      <c r="I14" s="368">
        <f>埼玉波及!Y112/建設係数!$G$11*1000</f>
        <v>0</v>
      </c>
      <c r="J14" s="424">
        <f>IFERROR(I14/D14,0)</f>
        <v>0</v>
      </c>
      <c r="K14" s="368">
        <f>埼玉波及!AC112/建設係数!$G$11*1000</f>
        <v>0</v>
      </c>
      <c r="L14" s="506">
        <f>埼玉波及!AE112</f>
        <v>0</v>
      </c>
    </row>
    <row r="15" spans="1:17" ht="16" customHeight="1">
      <c r="A15" s="341"/>
      <c r="B15" s="767" t="s">
        <v>325</v>
      </c>
      <c r="C15" s="768"/>
      <c r="D15" s="368">
        <f>全国波及!V112/建設係数!$G$11*1000</f>
        <v>0</v>
      </c>
      <c r="E15" s="769">
        <f>全国波及!W112/建設係数!$G$11*1000</f>
        <v>0</v>
      </c>
      <c r="F15" s="770">
        <f>全国波及!X112/建設係数!$G$11*1000</f>
        <v>0</v>
      </c>
      <c r="G15" s="771">
        <f>全国波及!Y112/建設係数!$G$11*1000</f>
        <v>0</v>
      </c>
      <c r="H15" s="423">
        <f>全国波及!X112/建設係数!$G$11*1000</f>
        <v>0</v>
      </c>
      <c r="I15" s="368">
        <f>全国波及!Y112/建設係数!$G$11*1000</f>
        <v>0</v>
      </c>
      <c r="J15" s="424">
        <f>IFERROR(I15/D15,0)</f>
        <v>0</v>
      </c>
      <c r="K15" s="368">
        <f>全国波及!AC112/建設係数!$G$11*1000</f>
        <v>0</v>
      </c>
      <c r="L15" s="506">
        <f>全国波及!AE112</f>
        <v>0</v>
      </c>
    </row>
    <row r="16" spans="1:17" ht="7.5" customHeight="1">
      <c r="B16" s="416"/>
      <c r="C16" s="416"/>
      <c r="D16" s="416"/>
      <c r="E16" s="416"/>
      <c r="F16" s="416"/>
      <c r="G16" s="416"/>
      <c r="H16" s="416"/>
      <c r="I16" s="416"/>
      <c r="J16" s="416"/>
      <c r="K16" s="416"/>
      <c r="L16" s="416"/>
    </row>
    <row r="17" spans="1:13">
      <c r="A17" s="341"/>
      <c r="B17" s="758" t="s">
        <v>326</v>
      </c>
      <c r="C17" s="759"/>
      <c r="D17" s="425" t="str">
        <f>"単位："&amp;K2</f>
        <v>単位：千円</v>
      </c>
      <c r="E17" s="418"/>
      <c r="F17" s="758" t="str">
        <f>"波及効果上位20部門（"&amp;K4&amp;"）"</f>
        <v>波及効果上位20部門（39部門）</v>
      </c>
      <c r="G17" s="760"/>
      <c r="H17" s="760"/>
      <c r="I17" s="760"/>
      <c r="J17" s="759"/>
      <c r="L17" s="425" t="str">
        <f>"単位："&amp;K2</f>
        <v>単位：千円</v>
      </c>
    </row>
    <row r="18" spans="1:13">
      <c r="A18" s="341"/>
      <c r="B18" s="761" t="s">
        <v>327</v>
      </c>
      <c r="C18" s="762"/>
      <c r="D18" s="545" t="s">
        <v>253</v>
      </c>
      <c r="E18" s="546"/>
      <c r="F18" s="545" t="s">
        <v>409</v>
      </c>
      <c r="G18" s="761" t="s">
        <v>405</v>
      </c>
      <c r="H18" s="762"/>
      <c r="I18" s="545" t="s">
        <v>239</v>
      </c>
      <c r="J18" s="547" t="s">
        <v>328</v>
      </c>
      <c r="K18" s="547" t="s">
        <v>329</v>
      </c>
      <c r="L18" s="545" t="s">
        <v>236</v>
      </c>
    </row>
    <row r="19" spans="1:13">
      <c r="A19" s="341"/>
      <c r="B19" s="763" t="s">
        <v>533</v>
      </c>
      <c r="C19" s="764"/>
      <c r="D19" s="586">
        <f>SUM(入力!H19:L36)</f>
        <v>0</v>
      </c>
      <c r="E19" s="426"/>
      <c r="F19" s="411">
        <v>1</v>
      </c>
      <c r="G19" s="765" t="str">
        <f>DATA!DF6</f>
        <v>農林漁業</v>
      </c>
      <c r="H19" s="766"/>
      <c r="I19" s="427">
        <f>DATA!DG6</f>
        <v>0</v>
      </c>
      <c r="J19" s="427">
        <f>DATA!DH6</f>
        <v>0</v>
      </c>
      <c r="K19" s="427">
        <f>DATA!DI6</f>
        <v>0</v>
      </c>
      <c r="L19" s="427">
        <f>DATA!DJ6</f>
        <v>0</v>
      </c>
    </row>
    <row r="20" spans="1:13">
      <c r="A20" s="341"/>
      <c r="B20" s="793" t="s">
        <v>835</v>
      </c>
      <c r="C20" s="794"/>
      <c r="D20" s="378" t="str">
        <f>IF(SUM(入力!I19:L26)=0,"",SUM(入力!I19:L26))</f>
        <v/>
      </c>
      <c r="E20" s="426"/>
      <c r="F20" s="412">
        <v>2</v>
      </c>
      <c r="G20" s="795" t="str">
        <f>DATA!DF7</f>
        <v>鉱業</v>
      </c>
      <c r="H20" s="796"/>
      <c r="I20" s="428">
        <f>DATA!DG7</f>
        <v>0</v>
      </c>
      <c r="J20" s="428">
        <f>DATA!DH7</f>
        <v>0</v>
      </c>
      <c r="K20" s="428">
        <f>DATA!DI7</f>
        <v>0</v>
      </c>
      <c r="L20" s="428">
        <f>DATA!DJ7</f>
        <v>0</v>
      </c>
    </row>
    <row r="21" spans="1:13">
      <c r="A21" s="341"/>
      <c r="B21" s="793" t="s">
        <v>6</v>
      </c>
      <c r="C21" s="794"/>
      <c r="D21" s="378" t="str">
        <f>IF(SUM(入力!I27:L36)=0,"",SUM(入力!I27:L36))</f>
        <v/>
      </c>
      <c r="E21" s="426"/>
      <c r="F21" s="411">
        <v>3</v>
      </c>
      <c r="G21" s="795" t="str">
        <f>DATA!DF8</f>
        <v>飲食料品</v>
      </c>
      <c r="H21" s="796"/>
      <c r="I21" s="428">
        <f>DATA!DG8</f>
        <v>0</v>
      </c>
      <c r="J21" s="428">
        <f>DATA!DH8</f>
        <v>0</v>
      </c>
      <c r="K21" s="428">
        <f>DATA!DI8</f>
        <v>0</v>
      </c>
      <c r="L21" s="428">
        <f>DATA!DJ8</f>
        <v>0</v>
      </c>
    </row>
    <row r="22" spans="1:13">
      <c r="A22" s="341"/>
      <c r="B22" s="763" t="s">
        <v>534</v>
      </c>
      <c r="C22" s="764"/>
      <c r="D22" s="586">
        <f>SUM(入力!H38:I40)</f>
        <v>0</v>
      </c>
      <c r="E22" s="426"/>
      <c r="F22" s="412">
        <v>4</v>
      </c>
      <c r="G22" s="795" t="str">
        <f>DATA!DF9</f>
        <v>繊維製品</v>
      </c>
      <c r="H22" s="796"/>
      <c r="I22" s="428">
        <f>DATA!DG9</f>
        <v>0</v>
      </c>
      <c r="J22" s="428">
        <f>DATA!DH9</f>
        <v>0</v>
      </c>
      <c r="K22" s="428">
        <f>DATA!DI9</f>
        <v>0</v>
      </c>
      <c r="L22" s="428">
        <f>DATA!DJ9</f>
        <v>0</v>
      </c>
    </row>
    <row r="23" spans="1:13">
      <c r="A23" s="341"/>
      <c r="B23" s="793" t="s">
        <v>849</v>
      </c>
      <c r="C23" s="794"/>
      <c r="D23" s="378" t="str">
        <f>IF(入力!I38=0,"",入力!I38)</f>
        <v/>
      </c>
      <c r="E23" s="426"/>
      <c r="F23" s="411">
        <v>5</v>
      </c>
      <c r="G23" s="795" t="str">
        <f>DATA!DF10</f>
        <v>パルプ・紙・木製品</v>
      </c>
      <c r="H23" s="796"/>
      <c r="I23" s="428">
        <f>DATA!DG10</f>
        <v>0</v>
      </c>
      <c r="J23" s="428">
        <f>DATA!DH10</f>
        <v>0</v>
      </c>
      <c r="K23" s="428">
        <f>DATA!DI10</f>
        <v>0</v>
      </c>
      <c r="L23" s="428">
        <f>DATA!DJ10</f>
        <v>0</v>
      </c>
    </row>
    <row r="24" spans="1:13">
      <c r="A24" s="341"/>
      <c r="B24" s="793" t="s">
        <v>848</v>
      </c>
      <c r="C24" s="794"/>
      <c r="D24" s="378" t="str">
        <f>IF(入力!I39=0,"",入力!I39)</f>
        <v/>
      </c>
      <c r="E24" s="426"/>
      <c r="F24" s="412">
        <v>6</v>
      </c>
      <c r="G24" s="795" t="str">
        <f>DATA!DF11</f>
        <v>化学製品</v>
      </c>
      <c r="H24" s="796"/>
      <c r="I24" s="428">
        <f>DATA!DG11</f>
        <v>0</v>
      </c>
      <c r="J24" s="428">
        <f>DATA!DH11</f>
        <v>0</v>
      </c>
      <c r="K24" s="428">
        <f>DATA!DI11</f>
        <v>0</v>
      </c>
      <c r="L24" s="428">
        <f>DATA!DJ11</f>
        <v>0</v>
      </c>
    </row>
    <row r="25" spans="1:13">
      <c r="A25" s="341"/>
      <c r="B25" s="793" t="s">
        <v>847</v>
      </c>
      <c r="C25" s="794"/>
      <c r="D25" s="378" t="str">
        <f>IF(入力!I40=0,"",入力!I40)</f>
        <v/>
      </c>
      <c r="E25" s="426"/>
      <c r="F25" s="411">
        <v>7</v>
      </c>
      <c r="G25" s="795" t="str">
        <f>DATA!DF12</f>
        <v>石油・石炭製品</v>
      </c>
      <c r="H25" s="796"/>
      <c r="I25" s="428">
        <f>DATA!DG12</f>
        <v>0</v>
      </c>
      <c r="J25" s="428">
        <f>DATA!DH12</f>
        <v>0</v>
      </c>
      <c r="K25" s="428">
        <f>DATA!DI12</f>
        <v>0</v>
      </c>
      <c r="L25" s="428">
        <f>DATA!DJ12</f>
        <v>0</v>
      </c>
    </row>
    <row r="26" spans="1:13">
      <c r="A26" s="341"/>
      <c r="B26" s="763" t="s">
        <v>535</v>
      </c>
      <c r="C26" s="764"/>
      <c r="D26" s="586">
        <f>SUM(入力!H42:L59)</f>
        <v>0</v>
      </c>
      <c r="E26" s="426"/>
      <c r="F26" s="412">
        <v>8</v>
      </c>
      <c r="G26" s="795" t="str">
        <f>DATA!DF13</f>
        <v>プラスチック・ゴム製品</v>
      </c>
      <c r="H26" s="796"/>
      <c r="I26" s="428">
        <f>DATA!DG13</f>
        <v>0</v>
      </c>
      <c r="J26" s="428">
        <f>DATA!DH13</f>
        <v>0</v>
      </c>
      <c r="K26" s="428">
        <f>DATA!DI13</f>
        <v>0</v>
      </c>
      <c r="L26" s="428">
        <f>DATA!DJ13</f>
        <v>0</v>
      </c>
    </row>
    <row r="27" spans="1:13">
      <c r="A27" s="341"/>
      <c r="B27" s="793" t="s">
        <v>836</v>
      </c>
      <c r="C27" s="794"/>
      <c r="D27" s="378" t="str">
        <f>IF(SUM(入力!I42:L51)=0,"",SUM(入力!I42:L51))</f>
        <v/>
      </c>
      <c r="E27" s="426"/>
      <c r="F27" s="411">
        <v>9</v>
      </c>
      <c r="G27" s="795" t="str">
        <f>DATA!DF14</f>
        <v>窯業・土石製品</v>
      </c>
      <c r="H27" s="796"/>
      <c r="I27" s="428">
        <f>DATA!DG14</f>
        <v>0</v>
      </c>
      <c r="J27" s="428">
        <f>DATA!DH14</f>
        <v>0</v>
      </c>
      <c r="K27" s="428">
        <f>DATA!DI14</f>
        <v>0</v>
      </c>
      <c r="L27" s="428">
        <f>DATA!DJ14</f>
        <v>0</v>
      </c>
    </row>
    <row r="28" spans="1:13">
      <c r="A28" s="341"/>
      <c r="B28" s="793" t="s">
        <v>841</v>
      </c>
      <c r="C28" s="794"/>
      <c r="D28" s="378" t="str">
        <f>IF(SUM(入力!I52:L58)=0,"",SUM(入力!I52:L58))</f>
        <v/>
      </c>
      <c r="E28" s="429"/>
      <c r="F28" s="412">
        <v>10</v>
      </c>
      <c r="G28" s="795" t="str">
        <f>DATA!DF15</f>
        <v>鉄鋼</v>
      </c>
      <c r="H28" s="796"/>
      <c r="I28" s="428">
        <f>DATA!DG15</f>
        <v>0</v>
      </c>
      <c r="J28" s="428">
        <f>DATA!DH15</f>
        <v>0</v>
      </c>
      <c r="K28" s="428">
        <f>DATA!DI15</f>
        <v>0</v>
      </c>
      <c r="L28" s="428">
        <f>DATA!DJ15</f>
        <v>0</v>
      </c>
    </row>
    <row r="29" spans="1:13">
      <c r="A29" s="341"/>
      <c r="B29" s="793" t="s">
        <v>838</v>
      </c>
      <c r="C29" s="794"/>
      <c r="D29" s="378" t="str">
        <f>IF(入力!I59=0,"",入力!I59)</f>
        <v/>
      </c>
      <c r="E29" s="429"/>
      <c r="F29" s="411">
        <v>11</v>
      </c>
      <c r="G29" s="795" t="str">
        <f>DATA!DF16</f>
        <v>非鉄金属</v>
      </c>
      <c r="H29" s="796"/>
      <c r="I29" s="428">
        <f>DATA!DG16</f>
        <v>0</v>
      </c>
      <c r="J29" s="428">
        <f>DATA!DH16</f>
        <v>0</v>
      </c>
      <c r="K29" s="428">
        <f>DATA!DI16</f>
        <v>0</v>
      </c>
      <c r="L29" s="428">
        <f>DATA!DJ16</f>
        <v>0</v>
      </c>
    </row>
    <row r="30" spans="1:13">
      <c r="A30" s="341"/>
      <c r="B30" s="763" t="s">
        <v>837</v>
      </c>
      <c r="C30" s="764"/>
      <c r="D30" s="586">
        <f>SUM(入力!H61:I66)</f>
        <v>0</v>
      </c>
      <c r="E30" s="429"/>
      <c r="F30" s="412">
        <v>12</v>
      </c>
      <c r="G30" s="795" t="str">
        <f>DATA!DF17</f>
        <v>金属製品</v>
      </c>
      <c r="H30" s="796"/>
      <c r="I30" s="428">
        <f>DATA!DG17</f>
        <v>0</v>
      </c>
      <c r="J30" s="428">
        <f>DATA!DH17</f>
        <v>0</v>
      </c>
      <c r="K30" s="428">
        <f>DATA!DI17</f>
        <v>0</v>
      </c>
      <c r="L30" s="428">
        <f>DATA!DJ17</f>
        <v>0</v>
      </c>
    </row>
    <row r="31" spans="1:13">
      <c r="A31" s="341"/>
      <c r="B31" s="793" t="s">
        <v>846</v>
      </c>
      <c r="C31" s="794"/>
      <c r="D31" s="378" t="str">
        <f>IF(入力!I61=0,"",入力!I61)</f>
        <v/>
      </c>
      <c r="E31" s="429"/>
      <c r="F31" s="411">
        <v>13</v>
      </c>
      <c r="G31" s="795" t="str">
        <f>DATA!DF18</f>
        <v>はん用機械</v>
      </c>
      <c r="H31" s="796"/>
      <c r="I31" s="428">
        <f>DATA!DG18</f>
        <v>0</v>
      </c>
      <c r="J31" s="428">
        <f>DATA!DH18</f>
        <v>0</v>
      </c>
      <c r="K31" s="428">
        <f>DATA!DI18</f>
        <v>0</v>
      </c>
      <c r="L31" s="428">
        <f>DATA!DJ18</f>
        <v>0</v>
      </c>
    </row>
    <row r="32" spans="1:13">
      <c r="A32" s="341"/>
      <c r="B32" s="793" t="s">
        <v>845</v>
      </c>
      <c r="C32" s="794"/>
      <c r="D32" s="378" t="str">
        <f>IF(入力!I62=0,"",入力!I62)</f>
        <v/>
      </c>
      <c r="E32" s="429"/>
      <c r="F32" s="412">
        <v>14</v>
      </c>
      <c r="G32" s="795" t="str">
        <f>DATA!DF19</f>
        <v>生産用機械</v>
      </c>
      <c r="H32" s="796"/>
      <c r="I32" s="428">
        <f>DATA!DG19</f>
        <v>0</v>
      </c>
      <c r="J32" s="428">
        <f>DATA!DH19</f>
        <v>0</v>
      </c>
      <c r="K32" s="428">
        <f>DATA!DI19</f>
        <v>0</v>
      </c>
      <c r="L32" s="428">
        <f>DATA!DJ19</f>
        <v>0</v>
      </c>
      <c r="M32" s="357"/>
    </row>
    <row r="33" spans="1:12">
      <c r="A33" s="341"/>
      <c r="B33" s="793" t="s">
        <v>844</v>
      </c>
      <c r="C33" s="794"/>
      <c r="D33" s="378" t="str">
        <f>IF(入力!I63=0,"",入力!I63)</f>
        <v/>
      </c>
      <c r="E33" s="429"/>
      <c r="F33" s="411">
        <v>15</v>
      </c>
      <c r="G33" s="795" t="str">
        <f>DATA!DF20</f>
        <v>業務用機械</v>
      </c>
      <c r="H33" s="796"/>
      <c r="I33" s="428">
        <f>DATA!DG20</f>
        <v>0</v>
      </c>
      <c r="J33" s="428">
        <f>DATA!DH20</f>
        <v>0</v>
      </c>
      <c r="K33" s="428">
        <f>DATA!DI20</f>
        <v>0</v>
      </c>
      <c r="L33" s="428">
        <f>DATA!DJ20</f>
        <v>0</v>
      </c>
    </row>
    <row r="34" spans="1:12">
      <c r="A34" s="341"/>
      <c r="B34" s="793" t="s">
        <v>843</v>
      </c>
      <c r="C34" s="794"/>
      <c r="D34" s="378" t="str">
        <f>IF(入力!I64=0,"",入力!I64)</f>
        <v/>
      </c>
      <c r="E34" s="429"/>
      <c r="F34" s="412">
        <v>16</v>
      </c>
      <c r="G34" s="795" t="str">
        <f>DATA!DF21</f>
        <v>電子部品</v>
      </c>
      <c r="H34" s="796"/>
      <c r="I34" s="428">
        <f>DATA!DG21</f>
        <v>0</v>
      </c>
      <c r="J34" s="428">
        <f>DATA!DH21</f>
        <v>0</v>
      </c>
      <c r="K34" s="428">
        <f>DATA!DI21</f>
        <v>0</v>
      </c>
      <c r="L34" s="428">
        <f>DATA!DJ21</f>
        <v>0</v>
      </c>
    </row>
    <row r="35" spans="1:12">
      <c r="A35" s="341"/>
      <c r="B35" s="793" t="s">
        <v>842</v>
      </c>
      <c r="C35" s="794"/>
      <c r="D35" s="378" t="str">
        <f>IF(入力!I65=0,"",入力!I65)</f>
        <v/>
      </c>
      <c r="E35" s="429"/>
      <c r="F35" s="411">
        <v>17</v>
      </c>
      <c r="G35" s="795" t="str">
        <f>DATA!DF22</f>
        <v>電気機械</v>
      </c>
      <c r="H35" s="796"/>
      <c r="I35" s="428">
        <f>DATA!DG22</f>
        <v>0</v>
      </c>
      <c r="J35" s="428">
        <f>DATA!DH22</f>
        <v>0</v>
      </c>
      <c r="K35" s="428">
        <f>DATA!DI22</f>
        <v>0</v>
      </c>
      <c r="L35" s="428">
        <f>DATA!DJ22</f>
        <v>0</v>
      </c>
    </row>
    <row r="36" spans="1:12">
      <c r="A36" s="341"/>
      <c r="B36" s="793" t="s">
        <v>536</v>
      </c>
      <c r="C36" s="794"/>
      <c r="D36" s="378" t="str">
        <f>IF(入力!I66=0,"",入力!I66)</f>
        <v/>
      </c>
      <c r="E36" s="429"/>
      <c r="F36" s="412">
        <v>18</v>
      </c>
      <c r="G36" s="795" t="str">
        <f>DATA!DF23</f>
        <v>情報通信機器</v>
      </c>
      <c r="H36" s="796"/>
      <c r="I36" s="428">
        <f>DATA!DG23</f>
        <v>0</v>
      </c>
      <c r="J36" s="428">
        <f>DATA!DH23</f>
        <v>0</v>
      </c>
      <c r="K36" s="428">
        <f>DATA!DI23</f>
        <v>0</v>
      </c>
      <c r="L36" s="428">
        <f>DATA!DJ23</f>
        <v>0</v>
      </c>
    </row>
    <row r="37" spans="1:12">
      <c r="A37" s="341"/>
      <c r="B37" s="802" t="s">
        <v>257</v>
      </c>
      <c r="C37" s="802"/>
      <c r="D37" s="587">
        <f>SUM(D19,D22,D26,D30)</f>
        <v>0</v>
      </c>
      <c r="E37" s="429"/>
      <c r="F37" s="411">
        <v>19</v>
      </c>
      <c r="G37" s="795" t="str">
        <f>DATA!DF24</f>
        <v>輸送機械</v>
      </c>
      <c r="H37" s="796"/>
      <c r="I37" s="428">
        <f>DATA!DG24</f>
        <v>0</v>
      </c>
      <c r="J37" s="428">
        <f>DATA!DH24</f>
        <v>0</v>
      </c>
      <c r="K37" s="428">
        <f>DATA!DI24</f>
        <v>0</v>
      </c>
      <c r="L37" s="428">
        <f>DATA!DJ24</f>
        <v>0</v>
      </c>
    </row>
    <row r="38" spans="1:12">
      <c r="A38" s="341"/>
      <c r="E38" s="429"/>
      <c r="F38" s="412">
        <v>20</v>
      </c>
      <c r="G38" s="795" t="str">
        <f>DATA!DF25</f>
        <v>その他の製造工業製品</v>
      </c>
      <c r="H38" s="796"/>
      <c r="I38" s="428">
        <f>DATA!DG25</f>
        <v>0</v>
      </c>
      <c r="J38" s="428">
        <f>DATA!DH25</f>
        <v>0</v>
      </c>
      <c r="K38" s="428">
        <f>DATA!DI25</f>
        <v>0</v>
      </c>
      <c r="L38" s="428">
        <f>DATA!DJ25</f>
        <v>0</v>
      </c>
    </row>
    <row r="39" spans="1:12">
      <c r="D39" s="403"/>
      <c r="F39" s="413"/>
      <c r="G39" s="795" t="str">
        <f>DATA!DF26</f>
        <v>その他</v>
      </c>
      <c r="H39" s="796"/>
      <c r="I39" s="430">
        <f>DATA!DG26</f>
        <v>0</v>
      </c>
      <c r="J39" s="430">
        <f>DATA!DH26</f>
        <v>0</v>
      </c>
      <c r="K39" s="430">
        <f>DATA!DI26</f>
        <v>0</v>
      </c>
      <c r="L39" s="430">
        <f>DATA!DJ26</f>
        <v>0</v>
      </c>
    </row>
    <row r="40" spans="1:12">
      <c r="D40" s="403"/>
      <c r="F40" s="799" t="s">
        <v>330</v>
      </c>
      <c r="G40" s="800"/>
      <c r="H40" s="801"/>
      <c r="I40" s="391">
        <f>SUM(I19:I39)</f>
        <v>0</v>
      </c>
      <c r="J40" s="391">
        <f>SUM(J19:J39)</f>
        <v>0</v>
      </c>
      <c r="K40" s="391">
        <f>SUM(K19:K39)</f>
        <v>0</v>
      </c>
      <c r="L40" s="391">
        <f>SUM(L19:L39)</f>
        <v>0</v>
      </c>
    </row>
    <row r="41" spans="1:12">
      <c r="D41" s="403"/>
    </row>
    <row r="42" spans="1:12">
      <c r="B42" s="797" t="str">
        <f>"単位:"&amp;K2</f>
        <v>単位:千円</v>
      </c>
      <c r="C42" s="798"/>
      <c r="D42" s="403"/>
      <c r="E42" s="693" t="str">
        <f>F17</f>
        <v>波及効果上位20部門（39部門）</v>
      </c>
      <c r="F42" s="782"/>
      <c r="G42" s="782"/>
      <c r="H42" s="782"/>
      <c r="I42" s="782"/>
      <c r="J42" s="782"/>
      <c r="K42" s="431"/>
    </row>
    <row r="65" spans="2:10" hidden="1"/>
    <row r="67" spans="2:10" ht="3" customHeight="1"/>
    <row r="68" spans="2:10" ht="12" customHeight="1">
      <c r="B68" s="337" t="s">
        <v>331</v>
      </c>
    </row>
    <row r="69" spans="2:10" ht="4.5" customHeight="1"/>
    <row r="70" spans="2:10" ht="12" customHeight="1">
      <c r="C70" s="337" t="s">
        <v>827</v>
      </c>
    </row>
    <row r="71" spans="2:10" ht="12" customHeight="1">
      <c r="C71" s="337" t="str">
        <f>"・物価調整　"&amp;建設係数!J6&amp;"年"</f>
        <v>・物価調整　2025年</v>
      </c>
      <c r="E71" s="337" t="s">
        <v>332</v>
      </c>
      <c r="H71" s="432">
        <f>建設係数!L6</f>
        <v>0.9410230177254062</v>
      </c>
      <c r="I71" s="433" t="s">
        <v>333</v>
      </c>
      <c r="J71" s="434">
        <f>建設係数!M6</f>
        <v>0.78403790917303728</v>
      </c>
    </row>
    <row r="72" spans="2:10" ht="4" customHeight="1"/>
    <row r="73" spans="2:10" ht="12" customHeight="1">
      <c r="C73" s="337" t="s">
        <v>828</v>
      </c>
    </row>
    <row r="74" spans="2:10" ht="12" customHeight="1">
      <c r="C74" s="337" t="str">
        <f>"・物価調整　"&amp;建設係数!J6&amp;"年"</f>
        <v>・物価調整　2025年</v>
      </c>
      <c r="E74" s="337" t="s">
        <v>334</v>
      </c>
      <c r="H74" s="432">
        <f>建設係数!N6</f>
        <v>0.97052247807292447</v>
      </c>
      <c r="I74" s="433" t="s">
        <v>333</v>
      </c>
      <c r="J74" s="434">
        <f>建設係数!O6</f>
        <v>0.74582688417707854</v>
      </c>
    </row>
  </sheetData>
  <sheetProtection sheet="1" objects="1" scenarios="1"/>
  <mergeCells count="61">
    <mergeCell ref="G37:H37"/>
    <mergeCell ref="G38:H38"/>
    <mergeCell ref="E42:J42"/>
    <mergeCell ref="G32:H32"/>
    <mergeCell ref="G33:H33"/>
    <mergeCell ref="G34:H34"/>
    <mergeCell ref="G35:H35"/>
    <mergeCell ref="G36:H36"/>
    <mergeCell ref="B33:C33"/>
    <mergeCell ref="B34:C34"/>
    <mergeCell ref="B35:C35"/>
    <mergeCell ref="B36:C36"/>
    <mergeCell ref="B37:C37"/>
    <mergeCell ref="B32:C32"/>
    <mergeCell ref="B42:C42"/>
    <mergeCell ref="B26:C26"/>
    <mergeCell ref="G26:H26"/>
    <mergeCell ref="B27:C27"/>
    <mergeCell ref="G27:H27"/>
    <mergeCell ref="B28:C28"/>
    <mergeCell ref="G28:H28"/>
    <mergeCell ref="B29:C29"/>
    <mergeCell ref="G39:H39"/>
    <mergeCell ref="B30:C30"/>
    <mergeCell ref="F40:H40"/>
    <mergeCell ref="B31:C31"/>
    <mergeCell ref="G29:H29"/>
    <mergeCell ref="G30:H30"/>
    <mergeCell ref="G31:H31"/>
    <mergeCell ref="B23:C23"/>
    <mergeCell ref="G23:H23"/>
    <mergeCell ref="B24:C24"/>
    <mergeCell ref="G24:H24"/>
    <mergeCell ref="B25:C25"/>
    <mergeCell ref="G25:H25"/>
    <mergeCell ref="B20:C20"/>
    <mergeCell ref="G20:H20"/>
    <mergeCell ref="B21:C21"/>
    <mergeCell ref="G21:H21"/>
    <mergeCell ref="B22:C22"/>
    <mergeCell ref="G22:H22"/>
    <mergeCell ref="O6:Q6"/>
    <mergeCell ref="B7:C7"/>
    <mergeCell ref="D7:K8"/>
    <mergeCell ref="B10:C10"/>
    <mergeCell ref="K10:L11"/>
    <mergeCell ref="B1:C1"/>
    <mergeCell ref="B15:C15"/>
    <mergeCell ref="E15:G15"/>
    <mergeCell ref="K5:L5"/>
    <mergeCell ref="B12:C13"/>
    <mergeCell ref="E12:G12"/>
    <mergeCell ref="E13:G13"/>
    <mergeCell ref="B14:C14"/>
    <mergeCell ref="E14:G14"/>
    <mergeCell ref="B17:C17"/>
    <mergeCell ref="F17:J17"/>
    <mergeCell ref="B18:C18"/>
    <mergeCell ref="G18:H18"/>
    <mergeCell ref="B19:C19"/>
    <mergeCell ref="G19:H19"/>
  </mergeCells>
  <phoneticPr fontId="3"/>
  <dataValidations count="3">
    <dataValidation type="list" allowBlank="1" showInputMessage="1" showErrorMessage="1" sqref="K2" xr:uid="{00000000-0002-0000-0300-000000000000}">
      <formula1>単位</formula1>
    </dataValidation>
    <dataValidation type="list" allowBlank="1" showInputMessage="1" showErrorMessage="1" sqref="K3" xr:uid="{00000000-0002-0000-0300-000001000000}">
      <formula1>YN</formula1>
    </dataValidation>
    <dataValidation type="list" allowBlank="1" showInputMessage="1" showErrorMessage="1" sqref="K4" xr:uid="{00000000-0002-0000-0300-000002000000}">
      <formula1>部門</formula1>
    </dataValidation>
  </dataValidations>
  <printOptions horizontalCentered="1"/>
  <pageMargins left="0.51181102362204722" right="0.31496062992125984" top="0.55118110236220474" bottom="0.35433070866141736" header="0.11811023622047245" footer="0.11811023622047245"/>
  <pageSetup paperSize="9" scale="76" orientation="portrait" r:id="rId1"/>
  <ignoredErrors>
    <ignoredError sqref="H14:H15" formula="1"/>
    <ignoredError sqref="D7"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U75"/>
  <sheetViews>
    <sheetView showRowColHeaders="0" zoomScale="80" zoomScaleNormal="80" workbookViewId="0"/>
  </sheetViews>
  <sheetFormatPr defaultRowHeight="18"/>
  <cols>
    <col min="1" max="1" width="1.6328125" style="592" customWidth="1"/>
    <col min="2" max="2" width="16.7265625" style="592" customWidth="1"/>
    <col min="3" max="3" width="5.7265625" style="592" customWidth="1"/>
    <col min="4" max="4" width="3" style="592" customWidth="1"/>
    <col min="5" max="6" width="11.6328125" style="592" customWidth="1"/>
    <col min="7" max="7" width="1.90625" style="592" customWidth="1"/>
    <col min="8" max="8" width="3.08984375" style="592" customWidth="1"/>
    <col min="9" max="10" width="11.6328125" style="592" customWidth="1"/>
    <col min="11" max="11" width="1.90625" style="592" customWidth="1"/>
    <col min="12" max="13" width="3.08984375" style="592" customWidth="1"/>
    <col min="14" max="14" width="11.6328125" style="592" customWidth="1"/>
    <col min="15" max="15" width="10" style="592" customWidth="1"/>
    <col min="16" max="16" width="1.90625" style="592" customWidth="1"/>
    <col min="17" max="18" width="3.08984375" style="592" customWidth="1"/>
    <col min="19" max="19" width="11.6328125" style="592" customWidth="1"/>
    <col min="20" max="20" width="10.1796875" style="592" customWidth="1"/>
    <col min="21" max="21" width="1.90625" style="592" customWidth="1"/>
    <col min="22" max="22" width="4.90625" style="592" customWidth="1"/>
    <col min="23" max="259" width="9" style="592"/>
    <col min="260" max="261" width="3" style="592" customWidth="1"/>
    <col min="262" max="266" width="6.26953125" style="592" customWidth="1"/>
    <col min="267" max="268" width="3.08984375" style="592" customWidth="1"/>
    <col min="269" max="269" width="6.26953125" style="592" customWidth="1"/>
    <col min="270" max="270" width="6" style="592" customWidth="1"/>
    <col min="271" max="271" width="3.08984375" style="592" customWidth="1"/>
    <col min="272" max="272" width="10.26953125" style="592" bestFit="1" customWidth="1"/>
    <col min="273" max="273" width="10.90625" style="592" bestFit="1" customWidth="1"/>
    <col min="274" max="274" width="6.26953125" style="592" customWidth="1"/>
    <col min="275" max="515" width="9" style="592"/>
    <col min="516" max="517" width="3" style="592" customWidth="1"/>
    <col min="518" max="522" width="6.26953125" style="592" customWidth="1"/>
    <col min="523" max="524" width="3.08984375" style="592" customWidth="1"/>
    <col min="525" max="525" width="6.26953125" style="592" customWidth="1"/>
    <col min="526" max="526" width="6" style="592" customWidth="1"/>
    <col min="527" max="527" width="3.08984375" style="592" customWidth="1"/>
    <col min="528" max="528" width="10.26953125" style="592" bestFit="1" customWidth="1"/>
    <col min="529" max="529" width="10.90625" style="592" bestFit="1" customWidth="1"/>
    <col min="530" max="530" width="6.26953125" style="592" customWidth="1"/>
    <col min="531" max="771" width="9" style="592"/>
    <col min="772" max="773" width="3" style="592" customWidth="1"/>
    <col min="774" max="778" width="6.26953125" style="592" customWidth="1"/>
    <col min="779" max="780" width="3.08984375" style="592" customWidth="1"/>
    <col min="781" max="781" width="6.26953125" style="592" customWidth="1"/>
    <col min="782" max="782" width="6" style="592" customWidth="1"/>
    <col min="783" max="783" width="3.08984375" style="592" customWidth="1"/>
    <col min="784" max="784" width="10.26953125" style="592" bestFit="1" customWidth="1"/>
    <col min="785" max="785" width="10.90625" style="592" bestFit="1" customWidth="1"/>
    <col min="786" max="786" width="6.26953125" style="592" customWidth="1"/>
    <col min="787" max="1027" width="9" style="592"/>
    <col min="1028" max="1029" width="3" style="592" customWidth="1"/>
    <col min="1030" max="1034" width="6.26953125" style="592" customWidth="1"/>
    <col min="1035" max="1036" width="3.08984375" style="592" customWidth="1"/>
    <col min="1037" max="1037" width="6.26953125" style="592" customWidth="1"/>
    <col min="1038" max="1038" width="6" style="592" customWidth="1"/>
    <col min="1039" max="1039" width="3.08984375" style="592" customWidth="1"/>
    <col min="1040" max="1040" width="10.26953125" style="592" bestFit="1" customWidth="1"/>
    <col min="1041" max="1041" width="10.90625" style="592" bestFit="1" customWidth="1"/>
    <col min="1042" max="1042" width="6.26953125" style="592" customWidth="1"/>
    <col min="1043" max="1283" width="9" style="592"/>
    <col min="1284" max="1285" width="3" style="592" customWidth="1"/>
    <col min="1286" max="1290" width="6.26953125" style="592" customWidth="1"/>
    <col min="1291" max="1292" width="3.08984375" style="592" customWidth="1"/>
    <col min="1293" max="1293" width="6.26953125" style="592" customWidth="1"/>
    <col min="1294" max="1294" width="6" style="592" customWidth="1"/>
    <col min="1295" max="1295" width="3.08984375" style="592" customWidth="1"/>
    <col min="1296" max="1296" width="10.26953125" style="592" bestFit="1" customWidth="1"/>
    <col min="1297" max="1297" width="10.90625" style="592" bestFit="1" customWidth="1"/>
    <col min="1298" max="1298" width="6.26953125" style="592" customWidth="1"/>
    <col min="1299" max="1539" width="9" style="592"/>
    <col min="1540" max="1541" width="3" style="592" customWidth="1"/>
    <col min="1542" max="1546" width="6.26953125" style="592" customWidth="1"/>
    <col min="1547" max="1548" width="3.08984375" style="592" customWidth="1"/>
    <col min="1549" max="1549" width="6.26953125" style="592" customWidth="1"/>
    <col min="1550" max="1550" width="6" style="592" customWidth="1"/>
    <col min="1551" max="1551" width="3.08984375" style="592" customWidth="1"/>
    <col min="1552" max="1552" width="10.26953125" style="592" bestFit="1" customWidth="1"/>
    <col min="1553" max="1553" width="10.90625" style="592" bestFit="1" customWidth="1"/>
    <col min="1554" max="1554" width="6.26953125" style="592" customWidth="1"/>
    <col min="1555" max="1795" width="9" style="592"/>
    <col min="1796" max="1797" width="3" style="592" customWidth="1"/>
    <col min="1798" max="1802" width="6.26953125" style="592" customWidth="1"/>
    <col min="1803" max="1804" width="3.08984375" style="592" customWidth="1"/>
    <col min="1805" max="1805" width="6.26953125" style="592" customWidth="1"/>
    <col min="1806" max="1806" width="6" style="592" customWidth="1"/>
    <col min="1807" max="1807" width="3.08984375" style="592" customWidth="1"/>
    <col min="1808" max="1808" width="10.26953125" style="592" bestFit="1" customWidth="1"/>
    <col min="1809" max="1809" width="10.90625" style="592" bestFit="1" customWidth="1"/>
    <col min="1810" max="1810" width="6.26953125" style="592" customWidth="1"/>
    <col min="1811" max="2051" width="9" style="592"/>
    <col min="2052" max="2053" width="3" style="592" customWidth="1"/>
    <col min="2054" max="2058" width="6.26953125" style="592" customWidth="1"/>
    <col min="2059" max="2060" width="3.08984375" style="592" customWidth="1"/>
    <col min="2061" max="2061" width="6.26953125" style="592" customWidth="1"/>
    <col min="2062" max="2062" width="6" style="592" customWidth="1"/>
    <col min="2063" max="2063" width="3.08984375" style="592" customWidth="1"/>
    <col min="2064" max="2064" width="10.26953125" style="592" bestFit="1" customWidth="1"/>
    <col min="2065" max="2065" width="10.90625" style="592" bestFit="1" customWidth="1"/>
    <col min="2066" max="2066" width="6.26953125" style="592" customWidth="1"/>
    <col min="2067" max="2307" width="9" style="592"/>
    <col min="2308" max="2309" width="3" style="592" customWidth="1"/>
    <col min="2310" max="2314" width="6.26953125" style="592" customWidth="1"/>
    <col min="2315" max="2316" width="3.08984375" style="592" customWidth="1"/>
    <col min="2317" max="2317" width="6.26953125" style="592" customWidth="1"/>
    <col min="2318" max="2318" width="6" style="592" customWidth="1"/>
    <col min="2319" max="2319" width="3.08984375" style="592" customWidth="1"/>
    <col min="2320" max="2320" width="10.26953125" style="592" bestFit="1" customWidth="1"/>
    <col min="2321" max="2321" width="10.90625" style="592" bestFit="1" customWidth="1"/>
    <col min="2322" max="2322" width="6.26953125" style="592" customWidth="1"/>
    <col min="2323" max="2563" width="9" style="592"/>
    <col min="2564" max="2565" width="3" style="592" customWidth="1"/>
    <col min="2566" max="2570" width="6.26953125" style="592" customWidth="1"/>
    <col min="2571" max="2572" width="3.08984375" style="592" customWidth="1"/>
    <col min="2573" max="2573" width="6.26953125" style="592" customWidth="1"/>
    <col min="2574" max="2574" width="6" style="592" customWidth="1"/>
    <col min="2575" max="2575" width="3.08984375" style="592" customWidth="1"/>
    <col min="2576" max="2576" width="10.26953125" style="592" bestFit="1" customWidth="1"/>
    <col min="2577" max="2577" width="10.90625" style="592" bestFit="1" customWidth="1"/>
    <col min="2578" max="2578" width="6.26953125" style="592" customWidth="1"/>
    <col min="2579" max="2819" width="9" style="592"/>
    <col min="2820" max="2821" width="3" style="592" customWidth="1"/>
    <col min="2822" max="2826" width="6.26953125" style="592" customWidth="1"/>
    <col min="2827" max="2828" width="3.08984375" style="592" customWidth="1"/>
    <col min="2829" max="2829" width="6.26953125" style="592" customWidth="1"/>
    <col min="2830" max="2830" width="6" style="592" customWidth="1"/>
    <col min="2831" max="2831" width="3.08984375" style="592" customWidth="1"/>
    <col min="2832" max="2832" width="10.26953125" style="592" bestFit="1" customWidth="1"/>
    <col min="2833" max="2833" width="10.90625" style="592" bestFit="1" customWidth="1"/>
    <col min="2834" max="2834" width="6.26953125" style="592" customWidth="1"/>
    <col min="2835" max="3075" width="9" style="592"/>
    <col min="3076" max="3077" width="3" style="592" customWidth="1"/>
    <col min="3078" max="3082" width="6.26953125" style="592" customWidth="1"/>
    <col min="3083" max="3084" width="3.08984375" style="592" customWidth="1"/>
    <col min="3085" max="3085" width="6.26953125" style="592" customWidth="1"/>
    <col min="3086" max="3086" width="6" style="592" customWidth="1"/>
    <col min="3087" max="3087" width="3.08984375" style="592" customWidth="1"/>
    <col min="3088" max="3088" width="10.26953125" style="592" bestFit="1" customWidth="1"/>
    <col min="3089" max="3089" width="10.90625" style="592" bestFit="1" customWidth="1"/>
    <col min="3090" max="3090" width="6.26953125" style="592" customWidth="1"/>
    <col min="3091" max="3331" width="9" style="592"/>
    <col min="3332" max="3333" width="3" style="592" customWidth="1"/>
    <col min="3334" max="3338" width="6.26953125" style="592" customWidth="1"/>
    <col min="3339" max="3340" width="3.08984375" style="592" customWidth="1"/>
    <col min="3341" max="3341" width="6.26953125" style="592" customWidth="1"/>
    <col min="3342" max="3342" width="6" style="592" customWidth="1"/>
    <col min="3343" max="3343" width="3.08984375" style="592" customWidth="1"/>
    <col min="3344" max="3344" width="10.26953125" style="592" bestFit="1" customWidth="1"/>
    <col min="3345" max="3345" width="10.90625" style="592" bestFit="1" customWidth="1"/>
    <col min="3346" max="3346" width="6.26953125" style="592" customWidth="1"/>
    <col min="3347" max="3587" width="9" style="592"/>
    <col min="3588" max="3589" width="3" style="592" customWidth="1"/>
    <col min="3590" max="3594" width="6.26953125" style="592" customWidth="1"/>
    <col min="3595" max="3596" width="3.08984375" style="592" customWidth="1"/>
    <col min="3597" max="3597" width="6.26953125" style="592" customWidth="1"/>
    <col min="3598" max="3598" width="6" style="592" customWidth="1"/>
    <col min="3599" max="3599" width="3.08984375" style="592" customWidth="1"/>
    <col min="3600" max="3600" width="10.26953125" style="592" bestFit="1" customWidth="1"/>
    <col min="3601" max="3601" width="10.90625" style="592" bestFit="1" customWidth="1"/>
    <col min="3602" max="3602" width="6.26953125" style="592" customWidth="1"/>
    <col min="3603" max="3843" width="9" style="592"/>
    <col min="3844" max="3845" width="3" style="592" customWidth="1"/>
    <col min="3846" max="3850" width="6.26953125" style="592" customWidth="1"/>
    <col min="3851" max="3852" width="3.08984375" style="592" customWidth="1"/>
    <col min="3853" max="3853" width="6.26953125" style="592" customWidth="1"/>
    <col min="3854" max="3854" width="6" style="592" customWidth="1"/>
    <col min="3855" max="3855" width="3.08984375" style="592" customWidth="1"/>
    <col min="3856" max="3856" width="10.26953125" style="592" bestFit="1" customWidth="1"/>
    <col min="3857" max="3857" width="10.90625" style="592" bestFit="1" customWidth="1"/>
    <col min="3858" max="3858" width="6.26953125" style="592" customWidth="1"/>
    <col min="3859" max="4099" width="9" style="592"/>
    <col min="4100" max="4101" width="3" style="592" customWidth="1"/>
    <col min="4102" max="4106" width="6.26953125" style="592" customWidth="1"/>
    <col min="4107" max="4108" width="3.08984375" style="592" customWidth="1"/>
    <col min="4109" max="4109" width="6.26953125" style="592" customWidth="1"/>
    <col min="4110" max="4110" width="6" style="592" customWidth="1"/>
    <col min="4111" max="4111" width="3.08984375" style="592" customWidth="1"/>
    <col min="4112" max="4112" width="10.26953125" style="592" bestFit="1" customWidth="1"/>
    <col min="4113" max="4113" width="10.90625" style="592" bestFit="1" customWidth="1"/>
    <col min="4114" max="4114" width="6.26953125" style="592" customWidth="1"/>
    <col min="4115" max="4355" width="9" style="592"/>
    <col min="4356" max="4357" width="3" style="592" customWidth="1"/>
    <col min="4358" max="4362" width="6.26953125" style="592" customWidth="1"/>
    <col min="4363" max="4364" width="3.08984375" style="592" customWidth="1"/>
    <col min="4365" max="4365" width="6.26953125" style="592" customWidth="1"/>
    <col min="4366" max="4366" width="6" style="592" customWidth="1"/>
    <col min="4367" max="4367" width="3.08984375" style="592" customWidth="1"/>
    <col min="4368" max="4368" width="10.26953125" style="592" bestFit="1" customWidth="1"/>
    <col min="4369" max="4369" width="10.90625" style="592" bestFit="1" customWidth="1"/>
    <col min="4370" max="4370" width="6.26953125" style="592" customWidth="1"/>
    <col min="4371" max="4611" width="9" style="592"/>
    <col min="4612" max="4613" width="3" style="592" customWidth="1"/>
    <col min="4614" max="4618" width="6.26953125" style="592" customWidth="1"/>
    <col min="4619" max="4620" width="3.08984375" style="592" customWidth="1"/>
    <col min="4621" max="4621" width="6.26953125" style="592" customWidth="1"/>
    <col min="4622" max="4622" width="6" style="592" customWidth="1"/>
    <col min="4623" max="4623" width="3.08984375" style="592" customWidth="1"/>
    <col min="4624" max="4624" width="10.26953125" style="592" bestFit="1" customWidth="1"/>
    <col min="4625" max="4625" width="10.90625" style="592" bestFit="1" customWidth="1"/>
    <col min="4626" max="4626" width="6.26953125" style="592" customWidth="1"/>
    <col min="4627" max="4867" width="9" style="592"/>
    <col min="4868" max="4869" width="3" style="592" customWidth="1"/>
    <col min="4870" max="4874" width="6.26953125" style="592" customWidth="1"/>
    <col min="4875" max="4876" width="3.08984375" style="592" customWidth="1"/>
    <col min="4877" max="4877" width="6.26953125" style="592" customWidth="1"/>
    <col min="4878" max="4878" width="6" style="592" customWidth="1"/>
    <col min="4879" max="4879" width="3.08984375" style="592" customWidth="1"/>
    <col min="4880" max="4880" width="10.26953125" style="592" bestFit="1" customWidth="1"/>
    <col min="4881" max="4881" width="10.90625" style="592" bestFit="1" customWidth="1"/>
    <col min="4882" max="4882" width="6.26953125" style="592" customWidth="1"/>
    <col min="4883" max="5123" width="9" style="592"/>
    <col min="5124" max="5125" width="3" style="592" customWidth="1"/>
    <col min="5126" max="5130" width="6.26953125" style="592" customWidth="1"/>
    <col min="5131" max="5132" width="3.08984375" style="592" customWidth="1"/>
    <col min="5133" max="5133" width="6.26953125" style="592" customWidth="1"/>
    <col min="5134" max="5134" width="6" style="592" customWidth="1"/>
    <col min="5135" max="5135" width="3.08984375" style="592" customWidth="1"/>
    <col min="5136" max="5136" width="10.26953125" style="592" bestFit="1" customWidth="1"/>
    <col min="5137" max="5137" width="10.90625" style="592" bestFit="1" customWidth="1"/>
    <col min="5138" max="5138" width="6.26953125" style="592" customWidth="1"/>
    <col min="5139" max="5379" width="9" style="592"/>
    <col min="5380" max="5381" width="3" style="592" customWidth="1"/>
    <col min="5382" max="5386" width="6.26953125" style="592" customWidth="1"/>
    <col min="5387" max="5388" width="3.08984375" style="592" customWidth="1"/>
    <col min="5389" max="5389" width="6.26953125" style="592" customWidth="1"/>
    <col min="5390" max="5390" width="6" style="592" customWidth="1"/>
    <col min="5391" max="5391" width="3.08984375" style="592" customWidth="1"/>
    <col min="5392" max="5392" width="10.26953125" style="592" bestFit="1" customWidth="1"/>
    <col min="5393" max="5393" width="10.90625" style="592" bestFit="1" customWidth="1"/>
    <col min="5394" max="5394" width="6.26953125" style="592" customWidth="1"/>
    <col min="5395" max="5635" width="9" style="592"/>
    <col min="5636" max="5637" width="3" style="592" customWidth="1"/>
    <col min="5638" max="5642" width="6.26953125" style="592" customWidth="1"/>
    <col min="5643" max="5644" width="3.08984375" style="592" customWidth="1"/>
    <col min="5645" max="5645" width="6.26953125" style="592" customWidth="1"/>
    <col min="5646" max="5646" width="6" style="592" customWidth="1"/>
    <col min="5647" max="5647" width="3.08984375" style="592" customWidth="1"/>
    <col min="5648" max="5648" width="10.26953125" style="592" bestFit="1" customWidth="1"/>
    <col min="5649" max="5649" width="10.90625" style="592" bestFit="1" customWidth="1"/>
    <col min="5650" max="5650" width="6.26953125" style="592" customWidth="1"/>
    <col min="5651" max="5891" width="9" style="592"/>
    <col min="5892" max="5893" width="3" style="592" customWidth="1"/>
    <col min="5894" max="5898" width="6.26953125" style="592" customWidth="1"/>
    <col min="5899" max="5900" width="3.08984375" style="592" customWidth="1"/>
    <col min="5901" max="5901" width="6.26953125" style="592" customWidth="1"/>
    <col min="5902" max="5902" width="6" style="592" customWidth="1"/>
    <col min="5903" max="5903" width="3.08984375" style="592" customWidth="1"/>
    <col min="5904" max="5904" width="10.26953125" style="592" bestFit="1" customWidth="1"/>
    <col min="5905" max="5905" width="10.90625" style="592" bestFit="1" customWidth="1"/>
    <col min="5906" max="5906" width="6.26953125" style="592" customWidth="1"/>
    <col min="5907" max="6147" width="9" style="592"/>
    <col min="6148" max="6149" width="3" style="592" customWidth="1"/>
    <col min="6150" max="6154" width="6.26953125" style="592" customWidth="1"/>
    <col min="6155" max="6156" width="3.08984375" style="592" customWidth="1"/>
    <col min="6157" max="6157" width="6.26953125" style="592" customWidth="1"/>
    <col min="6158" max="6158" width="6" style="592" customWidth="1"/>
    <col min="6159" max="6159" width="3.08984375" style="592" customWidth="1"/>
    <col min="6160" max="6160" width="10.26953125" style="592" bestFit="1" customWidth="1"/>
    <col min="6161" max="6161" width="10.90625" style="592" bestFit="1" customWidth="1"/>
    <col min="6162" max="6162" width="6.26953125" style="592" customWidth="1"/>
    <col min="6163" max="6403" width="9" style="592"/>
    <col min="6404" max="6405" width="3" style="592" customWidth="1"/>
    <col min="6406" max="6410" width="6.26953125" style="592" customWidth="1"/>
    <col min="6411" max="6412" width="3.08984375" style="592" customWidth="1"/>
    <col min="6413" max="6413" width="6.26953125" style="592" customWidth="1"/>
    <col min="6414" max="6414" width="6" style="592" customWidth="1"/>
    <col min="6415" max="6415" width="3.08984375" style="592" customWidth="1"/>
    <col min="6416" max="6416" width="10.26953125" style="592" bestFit="1" customWidth="1"/>
    <col min="6417" max="6417" width="10.90625" style="592" bestFit="1" customWidth="1"/>
    <col min="6418" max="6418" width="6.26953125" style="592" customWidth="1"/>
    <col min="6419" max="6659" width="9" style="592"/>
    <col min="6660" max="6661" width="3" style="592" customWidth="1"/>
    <col min="6662" max="6666" width="6.26953125" style="592" customWidth="1"/>
    <col min="6667" max="6668" width="3.08984375" style="592" customWidth="1"/>
    <col min="6669" max="6669" width="6.26953125" style="592" customWidth="1"/>
    <col min="6670" max="6670" width="6" style="592" customWidth="1"/>
    <col min="6671" max="6671" width="3.08984375" style="592" customWidth="1"/>
    <col min="6672" max="6672" width="10.26953125" style="592" bestFit="1" customWidth="1"/>
    <col min="6673" max="6673" width="10.90625" style="592" bestFit="1" customWidth="1"/>
    <col min="6674" max="6674" width="6.26953125" style="592" customWidth="1"/>
    <col min="6675" max="6915" width="9" style="592"/>
    <col min="6916" max="6917" width="3" style="592" customWidth="1"/>
    <col min="6918" max="6922" width="6.26953125" style="592" customWidth="1"/>
    <col min="6923" max="6924" width="3.08984375" style="592" customWidth="1"/>
    <col min="6925" max="6925" width="6.26953125" style="592" customWidth="1"/>
    <col min="6926" max="6926" width="6" style="592" customWidth="1"/>
    <col min="6927" max="6927" width="3.08984375" style="592" customWidth="1"/>
    <col min="6928" max="6928" width="10.26953125" style="592" bestFit="1" customWidth="1"/>
    <col min="6929" max="6929" width="10.90625" style="592" bestFit="1" customWidth="1"/>
    <col min="6930" max="6930" width="6.26953125" style="592" customWidth="1"/>
    <col min="6931" max="7171" width="9" style="592"/>
    <col min="7172" max="7173" width="3" style="592" customWidth="1"/>
    <col min="7174" max="7178" width="6.26953125" style="592" customWidth="1"/>
    <col min="7179" max="7180" width="3.08984375" style="592" customWidth="1"/>
    <col min="7181" max="7181" width="6.26953125" style="592" customWidth="1"/>
    <col min="7182" max="7182" width="6" style="592" customWidth="1"/>
    <col min="7183" max="7183" width="3.08984375" style="592" customWidth="1"/>
    <col min="7184" max="7184" width="10.26953125" style="592" bestFit="1" customWidth="1"/>
    <col min="7185" max="7185" width="10.90625" style="592" bestFit="1" customWidth="1"/>
    <col min="7186" max="7186" width="6.26953125" style="592" customWidth="1"/>
    <col min="7187" max="7427" width="9" style="592"/>
    <col min="7428" max="7429" width="3" style="592" customWidth="1"/>
    <col min="7430" max="7434" width="6.26953125" style="592" customWidth="1"/>
    <col min="7435" max="7436" width="3.08984375" style="592" customWidth="1"/>
    <col min="7437" max="7437" width="6.26953125" style="592" customWidth="1"/>
    <col min="7438" max="7438" width="6" style="592" customWidth="1"/>
    <col min="7439" max="7439" width="3.08984375" style="592" customWidth="1"/>
    <col min="7440" max="7440" width="10.26953125" style="592" bestFit="1" customWidth="1"/>
    <col min="7441" max="7441" width="10.90625" style="592" bestFit="1" customWidth="1"/>
    <col min="7442" max="7442" width="6.26953125" style="592" customWidth="1"/>
    <col min="7443" max="7683" width="9" style="592"/>
    <col min="7684" max="7685" width="3" style="592" customWidth="1"/>
    <col min="7686" max="7690" width="6.26953125" style="592" customWidth="1"/>
    <col min="7691" max="7692" width="3.08984375" style="592" customWidth="1"/>
    <col min="7693" max="7693" width="6.26953125" style="592" customWidth="1"/>
    <col min="7694" max="7694" width="6" style="592" customWidth="1"/>
    <col min="7695" max="7695" width="3.08984375" style="592" customWidth="1"/>
    <col min="7696" max="7696" width="10.26953125" style="592" bestFit="1" customWidth="1"/>
    <col min="7697" max="7697" width="10.90625" style="592" bestFit="1" customWidth="1"/>
    <col min="7698" max="7698" width="6.26953125" style="592" customWidth="1"/>
    <col min="7699" max="7939" width="9" style="592"/>
    <col min="7940" max="7941" width="3" style="592" customWidth="1"/>
    <col min="7942" max="7946" width="6.26953125" style="592" customWidth="1"/>
    <col min="7947" max="7948" width="3.08984375" style="592" customWidth="1"/>
    <col min="7949" max="7949" width="6.26953125" style="592" customWidth="1"/>
    <col min="7950" max="7950" width="6" style="592" customWidth="1"/>
    <col min="7951" max="7951" width="3.08984375" style="592" customWidth="1"/>
    <col min="7952" max="7952" width="10.26953125" style="592" bestFit="1" customWidth="1"/>
    <col min="7953" max="7953" width="10.90625" style="592" bestFit="1" customWidth="1"/>
    <col min="7954" max="7954" width="6.26953125" style="592" customWidth="1"/>
    <col min="7955" max="8195" width="9" style="592"/>
    <col min="8196" max="8197" width="3" style="592" customWidth="1"/>
    <col min="8198" max="8202" width="6.26953125" style="592" customWidth="1"/>
    <col min="8203" max="8204" width="3.08984375" style="592" customWidth="1"/>
    <col min="8205" max="8205" width="6.26953125" style="592" customWidth="1"/>
    <col min="8206" max="8206" width="6" style="592" customWidth="1"/>
    <col min="8207" max="8207" width="3.08984375" style="592" customWidth="1"/>
    <col min="8208" max="8208" width="10.26953125" style="592" bestFit="1" customWidth="1"/>
    <col min="8209" max="8209" width="10.90625" style="592" bestFit="1" customWidth="1"/>
    <col min="8210" max="8210" width="6.26953125" style="592" customWidth="1"/>
    <col min="8211" max="8451" width="9" style="592"/>
    <col min="8452" max="8453" width="3" style="592" customWidth="1"/>
    <col min="8454" max="8458" width="6.26953125" style="592" customWidth="1"/>
    <col min="8459" max="8460" width="3.08984375" style="592" customWidth="1"/>
    <col min="8461" max="8461" width="6.26953125" style="592" customWidth="1"/>
    <col min="8462" max="8462" width="6" style="592" customWidth="1"/>
    <col min="8463" max="8463" width="3.08984375" style="592" customWidth="1"/>
    <col min="8464" max="8464" width="10.26953125" style="592" bestFit="1" customWidth="1"/>
    <col min="8465" max="8465" width="10.90625" style="592" bestFit="1" customWidth="1"/>
    <col min="8466" max="8466" width="6.26953125" style="592" customWidth="1"/>
    <col min="8467" max="8707" width="9" style="592"/>
    <col min="8708" max="8709" width="3" style="592" customWidth="1"/>
    <col min="8710" max="8714" width="6.26953125" style="592" customWidth="1"/>
    <col min="8715" max="8716" width="3.08984375" style="592" customWidth="1"/>
    <col min="8717" max="8717" width="6.26953125" style="592" customWidth="1"/>
    <col min="8718" max="8718" width="6" style="592" customWidth="1"/>
    <col min="8719" max="8719" width="3.08984375" style="592" customWidth="1"/>
    <col min="8720" max="8720" width="10.26953125" style="592" bestFit="1" customWidth="1"/>
    <col min="8721" max="8721" width="10.90625" style="592" bestFit="1" customWidth="1"/>
    <col min="8722" max="8722" width="6.26953125" style="592" customWidth="1"/>
    <col min="8723" max="8963" width="9" style="592"/>
    <col min="8964" max="8965" width="3" style="592" customWidth="1"/>
    <col min="8966" max="8970" width="6.26953125" style="592" customWidth="1"/>
    <col min="8971" max="8972" width="3.08984375" style="592" customWidth="1"/>
    <col min="8973" max="8973" width="6.26953125" style="592" customWidth="1"/>
    <col min="8974" max="8974" width="6" style="592" customWidth="1"/>
    <col min="8975" max="8975" width="3.08984375" style="592" customWidth="1"/>
    <col min="8976" max="8976" width="10.26953125" style="592" bestFit="1" customWidth="1"/>
    <col min="8977" max="8977" width="10.90625" style="592" bestFit="1" customWidth="1"/>
    <col min="8978" max="8978" width="6.26953125" style="592" customWidth="1"/>
    <col min="8979" max="9219" width="9" style="592"/>
    <col min="9220" max="9221" width="3" style="592" customWidth="1"/>
    <col min="9222" max="9226" width="6.26953125" style="592" customWidth="1"/>
    <col min="9227" max="9228" width="3.08984375" style="592" customWidth="1"/>
    <col min="9229" max="9229" width="6.26953125" style="592" customWidth="1"/>
    <col min="9230" max="9230" width="6" style="592" customWidth="1"/>
    <col min="9231" max="9231" width="3.08984375" style="592" customWidth="1"/>
    <col min="9232" max="9232" width="10.26953125" style="592" bestFit="1" customWidth="1"/>
    <col min="9233" max="9233" width="10.90625" style="592" bestFit="1" customWidth="1"/>
    <col min="9234" max="9234" width="6.26953125" style="592" customWidth="1"/>
    <col min="9235" max="9475" width="9" style="592"/>
    <col min="9476" max="9477" width="3" style="592" customWidth="1"/>
    <col min="9478" max="9482" width="6.26953125" style="592" customWidth="1"/>
    <col min="9483" max="9484" width="3.08984375" style="592" customWidth="1"/>
    <col min="9485" max="9485" width="6.26953125" style="592" customWidth="1"/>
    <col min="9486" max="9486" width="6" style="592" customWidth="1"/>
    <col min="9487" max="9487" width="3.08984375" style="592" customWidth="1"/>
    <col min="9488" max="9488" width="10.26953125" style="592" bestFit="1" customWidth="1"/>
    <col min="9489" max="9489" width="10.90625" style="592" bestFit="1" customWidth="1"/>
    <col min="9490" max="9490" width="6.26953125" style="592" customWidth="1"/>
    <col min="9491" max="9731" width="9" style="592"/>
    <col min="9732" max="9733" width="3" style="592" customWidth="1"/>
    <col min="9734" max="9738" width="6.26953125" style="592" customWidth="1"/>
    <col min="9739" max="9740" width="3.08984375" style="592" customWidth="1"/>
    <col min="9741" max="9741" width="6.26953125" style="592" customWidth="1"/>
    <col min="9742" max="9742" width="6" style="592" customWidth="1"/>
    <col min="9743" max="9743" width="3.08984375" style="592" customWidth="1"/>
    <col min="9744" max="9744" width="10.26953125" style="592" bestFit="1" customWidth="1"/>
    <col min="9745" max="9745" width="10.90625" style="592" bestFit="1" customWidth="1"/>
    <col min="9746" max="9746" width="6.26953125" style="592" customWidth="1"/>
    <col min="9747" max="9987" width="9" style="592"/>
    <col min="9988" max="9989" width="3" style="592" customWidth="1"/>
    <col min="9990" max="9994" width="6.26953125" style="592" customWidth="1"/>
    <col min="9995" max="9996" width="3.08984375" style="592" customWidth="1"/>
    <col min="9997" max="9997" width="6.26953125" style="592" customWidth="1"/>
    <col min="9998" max="9998" width="6" style="592" customWidth="1"/>
    <col min="9999" max="9999" width="3.08984375" style="592" customWidth="1"/>
    <col min="10000" max="10000" width="10.26953125" style="592" bestFit="1" customWidth="1"/>
    <col min="10001" max="10001" width="10.90625" style="592" bestFit="1" customWidth="1"/>
    <col min="10002" max="10002" width="6.26953125" style="592" customWidth="1"/>
    <col min="10003" max="10243" width="9" style="592"/>
    <col min="10244" max="10245" width="3" style="592" customWidth="1"/>
    <col min="10246" max="10250" width="6.26953125" style="592" customWidth="1"/>
    <col min="10251" max="10252" width="3.08984375" style="592" customWidth="1"/>
    <col min="10253" max="10253" width="6.26953125" style="592" customWidth="1"/>
    <col min="10254" max="10254" width="6" style="592" customWidth="1"/>
    <col min="10255" max="10255" width="3.08984375" style="592" customWidth="1"/>
    <col min="10256" max="10256" width="10.26953125" style="592" bestFit="1" customWidth="1"/>
    <col min="10257" max="10257" width="10.90625" style="592" bestFit="1" customWidth="1"/>
    <col min="10258" max="10258" width="6.26953125" style="592" customWidth="1"/>
    <col min="10259" max="10499" width="9" style="592"/>
    <col min="10500" max="10501" width="3" style="592" customWidth="1"/>
    <col min="10502" max="10506" width="6.26953125" style="592" customWidth="1"/>
    <col min="10507" max="10508" width="3.08984375" style="592" customWidth="1"/>
    <col min="10509" max="10509" width="6.26953125" style="592" customWidth="1"/>
    <col min="10510" max="10510" width="6" style="592" customWidth="1"/>
    <col min="10511" max="10511" width="3.08984375" style="592" customWidth="1"/>
    <col min="10512" max="10512" width="10.26953125" style="592" bestFit="1" customWidth="1"/>
    <col min="10513" max="10513" width="10.90625" style="592" bestFit="1" customWidth="1"/>
    <col min="10514" max="10514" width="6.26953125" style="592" customWidth="1"/>
    <col min="10515" max="10755" width="9" style="592"/>
    <col min="10756" max="10757" width="3" style="592" customWidth="1"/>
    <col min="10758" max="10762" width="6.26953125" style="592" customWidth="1"/>
    <col min="10763" max="10764" width="3.08984375" style="592" customWidth="1"/>
    <col min="10765" max="10765" width="6.26953125" style="592" customWidth="1"/>
    <col min="10766" max="10766" width="6" style="592" customWidth="1"/>
    <col min="10767" max="10767" width="3.08984375" style="592" customWidth="1"/>
    <col min="10768" max="10768" width="10.26953125" style="592" bestFit="1" customWidth="1"/>
    <col min="10769" max="10769" width="10.90625" style="592" bestFit="1" customWidth="1"/>
    <col min="10770" max="10770" width="6.26953125" style="592" customWidth="1"/>
    <col min="10771" max="11011" width="9" style="592"/>
    <col min="11012" max="11013" width="3" style="592" customWidth="1"/>
    <col min="11014" max="11018" width="6.26953125" style="592" customWidth="1"/>
    <col min="11019" max="11020" width="3.08984375" style="592" customWidth="1"/>
    <col min="11021" max="11021" width="6.26953125" style="592" customWidth="1"/>
    <col min="11022" max="11022" width="6" style="592" customWidth="1"/>
    <col min="11023" max="11023" width="3.08984375" style="592" customWidth="1"/>
    <col min="11024" max="11024" width="10.26953125" style="592" bestFit="1" customWidth="1"/>
    <col min="11025" max="11025" width="10.90625" style="592" bestFit="1" customWidth="1"/>
    <col min="11026" max="11026" width="6.26953125" style="592" customWidth="1"/>
    <col min="11027" max="11267" width="9" style="592"/>
    <col min="11268" max="11269" width="3" style="592" customWidth="1"/>
    <col min="11270" max="11274" width="6.26953125" style="592" customWidth="1"/>
    <col min="11275" max="11276" width="3.08984375" style="592" customWidth="1"/>
    <col min="11277" max="11277" width="6.26953125" style="592" customWidth="1"/>
    <col min="11278" max="11278" width="6" style="592" customWidth="1"/>
    <col min="11279" max="11279" width="3.08984375" style="592" customWidth="1"/>
    <col min="11280" max="11280" width="10.26953125" style="592" bestFit="1" customWidth="1"/>
    <col min="11281" max="11281" width="10.90625" style="592" bestFit="1" customWidth="1"/>
    <col min="11282" max="11282" width="6.26953125" style="592" customWidth="1"/>
    <col min="11283" max="11523" width="9" style="592"/>
    <col min="11524" max="11525" width="3" style="592" customWidth="1"/>
    <col min="11526" max="11530" width="6.26953125" style="592" customWidth="1"/>
    <col min="11531" max="11532" width="3.08984375" style="592" customWidth="1"/>
    <col min="11533" max="11533" width="6.26953125" style="592" customWidth="1"/>
    <col min="11534" max="11534" width="6" style="592" customWidth="1"/>
    <col min="11535" max="11535" width="3.08984375" style="592" customWidth="1"/>
    <col min="11536" max="11536" width="10.26953125" style="592" bestFit="1" customWidth="1"/>
    <col min="11537" max="11537" width="10.90625" style="592" bestFit="1" customWidth="1"/>
    <col min="11538" max="11538" width="6.26953125" style="592" customWidth="1"/>
    <col min="11539" max="11779" width="9" style="592"/>
    <col min="11780" max="11781" width="3" style="592" customWidth="1"/>
    <col min="11782" max="11786" width="6.26953125" style="592" customWidth="1"/>
    <col min="11787" max="11788" width="3.08984375" style="592" customWidth="1"/>
    <col min="11789" max="11789" width="6.26953125" style="592" customWidth="1"/>
    <col min="11790" max="11790" width="6" style="592" customWidth="1"/>
    <col min="11791" max="11791" width="3.08984375" style="592" customWidth="1"/>
    <col min="11792" max="11792" width="10.26953125" style="592" bestFit="1" customWidth="1"/>
    <col min="11793" max="11793" width="10.90625" style="592" bestFit="1" customWidth="1"/>
    <col min="11794" max="11794" width="6.26953125" style="592" customWidth="1"/>
    <col min="11795" max="12035" width="9" style="592"/>
    <col min="12036" max="12037" width="3" style="592" customWidth="1"/>
    <col min="12038" max="12042" width="6.26953125" style="592" customWidth="1"/>
    <col min="12043" max="12044" width="3.08984375" style="592" customWidth="1"/>
    <col min="12045" max="12045" width="6.26953125" style="592" customWidth="1"/>
    <col min="12046" max="12046" width="6" style="592" customWidth="1"/>
    <col min="12047" max="12047" width="3.08984375" style="592" customWidth="1"/>
    <col min="12048" max="12048" width="10.26953125" style="592" bestFit="1" customWidth="1"/>
    <col min="12049" max="12049" width="10.90625" style="592" bestFit="1" customWidth="1"/>
    <col min="12050" max="12050" width="6.26953125" style="592" customWidth="1"/>
    <col min="12051" max="12291" width="9" style="592"/>
    <col min="12292" max="12293" width="3" style="592" customWidth="1"/>
    <col min="12294" max="12298" width="6.26953125" style="592" customWidth="1"/>
    <col min="12299" max="12300" width="3.08984375" style="592" customWidth="1"/>
    <col min="12301" max="12301" width="6.26953125" style="592" customWidth="1"/>
    <col min="12302" max="12302" width="6" style="592" customWidth="1"/>
    <col min="12303" max="12303" width="3.08984375" style="592" customWidth="1"/>
    <col min="12304" max="12304" width="10.26953125" style="592" bestFit="1" customWidth="1"/>
    <col min="12305" max="12305" width="10.90625" style="592" bestFit="1" customWidth="1"/>
    <col min="12306" max="12306" width="6.26953125" style="592" customWidth="1"/>
    <col min="12307" max="12547" width="9" style="592"/>
    <col min="12548" max="12549" width="3" style="592" customWidth="1"/>
    <col min="12550" max="12554" width="6.26953125" style="592" customWidth="1"/>
    <col min="12555" max="12556" width="3.08984375" style="592" customWidth="1"/>
    <col min="12557" max="12557" width="6.26953125" style="592" customWidth="1"/>
    <col min="12558" max="12558" width="6" style="592" customWidth="1"/>
    <col min="12559" max="12559" width="3.08984375" style="592" customWidth="1"/>
    <col min="12560" max="12560" width="10.26953125" style="592" bestFit="1" customWidth="1"/>
    <col min="12561" max="12561" width="10.90625" style="592" bestFit="1" customWidth="1"/>
    <col min="12562" max="12562" width="6.26953125" style="592" customWidth="1"/>
    <col min="12563" max="12803" width="9" style="592"/>
    <col min="12804" max="12805" width="3" style="592" customWidth="1"/>
    <col min="12806" max="12810" width="6.26953125" style="592" customWidth="1"/>
    <col min="12811" max="12812" width="3.08984375" style="592" customWidth="1"/>
    <col min="12813" max="12813" width="6.26953125" style="592" customWidth="1"/>
    <col min="12814" max="12814" width="6" style="592" customWidth="1"/>
    <col min="12815" max="12815" width="3.08984375" style="592" customWidth="1"/>
    <col min="12816" max="12816" width="10.26953125" style="592" bestFit="1" customWidth="1"/>
    <col min="12817" max="12817" width="10.90625" style="592" bestFit="1" customWidth="1"/>
    <col min="12818" max="12818" width="6.26953125" style="592" customWidth="1"/>
    <col min="12819" max="13059" width="9" style="592"/>
    <col min="13060" max="13061" width="3" style="592" customWidth="1"/>
    <col min="13062" max="13066" width="6.26953125" style="592" customWidth="1"/>
    <col min="13067" max="13068" width="3.08984375" style="592" customWidth="1"/>
    <col min="13069" max="13069" width="6.26953125" style="592" customWidth="1"/>
    <col min="13070" max="13070" width="6" style="592" customWidth="1"/>
    <col min="13071" max="13071" width="3.08984375" style="592" customWidth="1"/>
    <col min="13072" max="13072" width="10.26953125" style="592" bestFit="1" customWidth="1"/>
    <col min="13073" max="13073" width="10.90625" style="592" bestFit="1" customWidth="1"/>
    <col min="13074" max="13074" width="6.26953125" style="592" customWidth="1"/>
    <col min="13075" max="13315" width="9" style="592"/>
    <col min="13316" max="13317" width="3" style="592" customWidth="1"/>
    <col min="13318" max="13322" width="6.26953125" style="592" customWidth="1"/>
    <col min="13323" max="13324" width="3.08984375" style="592" customWidth="1"/>
    <col min="13325" max="13325" width="6.26953125" style="592" customWidth="1"/>
    <col min="13326" max="13326" width="6" style="592" customWidth="1"/>
    <col min="13327" max="13327" width="3.08984375" style="592" customWidth="1"/>
    <col min="13328" max="13328" width="10.26953125" style="592" bestFit="1" customWidth="1"/>
    <col min="13329" max="13329" width="10.90625" style="592" bestFit="1" customWidth="1"/>
    <col min="13330" max="13330" width="6.26953125" style="592" customWidth="1"/>
    <col min="13331" max="13571" width="9" style="592"/>
    <col min="13572" max="13573" width="3" style="592" customWidth="1"/>
    <col min="13574" max="13578" width="6.26953125" style="592" customWidth="1"/>
    <col min="13579" max="13580" width="3.08984375" style="592" customWidth="1"/>
    <col min="13581" max="13581" width="6.26953125" style="592" customWidth="1"/>
    <col min="13582" max="13582" width="6" style="592" customWidth="1"/>
    <col min="13583" max="13583" width="3.08984375" style="592" customWidth="1"/>
    <col min="13584" max="13584" width="10.26953125" style="592" bestFit="1" customWidth="1"/>
    <col min="13585" max="13585" width="10.90625" style="592" bestFit="1" customWidth="1"/>
    <col min="13586" max="13586" width="6.26953125" style="592" customWidth="1"/>
    <col min="13587" max="13827" width="9" style="592"/>
    <col min="13828" max="13829" width="3" style="592" customWidth="1"/>
    <col min="13830" max="13834" width="6.26953125" style="592" customWidth="1"/>
    <col min="13835" max="13836" width="3.08984375" style="592" customWidth="1"/>
    <col min="13837" max="13837" width="6.26953125" style="592" customWidth="1"/>
    <col min="13838" max="13838" width="6" style="592" customWidth="1"/>
    <col min="13839" max="13839" width="3.08984375" style="592" customWidth="1"/>
    <col min="13840" max="13840" width="10.26953125" style="592" bestFit="1" customWidth="1"/>
    <col min="13841" max="13841" width="10.90625" style="592" bestFit="1" customWidth="1"/>
    <col min="13842" max="13842" width="6.26953125" style="592" customWidth="1"/>
    <col min="13843" max="14083" width="9" style="592"/>
    <col min="14084" max="14085" width="3" style="592" customWidth="1"/>
    <col min="14086" max="14090" width="6.26953125" style="592" customWidth="1"/>
    <col min="14091" max="14092" width="3.08984375" style="592" customWidth="1"/>
    <col min="14093" max="14093" width="6.26953125" style="592" customWidth="1"/>
    <col min="14094" max="14094" width="6" style="592" customWidth="1"/>
    <col min="14095" max="14095" width="3.08984375" style="592" customWidth="1"/>
    <col min="14096" max="14096" width="10.26953125" style="592" bestFit="1" customWidth="1"/>
    <col min="14097" max="14097" width="10.90625" style="592" bestFit="1" customWidth="1"/>
    <col min="14098" max="14098" width="6.26953125" style="592" customWidth="1"/>
    <col min="14099" max="14339" width="9" style="592"/>
    <col min="14340" max="14341" width="3" style="592" customWidth="1"/>
    <col min="14342" max="14346" width="6.26953125" style="592" customWidth="1"/>
    <col min="14347" max="14348" width="3.08984375" style="592" customWidth="1"/>
    <col min="14349" max="14349" width="6.26953125" style="592" customWidth="1"/>
    <col min="14350" max="14350" width="6" style="592" customWidth="1"/>
    <col min="14351" max="14351" width="3.08984375" style="592" customWidth="1"/>
    <col min="14352" max="14352" width="10.26953125" style="592" bestFit="1" customWidth="1"/>
    <col min="14353" max="14353" width="10.90625" style="592" bestFit="1" customWidth="1"/>
    <col min="14354" max="14354" width="6.26953125" style="592" customWidth="1"/>
    <col min="14355" max="14595" width="9" style="592"/>
    <col min="14596" max="14597" width="3" style="592" customWidth="1"/>
    <col min="14598" max="14602" width="6.26953125" style="592" customWidth="1"/>
    <col min="14603" max="14604" width="3.08984375" style="592" customWidth="1"/>
    <col min="14605" max="14605" width="6.26953125" style="592" customWidth="1"/>
    <col min="14606" max="14606" width="6" style="592" customWidth="1"/>
    <col min="14607" max="14607" width="3.08984375" style="592" customWidth="1"/>
    <col min="14608" max="14608" width="10.26953125" style="592" bestFit="1" customWidth="1"/>
    <col min="14609" max="14609" width="10.90625" style="592" bestFit="1" customWidth="1"/>
    <col min="14610" max="14610" width="6.26953125" style="592" customWidth="1"/>
    <col min="14611" max="14851" width="9" style="592"/>
    <col min="14852" max="14853" width="3" style="592" customWidth="1"/>
    <col min="14854" max="14858" width="6.26953125" style="592" customWidth="1"/>
    <col min="14859" max="14860" width="3.08984375" style="592" customWidth="1"/>
    <col min="14861" max="14861" width="6.26953125" style="592" customWidth="1"/>
    <col min="14862" max="14862" width="6" style="592" customWidth="1"/>
    <col min="14863" max="14863" width="3.08984375" style="592" customWidth="1"/>
    <col min="14864" max="14864" width="10.26953125" style="592" bestFit="1" customWidth="1"/>
    <col min="14865" max="14865" width="10.90625" style="592" bestFit="1" customWidth="1"/>
    <col min="14866" max="14866" width="6.26953125" style="592" customWidth="1"/>
    <col min="14867" max="15107" width="9" style="592"/>
    <col min="15108" max="15109" width="3" style="592" customWidth="1"/>
    <col min="15110" max="15114" width="6.26953125" style="592" customWidth="1"/>
    <col min="15115" max="15116" width="3.08984375" style="592" customWidth="1"/>
    <col min="15117" max="15117" width="6.26953125" style="592" customWidth="1"/>
    <col min="15118" max="15118" width="6" style="592" customWidth="1"/>
    <col min="15119" max="15119" width="3.08984375" style="592" customWidth="1"/>
    <col min="15120" max="15120" width="10.26953125" style="592" bestFit="1" customWidth="1"/>
    <col min="15121" max="15121" width="10.90625" style="592" bestFit="1" customWidth="1"/>
    <col min="15122" max="15122" width="6.26953125" style="592" customWidth="1"/>
    <col min="15123" max="15363" width="9" style="592"/>
    <col min="15364" max="15365" width="3" style="592" customWidth="1"/>
    <col min="15366" max="15370" width="6.26953125" style="592" customWidth="1"/>
    <col min="15371" max="15372" width="3.08984375" style="592" customWidth="1"/>
    <col min="15373" max="15373" width="6.26953125" style="592" customWidth="1"/>
    <col min="15374" max="15374" width="6" style="592" customWidth="1"/>
    <col min="15375" max="15375" width="3.08984375" style="592" customWidth="1"/>
    <col min="15376" max="15376" width="10.26953125" style="592" bestFit="1" customWidth="1"/>
    <col min="15377" max="15377" width="10.90625" style="592" bestFit="1" customWidth="1"/>
    <col min="15378" max="15378" width="6.26953125" style="592" customWidth="1"/>
    <col min="15379" max="15619" width="9" style="592"/>
    <col min="15620" max="15621" width="3" style="592" customWidth="1"/>
    <col min="15622" max="15626" width="6.26953125" style="592" customWidth="1"/>
    <col min="15627" max="15628" width="3.08984375" style="592" customWidth="1"/>
    <col min="15629" max="15629" width="6.26953125" style="592" customWidth="1"/>
    <col min="15630" max="15630" width="6" style="592" customWidth="1"/>
    <col min="15631" max="15631" width="3.08984375" style="592" customWidth="1"/>
    <col min="15632" max="15632" width="10.26953125" style="592" bestFit="1" customWidth="1"/>
    <col min="15633" max="15633" width="10.90625" style="592" bestFit="1" customWidth="1"/>
    <col min="15634" max="15634" width="6.26953125" style="592" customWidth="1"/>
    <col min="15635" max="15875" width="9" style="592"/>
    <col min="15876" max="15877" width="3" style="592" customWidth="1"/>
    <col min="15878" max="15882" width="6.26953125" style="592" customWidth="1"/>
    <col min="15883" max="15884" width="3.08984375" style="592" customWidth="1"/>
    <col min="15885" max="15885" width="6.26953125" style="592" customWidth="1"/>
    <col min="15886" max="15886" width="6" style="592" customWidth="1"/>
    <col min="15887" max="15887" width="3.08984375" style="592" customWidth="1"/>
    <col min="15888" max="15888" width="10.26953125" style="592" bestFit="1" customWidth="1"/>
    <col min="15889" max="15889" width="10.90625" style="592" bestFit="1" customWidth="1"/>
    <col min="15890" max="15890" width="6.26953125" style="592" customWidth="1"/>
    <col min="15891" max="16131" width="9" style="592"/>
    <col min="16132" max="16133" width="3" style="592" customWidth="1"/>
    <col min="16134" max="16138" width="6.26953125" style="592" customWidth="1"/>
    <col min="16139" max="16140" width="3.08984375" style="592" customWidth="1"/>
    <col min="16141" max="16141" width="6.26953125" style="592" customWidth="1"/>
    <col min="16142" max="16142" width="6" style="592" customWidth="1"/>
    <col min="16143" max="16143" width="3.08984375" style="592" customWidth="1"/>
    <col min="16144" max="16144" width="10.26953125" style="592" bestFit="1" customWidth="1"/>
    <col min="16145" max="16145" width="10.90625" style="592" bestFit="1" customWidth="1"/>
    <col min="16146" max="16146" width="6.26953125" style="592" customWidth="1"/>
    <col min="16147" max="16384" width="9" style="592"/>
  </cols>
  <sheetData>
    <row r="1" spans="1:20" ht="37.5" customHeight="1">
      <c r="B1" s="593"/>
    </row>
    <row r="3" spans="1:20">
      <c r="F3" s="594"/>
      <c r="G3" s="594"/>
      <c r="H3" s="594"/>
      <c r="I3" s="594"/>
      <c r="J3" s="594"/>
      <c r="K3" s="594"/>
      <c r="L3" s="594"/>
      <c r="M3" s="594"/>
      <c r="N3" s="594"/>
      <c r="O3" s="594"/>
    </row>
    <row r="4" spans="1:20" ht="16.5" customHeight="1">
      <c r="E4" s="595"/>
      <c r="F4" s="803" t="str">
        <f>入力!F4</f>
        <v>建設投資の波及効果分析</v>
      </c>
      <c r="G4" s="804"/>
      <c r="H4" s="804"/>
      <c r="I4" s="804"/>
      <c r="J4" s="804"/>
      <c r="K4" s="804"/>
      <c r="L4" s="804"/>
      <c r="M4" s="804"/>
      <c r="N4" s="804"/>
      <c r="O4" s="805"/>
      <c r="P4" s="596"/>
    </row>
    <row r="5" spans="1:20" ht="17.25" customHeight="1" thickBot="1">
      <c r="E5" s="595"/>
      <c r="F5" s="806"/>
      <c r="G5" s="807"/>
      <c r="H5" s="807"/>
      <c r="I5" s="807"/>
      <c r="J5" s="807"/>
      <c r="K5" s="807"/>
      <c r="L5" s="807"/>
      <c r="M5" s="807"/>
      <c r="N5" s="807"/>
      <c r="O5" s="808"/>
      <c r="P5" s="596"/>
      <c r="S5" s="684"/>
      <c r="T5" s="684"/>
    </row>
    <row r="6" spans="1:20" ht="20">
      <c r="C6" s="809"/>
      <c r="D6" s="810"/>
      <c r="E6" s="810"/>
      <c r="F6" s="811"/>
      <c r="G6" s="597"/>
      <c r="H6" s="597"/>
      <c r="I6" s="597"/>
      <c r="J6" s="597"/>
      <c r="K6" s="597"/>
      <c r="L6" s="597"/>
      <c r="M6" s="597"/>
      <c r="N6" s="597"/>
      <c r="O6" s="597"/>
      <c r="S6" s="819" t="str">
        <f>"単位："&amp;報告書!K2</f>
        <v>単位：千円</v>
      </c>
      <c r="T6" s="820"/>
    </row>
    <row r="7" spans="1:20" ht="15" customHeight="1" thickBot="1">
      <c r="B7" s="684"/>
      <c r="C7" s="684"/>
      <c r="D7" s="686"/>
      <c r="E7" s="686"/>
      <c r="F7" s="686"/>
      <c r="G7" s="686"/>
      <c r="H7" s="686"/>
      <c r="I7" s="684"/>
      <c r="J7" s="687"/>
      <c r="K7" s="688"/>
      <c r="N7" s="592" t="s">
        <v>851</v>
      </c>
      <c r="P7" s="812">
        <f>埼玉波及!D66/建設係数!$G$11*1000</f>
        <v>0</v>
      </c>
      <c r="Q7" s="813"/>
      <c r="R7" s="814"/>
      <c r="S7" s="685"/>
      <c r="T7" s="684"/>
    </row>
    <row r="8" spans="1:20" ht="15" customHeight="1">
      <c r="A8" s="595"/>
      <c r="B8" s="595"/>
      <c r="C8" s="595"/>
      <c r="D8" s="598"/>
      <c r="E8" s="599"/>
      <c r="F8" s="599"/>
      <c r="G8" s="599"/>
      <c r="H8" s="599"/>
      <c r="I8" s="599"/>
      <c r="J8" s="599"/>
      <c r="K8" s="600"/>
      <c r="N8" s="592" t="s">
        <v>852</v>
      </c>
      <c r="P8" s="812">
        <f>埼玉波及!D67/建設係数!$G$11*1000</f>
        <v>0</v>
      </c>
      <c r="Q8" s="813"/>
      <c r="R8" s="814"/>
    </row>
    <row r="9" spans="1:20" ht="15" customHeight="1">
      <c r="A9" s="595"/>
      <c r="B9" s="595"/>
      <c r="C9" s="595"/>
      <c r="D9" s="601"/>
      <c r="E9" s="602" t="s">
        <v>853</v>
      </c>
      <c r="F9" s="602"/>
      <c r="G9" s="602"/>
      <c r="H9" s="602"/>
      <c r="I9" s="602"/>
      <c r="J9" s="602"/>
      <c r="K9" s="603"/>
      <c r="N9" s="592" t="s">
        <v>149</v>
      </c>
      <c r="P9" s="812">
        <f>埼玉波及!D68/建設係数!$G$11*1000</f>
        <v>0</v>
      </c>
      <c r="Q9" s="813"/>
      <c r="R9" s="814"/>
    </row>
    <row r="10" spans="1:20" ht="15" customHeight="1" thickBot="1">
      <c r="A10" s="595"/>
      <c r="B10" s="595"/>
      <c r="C10" s="595"/>
      <c r="D10" s="604"/>
      <c r="E10" s="605"/>
      <c r="F10" s="605"/>
      <c r="G10" s="605"/>
      <c r="H10" s="605"/>
      <c r="I10" s="815">
        <f>報告書!D14</f>
        <v>0</v>
      </c>
      <c r="J10" s="815"/>
      <c r="K10" s="606"/>
      <c r="N10" s="592" t="s">
        <v>854</v>
      </c>
      <c r="P10" s="812">
        <f>埼玉波及!D69/建設係数!$G$11*1000</f>
        <v>0</v>
      </c>
      <c r="Q10" s="813"/>
      <c r="R10" s="814"/>
    </row>
    <row r="11" spans="1:20">
      <c r="D11" s="597"/>
      <c r="E11" s="597"/>
      <c r="F11" s="597"/>
      <c r="G11" s="597"/>
      <c r="H11" s="597"/>
      <c r="I11" s="597"/>
      <c r="J11" s="597"/>
      <c r="K11" s="597"/>
    </row>
    <row r="12" spans="1:20" ht="18.5" thickBot="1">
      <c r="D12" s="607"/>
      <c r="E12" s="607"/>
      <c r="F12" s="594" t="s">
        <v>855</v>
      </c>
      <c r="G12" s="607"/>
      <c r="H12" s="607"/>
      <c r="I12" s="607"/>
      <c r="J12" s="607"/>
      <c r="K12" s="607"/>
      <c r="M12" s="594"/>
      <c r="N12" s="594"/>
      <c r="O12" s="594"/>
      <c r="P12" s="594"/>
    </row>
    <row r="13" spans="1:20">
      <c r="C13" s="595"/>
      <c r="D13" s="598"/>
      <c r="E13" s="599"/>
      <c r="F13" s="599"/>
      <c r="G13" s="608"/>
      <c r="H13" s="599"/>
      <c r="I13" s="599"/>
      <c r="J13" s="599"/>
      <c r="K13" s="600"/>
      <c r="L13" s="596"/>
      <c r="M13" s="594"/>
      <c r="N13" s="594"/>
      <c r="O13" s="594"/>
      <c r="P13" s="594"/>
    </row>
    <row r="14" spans="1:20">
      <c r="C14" s="595"/>
      <c r="D14" s="601"/>
      <c r="E14" s="602" t="s">
        <v>856</v>
      </c>
      <c r="F14" s="602"/>
      <c r="G14" s="609"/>
      <c r="H14" s="602" t="s">
        <v>857</v>
      </c>
      <c r="I14" s="602"/>
      <c r="J14" s="602"/>
      <c r="K14" s="603"/>
      <c r="L14" s="596"/>
      <c r="M14" s="594"/>
      <c r="N14" s="594"/>
      <c r="O14" s="594"/>
      <c r="P14" s="594"/>
    </row>
    <row r="15" spans="1:20">
      <c r="C15" s="595"/>
      <c r="D15" s="601"/>
      <c r="E15" s="602"/>
      <c r="F15" s="602"/>
      <c r="G15" s="609"/>
      <c r="H15" s="602"/>
      <c r="I15" s="823">
        <f>埼玉波及!E121/建設係数!$G$11*1000</f>
        <v>0</v>
      </c>
      <c r="J15" s="823"/>
      <c r="K15" s="603"/>
      <c r="L15" s="596"/>
      <c r="M15" s="594"/>
      <c r="N15" s="594"/>
      <c r="O15" s="594"/>
      <c r="P15" s="594"/>
    </row>
    <row r="16" spans="1:20">
      <c r="C16" s="595"/>
      <c r="D16" s="601"/>
      <c r="E16" s="602"/>
      <c r="F16" s="602"/>
      <c r="G16" s="609"/>
      <c r="H16" s="602"/>
      <c r="I16" s="610" t="s">
        <v>858</v>
      </c>
      <c r="J16" s="611">
        <f>埼玉波及!E114/建設係数!$G$11*1000</f>
        <v>0</v>
      </c>
      <c r="K16" s="612"/>
      <c r="L16" s="596"/>
      <c r="M16" s="594"/>
      <c r="N16" s="594"/>
      <c r="O16" s="594"/>
      <c r="P16" s="594"/>
    </row>
    <row r="17" spans="3:17" ht="18.5" thickBot="1">
      <c r="C17" s="595"/>
      <c r="D17" s="604"/>
      <c r="E17" s="815">
        <f>埼玉波及!E112/建設係数!$G$11*1000</f>
        <v>0</v>
      </c>
      <c r="F17" s="815"/>
      <c r="G17" s="613"/>
      <c r="H17" s="605"/>
      <c r="I17" s="614" t="s">
        <v>859</v>
      </c>
      <c r="J17" s="615">
        <f>埼玉波及!E115/建設係数!$G$11*1000</f>
        <v>0</v>
      </c>
      <c r="K17" s="606"/>
      <c r="L17" s="596"/>
      <c r="M17" s="594"/>
      <c r="N17" s="594"/>
      <c r="O17" s="594"/>
      <c r="P17" s="594"/>
    </row>
    <row r="18" spans="3:17">
      <c r="D18" s="607"/>
      <c r="E18" s="607"/>
      <c r="F18" s="607"/>
      <c r="G18" s="607"/>
      <c r="H18" s="607"/>
      <c r="I18" s="607"/>
      <c r="J18" s="607"/>
      <c r="K18" s="607"/>
      <c r="M18" s="594"/>
      <c r="N18" s="594"/>
      <c r="O18" s="594"/>
      <c r="P18" s="594"/>
    </row>
    <row r="19" spans="3:17">
      <c r="D19" s="594"/>
      <c r="E19" s="594"/>
      <c r="F19" s="594" t="s">
        <v>860</v>
      </c>
      <c r="G19" s="594"/>
      <c r="H19" s="594"/>
      <c r="I19" s="594"/>
      <c r="J19" s="594"/>
      <c r="K19" s="594"/>
      <c r="M19" s="594"/>
      <c r="N19" s="594"/>
      <c r="O19" s="594"/>
      <c r="P19" s="594"/>
    </row>
    <row r="20" spans="3:17" ht="16.5" customHeight="1" thickBot="1">
      <c r="C20" s="595"/>
      <c r="D20" s="616"/>
      <c r="E20" s="616"/>
      <c r="F20" s="616"/>
      <c r="G20" s="616"/>
      <c r="H20" s="617"/>
      <c r="I20" s="616"/>
      <c r="J20" s="616"/>
      <c r="K20" s="616"/>
      <c r="L20" s="596"/>
    </row>
    <row r="21" spans="3:17">
      <c r="D21" s="618"/>
      <c r="E21" s="619"/>
      <c r="F21" s="619"/>
      <c r="G21" s="620"/>
      <c r="H21" s="596"/>
      <c r="I21" s="618"/>
      <c r="J21" s="619"/>
      <c r="K21" s="620"/>
    </row>
    <row r="22" spans="3:17">
      <c r="D22" s="618"/>
      <c r="E22" s="619"/>
      <c r="F22" s="619"/>
      <c r="G22" s="620"/>
      <c r="H22" s="596"/>
      <c r="I22" s="618"/>
      <c r="J22" s="619"/>
      <c r="K22" s="620"/>
    </row>
    <row r="23" spans="3:17">
      <c r="D23" s="618"/>
      <c r="E23" s="619" t="s">
        <v>861</v>
      </c>
      <c r="F23" s="619"/>
      <c r="G23" s="620"/>
      <c r="H23" s="596"/>
      <c r="I23" s="618"/>
      <c r="J23" s="619" t="s">
        <v>862</v>
      </c>
      <c r="K23" s="620"/>
    </row>
    <row r="24" spans="3:17" ht="18.5" thickBot="1">
      <c r="D24" s="621"/>
      <c r="E24" s="816">
        <f>埼玉波及!G112/建設係数!G11*1000</f>
        <v>0</v>
      </c>
      <c r="F24" s="816"/>
      <c r="G24" s="622"/>
      <c r="H24" s="596"/>
      <c r="I24" s="817">
        <f>E17-E24</f>
        <v>0</v>
      </c>
      <c r="J24" s="816"/>
      <c r="K24" s="622"/>
    </row>
    <row r="25" spans="3:17">
      <c r="Q25" s="596"/>
    </row>
    <row r="26" spans="3:17" ht="18.5" thickBot="1">
      <c r="D26" s="623"/>
      <c r="F26" s="623" t="s">
        <v>863</v>
      </c>
      <c r="G26" s="623"/>
      <c r="I26" s="623"/>
      <c r="K26" s="623"/>
      <c r="N26" s="624" t="s">
        <v>864</v>
      </c>
      <c r="Q26" s="596"/>
    </row>
    <row r="27" spans="3:17" ht="16.5" customHeight="1">
      <c r="D27" s="625"/>
      <c r="E27" s="626"/>
      <c r="F27" s="626"/>
      <c r="G27" s="626"/>
      <c r="H27" s="626"/>
      <c r="I27" s="626"/>
      <c r="J27" s="626"/>
      <c r="K27" s="627"/>
      <c r="M27" s="625"/>
      <c r="N27" s="626"/>
      <c r="O27" s="626"/>
      <c r="P27" s="627"/>
      <c r="Q27" s="596"/>
    </row>
    <row r="28" spans="3:17">
      <c r="D28" s="628"/>
      <c r="E28" s="629" t="s">
        <v>865</v>
      </c>
      <c r="F28" s="629"/>
      <c r="G28" s="629"/>
      <c r="H28" s="629"/>
      <c r="I28" s="629" t="s">
        <v>866</v>
      </c>
      <c r="J28" s="629"/>
      <c r="K28" s="630"/>
      <c r="M28" s="628"/>
      <c r="N28" s="629" t="s">
        <v>865</v>
      </c>
      <c r="O28" s="629" t="s">
        <v>867</v>
      </c>
      <c r="P28" s="630"/>
      <c r="Q28" s="596"/>
    </row>
    <row r="29" spans="3:17" ht="18.5" thickBot="1">
      <c r="D29" s="631"/>
      <c r="E29" s="632"/>
      <c r="F29" s="632"/>
      <c r="G29" s="632"/>
      <c r="H29" s="632"/>
      <c r="I29" s="818">
        <f>埼玉波及!J112/建設係数!G11*1000</f>
        <v>0</v>
      </c>
      <c r="J29" s="818"/>
      <c r="K29" s="633"/>
      <c r="M29" s="631"/>
      <c r="N29" s="818">
        <f>埼玉波及!J114/建設係数!G11*1000</f>
        <v>0</v>
      </c>
      <c r="O29" s="818"/>
      <c r="P29" s="633"/>
      <c r="Q29" s="596"/>
    </row>
    <row r="31" spans="3:17" ht="18.5" thickBot="1">
      <c r="F31" s="607" t="s">
        <v>868</v>
      </c>
      <c r="G31" s="607"/>
      <c r="H31" s="607"/>
    </row>
    <row r="32" spans="3:17" ht="16.5" customHeight="1">
      <c r="D32" s="634"/>
      <c r="E32" s="635"/>
      <c r="F32" s="635"/>
      <c r="G32" s="635"/>
      <c r="H32" s="635"/>
      <c r="I32" s="635"/>
      <c r="J32" s="635"/>
      <c r="K32" s="636"/>
      <c r="Q32" s="596"/>
    </row>
    <row r="33" spans="4:18">
      <c r="D33" s="637"/>
      <c r="E33" s="638" t="s">
        <v>328</v>
      </c>
      <c r="F33" s="638"/>
      <c r="G33" s="638"/>
      <c r="H33" s="638"/>
      <c r="I33" s="638"/>
      <c r="J33" s="638"/>
      <c r="K33" s="639"/>
      <c r="M33" s="594"/>
      <c r="N33" s="594"/>
      <c r="O33" s="594"/>
      <c r="P33" s="594"/>
      <c r="Q33" s="596"/>
    </row>
    <row r="34" spans="4:18" ht="18.5" thickBot="1">
      <c r="D34" s="640"/>
      <c r="E34" s="641"/>
      <c r="F34" s="641"/>
      <c r="G34" s="641"/>
      <c r="H34" s="641"/>
      <c r="I34" s="821">
        <f>埼玉波及!K112/建設係数!G11*1000</f>
        <v>0</v>
      </c>
      <c r="J34" s="821"/>
      <c r="K34" s="642"/>
      <c r="Q34" s="596"/>
    </row>
    <row r="35" spans="4:18">
      <c r="D35" s="597"/>
      <c r="E35" s="597"/>
      <c r="F35" s="597"/>
      <c r="G35" s="597"/>
      <c r="H35" s="597"/>
      <c r="I35" s="597"/>
      <c r="J35" s="597"/>
      <c r="K35" s="597"/>
      <c r="Q35" s="596"/>
    </row>
    <row r="36" spans="4:18" ht="18.5" thickBot="1">
      <c r="F36" s="607" t="s">
        <v>869</v>
      </c>
      <c r="G36" s="607"/>
      <c r="H36" s="607"/>
      <c r="N36" s="623" t="s">
        <v>870</v>
      </c>
      <c r="Q36" s="596"/>
    </row>
    <row r="37" spans="4:18" ht="16.5" customHeight="1">
      <c r="D37" s="643"/>
      <c r="E37" s="644"/>
      <c r="F37" s="644"/>
      <c r="G37" s="644"/>
      <c r="H37" s="644"/>
      <c r="I37" s="644"/>
      <c r="J37" s="644"/>
      <c r="K37" s="645"/>
      <c r="M37" s="625"/>
      <c r="N37" s="626" t="s">
        <v>328</v>
      </c>
      <c r="O37" s="626"/>
      <c r="P37" s="627"/>
      <c r="Q37" s="596"/>
    </row>
    <row r="38" spans="4:18" ht="26.5">
      <c r="D38" s="646"/>
      <c r="E38" s="647" t="s">
        <v>229</v>
      </c>
      <c r="F38" s="647"/>
      <c r="G38" s="647"/>
      <c r="H38" s="647"/>
      <c r="I38" s="647"/>
      <c r="J38" s="647"/>
      <c r="K38" s="648"/>
      <c r="M38" s="628"/>
      <c r="N38" s="629" t="s">
        <v>865</v>
      </c>
      <c r="O38" s="649">
        <f>建設係数!J6</f>
        <v>2025</v>
      </c>
      <c r="P38" s="630"/>
      <c r="Q38" s="596"/>
      <c r="R38" s="650" t="s">
        <v>871</v>
      </c>
    </row>
    <row r="39" spans="4:18" ht="18.5" thickBot="1">
      <c r="D39" s="651"/>
      <c r="E39" s="652"/>
      <c r="F39" s="652"/>
      <c r="G39" s="652"/>
      <c r="H39" s="652"/>
      <c r="I39" s="822">
        <f>埼玉波及!N112/建設係数!G11*1000</f>
        <v>0</v>
      </c>
      <c r="J39" s="822"/>
      <c r="K39" s="653"/>
      <c r="M39" s="631"/>
      <c r="N39" s="818">
        <f>埼玉波及!L112/建設係数!G11*1000</f>
        <v>0</v>
      </c>
      <c r="O39" s="818"/>
      <c r="P39" s="633"/>
      <c r="Q39" s="596"/>
    </row>
    <row r="41" spans="4:18" ht="18.5" thickBot="1">
      <c r="F41" s="592" t="s">
        <v>872</v>
      </c>
    </row>
    <row r="42" spans="4:18" ht="16.5" customHeight="1">
      <c r="D42" s="643"/>
      <c r="E42" s="644"/>
      <c r="F42" s="644"/>
      <c r="G42" s="644"/>
      <c r="H42" s="644"/>
      <c r="I42" s="644"/>
      <c r="J42" s="644"/>
      <c r="K42" s="645"/>
    </row>
    <row r="43" spans="4:18">
      <c r="D43" s="646"/>
      <c r="E43" s="647" t="s">
        <v>873</v>
      </c>
      <c r="F43" s="647"/>
      <c r="G43" s="647"/>
      <c r="H43" s="647"/>
      <c r="I43" s="647"/>
      <c r="J43" s="647"/>
      <c r="K43" s="648"/>
    </row>
    <row r="44" spans="4:18" ht="18.5" thickBot="1">
      <c r="D44" s="651"/>
      <c r="E44" s="652"/>
      <c r="F44" s="652"/>
      <c r="G44" s="652"/>
      <c r="H44" s="652"/>
      <c r="I44" s="822">
        <f>埼玉波及!O116/建設係数!G11*1000</f>
        <v>0</v>
      </c>
      <c r="J44" s="822"/>
      <c r="K44" s="653"/>
    </row>
    <row r="46" spans="4:18" ht="18.5" thickBot="1">
      <c r="D46" s="623"/>
      <c r="F46" s="607" t="s">
        <v>874</v>
      </c>
      <c r="G46" s="623"/>
      <c r="H46" s="623"/>
      <c r="K46" s="623"/>
    </row>
    <row r="47" spans="4:18" ht="16.5" customHeight="1">
      <c r="D47" s="643"/>
      <c r="E47" s="644"/>
      <c r="F47" s="644"/>
      <c r="G47" s="644"/>
      <c r="H47" s="644"/>
      <c r="I47" s="644"/>
      <c r="J47" s="644"/>
      <c r="K47" s="645"/>
    </row>
    <row r="48" spans="4:18">
      <c r="D48" s="646"/>
      <c r="E48" s="647" t="s">
        <v>233</v>
      </c>
      <c r="F48" s="647"/>
      <c r="G48" s="647"/>
      <c r="H48" s="647"/>
      <c r="I48" s="647"/>
      <c r="J48" s="647"/>
      <c r="K48" s="648"/>
      <c r="M48" s="654"/>
    </row>
    <row r="49" spans="1:19" ht="18.5" thickBot="1">
      <c r="D49" s="651"/>
      <c r="E49" s="652"/>
      <c r="F49" s="652"/>
      <c r="G49" s="652"/>
      <c r="H49" s="652"/>
      <c r="I49" s="822">
        <f>埼玉波及!P116/建設係数!G11*1000</f>
        <v>0</v>
      </c>
      <c r="J49" s="822"/>
      <c r="K49" s="653"/>
    </row>
    <row r="51" spans="1:19" ht="18.5" thickBot="1">
      <c r="D51" s="623"/>
      <c r="F51" s="594" t="s">
        <v>860</v>
      </c>
      <c r="G51" s="623"/>
      <c r="H51" s="623"/>
      <c r="K51" s="623"/>
    </row>
    <row r="52" spans="1:19" ht="16.5" customHeight="1">
      <c r="D52" s="643"/>
      <c r="E52" s="644"/>
      <c r="F52" s="644"/>
      <c r="G52" s="644"/>
      <c r="H52" s="644"/>
      <c r="I52" s="644"/>
      <c r="J52" s="644"/>
      <c r="K52" s="645"/>
    </row>
    <row r="53" spans="1:19">
      <c r="D53" s="646"/>
      <c r="E53" s="647" t="s">
        <v>875</v>
      </c>
      <c r="F53" s="647"/>
      <c r="G53" s="647"/>
      <c r="H53" s="647"/>
      <c r="I53" s="647"/>
      <c r="J53" s="647"/>
      <c r="K53" s="648"/>
    </row>
    <row r="54" spans="1:19" ht="18.5" thickBot="1">
      <c r="D54" s="651"/>
      <c r="E54" s="652"/>
      <c r="F54" s="652"/>
      <c r="G54" s="652"/>
      <c r="H54" s="652"/>
      <c r="I54" s="822">
        <f>埼玉波及!S112/建設係数!G11*1000</f>
        <v>0</v>
      </c>
      <c r="J54" s="822"/>
      <c r="K54" s="653"/>
    </row>
    <row r="56" spans="1:19" ht="18.5" thickBot="1">
      <c r="D56" s="623"/>
      <c r="F56" s="594" t="s">
        <v>868</v>
      </c>
      <c r="G56" s="594"/>
      <c r="H56" s="594"/>
    </row>
    <row r="57" spans="1:19" ht="16.5" customHeight="1">
      <c r="A57" s="595"/>
      <c r="B57" s="595"/>
      <c r="C57" s="595"/>
      <c r="D57" s="634"/>
      <c r="E57" s="635"/>
      <c r="F57" s="635"/>
      <c r="G57" s="635"/>
      <c r="H57" s="635"/>
      <c r="I57" s="635"/>
      <c r="J57" s="635"/>
      <c r="K57" s="636"/>
      <c r="L57" s="596"/>
    </row>
    <row r="58" spans="1:19">
      <c r="A58" s="595"/>
      <c r="B58" s="595"/>
      <c r="C58" s="595"/>
      <c r="D58" s="637"/>
      <c r="E58" s="638" t="s">
        <v>329</v>
      </c>
      <c r="F58" s="638"/>
      <c r="G58" s="638"/>
      <c r="H58" s="638"/>
      <c r="I58" s="638"/>
      <c r="J58" s="638"/>
      <c r="K58" s="639"/>
      <c r="L58" s="596"/>
    </row>
    <row r="59" spans="1:19" ht="18.5" thickBot="1">
      <c r="A59" s="595"/>
      <c r="B59" s="595"/>
      <c r="C59" s="595"/>
      <c r="D59" s="640"/>
      <c r="E59" s="641"/>
      <c r="F59" s="641"/>
      <c r="G59" s="641"/>
      <c r="H59" s="641"/>
      <c r="I59" s="821">
        <f>埼玉波及!T112/建設係数!G11*1000</f>
        <v>0</v>
      </c>
      <c r="J59" s="821"/>
      <c r="K59" s="642"/>
      <c r="L59" s="596"/>
    </row>
    <row r="60" spans="1:19">
      <c r="D60" s="597"/>
      <c r="E60" s="597"/>
      <c r="F60" s="597"/>
      <c r="G60" s="597"/>
      <c r="H60" s="597"/>
      <c r="I60" s="597"/>
      <c r="J60" s="597"/>
      <c r="K60" s="597"/>
    </row>
    <row r="61" spans="1:19" ht="18.5" thickBot="1">
      <c r="N61" s="623" t="s">
        <v>870</v>
      </c>
    </row>
    <row r="62" spans="1:19" ht="16.5" customHeight="1">
      <c r="M62" s="625"/>
      <c r="N62" s="626" t="s">
        <v>329</v>
      </c>
      <c r="O62" s="626"/>
      <c r="P62" s="627"/>
    </row>
    <row r="63" spans="1:19">
      <c r="M63" s="628"/>
      <c r="N63" s="629" t="s">
        <v>865</v>
      </c>
      <c r="O63" s="655">
        <f>建設係数!J6</f>
        <v>2025</v>
      </c>
      <c r="P63" s="630"/>
    </row>
    <row r="64" spans="1:19" ht="18.5" thickBot="1">
      <c r="M64" s="631"/>
      <c r="N64" s="818">
        <f>埼玉波及!U112/建設係数!G11*1000</f>
        <v>0</v>
      </c>
      <c r="O64" s="818"/>
      <c r="P64" s="633"/>
      <c r="S64" s="592" t="s">
        <v>876</v>
      </c>
    </row>
    <row r="65" spans="5:21">
      <c r="S65" s="592" t="s">
        <v>877</v>
      </c>
    </row>
    <row r="66" spans="5:21" ht="18.5" thickBot="1">
      <c r="S66" s="592" t="s">
        <v>878</v>
      </c>
    </row>
    <row r="67" spans="5:21" ht="16.5" customHeight="1">
      <c r="L67" s="596"/>
      <c r="R67" s="625"/>
      <c r="S67" s="626" t="s">
        <v>236</v>
      </c>
      <c r="T67" s="626"/>
      <c r="U67" s="627"/>
    </row>
    <row r="68" spans="5:21">
      <c r="L68" s="596"/>
      <c r="R68" s="628"/>
      <c r="S68" s="629"/>
      <c r="T68" s="629"/>
      <c r="U68" s="630"/>
    </row>
    <row r="69" spans="5:21" ht="18.5" thickBot="1">
      <c r="L69" s="596"/>
      <c r="R69" s="631"/>
      <c r="S69" s="818">
        <f>埼玉波及!Y112/建設係数!G11*1000</f>
        <v>0</v>
      </c>
      <c r="T69" s="818"/>
      <c r="U69" s="633"/>
    </row>
    <row r="70" spans="5:21">
      <c r="G70" s="597"/>
      <c r="H70" s="597"/>
      <c r="I70" s="597"/>
      <c r="J70" s="597"/>
      <c r="K70" s="597"/>
    </row>
    <row r="71" spans="5:21" ht="17.25" customHeight="1" thickBot="1">
      <c r="E71" s="594"/>
      <c r="F71" s="594"/>
      <c r="G71" s="594"/>
      <c r="H71" s="594"/>
      <c r="I71" s="594"/>
      <c r="J71" s="594"/>
      <c r="K71" s="594"/>
      <c r="M71" s="594"/>
      <c r="N71" s="594" t="s">
        <v>879</v>
      </c>
      <c r="O71" s="594"/>
      <c r="P71" s="594"/>
      <c r="R71" s="594"/>
      <c r="S71" s="594"/>
      <c r="T71" s="594"/>
      <c r="U71" s="594"/>
    </row>
    <row r="72" spans="5:21">
      <c r="E72" s="656" t="s">
        <v>880</v>
      </c>
      <c r="F72" s="657"/>
      <c r="G72" s="658"/>
      <c r="I72" s="656" t="s">
        <v>881</v>
      </c>
      <c r="J72" s="657"/>
      <c r="K72" s="658"/>
      <c r="L72" s="617"/>
      <c r="M72" s="659"/>
      <c r="N72" s="660" t="s">
        <v>882</v>
      </c>
      <c r="O72" s="660"/>
      <c r="P72" s="661"/>
      <c r="Q72" s="617"/>
      <c r="R72" s="662"/>
      <c r="S72" s="663" t="s">
        <v>237</v>
      </c>
      <c r="T72" s="663"/>
      <c r="U72" s="664"/>
    </row>
    <row r="73" spans="5:21">
      <c r="E73" s="665"/>
      <c r="F73" s="666"/>
      <c r="G73" s="667"/>
      <c r="I73" s="665"/>
      <c r="J73" s="666"/>
      <c r="K73" s="667"/>
      <c r="L73" s="617"/>
      <c r="M73" s="668"/>
      <c r="N73" s="669"/>
      <c r="O73" s="670"/>
      <c r="P73" s="671"/>
      <c r="Q73" s="617"/>
      <c r="R73" s="672"/>
      <c r="S73" s="673"/>
      <c r="T73" s="673"/>
      <c r="U73" s="674"/>
    </row>
    <row r="74" spans="5:21" ht="18.5" thickBot="1">
      <c r="E74" s="675"/>
      <c r="F74" s="676">
        <f>埼玉波及!AE112</f>
        <v>0</v>
      </c>
      <c r="G74" s="677"/>
      <c r="H74" s="623"/>
      <c r="I74" s="675"/>
      <c r="J74" s="676">
        <f>埼玉波及!AD112</f>
        <v>0</v>
      </c>
      <c r="K74" s="677"/>
      <c r="L74" s="617"/>
      <c r="M74" s="678"/>
      <c r="N74" s="679" t="s">
        <v>883</v>
      </c>
      <c r="O74" s="680">
        <f>IFERROR(S69/I10,0)</f>
        <v>0</v>
      </c>
      <c r="P74" s="681"/>
      <c r="Q74" s="617"/>
      <c r="R74" s="682"/>
      <c r="S74" s="824">
        <f>埼玉波及!AC112/建設係数!G11*1000</f>
        <v>0</v>
      </c>
      <c r="T74" s="824"/>
      <c r="U74" s="683"/>
    </row>
    <row r="75" spans="5:21">
      <c r="G75" s="597"/>
      <c r="H75" s="597"/>
      <c r="I75" s="597"/>
      <c r="J75" s="597"/>
      <c r="K75" s="597"/>
      <c r="M75" s="597"/>
      <c r="N75" s="597"/>
      <c r="O75" s="597"/>
      <c r="P75" s="597"/>
      <c r="R75" s="597"/>
      <c r="S75" s="597"/>
      <c r="T75" s="597"/>
      <c r="U75" s="597"/>
    </row>
  </sheetData>
  <sheetProtection sheet="1" objects="1" scenarios="1"/>
  <mergeCells count="24">
    <mergeCell ref="I59:J59"/>
    <mergeCell ref="N64:O64"/>
    <mergeCell ref="S69:T69"/>
    <mergeCell ref="S74:T74"/>
    <mergeCell ref="P7:R7"/>
    <mergeCell ref="I49:J49"/>
    <mergeCell ref="I54:J54"/>
    <mergeCell ref="S6:T6"/>
    <mergeCell ref="I34:J34"/>
    <mergeCell ref="I39:J39"/>
    <mergeCell ref="N39:O39"/>
    <mergeCell ref="I44:J44"/>
    <mergeCell ref="I15:J15"/>
    <mergeCell ref="E17:F17"/>
    <mergeCell ref="E24:F24"/>
    <mergeCell ref="I24:J24"/>
    <mergeCell ref="I29:J29"/>
    <mergeCell ref="N29:O29"/>
    <mergeCell ref="F4:O5"/>
    <mergeCell ref="C6:F6"/>
    <mergeCell ref="P8:R8"/>
    <mergeCell ref="P9:R9"/>
    <mergeCell ref="I10:J10"/>
    <mergeCell ref="P10:R10"/>
  </mergeCells>
  <phoneticPr fontId="3"/>
  <pageMargins left="0.70866141732283472" right="0.70866141732283472" top="0.74803149606299213" bottom="0.74803149606299213" header="0.31496062992125984" footer="0.31496062992125984"/>
  <pageSetup paperSize="9" scale="5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3300"/>
  </sheetPr>
  <dimension ref="A1:AE125"/>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8"/>
  <cols>
    <col min="1" max="1" width="1.6328125" style="1" customWidth="1"/>
    <col min="2" max="2" width="9" style="1"/>
    <col min="3" max="3" width="24.6328125" style="1" customWidth="1"/>
    <col min="4" max="31" width="12.6328125" style="1" customWidth="1"/>
    <col min="32" max="16384" width="9" style="1"/>
  </cols>
  <sheetData>
    <row r="1" spans="1:31" ht="37.5" customHeight="1">
      <c r="B1" s="273"/>
      <c r="C1" s="273"/>
      <c r="D1" s="273"/>
      <c r="E1" s="3"/>
      <c r="F1" s="3"/>
      <c r="G1" s="3"/>
      <c r="H1" s="3"/>
      <c r="I1" s="3"/>
      <c r="J1" s="3"/>
      <c r="K1" s="3"/>
      <c r="L1" s="3"/>
      <c r="M1" s="3"/>
      <c r="N1" s="3"/>
      <c r="O1" s="3"/>
      <c r="P1" s="3"/>
      <c r="Q1" s="3"/>
      <c r="R1" s="3"/>
      <c r="S1" s="3"/>
      <c r="T1" s="3"/>
      <c r="U1" s="3"/>
      <c r="V1" s="3"/>
      <c r="W1" s="3"/>
      <c r="X1" s="3"/>
      <c r="Y1" s="3"/>
      <c r="Z1" s="3"/>
      <c r="AA1" s="3"/>
      <c r="AB1" s="3"/>
      <c r="AC1" s="274" t="s">
        <v>298</v>
      </c>
      <c r="AD1" s="274"/>
      <c r="AE1" s="274" t="s">
        <v>299</v>
      </c>
    </row>
    <row r="2" spans="1:31" ht="16.5" customHeight="1">
      <c r="A2" s="7"/>
      <c r="B2" s="834" t="s">
        <v>820</v>
      </c>
      <c r="C2" s="835"/>
      <c r="D2" s="834" t="s">
        <v>222</v>
      </c>
      <c r="E2" s="825" t="s">
        <v>223</v>
      </c>
      <c r="F2" s="825" t="s">
        <v>224</v>
      </c>
      <c r="G2" s="825" t="s">
        <v>225</v>
      </c>
      <c r="H2" s="825" t="s">
        <v>226</v>
      </c>
      <c r="I2" s="830" t="s">
        <v>222</v>
      </c>
      <c r="J2" s="832" t="s">
        <v>225</v>
      </c>
      <c r="K2" s="825" t="s">
        <v>227</v>
      </c>
      <c r="L2" s="825" t="s">
        <v>227</v>
      </c>
      <c r="M2" s="826" t="s">
        <v>228</v>
      </c>
      <c r="N2" s="825" t="s">
        <v>229</v>
      </c>
      <c r="O2" s="825" t="s">
        <v>230</v>
      </c>
      <c r="P2" s="825" t="s">
        <v>231</v>
      </c>
      <c r="Q2" s="826" t="s">
        <v>232</v>
      </c>
      <c r="R2" s="826" t="s">
        <v>233</v>
      </c>
      <c r="S2" s="825" t="s">
        <v>234</v>
      </c>
      <c r="T2" s="825" t="s">
        <v>235</v>
      </c>
      <c r="U2" s="825" t="s">
        <v>235</v>
      </c>
      <c r="V2" s="826" t="s">
        <v>236</v>
      </c>
      <c r="W2" s="826"/>
      <c r="X2" s="826"/>
      <c r="Y2" s="826"/>
      <c r="Z2" s="827" t="s">
        <v>237</v>
      </c>
      <c r="AA2" s="827"/>
      <c r="AB2" s="827"/>
      <c r="AC2" s="827"/>
      <c r="AD2" s="825" t="s">
        <v>297</v>
      </c>
      <c r="AE2" s="825" t="s">
        <v>238</v>
      </c>
    </row>
    <row r="3" spans="1:31" ht="16.5" customHeight="1">
      <c r="A3" s="7"/>
      <c r="B3" s="835"/>
      <c r="C3" s="835"/>
      <c r="D3" s="835"/>
      <c r="E3" s="826"/>
      <c r="F3" s="826"/>
      <c r="G3" s="826"/>
      <c r="H3" s="826"/>
      <c r="I3" s="831"/>
      <c r="J3" s="833"/>
      <c r="K3" s="826"/>
      <c r="L3" s="825"/>
      <c r="M3" s="826"/>
      <c r="N3" s="825"/>
      <c r="O3" s="825"/>
      <c r="P3" s="826"/>
      <c r="Q3" s="826"/>
      <c r="R3" s="826"/>
      <c r="S3" s="826"/>
      <c r="T3" s="826"/>
      <c r="U3" s="825"/>
      <c r="V3" s="827" t="s">
        <v>239</v>
      </c>
      <c r="W3" s="829" t="s">
        <v>227</v>
      </c>
      <c r="X3" s="829" t="s">
        <v>235</v>
      </c>
      <c r="Y3" s="826" t="s">
        <v>112</v>
      </c>
      <c r="Z3" s="827" t="s">
        <v>239</v>
      </c>
      <c r="AA3" s="829" t="s">
        <v>227</v>
      </c>
      <c r="AB3" s="829" t="s">
        <v>235</v>
      </c>
      <c r="AC3" s="827" t="s">
        <v>112</v>
      </c>
      <c r="AD3" s="826"/>
      <c r="AE3" s="826"/>
    </row>
    <row r="4" spans="1:31">
      <c r="A4" s="7"/>
      <c r="B4" s="835"/>
      <c r="C4" s="835"/>
      <c r="D4" s="835"/>
      <c r="E4" s="826"/>
      <c r="F4" s="826"/>
      <c r="G4" s="826"/>
      <c r="H4" s="826"/>
      <c r="I4" s="275" t="s">
        <v>240</v>
      </c>
      <c r="J4" s="275" t="s">
        <v>240</v>
      </c>
      <c r="K4" s="826"/>
      <c r="L4" s="275" t="s">
        <v>240</v>
      </c>
      <c r="M4" s="826"/>
      <c r="N4" s="825"/>
      <c r="O4" s="825"/>
      <c r="P4" s="826"/>
      <c r="Q4" s="826"/>
      <c r="R4" s="826"/>
      <c r="S4" s="826"/>
      <c r="T4" s="826"/>
      <c r="U4" s="275" t="s">
        <v>240</v>
      </c>
      <c r="V4" s="827"/>
      <c r="W4" s="829"/>
      <c r="X4" s="829"/>
      <c r="Y4" s="826"/>
      <c r="Z4" s="827"/>
      <c r="AA4" s="829"/>
      <c r="AB4" s="829"/>
      <c r="AC4" s="827"/>
      <c r="AD4" s="826"/>
      <c r="AE4" s="826"/>
    </row>
    <row r="5" spans="1:31">
      <c r="A5" s="7"/>
      <c r="B5" s="836"/>
      <c r="C5" s="836"/>
      <c r="D5" s="276">
        <f>建設係数!$J$6</f>
        <v>2025</v>
      </c>
      <c r="E5" s="276">
        <f>建設係数!$J$6</f>
        <v>2025</v>
      </c>
      <c r="F5" s="277"/>
      <c r="G5" s="276">
        <f>建設係数!$J$6</f>
        <v>2025</v>
      </c>
      <c r="H5" s="278"/>
      <c r="I5" s="279">
        <v>2020</v>
      </c>
      <c r="J5" s="279">
        <v>2020</v>
      </c>
      <c r="K5" s="279">
        <v>2020</v>
      </c>
      <c r="L5" s="276">
        <f>建設係数!$J$6</f>
        <v>2025</v>
      </c>
      <c r="M5" s="280"/>
      <c r="N5" s="279">
        <v>2020</v>
      </c>
      <c r="O5" s="281"/>
      <c r="P5" s="281"/>
      <c r="Q5" s="26"/>
      <c r="R5" s="279">
        <v>2020</v>
      </c>
      <c r="S5" s="279">
        <v>2020</v>
      </c>
      <c r="T5" s="279">
        <v>2020</v>
      </c>
      <c r="U5" s="276">
        <f>建設係数!$J$6</f>
        <v>2025</v>
      </c>
      <c r="V5" s="276">
        <f>建設係数!$J$6</f>
        <v>2025</v>
      </c>
      <c r="W5" s="276">
        <f>建設係数!$J$6</f>
        <v>2025</v>
      </c>
      <c r="X5" s="276">
        <f>建設係数!$J$6</f>
        <v>2025</v>
      </c>
      <c r="Y5" s="276">
        <f>建設係数!$J$6</f>
        <v>2025</v>
      </c>
      <c r="Z5" s="276">
        <f>建設係数!$J$6</f>
        <v>2025</v>
      </c>
      <c r="AA5" s="276">
        <f>建設係数!$J$6</f>
        <v>2025</v>
      </c>
      <c r="AB5" s="276">
        <f>建設係数!$J$6</f>
        <v>2025</v>
      </c>
      <c r="AC5" s="276">
        <f>建設係数!$J$6</f>
        <v>2025</v>
      </c>
      <c r="AD5" s="828"/>
      <c r="AE5" s="828"/>
    </row>
    <row r="6" spans="1:31">
      <c r="A6" s="7"/>
      <c r="B6" s="282">
        <v>11</v>
      </c>
      <c r="C6" s="283" t="s">
        <v>474</v>
      </c>
      <c r="D6" s="284"/>
      <c r="E6" s="485">
        <f>DATA!BO6</f>
        <v>0</v>
      </c>
      <c r="F6" s="486">
        <f>埼玉係数!D6</f>
        <v>0.21254767972671762</v>
      </c>
      <c r="G6" s="485">
        <f>E6*F6</f>
        <v>0</v>
      </c>
      <c r="H6" s="486">
        <f>建設係数!S6</f>
        <v>0.96684125565316892</v>
      </c>
      <c r="I6" s="284"/>
      <c r="J6" s="485">
        <f t="shared" ref="J6:J69" si="0">G6/H6</f>
        <v>0</v>
      </c>
      <c r="K6" s="548">
        <f t="array" ref="K6:K111">MMULT(埼玉係数!J6:DK111,埼玉波及!J6:J111)</f>
        <v>0</v>
      </c>
      <c r="L6" s="485">
        <f t="shared" ref="L6" si="1">K6*H6</f>
        <v>0</v>
      </c>
      <c r="M6" s="486">
        <f>埼玉係数!E6+埼玉係数!F6</f>
        <v>0.37425714430522738</v>
      </c>
      <c r="N6" s="485">
        <f t="shared" ref="N6" si="2">K6*M6</f>
        <v>0</v>
      </c>
      <c r="O6" s="285"/>
      <c r="P6" s="286"/>
      <c r="Q6" s="486">
        <f>埼玉係数!G6</f>
        <v>1.0450641314735356E-2</v>
      </c>
      <c r="R6" s="485">
        <f t="shared" ref="R6" si="3">Q6*$P$116</f>
        <v>0</v>
      </c>
      <c r="S6" s="485">
        <f t="shared" ref="S6" si="4">F6*R6</f>
        <v>0</v>
      </c>
      <c r="T6" s="548">
        <f t="array" ref="T6:T111">MMULT(埼玉係数!J6:DK111,埼玉波及!S6:S111)</f>
        <v>0</v>
      </c>
      <c r="U6" s="485">
        <f t="shared" ref="U6:U69" si="5">T6*H6</f>
        <v>0</v>
      </c>
      <c r="V6" s="287"/>
      <c r="W6" s="485">
        <f>L6</f>
        <v>0</v>
      </c>
      <c r="X6" s="485">
        <f>U6</f>
        <v>0</v>
      </c>
      <c r="Y6" s="485">
        <f>SUM(V6:X6)</f>
        <v>0</v>
      </c>
      <c r="Z6" s="287"/>
      <c r="AA6" s="485">
        <f>W6*(1-建設係数!T6)</f>
        <v>0</v>
      </c>
      <c r="AB6" s="485">
        <f>X6*(1-建設係数!T6)</f>
        <v>0</v>
      </c>
      <c r="AC6" s="485">
        <f>SUM(Z6:AB6)</f>
        <v>0</v>
      </c>
      <c r="AD6" s="487">
        <f>(I6+K6+T6)*埼玉係数!H6/1000</f>
        <v>0</v>
      </c>
      <c r="AE6" s="487">
        <f>(I6+K6+T6)*埼玉係数!I6/1000</f>
        <v>0</v>
      </c>
    </row>
    <row r="7" spans="1:31">
      <c r="A7" s="7"/>
      <c r="B7" s="282">
        <v>12</v>
      </c>
      <c r="C7" s="283" t="s">
        <v>475</v>
      </c>
      <c r="D7" s="284"/>
      <c r="E7" s="485">
        <f>DATA!BO7</f>
        <v>0</v>
      </c>
      <c r="F7" s="486">
        <f>埼玉係数!D7</f>
        <v>0.10848378204024012</v>
      </c>
      <c r="G7" s="485">
        <f t="shared" ref="G7:G70" si="6">E7*F7</f>
        <v>0</v>
      </c>
      <c r="H7" s="486">
        <f>建設係数!S7</f>
        <v>1.1121112527341257</v>
      </c>
      <c r="I7" s="284"/>
      <c r="J7" s="485">
        <f t="shared" si="0"/>
        <v>0</v>
      </c>
      <c r="K7" s="548">
        <v>0</v>
      </c>
      <c r="L7" s="485">
        <f t="shared" ref="L7:L70" si="7">K7*H7</f>
        <v>0</v>
      </c>
      <c r="M7" s="486">
        <f>埼玉係数!E7+埼玉係数!F7</f>
        <v>0.16856918090424489</v>
      </c>
      <c r="N7" s="485">
        <f t="shared" ref="N7:N70" si="8">K7*M7</f>
        <v>0</v>
      </c>
      <c r="O7" s="48"/>
      <c r="P7" s="7"/>
      <c r="Q7" s="486">
        <f>埼玉係数!G7</f>
        <v>7.3884705419987652E-4</v>
      </c>
      <c r="R7" s="485">
        <f t="shared" ref="R7:R70" si="9">Q7*$P$116</f>
        <v>0</v>
      </c>
      <c r="S7" s="485">
        <f t="shared" ref="S7:S70" si="10">F7*R7</f>
        <v>0</v>
      </c>
      <c r="T7" s="548">
        <v>0</v>
      </c>
      <c r="U7" s="485">
        <f t="shared" si="5"/>
        <v>0</v>
      </c>
      <c r="V7" s="287"/>
      <c r="W7" s="485">
        <f t="shared" ref="W7:W70" si="11">L7</f>
        <v>0</v>
      </c>
      <c r="X7" s="485">
        <f t="shared" ref="X7:X70" si="12">U7</f>
        <v>0</v>
      </c>
      <c r="Y7" s="485">
        <f t="shared" ref="Y7:Y70" si="13">SUM(V7:X7)</f>
        <v>0</v>
      </c>
      <c r="Z7" s="287"/>
      <c r="AA7" s="485">
        <f>W7*(1-建設係数!T7)</f>
        <v>0</v>
      </c>
      <c r="AB7" s="485">
        <f>X7*(1-建設係数!T7)</f>
        <v>0</v>
      </c>
      <c r="AC7" s="485">
        <f t="shared" ref="AC7:AC70" si="14">SUM(Z7:AB7)</f>
        <v>0</v>
      </c>
      <c r="AD7" s="487">
        <f>(I7+K7+T7)*埼玉係数!H7/1000</f>
        <v>0</v>
      </c>
      <c r="AE7" s="487">
        <f>(I7+K7+T7)*埼玉係数!I7/1000</f>
        <v>0</v>
      </c>
    </row>
    <row r="8" spans="1:31">
      <c r="A8" s="7"/>
      <c r="B8" s="282">
        <v>13</v>
      </c>
      <c r="C8" s="283" t="s">
        <v>476</v>
      </c>
      <c r="D8" s="284"/>
      <c r="E8" s="485">
        <f>DATA!BO8</f>
        <v>0</v>
      </c>
      <c r="F8" s="486">
        <f>埼玉係数!D8</f>
        <v>0.97399632510998169</v>
      </c>
      <c r="G8" s="485">
        <f t="shared" si="6"/>
        <v>0</v>
      </c>
      <c r="H8" s="486">
        <f>建設係数!S8</f>
        <v>1.0206778243624088</v>
      </c>
      <c r="I8" s="284"/>
      <c r="J8" s="485">
        <f t="shared" si="0"/>
        <v>0</v>
      </c>
      <c r="K8" s="548">
        <v>0</v>
      </c>
      <c r="L8" s="485">
        <f t="shared" si="7"/>
        <v>0</v>
      </c>
      <c r="M8" s="486">
        <f>埼玉係数!E8+埼玉係数!F8</f>
        <v>0.41159022054828859</v>
      </c>
      <c r="N8" s="485">
        <f t="shared" si="8"/>
        <v>0</v>
      </c>
      <c r="O8" s="48"/>
      <c r="P8" s="7"/>
      <c r="Q8" s="486">
        <f>埼玉係数!G8</f>
        <v>0</v>
      </c>
      <c r="R8" s="485">
        <f t="shared" si="9"/>
        <v>0</v>
      </c>
      <c r="S8" s="485">
        <f t="shared" si="10"/>
        <v>0</v>
      </c>
      <c r="T8" s="548">
        <v>0</v>
      </c>
      <c r="U8" s="485">
        <f t="shared" si="5"/>
        <v>0</v>
      </c>
      <c r="V8" s="287"/>
      <c r="W8" s="485">
        <f t="shared" si="11"/>
        <v>0</v>
      </c>
      <c r="X8" s="485">
        <f t="shared" si="12"/>
        <v>0</v>
      </c>
      <c r="Y8" s="485">
        <f t="shared" si="13"/>
        <v>0</v>
      </c>
      <c r="Z8" s="287"/>
      <c r="AA8" s="485">
        <f>W8*(1-建設係数!T8)</f>
        <v>0</v>
      </c>
      <c r="AB8" s="485">
        <f>X8*(1-建設係数!T8)</f>
        <v>0</v>
      </c>
      <c r="AC8" s="485">
        <f t="shared" si="14"/>
        <v>0</v>
      </c>
      <c r="AD8" s="487">
        <f>(I8+K8+T8)*埼玉係数!H8/1000</f>
        <v>0</v>
      </c>
      <c r="AE8" s="487">
        <f>(I8+K8+T8)*埼玉係数!I8/1000</f>
        <v>0</v>
      </c>
    </row>
    <row r="9" spans="1:31">
      <c r="A9" s="7"/>
      <c r="B9" s="282">
        <v>15</v>
      </c>
      <c r="C9" s="288" t="s">
        <v>477</v>
      </c>
      <c r="D9" s="289"/>
      <c r="E9" s="485">
        <f>DATA!BO9</f>
        <v>0</v>
      </c>
      <c r="F9" s="486">
        <f>埼玉係数!D9</f>
        <v>0.12212882716105011</v>
      </c>
      <c r="G9" s="485">
        <f t="shared" si="6"/>
        <v>0</v>
      </c>
      <c r="H9" s="486">
        <f>建設係数!S9</f>
        <v>0.96569428210528452</v>
      </c>
      <c r="I9" s="289"/>
      <c r="J9" s="485">
        <f t="shared" si="0"/>
        <v>0</v>
      </c>
      <c r="K9" s="548">
        <v>0</v>
      </c>
      <c r="L9" s="485">
        <f t="shared" si="7"/>
        <v>0</v>
      </c>
      <c r="M9" s="486">
        <f>埼玉係数!E9+埼玉係数!F9</f>
        <v>0.46656364321994709</v>
      </c>
      <c r="N9" s="485">
        <f t="shared" si="8"/>
        <v>0</v>
      </c>
      <c r="O9" s="48"/>
      <c r="P9" s="7"/>
      <c r="Q9" s="486">
        <f>埼玉係数!G9</f>
        <v>5.3976026480449899E-4</v>
      </c>
      <c r="R9" s="485">
        <f t="shared" si="9"/>
        <v>0</v>
      </c>
      <c r="S9" s="485">
        <f t="shared" si="10"/>
        <v>0</v>
      </c>
      <c r="T9" s="548">
        <v>0</v>
      </c>
      <c r="U9" s="485">
        <f t="shared" si="5"/>
        <v>0</v>
      </c>
      <c r="V9" s="287"/>
      <c r="W9" s="485">
        <f t="shared" si="11"/>
        <v>0</v>
      </c>
      <c r="X9" s="485">
        <f t="shared" si="12"/>
        <v>0</v>
      </c>
      <c r="Y9" s="485">
        <f t="shared" si="13"/>
        <v>0</v>
      </c>
      <c r="Z9" s="287"/>
      <c r="AA9" s="485">
        <f>W9*(1-建設係数!T9)</f>
        <v>0</v>
      </c>
      <c r="AB9" s="485">
        <f>X9*(1-建設係数!T9)</f>
        <v>0</v>
      </c>
      <c r="AC9" s="485">
        <f t="shared" si="14"/>
        <v>0</v>
      </c>
      <c r="AD9" s="487">
        <f>(I9+K9+T9)*埼玉係数!H9/1000</f>
        <v>0</v>
      </c>
      <c r="AE9" s="487">
        <f>(I9+K9+T9)*埼玉係数!I9/1000</f>
        <v>0</v>
      </c>
    </row>
    <row r="10" spans="1:31">
      <c r="A10" s="7"/>
      <c r="B10" s="282">
        <v>17</v>
      </c>
      <c r="C10" s="288" t="s">
        <v>478</v>
      </c>
      <c r="D10" s="289"/>
      <c r="E10" s="485">
        <f>DATA!BO10</f>
        <v>0</v>
      </c>
      <c r="F10" s="486">
        <f>埼玉係数!D10</f>
        <v>6.0409607467516446E-3</v>
      </c>
      <c r="G10" s="485">
        <f t="shared" si="6"/>
        <v>0</v>
      </c>
      <c r="H10" s="486">
        <f>建設係数!S10</f>
        <v>1.1361582460891089</v>
      </c>
      <c r="I10" s="289"/>
      <c r="J10" s="485">
        <f t="shared" si="0"/>
        <v>0</v>
      </c>
      <c r="K10" s="548">
        <v>0</v>
      </c>
      <c r="L10" s="485">
        <f t="shared" si="7"/>
        <v>0</v>
      </c>
      <c r="M10" s="486">
        <f>埼玉係数!E10+埼玉係数!F10</f>
        <v>0.45856209103496698</v>
      </c>
      <c r="N10" s="485">
        <f t="shared" si="8"/>
        <v>0</v>
      </c>
      <c r="O10" s="48"/>
      <c r="P10" s="7"/>
      <c r="Q10" s="486">
        <f>埼玉係数!G10</f>
        <v>9.1080194869241503E-4</v>
      </c>
      <c r="R10" s="485">
        <f t="shared" si="9"/>
        <v>0</v>
      </c>
      <c r="S10" s="485">
        <f t="shared" si="10"/>
        <v>0</v>
      </c>
      <c r="T10" s="548">
        <v>0</v>
      </c>
      <c r="U10" s="485">
        <f t="shared" si="5"/>
        <v>0</v>
      </c>
      <c r="V10" s="287"/>
      <c r="W10" s="485">
        <f t="shared" si="11"/>
        <v>0</v>
      </c>
      <c r="X10" s="485">
        <f t="shared" si="12"/>
        <v>0</v>
      </c>
      <c r="Y10" s="485">
        <f t="shared" si="13"/>
        <v>0</v>
      </c>
      <c r="Z10" s="287"/>
      <c r="AA10" s="485">
        <f>W10*(1-建設係数!T10)</f>
        <v>0</v>
      </c>
      <c r="AB10" s="485">
        <f>X10*(1-建設係数!T10)</f>
        <v>0</v>
      </c>
      <c r="AC10" s="485">
        <f t="shared" si="14"/>
        <v>0</v>
      </c>
      <c r="AD10" s="487">
        <f>(I10+K10+T10)*埼玉係数!H10/1000</f>
        <v>0</v>
      </c>
      <c r="AE10" s="487">
        <f>(I10+K10+T10)*埼玉係数!I10/1000</f>
        <v>0</v>
      </c>
    </row>
    <row r="11" spans="1:31">
      <c r="A11" s="7"/>
      <c r="B11" s="282">
        <v>61</v>
      </c>
      <c r="C11" s="288" t="s">
        <v>479</v>
      </c>
      <c r="D11" s="289"/>
      <c r="E11" s="485">
        <f>DATA!BO11</f>
        <v>0</v>
      </c>
      <c r="F11" s="486">
        <f>埼玉係数!D11</f>
        <v>3.5207910359880135E-4</v>
      </c>
      <c r="G11" s="485">
        <f t="shared" si="6"/>
        <v>0</v>
      </c>
      <c r="H11" s="486">
        <f>建設係数!S11</f>
        <v>1.3756212317099821</v>
      </c>
      <c r="I11" s="289"/>
      <c r="J11" s="485">
        <f t="shared" si="0"/>
        <v>0</v>
      </c>
      <c r="K11" s="548">
        <v>0</v>
      </c>
      <c r="L11" s="485">
        <f t="shared" si="7"/>
        <v>0</v>
      </c>
      <c r="M11" s="486">
        <f>埼玉係数!E11+埼玉係数!F11</f>
        <v>0.50246436154079466</v>
      </c>
      <c r="N11" s="485">
        <f t="shared" si="8"/>
        <v>0</v>
      </c>
      <c r="O11" s="48"/>
      <c r="P11" s="7"/>
      <c r="Q11" s="486">
        <f>埼玉係数!G11</f>
        <v>2.6457608892685345E-8</v>
      </c>
      <c r="R11" s="485">
        <f t="shared" si="9"/>
        <v>0</v>
      </c>
      <c r="S11" s="485">
        <f t="shared" si="10"/>
        <v>0</v>
      </c>
      <c r="T11" s="548">
        <v>0</v>
      </c>
      <c r="U11" s="485">
        <f t="shared" si="5"/>
        <v>0</v>
      </c>
      <c r="V11" s="287"/>
      <c r="W11" s="485">
        <f t="shared" si="11"/>
        <v>0</v>
      </c>
      <c r="X11" s="485">
        <f t="shared" si="12"/>
        <v>0</v>
      </c>
      <c r="Y11" s="485">
        <f t="shared" si="13"/>
        <v>0</v>
      </c>
      <c r="Z11" s="287"/>
      <c r="AA11" s="485">
        <f>W11*(1-建設係数!T11)</f>
        <v>0</v>
      </c>
      <c r="AB11" s="485">
        <f>X11*(1-建設係数!T11)</f>
        <v>0</v>
      </c>
      <c r="AC11" s="485">
        <f t="shared" si="14"/>
        <v>0</v>
      </c>
      <c r="AD11" s="487">
        <f>(I11+K11+T11)*埼玉係数!H11/1000</f>
        <v>0</v>
      </c>
      <c r="AE11" s="487">
        <f>(I11+K11+T11)*埼玉係数!I11/1000</f>
        <v>0</v>
      </c>
    </row>
    <row r="12" spans="1:31">
      <c r="A12" s="7"/>
      <c r="B12" s="282">
        <v>62</v>
      </c>
      <c r="C12" s="288" t="s">
        <v>480</v>
      </c>
      <c r="D12" s="289"/>
      <c r="E12" s="485">
        <f>DATA!BO12</f>
        <v>0</v>
      </c>
      <c r="F12" s="486">
        <f>埼玉係数!D12</f>
        <v>9.3269307927081435E-2</v>
      </c>
      <c r="G12" s="485">
        <f t="shared" si="6"/>
        <v>0</v>
      </c>
      <c r="H12" s="486">
        <f>建設係数!S12</f>
        <v>1.284955875564326</v>
      </c>
      <c r="I12" s="289"/>
      <c r="J12" s="485">
        <f t="shared" si="0"/>
        <v>0</v>
      </c>
      <c r="K12" s="548">
        <v>0</v>
      </c>
      <c r="L12" s="485">
        <f t="shared" si="7"/>
        <v>0</v>
      </c>
      <c r="M12" s="486">
        <f>埼玉係数!E12+埼玉係数!F12</f>
        <v>0.26275513002079015</v>
      </c>
      <c r="N12" s="485">
        <f t="shared" si="8"/>
        <v>0</v>
      </c>
      <c r="O12" s="48"/>
      <c r="P12" s="7"/>
      <c r="Q12" s="486">
        <f>埼玉係数!G12</f>
        <v>1.1431572661872955E-7</v>
      </c>
      <c r="R12" s="485">
        <f t="shared" si="9"/>
        <v>0</v>
      </c>
      <c r="S12" s="485">
        <f t="shared" si="10"/>
        <v>0</v>
      </c>
      <c r="T12" s="548">
        <v>0</v>
      </c>
      <c r="U12" s="485">
        <f t="shared" si="5"/>
        <v>0</v>
      </c>
      <c r="V12" s="287"/>
      <c r="W12" s="485">
        <f t="shared" si="11"/>
        <v>0</v>
      </c>
      <c r="X12" s="485">
        <f t="shared" si="12"/>
        <v>0</v>
      </c>
      <c r="Y12" s="485">
        <f t="shared" si="13"/>
        <v>0</v>
      </c>
      <c r="Z12" s="287"/>
      <c r="AA12" s="485">
        <f>W12*(1-建設係数!T12)</f>
        <v>0</v>
      </c>
      <c r="AB12" s="485">
        <f>X12*(1-建設係数!T12)</f>
        <v>0</v>
      </c>
      <c r="AC12" s="485">
        <f t="shared" si="14"/>
        <v>0</v>
      </c>
      <c r="AD12" s="487">
        <f>(I12+K12+T12)*埼玉係数!H12/1000</f>
        <v>0</v>
      </c>
      <c r="AE12" s="487">
        <f>(I12+K12+T12)*埼玉係数!I12/1000</f>
        <v>0</v>
      </c>
    </row>
    <row r="13" spans="1:31">
      <c r="A13" s="7"/>
      <c r="B13" s="282">
        <v>111</v>
      </c>
      <c r="C13" s="288" t="s">
        <v>481</v>
      </c>
      <c r="D13" s="289"/>
      <c r="E13" s="485">
        <f>DATA!BO13</f>
        <v>0</v>
      </c>
      <c r="F13" s="486">
        <f>埼玉係数!D13</f>
        <v>0.24376970221768657</v>
      </c>
      <c r="G13" s="485">
        <f t="shared" si="6"/>
        <v>0</v>
      </c>
      <c r="H13" s="486">
        <f>建設係数!S13</f>
        <v>1.0384691422700865</v>
      </c>
      <c r="I13" s="289"/>
      <c r="J13" s="485">
        <f t="shared" si="0"/>
        <v>0</v>
      </c>
      <c r="K13" s="548">
        <v>0</v>
      </c>
      <c r="L13" s="485">
        <f t="shared" si="7"/>
        <v>0</v>
      </c>
      <c r="M13" s="486">
        <f>埼玉係数!E13+埼玉係数!F13</f>
        <v>0.26659049673283869</v>
      </c>
      <c r="N13" s="485">
        <f t="shared" si="8"/>
        <v>0</v>
      </c>
      <c r="O13" s="48"/>
      <c r="P13" s="7"/>
      <c r="Q13" s="486">
        <f>埼玉係数!G13</f>
        <v>7.4672290571751995E-2</v>
      </c>
      <c r="R13" s="485">
        <f t="shared" si="9"/>
        <v>0</v>
      </c>
      <c r="S13" s="485">
        <f t="shared" si="10"/>
        <v>0</v>
      </c>
      <c r="T13" s="548">
        <v>0</v>
      </c>
      <c r="U13" s="485">
        <f t="shared" si="5"/>
        <v>0</v>
      </c>
      <c r="V13" s="287"/>
      <c r="W13" s="485">
        <f t="shared" si="11"/>
        <v>0</v>
      </c>
      <c r="X13" s="485">
        <f t="shared" si="12"/>
        <v>0</v>
      </c>
      <c r="Y13" s="485">
        <f t="shared" si="13"/>
        <v>0</v>
      </c>
      <c r="Z13" s="287"/>
      <c r="AA13" s="485">
        <f>W13*(1-建設係数!T13)</f>
        <v>0</v>
      </c>
      <c r="AB13" s="485">
        <f>X13*(1-建設係数!T13)</f>
        <v>0</v>
      </c>
      <c r="AC13" s="485">
        <f t="shared" si="14"/>
        <v>0</v>
      </c>
      <c r="AD13" s="487">
        <f>(I13+K13+T13)*埼玉係数!H13/1000</f>
        <v>0</v>
      </c>
      <c r="AE13" s="487">
        <f>(I13+K13+T13)*埼玉係数!I13/1000</f>
        <v>0</v>
      </c>
    </row>
    <row r="14" spans="1:31">
      <c r="A14" s="7"/>
      <c r="B14" s="282">
        <v>112</v>
      </c>
      <c r="C14" s="288" t="s">
        <v>482</v>
      </c>
      <c r="D14" s="289"/>
      <c r="E14" s="485">
        <f>DATA!BO14</f>
        <v>0</v>
      </c>
      <c r="F14" s="486">
        <f>埼玉係数!D14</f>
        <v>0.14331480679557262</v>
      </c>
      <c r="G14" s="485">
        <f t="shared" si="6"/>
        <v>0</v>
      </c>
      <c r="H14" s="486">
        <f>建設係数!S14</f>
        <v>1.0248520682436959</v>
      </c>
      <c r="I14" s="289"/>
      <c r="J14" s="485">
        <f t="shared" si="0"/>
        <v>0</v>
      </c>
      <c r="K14" s="548">
        <v>0</v>
      </c>
      <c r="L14" s="485">
        <f t="shared" si="7"/>
        <v>0</v>
      </c>
      <c r="M14" s="486">
        <f>埼玉係数!E14+埼玉係数!F14</f>
        <v>0.10386363459729338</v>
      </c>
      <c r="N14" s="485">
        <f t="shared" si="8"/>
        <v>0</v>
      </c>
      <c r="O14" s="48"/>
      <c r="P14" s="7"/>
      <c r="Q14" s="486">
        <f>埼玉係数!G14</f>
        <v>1.5301898699643185E-2</v>
      </c>
      <c r="R14" s="485">
        <f t="shared" si="9"/>
        <v>0</v>
      </c>
      <c r="S14" s="485">
        <f t="shared" si="10"/>
        <v>0</v>
      </c>
      <c r="T14" s="548">
        <v>0</v>
      </c>
      <c r="U14" s="485">
        <f t="shared" si="5"/>
        <v>0</v>
      </c>
      <c r="V14" s="287"/>
      <c r="W14" s="485">
        <f t="shared" si="11"/>
        <v>0</v>
      </c>
      <c r="X14" s="485">
        <f t="shared" si="12"/>
        <v>0</v>
      </c>
      <c r="Y14" s="485">
        <f t="shared" si="13"/>
        <v>0</v>
      </c>
      <c r="Z14" s="287"/>
      <c r="AA14" s="485">
        <f>W14*(1-建設係数!T14)</f>
        <v>0</v>
      </c>
      <c r="AB14" s="485">
        <f>X14*(1-建設係数!T14)</f>
        <v>0</v>
      </c>
      <c r="AC14" s="485">
        <f t="shared" si="14"/>
        <v>0</v>
      </c>
      <c r="AD14" s="487">
        <f>(I14+K14+T14)*埼玉係数!H14/1000</f>
        <v>0</v>
      </c>
      <c r="AE14" s="487">
        <f>(I14+K14+T14)*埼玉係数!I14/1000</f>
        <v>0</v>
      </c>
    </row>
    <row r="15" spans="1:31">
      <c r="A15" s="7"/>
      <c r="B15" s="282">
        <v>113</v>
      </c>
      <c r="C15" s="288" t="s">
        <v>483</v>
      </c>
      <c r="D15" s="289"/>
      <c r="E15" s="485">
        <f>DATA!BO15</f>
        <v>0</v>
      </c>
      <c r="F15" s="486">
        <f>埼玉係数!D15</f>
        <v>0.58773650034058067</v>
      </c>
      <c r="G15" s="485">
        <f t="shared" si="6"/>
        <v>0</v>
      </c>
      <c r="H15" s="486">
        <f>建設係数!S15</f>
        <v>1.2373385827683934</v>
      </c>
      <c r="I15" s="289"/>
      <c r="J15" s="485">
        <f t="shared" si="0"/>
        <v>0</v>
      </c>
      <c r="K15" s="548">
        <v>0</v>
      </c>
      <c r="L15" s="485">
        <f t="shared" si="7"/>
        <v>0</v>
      </c>
      <c r="M15" s="486">
        <f>埼玉係数!E15+埼玉係数!F15</f>
        <v>0.21986138865899743</v>
      </c>
      <c r="N15" s="485">
        <f t="shared" si="8"/>
        <v>0</v>
      </c>
      <c r="O15" s="48"/>
      <c r="P15" s="7"/>
      <c r="Q15" s="486">
        <f>埼玉係数!G15</f>
        <v>4.3830376106646643E-4</v>
      </c>
      <c r="R15" s="485">
        <f t="shared" si="9"/>
        <v>0</v>
      </c>
      <c r="S15" s="485">
        <f t="shared" si="10"/>
        <v>0</v>
      </c>
      <c r="T15" s="548">
        <v>0</v>
      </c>
      <c r="U15" s="485">
        <f t="shared" si="5"/>
        <v>0</v>
      </c>
      <c r="V15" s="287"/>
      <c r="W15" s="485">
        <f t="shared" si="11"/>
        <v>0</v>
      </c>
      <c r="X15" s="485">
        <f t="shared" si="12"/>
        <v>0</v>
      </c>
      <c r="Y15" s="485">
        <f t="shared" si="13"/>
        <v>0</v>
      </c>
      <c r="Z15" s="287"/>
      <c r="AA15" s="485">
        <f>W15*(1-建設係数!T15)</f>
        <v>0</v>
      </c>
      <c r="AB15" s="485">
        <f>X15*(1-建設係数!T15)</f>
        <v>0</v>
      </c>
      <c r="AC15" s="485">
        <f t="shared" si="14"/>
        <v>0</v>
      </c>
      <c r="AD15" s="487">
        <f>(I15+K15+T15)*埼玉係数!H15/1000</f>
        <v>0</v>
      </c>
      <c r="AE15" s="487">
        <f>(I15+K15+T15)*埼玉係数!I15/1000</f>
        <v>0</v>
      </c>
    </row>
    <row r="16" spans="1:31">
      <c r="A16" s="7"/>
      <c r="B16" s="282">
        <v>114</v>
      </c>
      <c r="C16" s="288" t="s">
        <v>0</v>
      </c>
      <c r="D16" s="289"/>
      <c r="E16" s="485">
        <f>DATA!BO16</f>
        <v>0</v>
      </c>
      <c r="F16" s="486">
        <f>埼玉係数!D16</f>
        <v>0</v>
      </c>
      <c r="G16" s="485">
        <f t="shared" si="6"/>
        <v>0</v>
      </c>
      <c r="H16" s="486">
        <f>建設係数!S16</f>
        <v>1.1059206957425047</v>
      </c>
      <c r="I16" s="289"/>
      <c r="J16" s="485">
        <f t="shared" si="0"/>
        <v>0</v>
      </c>
      <c r="K16" s="548">
        <v>0</v>
      </c>
      <c r="L16" s="485">
        <f t="shared" si="7"/>
        <v>0</v>
      </c>
      <c r="M16" s="486">
        <f>埼玉係数!E16+埼玉係数!F16</f>
        <v>0</v>
      </c>
      <c r="N16" s="485">
        <f t="shared" si="8"/>
        <v>0</v>
      </c>
      <c r="O16" s="48"/>
      <c r="P16" s="7"/>
      <c r="Q16" s="486">
        <f>埼玉係数!G16</f>
        <v>1.0483040277279339E-2</v>
      </c>
      <c r="R16" s="485">
        <f t="shared" si="9"/>
        <v>0</v>
      </c>
      <c r="S16" s="485">
        <f t="shared" si="10"/>
        <v>0</v>
      </c>
      <c r="T16" s="548">
        <v>0</v>
      </c>
      <c r="U16" s="485">
        <f t="shared" si="5"/>
        <v>0</v>
      </c>
      <c r="V16" s="287"/>
      <c r="W16" s="485">
        <f t="shared" si="11"/>
        <v>0</v>
      </c>
      <c r="X16" s="485">
        <f t="shared" si="12"/>
        <v>0</v>
      </c>
      <c r="Y16" s="485">
        <f t="shared" si="13"/>
        <v>0</v>
      </c>
      <c r="Z16" s="287"/>
      <c r="AA16" s="485">
        <f>W16*(1-建設係数!T16)</f>
        <v>0</v>
      </c>
      <c r="AB16" s="485">
        <f>X16*(1-建設係数!T16)</f>
        <v>0</v>
      </c>
      <c r="AC16" s="485">
        <f t="shared" si="14"/>
        <v>0</v>
      </c>
      <c r="AD16" s="487">
        <f>(I16+K16+T16)*埼玉係数!H16/1000</f>
        <v>0</v>
      </c>
      <c r="AE16" s="487">
        <f>(I16+K16+T16)*埼玉係数!I16/1000</f>
        <v>0</v>
      </c>
    </row>
    <row r="17" spans="1:31">
      <c r="A17" s="7"/>
      <c r="B17" s="282">
        <v>151</v>
      </c>
      <c r="C17" s="288" t="s">
        <v>484</v>
      </c>
      <c r="D17" s="289"/>
      <c r="E17" s="485">
        <f>DATA!BO17</f>
        <v>0</v>
      </c>
      <c r="F17" s="486">
        <f>埼玉係数!D17</f>
        <v>8.211175908886581E-2</v>
      </c>
      <c r="G17" s="485">
        <f t="shared" si="6"/>
        <v>0</v>
      </c>
      <c r="H17" s="486">
        <f>建設係数!S17</f>
        <v>1.0330713566341254</v>
      </c>
      <c r="I17" s="289"/>
      <c r="J17" s="485">
        <f t="shared" si="0"/>
        <v>0</v>
      </c>
      <c r="K17" s="548">
        <v>0</v>
      </c>
      <c r="L17" s="485">
        <f t="shared" si="7"/>
        <v>0</v>
      </c>
      <c r="M17" s="486">
        <f>埼玉係数!E17+埼玉係数!F17</f>
        <v>0.30778583267403881</v>
      </c>
      <c r="N17" s="485">
        <f t="shared" si="8"/>
        <v>0</v>
      </c>
      <c r="O17" s="48"/>
      <c r="P17" s="7"/>
      <c r="Q17" s="486">
        <f>埼玉係数!G17</f>
        <v>3.0577641961036003E-4</v>
      </c>
      <c r="R17" s="485">
        <f t="shared" si="9"/>
        <v>0</v>
      </c>
      <c r="S17" s="485">
        <f t="shared" si="10"/>
        <v>0</v>
      </c>
      <c r="T17" s="548">
        <v>0</v>
      </c>
      <c r="U17" s="485">
        <f t="shared" si="5"/>
        <v>0</v>
      </c>
      <c r="V17" s="287"/>
      <c r="W17" s="485">
        <f t="shared" si="11"/>
        <v>0</v>
      </c>
      <c r="X17" s="485">
        <f t="shared" si="12"/>
        <v>0</v>
      </c>
      <c r="Y17" s="485">
        <f t="shared" si="13"/>
        <v>0</v>
      </c>
      <c r="Z17" s="287"/>
      <c r="AA17" s="485">
        <f>W17*(1-建設係数!T17)</f>
        <v>0</v>
      </c>
      <c r="AB17" s="485">
        <f>X17*(1-建設係数!T17)</f>
        <v>0</v>
      </c>
      <c r="AC17" s="485">
        <f t="shared" si="14"/>
        <v>0</v>
      </c>
      <c r="AD17" s="487">
        <f>(I17+K17+T17)*埼玉係数!H17/1000</f>
        <v>0</v>
      </c>
      <c r="AE17" s="487">
        <f>(I17+K17+T17)*埼玉係数!I17/1000</f>
        <v>0</v>
      </c>
    </row>
    <row r="18" spans="1:31">
      <c r="A18" s="7"/>
      <c r="B18" s="282">
        <v>152</v>
      </c>
      <c r="C18" s="288" t="s">
        <v>485</v>
      </c>
      <c r="D18" s="289"/>
      <c r="E18" s="485">
        <f>DATA!BO18</f>
        <v>0</v>
      </c>
      <c r="F18" s="486">
        <f>埼玉係数!D18</f>
        <v>2.5436925229004204E-2</v>
      </c>
      <c r="G18" s="485">
        <f t="shared" si="6"/>
        <v>0</v>
      </c>
      <c r="H18" s="486">
        <f>建設係数!S18</f>
        <v>1.0040377602817452</v>
      </c>
      <c r="I18" s="289"/>
      <c r="J18" s="485">
        <f t="shared" si="0"/>
        <v>0</v>
      </c>
      <c r="K18" s="548">
        <v>0</v>
      </c>
      <c r="L18" s="485">
        <f t="shared" si="7"/>
        <v>0</v>
      </c>
      <c r="M18" s="486">
        <f>埼玉係数!E18+埼玉係数!F18</f>
        <v>0.19686657612166214</v>
      </c>
      <c r="N18" s="485">
        <f t="shared" si="8"/>
        <v>0</v>
      </c>
      <c r="O18" s="48"/>
      <c r="P18" s="7"/>
      <c r="Q18" s="486">
        <f>埼玉係数!G18</f>
        <v>1.5218347102826523E-2</v>
      </c>
      <c r="R18" s="485">
        <f t="shared" si="9"/>
        <v>0</v>
      </c>
      <c r="S18" s="485">
        <f t="shared" si="10"/>
        <v>0</v>
      </c>
      <c r="T18" s="548">
        <v>0</v>
      </c>
      <c r="U18" s="485">
        <f t="shared" si="5"/>
        <v>0</v>
      </c>
      <c r="V18" s="287"/>
      <c r="W18" s="485">
        <f t="shared" si="11"/>
        <v>0</v>
      </c>
      <c r="X18" s="485">
        <f t="shared" si="12"/>
        <v>0</v>
      </c>
      <c r="Y18" s="485">
        <f t="shared" si="13"/>
        <v>0</v>
      </c>
      <c r="Z18" s="287"/>
      <c r="AA18" s="485">
        <f>W18*(1-建設係数!T18)</f>
        <v>0</v>
      </c>
      <c r="AB18" s="485">
        <f>X18*(1-建設係数!T18)</f>
        <v>0</v>
      </c>
      <c r="AC18" s="485">
        <f t="shared" si="14"/>
        <v>0</v>
      </c>
      <c r="AD18" s="487">
        <f>(I18+K18+T18)*埼玉係数!H18/1000</f>
        <v>0</v>
      </c>
      <c r="AE18" s="487">
        <f>(I18+K18+T18)*埼玉係数!I18/1000</f>
        <v>0</v>
      </c>
    </row>
    <row r="19" spans="1:31">
      <c r="A19" s="7"/>
      <c r="B19" s="282">
        <v>161</v>
      </c>
      <c r="C19" s="288" t="s">
        <v>486</v>
      </c>
      <c r="D19" s="289"/>
      <c r="E19" s="485">
        <f>DATA!BO19</f>
        <v>0</v>
      </c>
      <c r="F19" s="486">
        <f>埼玉係数!D19</f>
        <v>0.16140560519226821</v>
      </c>
      <c r="G19" s="485">
        <f t="shared" si="6"/>
        <v>0</v>
      </c>
      <c r="H19" s="486">
        <f>建設係数!S19</f>
        <v>1.3462885271538492</v>
      </c>
      <c r="I19" s="289"/>
      <c r="J19" s="485">
        <f t="shared" si="0"/>
        <v>0</v>
      </c>
      <c r="K19" s="548">
        <v>0</v>
      </c>
      <c r="L19" s="485">
        <f t="shared" si="7"/>
        <v>0</v>
      </c>
      <c r="M19" s="486">
        <f>埼玉係数!E19+埼玉係数!F19</f>
        <v>0.21261298256246675</v>
      </c>
      <c r="N19" s="485">
        <f t="shared" si="8"/>
        <v>0</v>
      </c>
      <c r="O19" s="48"/>
      <c r="P19" s="7"/>
      <c r="Q19" s="486">
        <f>埼玉係数!G19</f>
        <v>1.9018542445787658E-4</v>
      </c>
      <c r="R19" s="485">
        <f t="shared" si="9"/>
        <v>0</v>
      </c>
      <c r="S19" s="485">
        <f t="shared" si="10"/>
        <v>0</v>
      </c>
      <c r="T19" s="548">
        <v>0</v>
      </c>
      <c r="U19" s="485">
        <f t="shared" si="5"/>
        <v>0</v>
      </c>
      <c r="V19" s="287"/>
      <c r="W19" s="485">
        <f t="shared" si="11"/>
        <v>0</v>
      </c>
      <c r="X19" s="485">
        <f t="shared" si="12"/>
        <v>0</v>
      </c>
      <c r="Y19" s="485">
        <f t="shared" si="13"/>
        <v>0</v>
      </c>
      <c r="Z19" s="287"/>
      <c r="AA19" s="485">
        <f>W19*(1-建設係数!T19)</f>
        <v>0</v>
      </c>
      <c r="AB19" s="485">
        <f>X19*(1-建設係数!T19)</f>
        <v>0</v>
      </c>
      <c r="AC19" s="485">
        <f t="shared" si="14"/>
        <v>0</v>
      </c>
      <c r="AD19" s="487">
        <f>(I19+K19+T19)*埼玉係数!H19/1000</f>
        <v>0</v>
      </c>
      <c r="AE19" s="487">
        <f>(I19+K19+T19)*埼玉係数!I19/1000</f>
        <v>0</v>
      </c>
    </row>
    <row r="20" spans="1:31">
      <c r="A20" s="7"/>
      <c r="B20" s="282">
        <v>162</v>
      </c>
      <c r="C20" s="288" t="s">
        <v>487</v>
      </c>
      <c r="D20" s="289"/>
      <c r="E20" s="485">
        <f>DATA!BO20</f>
        <v>0</v>
      </c>
      <c r="F20" s="486">
        <f>埼玉係数!D20</f>
        <v>9.6040345434736163E-2</v>
      </c>
      <c r="G20" s="485">
        <f t="shared" si="6"/>
        <v>0</v>
      </c>
      <c r="H20" s="486">
        <f>建設係数!S20</f>
        <v>1.0907026309543317</v>
      </c>
      <c r="I20" s="289"/>
      <c r="J20" s="485">
        <f t="shared" si="0"/>
        <v>0</v>
      </c>
      <c r="K20" s="548">
        <v>0</v>
      </c>
      <c r="L20" s="485">
        <f t="shared" si="7"/>
        <v>0</v>
      </c>
      <c r="M20" s="486">
        <f>埼玉係数!E20+埼玉係数!F20</f>
        <v>0.13268141505326358</v>
      </c>
      <c r="N20" s="485">
        <f t="shared" si="8"/>
        <v>0</v>
      </c>
      <c r="O20" s="48"/>
      <c r="P20" s="7"/>
      <c r="Q20" s="486">
        <f>埼玉係数!G20</f>
        <v>6.1469988046377482E-4</v>
      </c>
      <c r="R20" s="485">
        <f t="shared" si="9"/>
        <v>0</v>
      </c>
      <c r="S20" s="485">
        <f t="shared" si="10"/>
        <v>0</v>
      </c>
      <c r="T20" s="548">
        <v>0</v>
      </c>
      <c r="U20" s="485">
        <f t="shared" si="5"/>
        <v>0</v>
      </c>
      <c r="V20" s="287"/>
      <c r="W20" s="485">
        <f t="shared" si="11"/>
        <v>0</v>
      </c>
      <c r="X20" s="485">
        <f t="shared" si="12"/>
        <v>0</v>
      </c>
      <c r="Y20" s="485">
        <f t="shared" si="13"/>
        <v>0</v>
      </c>
      <c r="Z20" s="287"/>
      <c r="AA20" s="485">
        <f>W20*(1-建設係数!T20)</f>
        <v>0</v>
      </c>
      <c r="AB20" s="485">
        <f>X20*(1-建設係数!T20)</f>
        <v>0</v>
      </c>
      <c r="AC20" s="485">
        <f t="shared" si="14"/>
        <v>0</v>
      </c>
      <c r="AD20" s="487">
        <f>(I20+K20+T20)*埼玉係数!H20/1000</f>
        <v>0</v>
      </c>
      <c r="AE20" s="487">
        <f>(I20+K20+T20)*埼玉係数!I20/1000</f>
        <v>0</v>
      </c>
    </row>
    <row r="21" spans="1:31">
      <c r="A21" s="7"/>
      <c r="B21" s="282">
        <v>163</v>
      </c>
      <c r="C21" s="288" t="s">
        <v>488</v>
      </c>
      <c r="D21" s="289"/>
      <c r="E21" s="485">
        <f>DATA!BO21</f>
        <v>0</v>
      </c>
      <c r="F21" s="486">
        <f>埼玉係数!D21</f>
        <v>0.32649033516319137</v>
      </c>
      <c r="G21" s="485">
        <f t="shared" si="6"/>
        <v>0</v>
      </c>
      <c r="H21" s="486">
        <f>建設係数!S21</f>
        <v>1.0218903876367493</v>
      </c>
      <c r="I21" s="289"/>
      <c r="J21" s="485">
        <f t="shared" si="0"/>
        <v>0</v>
      </c>
      <c r="K21" s="548">
        <v>0</v>
      </c>
      <c r="L21" s="485">
        <f t="shared" si="7"/>
        <v>0</v>
      </c>
      <c r="M21" s="486">
        <f>埼玉係数!E21+埼玉係数!F21</f>
        <v>0.16306787017662275</v>
      </c>
      <c r="N21" s="485">
        <f t="shared" si="8"/>
        <v>0</v>
      </c>
      <c r="O21" s="48"/>
      <c r="P21" s="7"/>
      <c r="Q21" s="486">
        <f>埼玉係数!G21</f>
        <v>1.3141217386525105E-4</v>
      </c>
      <c r="R21" s="485">
        <f t="shared" si="9"/>
        <v>0</v>
      </c>
      <c r="S21" s="485">
        <f t="shared" si="10"/>
        <v>0</v>
      </c>
      <c r="T21" s="548">
        <v>0</v>
      </c>
      <c r="U21" s="485">
        <f t="shared" si="5"/>
        <v>0</v>
      </c>
      <c r="V21" s="287"/>
      <c r="W21" s="485">
        <f t="shared" si="11"/>
        <v>0</v>
      </c>
      <c r="X21" s="485">
        <f t="shared" si="12"/>
        <v>0</v>
      </c>
      <c r="Y21" s="485">
        <f t="shared" si="13"/>
        <v>0</v>
      </c>
      <c r="Z21" s="287"/>
      <c r="AA21" s="485">
        <f>W21*(1-建設係数!T21)</f>
        <v>0</v>
      </c>
      <c r="AB21" s="485">
        <f>X21*(1-建設係数!T21)</f>
        <v>0</v>
      </c>
      <c r="AC21" s="485">
        <f t="shared" si="14"/>
        <v>0</v>
      </c>
      <c r="AD21" s="487">
        <f>(I21+K21+T21)*埼玉係数!H21/1000</f>
        <v>0</v>
      </c>
      <c r="AE21" s="487">
        <f>(I21+K21+T21)*埼玉係数!I21/1000</f>
        <v>0</v>
      </c>
    </row>
    <row r="22" spans="1:31">
      <c r="A22" s="7"/>
      <c r="B22" s="282">
        <v>164</v>
      </c>
      <c r="C22" s="288" t="s">
        <v>489</v>
      </c>
      <c r="D22" s="289"/>
      <c r="E22" s="485">
        <f>DATA!BO22</f>
        <v>0</v>
      </c>
      <c r="F22" s="486">
        <f>埼玉係数!D22</f>
        <v>0.45423019493655536</v>
      </c>
      <c r="G22" s="485">
        <f t="shared" si="6"/>
        <v>0</v>
      </c>
      <c r="H22" s="486">
        <f>建設係数!S22</f>
        <v>1.0121250222228615</v>
      </c>
      <c r="I22" s="289"/>
      <c r="J22" s="485">
        <f t="shared" si="0"/>
        <v>0</v>
      </c>
      <c r="K22" s="548">
        <v>0</v>
      </c>
      <c r="L22" s="485">
        <f t="shared" si="7"/>
        <v>0</v>
      </c>
      <c r="M22" s="486">
        <f>埼玉係数!E22+埼玉係数!F22</f>
        <v>0.25047246516126453</v>
      </c>
      <c r="N22" s="485">
        <f t="shared" si="8"/>
        <v>0</v>
      </c>
      <c r="O22" s="48"/>
      <c r="P22" s="7"/>
      <c r="Q22" s="486">
        <f>埼玉係数!G22</f>
        <v>1.0192984155699288E-3</v>
      </c>
      <c r="R22" s="485">
        <f t="shared" si="9"/>
        <v>0</v>
      </c>
      <c r="S22" s="485">
        <f t="shared" si="10"/>
        <v>0</v>
      </c>
      <c r="T22" s="548">
        <v>0</v>
      </c>
      <c r="U22" s="485">
        <f t="shared" si="5"/>
        <v>0</v>
      </c>
      <c r="V22" s="287"/>
      <c r="W22" s="485">
        <f t="shared" si="11"/>
        <v>0</v>
      </c>
      <c r="X22" s="485">
        <f t="shared" si="12"/>
        <v>0</v>
      </c>
      <c r="Y22" s="485">
        <f t="shared" si="13"/>
        <v>0</v>
      </c>
      <c r="Z22" s="287"/>
      <c r="AA22" s="485">
        <f>W22*(1-建設係数!T22)</f>
        <v>0</v>
      </c>
      <c r="AB22" s="485">
        <f>X22*(1-建設係数!T22)</f>
        <v>0</v>
      </c>
      <c r="AC22" s="485">
        <f t="shared" si="14"/>
        <v>0</v>
      </c>
      <c r="AD22" s="487">
        <f>(I22+K22+T22)*埼玉係数!H22/1000</f>
        <v>0</v>
      </c>
      <c r="AE22" s="487">
        <f>(I22+K22+T22)*埼玉係数!I22/1000</f>
        <v>0</v>
      </c>
    </row>
    <row r="23" spans="1:31">
      <c r="A23" s="7"/>
      <c r="B23" s="282">
        <v>191</v>
      </c>
      <c r="C23" s="288" t="s">
        <v>490</v>
      </c>
      <c r="D23" s="289"/>
      <c r="E23" s="485">
        <f>DATA!BO23</f>
        <v>0</v>
      </c>
      <c r="F23" s="486">
        <f>埼玉係数!D23</f>
        <v>0.68725111794739835</v>
      </c>
      <c r="G23" s="485">
        <f t="shared" si="6"/>
        <v>0</v>
      </c>
      <c r="H23" s="486">
        <f>建設係数!S23</f>
        <v>0.99150367149246599</v>
      </c>
      <c r="I23" s="289"/>
      <c r="J23" s="485">
        <f t="shared" si="0"/>
        <v>0</v>
      </c>
      <c r="K23" s="548">
        <v>0</v>
      </c>
      <c r="L23" s="485">
        <f t="shared" si="7"/>
        <v>0</v>
      </c>
      <c r="M23" s="486">
        <f>埼玉係数!E23+埼玉係数!F23</f>
        <v>0.4361493618803795</v>
      </c>
      <c r="N23" s="485">
        <f t="shared" si="8"/>
        <v>0</v>
      </c>
      <c r="O23" s="48"/>
      <c r="P23" s="7"/>
      <c r="Q23" s="486">
        <f>埼玉係数!G23</f>
        <v>8.3976980956073787E-5</v>
      </c>
      <c r="R23" s="485">
        <f t="shared" si="9"/>
        <v>0</v>
      </c>
      <c r="S23" s="485">
        <f t="shared" si="10"/>
        <v>0</v>
      </c>
      <c r="T23" s="548">
        <v>0</v>
      </c>
      <c r="U23" s="485">
        <f t="shared" si="5"/>
        <v>0</v>
      </c>
      <c r="V23" s="287"/>
      <c r="W23" s="485">
        <f t="shared" si="11"/>
        <v>0</v>
      </c>
      <c r="X23" s="485">
        <f t="shared" si="12"/>
        <v>0</v>
      </c>
      <c r="Y23" s="485">
        <f t="shared" si="13"/>
        <v>0</v>
      </c>
      <c r="Z23" s="287"/>
      <c r="AA23" s="485">
        <f>W23*(1-建設係数!T23)</f>
        <v>0</v>
      </c>
      <c r="AB23" s="485">
        <f>X23*(1-建設係数!T23)</f>
        <v>0</v>
      </c>
      <c r="AC23" s="485">
        <f t="shared" si="14"/>
        <v>0</v>
      </c>
      <c r="AD23" s="487">
        <f>(I23+K23+T23)*埼玉係数!H23/1000</f>
        <v>0</v>
      </c>
      <c r="AE23" s="487">
        <f>(I23+K23+T23)*埼玉係数!I23/1000</f>
        <v>0</v>
      </c>
    </row>
    <row r="24" spans="1:31">
      <c r="A24" s="7"/>
      <c r="B24" s="282">
        <v>201</v>
      </c>
      <c r="C24" s="288" t="s">
        <v>491</v>
      </c>
      <c r="D24" s="289"/>
      <c r="E24" s="485">
        <f>DATA!BO24</f>
        <v>0</v>
      </c>
      <c r="F24" s="486">
        <f>埼玉係数!D24</f>
        <v>0.10970004342273032</v>
      </c>
      <c r="G24" s="485">
        <f t="shared" si="6"/>
        <v>0</v>
      </c>
      <c r="H24" s="486">
        <f>建設係数!S24</f>
        <v>1.2257189051853561</v>
      </c>
      <c r="I24" s="289"/>
      <c r="J24" s="485">
        <f t="shared" si="0"/>
        <v>0</v>
      </c>
      <c r="K24" s="548">
        <v>0</v>
      </c>
      <c r="L24" s="485">
        <f t="shared" si="7"/>
        <v>0</v>
      </c>
      <c r="M24" s="486">
        <f>埼玉係数!E24+埼玉係数!F24</f>
        <v>0.21288585255126363</v>
      </c>
      <c r="N24" s="485">
        <f t="shared" si="8"/>
        <v>0</v>
      </c>
      <c r="O24" s="48"/>
      <c r="P24" s="7"/>
      <c r="Q24" s="486">
        <f>埼玉係数!G24</f>
        <v>8.8949420435827132E-6</v>
      </c>
      <c r="R24" s="485">
        <f t="shared" si="9"/>
        <v>0</v>
      </c>
      <c r="S24" s="485">
        <f t="shared" si="10"/>
        <v>0</v>
      </c>
      <c r="T24" s="548">
        <v>0</v>
      </c>
      <c r="U24" s="485">
        <f t="shared" si="5"/>
        <v>0</v>
      </c>
      <c r="V24" s="287"/>
      <c r="W24" s="485">
        <f t="shared" si="11"/>
        <v>0</v>
      </c>
      <c r="X24" s="485">
        <f t="shared" si="12"/>
        <v>0</v>
      </c>
      <c r="Y24" s="485">
        <f t="shared" si="13"/>
        <v>0</v>
      </c>
      <c r="Z24" s="287"/>
      <c r="AA24" s="485">
        <f>W24*(1-建設係数!T24)</f>
        <v>0</v>
      </c>
      <c r="AB24" s="485">
        <f>X24*(1-建設係数!T24)</f>
        <v>0</v>
      </c>
      <c r="AC24" s="485">
        <f t="shared" si="14"/>
        <v>0</v>
      </c>
      <c r="AD24" s="487">
        <f>(I24+K24+T24)*埼玉係数!H24/1000</f>
        <v>0</v>
      </c>
      <c r="AE24" s="487">
        <f>(I24+K24+T24)*埼玉係数!I24/1000</f>
        <v>0</v>
      </c>
    </row>
    <row r="25" spans="1:31">
      <c r="A25" s="7"/>
      <c r="B25" s="282">
        <v>202</v>
      </c>
      <c r="C25" s="288" t="s">
        <v>492</v>
      </c>
      <c r="D25" s="289"/>
      <c r="E25" s="485">
        <f>DATA!BO25</f>
        <v>0</v>
      </c>
      <c r="F25" s="486">
        <f>埼玉係数!D25</f>
        <v>6.5096022571089707E-2</v>
      </c>
      <c r="G25" s="485">
        <f t="shared" si="6"/>
        <v>0</v>
      </c>
      <c r="H25" s="486">
        <f>建設係数!S25</f>
        <v>1.1428234885768203</v>
      </c>
      <c r="I25" s="289"/>
      <c r="J25" s="485">
        <f t="shared" si="0"/>
        <v>0</v>
      </c>
      <c r="K25" s="548">
        <v>0</v>
      </c>
      <c r="L25" s="485">
        <f t="shared" si="7"/>
        <v>0</v>
      </c>
      <c r="M25" s="486">
        <f>埼玉係数!E25+埼玉係数!F25</f>
        <v>0.22806471755916519</v>
      </c>
      <c r="N25" s="485">
        <f t="shared" si="8"/>
        <v>0</v>
      </c>
      <c r="O25" s="48"/>
      <c r="P25" s="7"/>
      <c r="Q25" s="486">
        <f>埼玉係数!G25</f>
        <v>2.9254455103113891E-5</v>
      </c>
      <c r="R25" s="485">
        <f t="shared" si="9"/>
        <v>0</v>
      </c>
      <c r="S25" s="485">
        <f t="shared" si="10"/>
        <v>0</v>
      </c>
      <c r="T25" s="548">
        <v>0</v>
      </c>
      <c r="U25" s="485">
        <f t="shared" si="5"/>
        <v>0</v>
      </c>
      <c r="V25" s="287"/>
      <c r="W25" s="485">
        <f t="shared" si="11"/>
        <v>0</v>
      </c>
      <c r="X25" s="485">
        <f t="shared" si="12"/>
        <v>0</v>
      </c>
      <c r="Y25" s="485">
        <f t="shared" si="13"/>
        <v>0</v>
      </c>
      <c r="Z25" s="287"/>
      <c r="AA25" s="485">
        <f>W25*(1-建設係数!T25)</f>
        <v>0</v>
      </c>
      <c r="AB25" s="485">
        <f>X25*(1-建設係数!T25)</f>
        <v>0</v>
      </c>
      <c r="AC25" s="485">
        <f t="shared" si="14"/>
        <v>0</v>
      </c>
      <c r="AD25" s="487">
        <f>(I25+K25+T25)*埼玉係数!H25/1000</f>
        <v>0</v>
      </c>
      <c r="AE25" s="487">
        <f>(I25+K25+T25)*埼玉係数!I25/1000</f>
        <v>0</v>
      </c>
    </row>
    <row r="26" spans="1:31">
      <c r="A26" s="7"/>
      <c r="B26" s="282">
        <v>203</v>
      </c>
      <c r="C26" s="288" t="s">
        <v>493</v>
      </c>
      <c r="D26" s="289"/>
      <c r="E26" s="485">
        <f>DATA!BO26</f>
        <v>0</v>
      </c>
      <c r="F26" s="486">
        <f>埼玉係数!D26</f>
        <v>0</v>
      </c>
      <c r="G26" s="485">
        <f t="shared" si="6"/>
        <v>0</v>
      </c>
      <c r="H26" s="486">
        <f>建設係数!S26</f>
        <v>1.4289057904437679</v>
      </c>
      <c r="I26" s="289"/>
      <c r="J26" s="485">
        <f t="shared" si="0"/>
        <v>0</v>
      </c>
      <c r="K26" s="548">
        <v>0</v>
      </c>
      <c r="L26" s="485">
        <f t="shared" si="7"/>
        <v>0</v>
      </c>
      <c r="M26" s="486">
        <f>埼玉係数!E26+埼玉係数!F26</f>
        <v>0</v>
      </c>
      <c r="N26" s="485">
        <f t="shared" si="8"/>
        <v>0</v>
      </c>
      <c r="O26" s="48"/>
      <c r="P26" s="7"/>
      <c r="Q26" s="486">
        <f>埼玉係数!G26</f>
        <v>0</v>
      </c>
      <c r="R26" s="485">
        <f t="shared" si="9"/>
        <v>0</v>
      </c>
      <c r="S26" s="485">
        <f t="shared" si="10"/>
        <v>0</v>
      </c>
      <c r="T26" s="548">
        <v>0</v>
      </c>
      <c r="U26" s="485">
        <f t="shared" si="5"/>
        <v>0</v>
      </c>
      <c r="V26" s="287"/>
      <c r="W26" s="485">
        <f t="shared" si="11"/>
        <v>0</v>
      </c>
      <c r="X26" s="485">
        <f t="shared" si="12"/>
        <v>0</v>
      </c>
      <c r="Y26" s="485">
        <f t="shared" si="13"/>
        <v>0</v>
      </c>
      <c r="Z26" s="287"/>
      <c r="AA26" s="485">
        <f>W26*(1-建設係数!T26)</f>
        <v>0</v>
      </c>
      <c r="AB26" s="485">
        <f>X26*(1-建設係数!T26)</f>
        <v>0</v>
      </c>
      <c r="AC26" s="485">
        <f t="shared" si="14"/>
        <v>0</v>
      </c>
      <c r="AD26" s="487">
        <f>(I26+K26+T26)*埼玉係数!H26/1000</f>
        <v>0</v>
      </c>
      <c r="AE26" s="487">
        <f>(I26+K26+T26)*埼玉係数!I26/1000</f>
        <v>0</v>
      </c>
    </row>
    <row r="27" spans="1:31">
      <c r="A27" s="7"/>
      <c r="B27" s="282">
        <v>204</v>
      </c>
      <c r="C27" s="288" t="s">
        <v>494</v>
      </c>
      <c r="D27" s="289"/>
      <c r="E27" s="485">
        <f>DATA!BO27</f>
        <v>0</v>
      </c>
      <c r="F27" s="486">
        <f>埼玉係数!D27</f>
        <v>0.12863705065660602</v>
      </c>
      <c r="G27" s="485">
        <f t="shared" si="6"/>
        <v>0</v>
      </c>
      <c r="H27" s="486">
        <f>建設係数!S27</f>
        <v>1.248888669486423</v>
      </c>
      <c r="I27" s="289"/>
      <c r="J27" s="485">
        <f t="shared" si="0"/>
        <v>0</v>
      </c>
      <c r="K27" s="548">
        <v>0</v>
      </c>
      <c r="L27" s="485">
        <f t="shared" si="7"/>
        <v>0</v>
      </c>
      <c r="M27" s="486">
        <f>埼玉係数!E27+埼玉係数!F27</f>
        <v>0.28807605217512278</v>
      </c>
      <c r="N27" s="485">
        <f t="shared" si="8"/>
        <v>0</v>
      </c>
      <c r="O27" s="48"/>
      <c r="P27" s="7"/>
      <c r="Q27" s="486">
        <f>埼玉係数!G27</f>
        <v>3.2468023385010298E-7</v>
      </c>
      <c r="R27" s="485">
        <f t="shared" si="9"/>
        <v>0</v>
      </c>
      <c r="S27" s="485">
        <f t="shared" si="10"/>
        <v>0</v>
      </c>
      <c r="T27" s="548">
        <v>0</v>
      </c>
      <c r="U27" s="485">
        <f t="shared" si="5"/>
        <v>0</v>
      </c>
      <c r="V27" s="287"/>
      <c r="W27" s="485">
        <f t="shared" si="11"/>
        <v>0</v>
      </c>
      <c r="X27" s="485">
        <f t="shared" si="12"/>
        <v>0</v>
      </c>
      <c r="Y27" s="485">
        <f t="shared" si="13"/>
        <v>0</v>
      </c>
      <c r="Z27" s="287"/>
      <c r="AA27" s="485">
        <f>W27*(1-建設係数!T27)</f>
        <v>0</v>
      </c>
      <c r="AB27" s="485">
        <f>X27*(1-建設係数!T27)</f>
        <v>0</v>
      </c>
      <c r="AC27" s="485">
        <f t="shared" si="14"/>
        <v>0</v>
      </c>
      <c r="AD27" s="487">
        <f>(I27+K27+T27)*埼玉係数!H27/1000</f>
        <v>0</v>
      </c>
      <c r="AE27" s="487">
        <f>(I27+K27+T27)*埼玉係数!I27/1000</f>
        <v>0</v>
      </c>
    </row>
    <row r="28" spans="1:31">
      <c r="A28" s="7"/>
      <c r="B28" s="282">
        <v>205</v>
      </c>
      <c r="C28" s="288" t="s">
        <v>495</v>
      </c>
      <c r="D28" s="289"/>
      <c r="E28" s="485">
        <f>DATA!BO28</f>
        <v>0</v>
      </c>
      <c r="F28" s="486">
        <f>埼玉係数!D28</f>
        <v>3.1566355080770991E-3</v>
      </c>
      <c r="G28" s="485">
        <f t="shared" si="6"/>
        <v>0</v>
      </c>
      <c r="H28" s="486">
        <f>建設係数!S28</f>
        <v>1.1980512622733401</v>
      </c>
      <c r="I28" s="289"/>
      <c r="J28" s="485">
        <f t="shared" si="0"/>
        <v>0</v>
      </c>
      <c r="K28" s="548">
        <v>0</v>
      </c>
      <c r="L28" s="485">
        <f t="shared" si="7"/>
        <v>0</v>
      </c>
      <c r="M28" s="486">
        <f>埼玉係数!E28+埼玉係数!F28</f>
        <v>-0.59018179187618858</v>
      </c>
      <c r="N28" s="485">
        <f t="shared" si="8"/>
        <v>0</v>
      </c>
      <c r="O28" s="48"/>
      <c r="P28" s="7"/>
      <c r="Q28" s="486">
        <f>埼玉係数!G28</f>
        <v>0</v>
      </c>
      <c r="R28" s="485">
        <f t="shared" si="9"/>
        <v>0</v>
      </c>
      <c r="S28" s="485">
        <f t="shared" si="10"/>
        <v>0</v>
      </c>
      <c r="T28" s="548">
        <v>0</v>
      </c>
      <c r="U28" s="485">
        <f t="shared" si="5"/>
        <v>0</v>
      </c>
      <c r="V28" s="287"/>
      <c r="W28" s="485">
        <f t="shared" si="11"/>
        <v>0</v>
      </c>
      <c r="X28" s="485">
        <f t="shared" si="12"/>
        <v>0</v>
      </c>
      <c r="Y28" s="485">
        <f t="shared" si="13"/>
        <v>0</v>
      </c>
      <c r="Z28" s="287"/>
      <c r="AA28" s="485">
        <f>W28*(1-建設係数!T28)</f>
        <v>0</v>
      </c>
      <c r="AB28" s="485">
        <f>X28*(1-建設係数!T28)</f>
        <v>0</v>
      </c>
      <c r="AC28" s="485">
        <f t="shared" si="14"/>
        <v>0</v>
      </c>
      <c r="AD28" s="487">
        <f>(I28+K28+T28)*埼玉係数!H28/1000</f>
        <v>0</v>
      </c>
      <c r="AE28" s="487">
        <f>(I28+K28+T28)*埼玉係数!I28/1000</f>
        <v>0</v>
      </c>
    </row>
    <row r="29" spans="1:31">
      <c r="A29" s="7"/>
      <c r="B29" s="282">
        <v>206</v>
      </c>
      <c r="C29" s="288" t="s">
        <v>496</v>
      </c>
      <c r="D29" s="289"/>
      <c r="E29" s="485">
        <f>DATA!BO29</f>
        <v>0</v>
      </c>
      <c r="F29" s="486">
        <f>埼玉係数!D29</f>
        <v>1.8644261786173733E-3</v>
      </c>
      <c r="G29" s="485">
        <f t="shared" si="6"/>
        <v>0</v>
      </c>
      <c r="H29" s="486">
        <f>建設係数!S29</f>
        <v>1.1207479329286967</v>
      </c>
      <c r="I29" s="289"/>
      <c r="J29" s="485">
        <f t="shared" si="0"/>
        <v>0</v>
      </c>
      <c r="K29" s="548">
        <v>0</v>
      </c>
      <c r="L29" s="485">
        <f t="shared" si="7"/>
        <v>0</v>
      </c>
      <c r="M29" s="486">
        <f>埼玉係数!E29+埼玉係数!F29</f>
        <v>-0.12491220705411277</v>
      </c>
      <c r="N29" s="485">
        <f t="shared" si="8"/>
        <v>0</v>
      </c>
      <c r="O29" s="48"/>
      <c r="P29" s="7"/>
      <c r="Q29" s="486">
        <f>埼玉係数!G29</f>
        <v>0</v>
      </c>
      <c r="R29" s="485">
        <f t="shared" si="9"/>
        <v>0</v>
      </c>
      <c r="S29" s="485">
        <f t="shared" si="10"/>
        <v>0</v>
      </c>
      <c r="T29" s="548">
        <v>0</v>
      </c>
      <c r="U29" s="485">
        <f t="shared" si="5"/>
        <v>0</v>
      </c>
      <c r="V29" s="287"/>
      <c r="W29" s="485">
        <f t="shared" si="11"/>
        <v>0</v>
      </c>
      <c r="X29" s="485">
        <f t="shared" si="12"/>
        <v>0</v>
      </c>
      <c r="Y29" s="485">
        <f t="shared" si="13"/>
        <v>0</v>
      </c>
      <c r="Z29" s="287"/>
      <c r="AA29" s="485">
        <f>W29*(1-建設係数!T29)</f>
        <v>0</v>
      </c>
      <c r="AB29" s="485">
        <f>X29*(1-建設係数!T29)</f>
        <v>0</v>
      </c>
      <c r="AC29" s="485">
        <f t="shared" si="14"/>
        <v>0</v>
      </c>
      <c r="AD29" s="487">
        <f>(I29+K29+T29)*埼玉係数!H29/1000</f>
        <v>0</v>
      </c>
      <c r="AE29" s="487">
        <f>(I29+K29+T29)*埼玉係数!I29/1000</f>
        <v>0</v>
      </c>
    </row>
    <row r="30" spans="1:31">
      <c r="A30" s="7"/>
      <c r="B30" s="282">
        <v>207</v>
      </c>
      <c r="C30" s="288" t="s">
        <v>497</v>
      </c>
      <c r="D30" s="289"/>
      <c r="E30" s="485">
        <f>DATA!BO30</f>
        <v>0</v>
      </c>
      <c r="F30" s="486">
        <f>埼玉係数!D30</f>
        <v>0.31436598160403306</v>
      </c>
      <c r="G30" s="485">
        <f t="shared" si="6"/>
        <v>0</v>
      </c>
      <c r="H30" s="486">
        <f>建設係数!S30</f>
        <v>1.1033006034924715</v>
      </c>
      <c r="I30" s="289"/>
      <c r="J30" s="485">
        <f t="shared" si="0"/>
        <v>0</v>
      </c>
      <c r="K30" s="548">
        <v>0</v>
      </c>
      <c r="L30" s="485">
        <f t="shared" si="7"/>
        <v>0</v>
      </c>
      <c r="M30" s="486">
        <f>埼玉係数!E30+埼玉係数!F30</f>
        <v>0.14028885017285692</v>
      </c>
      <c r="N30" s="485">
        <f t="shared" si="8"/>
        <v>0</v>
      </c>
      <c r="O30" s="48"/>
      <c r="P30" s="7"/>
      <c r="Q30" s="486">
        <f>埼玉係数!G30</f>
        <v>2.41670682139638E-3</v>
      </c>
      <c r="R30" s="485">
        <f t="shared" si="9"/>
        <v>0</v>
      </c>
      <c r="S30" s="485">
        <f t="shared" si="10"/>
        <v>0</v>
      </c>
      <c r="T30" s="548">
        <v>0</v>
      </c>
      <c r="U30" s="485">
        <f t="shared" si="5"/>
        <v>0</v>
      </c>
      <c r="V30" s="287"/>
      <c r="W30" s="485">
        <f t="shared" si="11"/>
        <v>0</v>
      </c>
      <c r="X30" s="485">
        <f t="shared" si="12"/>
        <v>0</v>
      </c>
      <c r="Y30" s="485">
        <f t="shared" si="13"/>
        <v>0</v>
      </c>
      <c r="Z30" s="287"/>
      <c r="AA30" s="485">
        <f>W30*(1-建設係数!T30)</f>
        <v>0</v>
      </c>
      <c r="AB30" s="485">
        <f>X30*(1-建設係数!T30)</f>
        <v>0</v>
      </c>
      <c r="AC30" s="485">
        <f t="shared" si="14"/>
        <v>0</v>
      </c>
      <c r="AD30" s="487">
        <f>(I30+K30+T30)*埼玉係数!H30/1000</f>
        <v>0</v>
      </c>
      <c r="AE30" s="487">
        <f>(I30+K30+T30)*埼玉係数!I30/1000</f>
        <v>0</v>
      </c>
    </row>
    <row r="31" spans="1:31">
      <c r="A31" s="7"/>
      <c r="B31" s="282">
        <v>208</v>
      </c>
      <c r="C31" s="288" t="s">
        <v>498</v>
      </c>
      <c r="D31" s="289"/>
      <c r="E31" s="485">
        <f>DATA!BO31</f>
        <v>0</v>
      </c>
      <c r="F31" s="486">
        <f>埼玉係数!D31</f>
        <v>0.34526026220872985</v>
      </c>
      <c r="G31" s="485">
        <f t="shared" si="6"/>
        <v>0</v>
      </c>
      <c r="H31" s="486">
        <f>建設係数!S31</f>
        <v>1.0970426602504773</v>
      </c>
      <c r="I31" s="289"/>
      <c r="J31" s="485">
        <f t="shared" si="0"/>
        <v>0</v>
      </c>
      <c r="K31" s="548">
        <v>0</v>
      </c>
      <c r="L31" s="485">
        <f t="shared" si="7"/>
        <v>0</v>
      </c>
      <c r="M31" s="486">
        <f>埼玉係数!E31+埼玉係数!F31</f>
        <v>0.25605878705791141</v>
      </c>
      <c r="N31" s="485">
        <f t="shared" si="8"/>
        <v>0</v>
      </c>
      <c r="O31" s="48"/>
      <c r="P31" s="7"/>
      <c r="Q31" s="486">
        <f>埼玉係数!G31</f>
        <v>7.5322245716933165E-3</v>
      </c>
      <c r="R31" s="485">
        <f t="shared" si="9"/>
        <v>0</v>
      </c>
      <c r="S31" s="485">
        <f t="shared" si="10"/>
        <v>0</v>
      </c>
      <c r="T31" s="548">
        <v>0</v>
      </c>
      <c r="U31" s="485">
        <f t="shared" si="5"/>
        <v>0</v>
      </c>
      <c r="V31" s="287"/>
      <c r="W31" s="485">
        <f t="shared" si="11"/>
        <v>0</v>
      </c>
      <c r="X31" s="485">
        <f t="shared" si="12"/>
        <v>0</v>
      </c>
      <c r="Y31" s="485">
        <f t="shared" si="13"/>
        <v>0</v>
      </c>
      <c r="Z31" s="287"/>
      <c r="AA31" s="485">
        <f>W31*(1-建設係数!T31)</f>
        <v>0</v>
      </c>
      <c r="AB31" s="485">
        <f>X31*(1-建設係数!T31)</f>
        <v>0</v>
      </c>
      <c r="AC31" s="485">
        <f t="shared" si="14"/>
        <v>0</v>
      </c>
      <c r="AD31" s="487">
        <f>(I31+K31+T31)*埼玉係数!H31/1000</f>
        <v>0</v>
      </c>
      <c r="AE31" s="487">
        <f>(I31+K31+T31)*埼玉係数!I31/1000</f>
        <v>0</v>
      </c>
    </row>
    <row r="32" spans="1:31">
      <c r="A32" s="7"/>
      <c r="B32" s="282">
        <v>211</v>
      </c>
      <c r="C32" s="288" t="s">
        <v>499</v>
      </c>
      <c r="D32" s="289"/>
      <c r="E32" s="485">
        <f>DATA!BO32</f>
        <v>0</v>
      </c>
      <c r="F32" s="486">
        <f>埼玉係数!D32</f>
        <v>8.4547225471920395E-4</v>
      </c>
      <c r="G32" s="485">
        <f t="shared" si="6"/>
        <v>0</v>
      </c>
      <c r="H32" s="486">
        <f>建設係数!S32</f>
        <v>1.305196302425625</v>
      </c>
      <c r="I32" s="289"/>
      <c r="J32" s="485">
        <f t="shared" si="0"/>
        <v>0</v>
      </c>
      <c r="K32" s="548">
        <v>0</v>
      </c>
      <c r="L32" s="485">
        <f t="shared" si="7"/>
        <v>0</v>
      </c>
      <c r="M32" s="486">
        <f>埼玉係数!E32+埼玉係数!F32</f>
        <v>7.885370705642436E-2</v>
      </c>
      <c r="N32" s="485">
        <f t="shared" si="8"/>
        <v>0</v>
      </c>
      <c r="O32" s="48"/>
      <c r="P32" s="7"/>
      <c r="Q32" s="486">
        <f>埼玉係数!G32</f>
        <v>9.853978570311785E-3</v>
      </c>
      <c r="R32" s="485">
        <f t="shared" si="9"/>
        <v>0</v>
      </c>
      <c r="S32" s="485">
        <f t="shared" si="10"/>
        <v>0</v>
      </c>
      <c r="T32" s="548">
        <v>0</v>
      </c>
      <c r="U32" s="485">
        <f t="shared" si="5"/>
        <v>0</v>
      </c>
      <c r="V32" s="287"/>
      <c r="W32" s="485">
        <f t="shared" si="11"/>
        <v>0</v>
      </c>
      <c r="X32" s="485">
        <f t="shared" si="12"/>
        <v>0</v>
      </c>
      <c r="Y32" s="485">
        <f t="shared" si="13"/>
        <v>0</v>
      </c>
      <c r="Z32" s="287"/>
      <c r="AA32" s="485">
        <f>W32*(1-建設係数!T32)</f>
        <v>0</v>
      </c>
      <c r="AB32" s="485">
        <f>X32*(1-建設係数!T32)</f>
        <v>0</v>
      </c>
      <c r="AC32" s="485">
        <f t="shared" si="14"/>
        <v>0</v>
      </c>
      <c r="AD32" s="487">
        <f>(I32+K32+T32)*埼玉係数!H32/1000</f>
        <v>0</v>
      </c>
      <c r="AE32" s="487">
        <f>(I32+K32+T32)*埼玉係数!I32/1000</f>
        <v>0</v>
      </c>
    </row>
    <row r="33" spans="1:31">
      <c r="A33" s="7"/>
      <c r="B33" s="282">
        <v>212</v>
      </c>
      <c r="C33" s="288" t="s">
        <v>500</v>
      </c>
      <c r="D33" s="289"/>
      <c r="E33" s="485">
        <f>DATA!BO33</f>
        <v>0</v>
      </c>
      <c r="F33" s="486">
        <f>埼玉係数!D33</f>
        <v>0.51754455698628288</v>
      </c>
      <c r="G33" s="485">
        <f t="shared" si="6"/>
        <v>0</v>
      </c>
      <c r="H33" s="486">
        <f>建設係数!S33</f>
        <v>1.0690352508533294</v>
      </c>
      <c r="I33" s="289"/>
      <c r="J33" s="485">
        <f t="shared" si="0"/>
        <v>0</v>
      </c>
      <c r="K33" s="548">
        <v>0</v>
      </c>
      <c r="L33" s="485">
        <f t="shared" si="7"/>
        <v>0</v>
      </c>
      <c r="M33" s="486">
        <f>埼玉係数!E33+埼玉係数!F33</f>
        <v>0.16985967130458277</v>
      </c>
      <c r="N33" s="485">
        <f t="shared" si="8"/>
        <v>0</v>
      </c>
      <c r="O33" s="48"/>
      <c r="P33" s="7"/>
      <c r="Q33" s="486">
        <f>埼玉係数!G33</f>
        <v>2.3888451325377816E-7</v>
      </c>
      <c r="R33" s="485">
        <f t="shared" si="9"/>
        <v>0</v>
      </c>
      <c r="S33" s="485">
        <f t="shared" si="10"/>
        <v>0</v>
      </c>
      <c r="T33" s="548">
        <v>0</v>
      </c>
      <c r="U33" s="485">
        <f t="shared" si="5"/>
        <v>0</v>
      </c>
      <c r="V33" s="287"/>
      <c r="W33" s="485">
        <f t="shared" si="11"/>
        <v>0</v>
      </c>
      <c r="X33" s="485">
        <f t="shared" si="12"/>
        <v>0</v>
      </c>
      <c r="Y33" s="485">
        <f t="shared" si="13"/>
        <v>0</v>
      </c>
      <c r="Z33" s="287"/>
      <c r="AA33" s="485">
        <f>W33*(1-建設係数!T33)</f>
        <v>0</v>
      </c>
      <c r="AB33" s="485">
        <f>X33*(1-建設係数!T33)</f>
        <v>0</v>
      </c>
      <c r="AC33" s="485">
        <f t="shared" si="14"/>
        <v>0</v>
      </c>
      <c r="AD33" s="487">
        <f>(I33+K33+T33)*埼玉係数!H33/1000</f>
        <v>0</v>
      </c>
      <c r="AE33" s="487">
        <f>(I33+K33+T33)*埼玉係数!I33/1000</f>
        <v>0</v>
      </c>
    </row>
    <row r="34" spans="1:31">
      <c r="A34" s="7"/>
      <c r="B34" s="282">
        <v>221</v>
      </c>
      <c r="C34" s="288" t="s">
        <v>501</v>
      </c>
      <c r="D34" s="289"/>
      <c r="E34" s="485">
        <f>DATA!BO34</f>
        <v>0</v>
      </c>
      <c r="F34" s="486">
        <f>埼玉係数!D34</f>
        <v>0.16308260532611019</v>
      </c>
      <c r="G34" s="485">
        <f t="shared" si="6"/>
        <v>0</v>
      </c>
      <c r="H34" s="486">
        <f>建設係数!S34</f>
        <v>1.03666240027391</v>
      </c>
      <c r="I34" s="289"/>
      <c r="J34" s="485">
        <f t="shared" si="0"/>
        <v>0</v>
      </c>
      <c r="K34" s="548">
        <v>0</v>
      </c>
      <c r="L34" s="485">
        <f t="shared" si="7"/>
        <v>0</v>
      </c>
      <c r="M34" s="486">
        <f>埼玉係数!E34+埼玉係数!F34</f>
        <v>0.18397443559769217</v>
      </c>
      <c r="N34" s="485">
        <f t="shared" si="8"/>
        <v>0</v>
      </c>
      <c r="O34" s="48"/>
      <c r="P34" s="7"/>
      <c r="Q34" s="486">
        <f>埼玉係数!G34</f>
        <v>1.448462928921389E-3</v>
      </c>
      <c r="R34" s="485">
        <f t="shared" si="9"/>
        <v>0</v>
      </c>
      <c r="S34" s="485">
        <f t="shared" si="10"/>
        <v>0</v>
      </c>
      <c r="T34" s="548">
        <v>0</v>
      </c>
      <c r="U34" s="485">
        <f t="shared" si="5"/>
        <v>0</v>
      </c>
      <c r="V34" s="287"/>
      <c r="W34" s="485">
        <f t="shared" si="11"/>
        <v>0</v>
      </c>
      <c r="X34" s="485">
        <f t="shared" si="12"/>
        <v>0</v>
      </c>
      <c r="Y34" s="485">
        <f t="shared" si="13"/>
        <v>0</v>
      </c>
      <c r="Z34" s="287"/>
      <c r="AA34" s="485">
        <f>W34*(1-建設係数!T34)</f>
        <v>0</v>
      </c>
      <c r="AB34" s="485">
        <f>X34*(1-建設係数!T34)</f>
        <v>0</v>
      </c>
      <c r="AC34" s="485">
        <f t="shared" si="14"/>
        <v>0</v>
      </c>
      <c r="AD34" s="487">
        <f>(I34+K34+T34)*埼玉係数!H34/1000</f>
        <v>0</v>
      </c>
      <c r="AE34" s="487">
        <f>(I34+K34+T34)*埼玉係数!I34/1000</f>
        <v>0</v>
      </c>
    </row>
    <row r="35" spans="1:31">
      <c r="A35" s="7"/>
      <c r="B35" s="282">
        <v>222</v>
      </c>
      <c r="C35" s="288" t="s">
        <v>502</v>
      </c>
      <c r="D35" s="289"/>
      <c r="E35" s="485">
        <f>DATA!BO35</f>
        <v>0</v>
      </c>
      <c r="F35" s="486">
        <f>埼玉係数!D35</f>
        <v>7.4724677404378159E-2</v>
      </c>
      <c r="G35" s="485">
        <f t="shared" si="6"/>
        <v>0</v>
      </c>
      <c r="H35" s="486">
        <f>建設係数!S35</f>
        <v>1.0596460314209959</v>
      </c>
      <c r="I35" s="289"/>
      <c r="J35" s="485">
        <f t="shared" si="0"/>
        <v>0</v>
      </c>
      <c r="K35" s="548">
        <v>0</v>
      </c>
      <c r="L35" s="485">
        <f t="shared" si="7"/>
        <v>0</v>
      </c>
      <c r="M35" s="486">
        <f>埼玉係数!E35+埼玉係数!F35</f>
        <v>0.26901789522521957</v>
      </c>
      <c r="N35" s="485">
        <f t="shared" si="8"/>
        <v>0</v>
      </c>
      <c r="O35" s="48"/>
      <c r="P35" s="7"/>
      <c r="Q35" s="486">
        <f>埼玉係数!G35</f>
        <v>1.3268326457167646E-3</v>
      </c>
      <c r="R35" s="485">
        <f t="shared" si="9"/>
        <v>0</v>
      </c>
      <c r="S35" s="485">
        <f t="shared" si="10"/>
        <v>0</v>
      </c>
      <c r="T35" s="548">
        <v>0</v>
      </c>
      <c r="U35" s="485">
        <f t="shared" si="5"/>
        <v>0</v>
      </c>
      <c r="V35" s="287"/>
      <c r="W35" s="485">
        <f t="shared" si="11"/>
        <v>0</v>
      </c>
      <c r="X35" s="485">
        <f t="shared" si="12"/>
        <v>0</v>
      </c>
      <c r="Y35" s="485">
        <f t="shared" si="13"/>
        <v>0</v>
      </c>
      <c r="Z35" s="287"/>
      <c r="AA35" s="485">
        <f>W35*(1-建設係数!T35)</f>
        <v>0</v>
      </c>
      <c r="AB35" s="485">
        <f>X35*(1-建設係数!T35)</f>
        <v>0</v>
      </c>
      <c r="AC35" s="485">
        <f t="shared" si="14"/>
        <v>0</v>
      </c>
      <c r="AD35" s="487">
        <f>(I35+K35+T35)*埼玉係数!H35/1000</f>
        <v>0</v>
      </c>
      <c r="AE35" s="487">
        <f>(I35+K35+T35)*埼玉係数!I35/1000</f>
        <v>0</v>
      </c>
    </row>
    <row r="36" spans="1:31">
      <c r="A36" s="7"/>
      <c r="B36" s="282">
        <v>231</v>
      </c>
      <c r="C36" s="288" t="s">
        <v>503</v>
      </c>
      <c r="D36" s="289"/>
      <c r="E36" s="485">
        <f>DATA!BO36</f>
        <v>0</v>
      </c>
      <c r="F36" s="486">
        <f>埼玉係数!D36</f>
        <v>1.6612122890413583E-2</v>
      </c>
      <c r="G36" s="485">
        <f t="shared" si="6"/>
        <v>0</v>
      </c>
      <c r="H36" s="486">
        <f>建設係数!S36</f>
        <v>1.1949521069570328</v>
      </c>
      <c r="I36" s="289"/>
      <c r="J36" s="485">
        <f t="shared" si="0"/>
        <v>0</v>
      </c>
      <c r="K36" s="548">
        <v>0</v>
      </c>
      <c r="L36" s="485">
        <f t="shared" si="7"/>
        <v>0</v>
      </c>
      <c r="M36" s="486">
        <f>埼玉係数!E36+埼玉係数!F36</f>
        <v>0.29400750994355529</v>
      </c>
      <c r="N36" s="485">
        <f t="shared" si="8"/>
        <v>0</v>
      </c>
      <c r="O36" s="48"/>
      <c r="P36" s="7"/>
      <c r="Q36" s="486">
        <f>埼玉係数!G36</f>
        <v>4.1147323541734851E-3</v>
      </c>
      <c r="R36" s="485">
        <f t="shared" si="9"/>
        <v>0</v>
      </c>
      <c r="S36" s="485">
        <f t="shared" si="10"/>
        <v>0</v>
      </c>
      <c r="T36" s="548">
        <v>0</v>
      </c>
      <c r="U36" s="485">
        <f t="shared" si="5"/>
        <v>0</v>
      </c>
      <c r="V36" s="287"/>
      <c r="W36" s="485">
        <f t="shared" si="11"/>
        <v>0</v>
      </c>
      <c r="X36" s="485">
        <f t="shared" si="12"/>
        <v>0</v>
      </c>
      <c r="Y36" s="485">
        <f t="shared" si="13"/>
        <v>0</v>
      </c>
      <c r="Z36" s="287"/>
      <c r="AA36" s="485">
        <f>W36*(1-建設係数!T36)</f>
        <v>0</v>
      </c>
      <c r="AB36" s="485">
        <f>X36*(1-建設係数!T36)</f>
        <v>0</v>
      </c>
      <c r="AC36" s="485">
        <f t="shared" si="14"/>
        <v>0</v>
      </c>
      <c r="AD36" s="487">
        <f>(I36+K36+T36)*埼玉係数!H36/1000</f>
        <v>0</v>
      </c>
      <c r="AE36" s="487">
        <f>(I36+K36+T36)*埼玉係数!I36/1000</f>
        <v>0</v>
      </c>
    </row>
    <row r="37" spans="1:31">
      <c r="A37" s="7"/>
      <c r="B37" s="282">
        <v>251</v>
      </c>
      <c r="C37" s="288" t="s">
        <v>504</v>
      </c>
      <c r="D37" s="289"/>
      <c r="E37" s="485">
        <f>DATA!BO37</f>
        <v>0</v>
      </c>
      <c r="F37" s="486">
        <f>埼玉係数!D37</f>
        <v>0.16925104689773485</v>
      </c>
      <c r="G37" s="485">
        <f t="shared" si="6"/>
        <v>0</v>
      </c>
      <c r="H37" s="486">
        <f>建設係数!S37</f>
        <v>1.0245250309012146</v>
      </c>
      <c r="I37" s="289"/>
      <c r="J37" s="485">
        <f t="shared" si="0"/>
        <v>0</v>
      </c>
      <c r="K37" s="548">
        <v>0</v>
      </c>
      <c r="L37" s="485">
        <f t="shared" si="7"/>
        <v>0</v>
      </c>
      <c r="M37" s="486">
        <f>埼玉係数!E37+埼玉係数!F37</f>
        <v>0.3554435389647444</v>
      </c>
      <c r="N37" s="485">
        <f t="shared" si="8"/>
        <v>0</v>
      </c>
      <c r="O37" s="48"/>
      <c r="P37" s="7"/>
      <c r="Q37" s="486">
        <f>埼玉係数!G37</f>
        <v>2.0095879780720768E-5</v>
      </c>
      <c r="R37" s="485">
        <f t="shared" si="9"/>
        <v>0</v>
      </c>
      <c r="S37" s="485">
        <f t="shared" si="10"/>
        <v>0</v>
      </c>
      <c r="T37" s="548">
        <v>0</v>
      </c>
      <c r="U37" s="485">
        <f t="shared" si="5"/>
        <v>0</v>
      </c>
      <c r="V37" s="287"/>
      <c r="W37" s="485">
        <f t="shared" si="11"/>
        <v>0</v>
      </c>
      <c r="X37" s="485">
        <f t="shared" si="12"/>
        <v>0</v>
      </c>
      <c r="Y37" s="485">
        <f t="shared" si="13"/>
        <v>0</v>
      </c>
      <c r="Z37" s="287"/>
      <c r="AA37" s="485">
        <f>W37*(1-建設係数!T37)</f>
        <v>0</v>
      </c>
      <c r="AB37" s="485">
        <f>X37*(1-建設係数!T37)</f>
        <v>0</v>
      </c>
      <c r="AC37" s="485">
        <f t="shared" si="14"/>
        <v>0</v>
      </c>
      <c r="AD37" s="487">
        <f>(I37+K37+T37)*埼玉係数!H37/1000</f>
        <v>0</v>
      </c>
      <c r="AE37" s="487">
        <f>(I37+K37+T37)*埼玉係数!I37/1000</f>
        <v>0</v>
      </c>
    </row>
    <row r="38" spans="1:31">
      <c r="A38" s="7"/>
      <c r="B38" s="282">
        <v>252</v>
      </c>
      <c r="C38" s="288" t="s">
        <v>505</v>
      </c>
      <c r="D38" s="289"/>
      <c r="E38" s="485">
        <f>DATA!BO38</f>
        <v>0</v>
      </c>
      <c r="F38" s="486">
        <f>埼玉係数!D38</f>
        <v>0.63832529944152139</v>
      </c>
      <c r="G38" s="485">
        <f t="shared" si="6"/>
        <v>0</v>
      </c>
      <c r="H38" s="486">
        <f>建設係数!S38</f>
        <v>1.0507812722235861</v>
      </c>
      <c r="I38" s="289"/>
      <c r="J38" s="485">
        <f t="shared" si="0"/>
        <v>0</v>
      </c>
      <c r="K38" s="548">
        <v>0</v>
      </c>
      <c r="L38" s="485">
        <f t="shared" si="7"/>
        <v>0</v>
      </c>
      <c r="M38" s="486">
        <f>埼玉係数!E38+埼玉係数!F38</f>
        <v>0.19844286750677512</v>
      </c>
      <c r="N38" s="485">
        <f t="shared" si="8"/>
        <v>0</v>
      </c>
      <c r="O38" s="48"/>
      <c r="P38" s="7"/>
      <c r="Q38" s="486">
        <f>埼玉係数!G38</f>
        <v>3.2998354075509559E-6</v>
      </c>
      <c r="R38" s="485">
        <f t="shared" si="9"/>
        <v>0</v>
      </c>
      <c r="S38" s="485">
        <f t="shared" si="10"/>
        <v>0</v>
      </c>
      <c r="T38" s="548">
        <v>0</v>
      </c>
      <c r="U38" s="485">
        <f t="shared" si="5"/>
        <v>0</v>
      </c>
      <c r="V38" s="287"/>
      <c r="W38" s="485">
        <f t="shared" si="11"/>
        <v>0</v>
      </c>
      <c r="X38" s="485">
        <f t="shared" si="12"/>
        <v>0</v>
      </c>
      <c r="Y38" s="485">
        <f t="shared" si="13"/>
        <v>0</v>
      </c>
      <c r="Z38" s="287"/>
      <c r="AA38" s="485">
        <f>W38*(1-建設係数!T38)</f>
        <v>0</v>
      </c>
      <c r="AB38" s="485">
        <f>X38*(1-建設係数!T38)</f>
        <v>0</v>
      </c>
      <c r="AC38" s="485">
        <f t="shared" si="14"/>
        <v>0</v>
      </c>
      <c r="AD38" s="487">
        <f>(I38+K38+T38)*埼玉係数!H38/1000</f>
        <v>0</v>
      </c>
      <c r="AE38" s="487">
        <f>(I38+K38+T38)*埼玉係数!I38/1000</f>
        <v>0</v>
      </c>
    </row>
    <row r="39" spans="1:31">
      <c r="A39" s="7"/>
      <c r="B39" s="282">
        <v>253</v>
      </c>
      <c r="C39" s="288" t="s">
        <v>506</v>
      </c>
      <c r="D39" s="289"/>
      <c r="E39" s="485">
        <f>DATA!BO39</f>
        <v>0</v>
      </c>
      <c r="F39" s="486">
        <f>埼玉係数!D39</f>
        <v>1.1172083326030369E-2</v>
      </c>
      <c r="G39" s="485">
        <f t="shared" si="6"/>
        <v>0</v>
      </c>
      <c r="H39" s="486">
        <f>建設係数!S39</f>
        <v>1.0716809179594708</v>
      </c>
      <c r="I39" s="289"/>
      <c r="J39" s="485">
        <f t="shared" si="0"/>
        <v>0</v>
      </c>
      <c r="K39" s="548">
        <v>0</v>
      </c>
      <c r="L39" s="485">
        <f t="shared" si="7"/>
        <v>0</v>
      </c>
      <c r="M39" s="486">
        <f>埼玉係数!E39+埼玉係数!F39</f>
        <v>0.35336293927250317</v>
      </c>
      <c r="N39" s="485">
        <f t="shared" si="8"/>
        <v>0</v>
      </c>
      <c r="O39" s="48"/>
      <c r="P39" s="7"/>
      <c r="Q39" s="486">
        <f>埼玉係数!G39</f>
        <v>3.7204642484388308E-5</v>
      </c>
      <c r="R39" s="485">
        <f t="shared" si="9"/>
        <v>0</v>
      </c>
      <c r="S39" s="485">
        <f t="shared" si="10"/>
        <v>0</v>
      </c>
      <c r="T39" s="548">
        <v>0</v>
      </c>
      <c r="U39" s="485">
        <f t="shared" si="5"/>
        <v>0</v>
      </c>
      <c r="V39" s="287"/>
      <c r="W39" s="485">
        <f t="shared" si="11"/>
        <v>0</v>
      </c>
      <c r="X39" s="485">
        <f t="shared" si="12"/>
        <v>0</v>
      </c>
      <c r="Y39" s="485">
        <f t="shared" si="13"/>
        <v>0</v>
      </c>
      <c r="Z39" s="287"/>
      <c r="AA39" s="485">
        <f>W39*(1-建設係数!T39)</f>
        <v>0</v>
      </c>
      <c r="AB39" s="485">
        <f>X39*(1-建設係数!T39)</f>
        <v>0</v>
      </c>
      <c r="AC39" s="485">
        <f t="shared" si="14"/>
        <v>0</v>
      </c>
      <c r="AD39" s="487">
        <f>(I39+K39+T39)*埼玉係数!H39/1000</f>
        <v>0</v>
      </c>
      <c r="AE39" s="487">
        <f>(I39+K39+T39)*埼玉係数!I39/1000</f>
        <v>0</v>
      </c>
    </row>
    <row r="40" spans="1:31">
      <c r="A40" s="7"/>
      <c r="B40" s="282">
        <v>259</v>
      </c>
      <c r="C40" s="288" t="s">
        <v>507</v>
      </c>
      <c r="D40" s="289"/>
      <c r="E40" s="485">
        <f>DATA!BO40</f>
        <v>0</v>
      </c>
      <c r="F40" s="486">
        <f>埼玉係数!D40</f>
        <v>8.8664450101962111E-2</v>
      </c>
      <c r="G40" s="485">
        <f t="shared" si="6"/>
        <v>0</v>
      </c>
      <c r="H40" s="486">
        <f>建設係数!S40</f>
        <v>1.0265501896652487</v>
      </c>
      <c r="I40" s="289"/>
      <c r="J40" s="485">
        <f t="shared" si="0"/>
        <v>0</v>
      </c>
      <c r="K40" s="548">
        <v>0</v>
      </c>
      <c r="L40" s="485">
        <f t="shared" si="7"/>
        <v>0</v>
      </c>
      <c r="M40" s="486">
        <f>埼玉係数!E40+埼玉係数!F40</f>
        <v>0.27081742402667708</v>
      </c>
      <c r="N40" s="485">
        <f t="shared" si="8"/>
        <v>0</v>
      </c>
      <c r="O40" s="48"/>
      <c r="P40" s="7"/>
      <c r="Q40" s="486">
        <f>埼玉係数!G40</f>
        <v>5.5704609903316107E-4</v>
      </c>
      <c r="R40" s="485">
        <f t="shared" si="9"/>
        <v>0</v>
      </c>
      <c r="S40" s="485">
        <f t="shared" si="10"/>
        <v>0</v>
      </c>
      <c r="T40" s="548">
        <v>0</v>
      </c>
      <c r="U40" s="485">
        <f t="shared" si="5"/>
        <v>0</v>
      </c>
      <c r="V40" s="287"/>
      <c r="W40" s="485">
        <f t="shared" si="11"/>
        <v>0</v>
      </c>
      <c r="X40" s="485">
        <f t="shared" si="12"/>
        <v>0</v>
      </c>
      <c r="Y40" s="485">
        <f t="shared" si="13"/>
        <v>0</v>
      </c>
      <c r="Z40" s="287"/>
      <c r="AA40" s="485">
        <f>W40*(1-建設係数!T40)</f>
        <v>0</v>
      </c>
      <c r="AB40" s="485">
        <f>X40*(1-建設係数!T40)</f>
        <v>0</v>
      </c>
      <c r="AC40" s="485">
        <f t="shared" si="14"/>
        <v>0</v>
      </c>
      <c r="AD40" s="487">
        <f>(I40+K40+T40)*埼玉係数!H40/1000</f>
        <v>0</v>
      </c>
      <c r="AE40" s="487">
        <f>(I40+K40+T40)*埼玉係数!I40/1000</f>
        <v>0</v>
      </c>
    </row>
    <row r="41" spans="1:31">
      <c r="A41" s="7"/>
      <c r="B41" s="282">
        <v>261</v>
      </c>
      <c r="C41" s="288" t="s">
        <v>508</v>
      </c>
      <c r="D41" s="289"/>
      <c r="E41" s="485">
        <f>DATA!BO41</f>
        <v>0</v>
      </c>
      <c r="F41" s="486">
        <f>埼玉係数!D41</f>
        <v>1.1394126340078969E-2</v>
      </c>
      <c r="G41" s="485">
        <f t="shared" si="6"/>
        <v>0</v>
      </c>
      <c r="H41" s="486">
        <f>建設係数!S41</f>
        <v>1.2671988298239529</v>
      </c>
      <c r="I41" s="289"/>
      <c r="J41" s="485">
        <f t="shared" si="0"/>
        <v>0</v>
      </c>
      <c r="K41" s="548">
        <v>0</v>
      </c>
      <c r="L41" s="485">
        <f t="shared" si="7"/>
        <v>0</v>
      </c>
      <c r="M41" s="486">
        <f>埼玉係数!E41+埼玉係数!F41</f>
        <v>0.1472386465653345</v>
      </c>
      <c r="N41" s="485">
        <f t="shared" si="8"/>
        <v>0</v>
      </c>
      <c r="O41" s="48"/>
      <c r="P41" s="7"/>
      <c r="Q41" s="486">
        <f>埼玉係数!G41</f>
        <v>0</v>
      </c>
      <c r="R41" s="485">
        <f t="shared" si="9"/>
        <v>0</v>
      </c>
      <c r="S41" s="485">
        <f t="shared" si="10"/>
        <v>0</v>
      </c>
      <c r="T41" s="548">
        <v>0</v>
      </c>
      <c r="U41" s="485">
        <f t="shared" si="5"/>
        <v>0</v>
      </c>
      <c r="V41" s="287"/>
      <c r="W41" s="485">
        <f t="shared" si="11"/>
        <v>0</v>
      </c>
      <c r="X41" s="485">
        <f t="shared" si="12"/>
        <v>0</v>
      </c>
      <c r="Y41" s="485">
        <f t="shared" si="13"/>
        <v>0</v>
      </c>
      <c r="Z41" s="287"/>
      <c r="AA41" s="485">
        <f>W41*(1-建設係数!T41)</f>
        <v>0</v>
      </c>
      <c r="AB41" s="485">
        <f>X41*(1-建設係数!T41)</f>
        <v>0</v>
      </c>
      <c r="AC41" s="485">
        <f t="shared" si="14"/>
        <v>0</v>
      </c>
      <c r="AD41" s="487">
        <f>(I41+K41+T41)*埼玉係数!H41/1000</f>
        <v>0</v>
      </c>
      <c r="AE41" s="487">
        <f>(I41+K41+T41)*埼玉係数!I41/1000</f>
        <v>0</v>
      </c>
    </row>
    <row r="42" spans="1:31">
      <c r="A42" s="7"/>
      <c r="B42" s="282">
        <v>262</v>
      </c>
      <c r="C42" s="288" t="s">
        <v>509</v>
      </c>
      <c r="D42" s="289"/>
      <c r="E42" s="485">
        <f>DATA!BO42</f>
        <v>0</v>
      </c>
      <c r="F42" s="486">
        <f>埼玉係数!D42</f>
        <v>0.14388532690370803</v>
      </c>
      <c r="G42" s="485">
        <f t="shared" si="6"/>
        <v>0</v>
      </c>
      <c r="H42" s="486">
        <f>建設係数!S42</f>
        <v>1.2771615538253149</v>
      </c>
      <c r="I42" s="289"/>
      <c r="J42" s="485">
        <f t="shared" si="0"/>
        <v>0</v>
      </c>
      <c r="K42" s="548">
        <v>0</v>
      </c>
      <c r="L42" s="485">
        <f t="shared" si="7"/>
        <v>0</v>
      </c>
      <c r="M42" s="486">
        <f>埼玉係数!E42+埼玉係数!F42</f>
        <v>0.28730732581565077</v>
      </c>
      <c r="N42" s="485">
        <f t="shared" si="8"/>
        <v>0</v>
      </c>
      <c r="O42" s="48"/>
      <c r="P42" s="7"/>
      <c r="Q42" s="486">
        <f>埼玉係数!G42</f>
        <v>0</v>
      </c>
      <c r="R42" s="485">
        <f t="shared" si="9"/>
        <v>0</v>
      </c>
      <c r="S42" s="485">
        <f t="shared" si="10"/>
        <v>0</v>
      </c>
      <c r="T42" s="548">
        <v>0</v>
      </c>
      <c r="U42" s="485">
        <f t="shared" si="5"/>
        <v>0</v>
      </c>
      <c r="V42" s="287"/>
      <c r="W42" s="485">
        <f t="shared" si="11"/>
        <v>0</v>
      </c>
      <c r="X42" s="485">
        <f t="shared" si="12"/>
        <v>0</v>
      </c>
      <c r="Y42" s="485">
        <f t="shared" si="13"/>
        <v>0</v>
      </c>
      <c r="Z42" s="287"/>
      <c r="AA42" s="485">
        <f>W42*(1-建設係数!T42)</f>
        <v>0</v>
      </c>
      <c r="AB42" s="485">
        <f>X42*(1-建設係数!T42)</f>
        <v>0</v>
      </c>
      <c r="AC42" s="485">
        <f t="shared" si="14"/>
        <v>0</v>
      </c>
      <c r="AD42" s="487">
        <f>(I42+K42+T42)*埼玉係数!H42/1000</f>
        <v>0</v>
      </c>
      <c r="AE42" s="487">
        <f>(I42+K42+T42)*埼玉係数!I42/1000</f>
        <v>0</v>
      </c>
    </row>
    <row r="43" spans="1:31">
      <c r="A43" s="7"/>
      <c r="B43" s="282">
        <v>263</v>
      </c>
      <c r="C43" s="288" t="s">
        <v>510</v>
      </c>
      <c r="D43" s="289"/>
      <c r="E43" s="485">
        <f>DATA!BO43</f>
        <v>0</v>
      </c>
      <c r="F43" s="486">
        <f>埼玉係数!D43</f>
        <v>0.15377664494366383</v>
      </c>
      <c r="G43" s="485">
        <f t="shared" si="6"/>
        <v>0</v>
      </c>
      <c r="H43" s="486">
        <f>建設係数!S43</f>
        <v>0.99393998102548731</v>
      </c>
      <c r="I43" s="289"/>
      <c r="J43" s="485">
        <f t="shared" si="0"/>
        <v>0</v>
      </c>
      <c r="K43" s="548">
        <v>0</v>
      </c>
      <c r="L43" s="485">
        <f t="shared" si="7"/>
        <v>0</v>
      </c>
      <c r="M43" s="486">
        <f>埼玉係数!E43+埼玉係数!F43</f>
        <v>0.34148186164064309</v>
      </c>
      <c r="N43" s="485">
        <f t="shared" si="8"/>
        <v>0</v>
      </c>
      <c r="O43" s="48"/>
      <c r="P43" s="7"/>
      <c r="Q43" s="486">
        <f>埼玉係数!G43</f>
        <v>1.2103324869838684E-7</v>
      </c>
      <c r="R43" s="485">
        <f t="shared" si="9"/>
        <v>0</v>
      </c>
      <c r="S43" s="485">
        <f t="shared" si="10"/>
        <v>0</v>
      </c>
      <c r="T43" s="548">
        <v>0</v>
      </c>
      <c r="U43" s="485">
        <f t="shared" si="5"/>
        <v>0</v>
      </c>
      <c r="V43" s="287"/>
      <c r="W43" s="485">
        <f t="shared" si="11"/>
        <v>0</v>
      </c>
      <c r="X43" s="485">
        <f t="shared" si="12"/>
        <v>0</v>
      </c>
      <c r="Y43" s="485">
        <f t="shared" si="13"/>
        <v>0</v>
      </c>
      <c r="Z43" s="287"/>
      <c r="AA43" s="485">
        <f>W43*(1-建設係数!T43)</f>
        <v>0</v>
      </c>
      <c r="AB43" s="485">
        <f>X43*(1-建設係数!T43)</f>
        <v>0</v>
      </c>
      <c r="AC43" s="485">
        <f t="shared" si="14"/>
        <v>0</v>
      </c>
      <c r="AD43" s="487">
        <f>(I43+K43+T43)*埼玉係数!H43/1000</f>
        <v>0</v>
      </c>
      <c r="AE43" s="487">
        <f>(I43+K43+T43)*埼玉係数!I43/1000</f>
        <v>0</v>
      </c>
    </row>
    <row r="44" spans="1:31">
      <c r="A44" s="7"/>
      <c r="B44" s="282">
        <v>269</v>
      </c>
      <c r="C44" s="288" t="s">
        <v>511</v>
      </c>
      <c r="D44" s="289"/>
      <c r="E44" s="485">
        <f>DATA!BO44</f>
        <v>0</v>
      </c>
      <c r="F44" s="486">
        <f>埼玉係数!D44</f>
        <v>0.32903132567775595</v>
      </c>
      <c r="G44" s="485">
        <f t="shared" si="6"/>
        <v>0</v>
      </c>
      <c r="H44" s="486">
        <f>建設係数!S44</f>
        <v>1.2982125376738518</v>
      </c>
      <c r="I44" s="289"/>
      <c r="J44" s="485">
        <f t="shared" si="0"/>
        <v>0</v>
      </c>
      <c r="K44" s="548">
        <v>0</v>
      </c>
      <c r="L44" s="485">
        <f t="shared" si="7"/>
        <v>0</v>
      </c>
      <c r="M44" s="486">
        <f>埼玉係数!E44+埼玉係数!F44</f>
        <v>8.0320995312974847E-2</v>
      </c>
      <c r="N44" s="485">
        <f t="shared" si="8"/>
        <v>0</v>
      </c>
      <c r="O44" s="48"/>
      <c r="P44" s="7"/>
      <c r="Q44" s="486">
        <f>埼玉係数!G44</f>
        <v>0</v>
      </c>
      <c r="R44" s="485">
        <f t="shared" si="9"/>
        <v>0</v>
      </c>
      <c r="S44" s="485">
        <f t="shared" si="10"/>
        <v>0</v>
      </c>
      <c r="T44" s="548">
        <v>0</v>
      </c>
      <c r="U44" s="485">
        <f t="shared" si="5"/>
        <v>0</v>
      </c>
      <c r="V44" s="287"/>
      <c r="W44" s="485">
        <f t="shared" si="11"/>
        <v>0</v>
      </c>
      <c r="X44" s="485">
        <f t="shared" si="12"/>
        <v>0</v>
      </c>
      <c r="Y44" s="485">
        <f t="shared" si="13"/>
        <v>0</v>
      </c>
      <c r="Z44" s="287"/>
      <c r="AA44" s="485">
        <f>W44*(1-建設係数!T44)</f>
        <v>0</v>
      </c>
      <c r="AB44" s="485">
        <f>X44*(1-建設係数!T44)</f>
        <v>0</v>
      </c>
      <c r="AC44" s="485">
        <f t="shared" si="14"/>
        <v>0</v>
      </c>
      <c r="AD44" s="487">
        <f>(I44+K44+T44)*埼玉係数!H44/1000</f>
        <v>0</v>
      </c>
      <c r="AE44" s="487">
        <f>(I44+K44+T44)*埼玉係数!I44/1000</f>
        <v>0</v>
      </c>
    </row>
    <row r="45" spans="1:31">
      <c r="A45" s="7"/>
      <c r="B45" s="282">
        <v>271</v>
      </c>
      <c r="C45" s="288" t="s">
        <v>512</v>
      </c>
      <c r="D45" s="289"/>
      <c r="E45" s="485">
        <f>DATA!BO45</f>
        <v>0</v>
      </c>
      <c r="F45" s="486">
        <f>埼玉係数!D45</f>
        <v>5.8722561353444225E-2</v>
      </c>
      <c r="G45" s="485">
        <f t="shared" si="6"/>
        <v>0</v>
      </c>
      <c r="H45" s="486">
        <f>建設係数!S45</f>
        <v>1.3615000276314322</v>
      </c>
      <c r="I45" s="289"/>
      <c r="J45" s="485">
        <f t="shared" si="0"/>
        <v>0</v>
      </c>
      <c r="K45" s="548">
        <v>0</v>
      </c>
      <c r="L45" s="485">
        <f t="shared" si="7"/>
        <v>0</v>
      </c>
      <c r="M45" s="486">
        <f>埼玉係数!E45+埼玉係数!F45</f>
        <v>0.17980278985501844</v>
      </c>
      <c r="N45" s="485">
        <f t="shared" si="8"/>
        <v>0</v>
      </c>
      <c r="O45" s="48"/>
      <c r="P45" s="7"/>
      <c r="Q45" s="486">
        <f>埼玉係数!G45</f>
        <v>6.9194101346855305E-4</v>
      </c>
      <c r="R45" s="485">
        <f t="shared" si="9"/>
        <v>0</v>
      </c>
      <c r="S45" s="485">
        <f t="shared" si="10"/>
        <v>0</v>
      </c>
      <c r="T45" s="548">
        <v>0</v>
      </c>
      <c r="U45" s="485">
        <f t="shared" si="5"/>
        <v>0</v>
      </c>
      <c r="V45" s="287"/>
      <c r="W45" s="485">
        <f t="shared" si="11"/>
        <v>0</v>
      </c>
      <c r="X45" s="485">
        <f t="shared" si="12"/>
        <v>0</v>
      </c>
      <c r="Y45" s="485">
        <f t="shared" si="13"/>
        <v>0</v>
      </c>
      <c r="Z45" s="287"/>
      <c r="AA45" s="485">
        <f>W45*(1-建設係数!T45)</f>
        <v>0</v>
      </c>
      <c r="AB45" s="485">
        <f>X45*(1-建設係数!T45)</f>
        <v>0</v>
      </c>
      <c r="AC45" s="485">
        <f t="shared" si="14"/>
        <v>0</v>
      </c>
      <c r="AD45" s="487">
        <f>(I45+K45+T45)*埼玉係数!H45/1000</f>
        <v>0</v>
      </c>
      <c r="AE45" s="487">
        <f>(I45+K45+T45)*埼玉係数!I45/1000</f>
        <v>0</v>
      </c>
    </row>
    <row r="46" spans="1:31">
      <c r="A46" s="7"/>
      <c r="B46" s="282">
        <v>272</v>
      </c>
      <c r="C46" s="288" t="s">
        <v>513</v>
      </c>
      <c r="D46" s="289"/>
      <c r="E46" s="485">
        <f>DATA!BO46</f>
        <v>0</v>
      </c>
      <c r="F46" s="486">
        <f>埼玉係数!D46</f>
        <v>0.17623658172257284</v>
      </c>
      <c r="G46" s="485">
        <f t="shared" si="6"/>
        <v>0</v>
      </c>
      <c r="H46" s="486">
        <f>建設係数!S46</f>
        <v>1.2528274623483167</v>
      </c>
      <c r="I46" s="289"/>
      <c r="J46" s="485">
        <f t="shared" si="0"/>
        <v>0</v>
      </c>
      <c r="K46" s="548">
        <v>0</v>
      </c>
      <c r="L46" s="485">
        <f t="shared" si="7"/>
        <v>0</v>
      </c>
      <c r="M46" s="486">
        <f>埼玉係数!E46+埼玉係数!F46</f>
        <v>0.15315058949436755</v>
      </c>
      <c r="N46" s="485">
        <f t="shared" si="8"/>
        <v>0</v>
      </c>
      <c r="O46" s="48"/>
      <c r="P46" s="7"/>
      <c r="Q46" s="486">
        <f>埼玉係数!G46</f>
        <v>1.8906937298253706E-5</v>
      </c>
      <c r="R46" s="485">
        <f t="shared" si="9"/>
        <v>0</v>
      </c>
      <c r="S46" s="485">
        <f t="shared" si="10"/>
        <v>0</v>
      </c>
      <c r="T46" s="548">
        <v>0</v>
      </c>
      <c r="U46" s="485">
        <f t="shared" si="5"/>
        <v>0</v>
      </c>
      <c r="V46" s="287"/>
      <c r="W46" s="485">
        <f t="shared" si="11"/>
        <v>0</v>
      </c>
      <c r="X46" s="485">
        <f t="shared" si="12"/>
        <v>0</v>
      </c>
      <c r="Y46" s="485">
        <f t="shared" si="13"/>
        <v>0</v>
      </c>
      <c r="Z46" s="287"/>
      <c r="AA46" s="485">
        <f>W46*(1-建設係数!T46)</f>
        <v>0</v>
      </c>
      <c r="AB46" s="485">
        <f>X46*(1-建設係数!T46)</f>
        <v>0</v>
      </c>
      <c r="AC46" s="485">
        <f t="shared" si="14"/>
        <v>0</v>
      </c>
      <c r="AD46" s="487">
        <f>(I46+K46+T46)*埼玉係数!H46/1000</f>
        <v>0</v>
      </c>
      <c r="AE46" s="487">
        <f>(I46+K46+T46)*埼玉係数!I46/1000</f>
        <v>0</v>
      </c>
    </row>
    <row r="47" spans="1:31">
      <c r="A47" s="7"/>
      <c r="B47" s="282">
        <v>281</v>
      </c>
      <c r="C47" s="288" t="s">
        <v>514</v>
      </c>
      <c r="D47" s="289"/>
      <c r="E47" s="485">
        <f>DATA!BO47</f>
        <v>0</v>
      </c>
      <c r="F47" s="486">
        <f>埼玉係数!D47</f>
        <v>0.36907220701654841</v>
      </c>
      <c r="G47" s="485">
        <f t="shared" si="6"/>
        <v>0</v>
      </c>
      <c r="H47" s="486">
        <f>建設係数!S47</f>
        <v>1.1005579836404047</v>
      </c>
      <c r="I47" s="289"/>
      <c r="J47" s="485">
        <f t="shared" si="0"/>
        <v>0</v>
      </c>
      <c r="K47" s="548">
        <v>0</v>
      </c>
      <c r="L47" s="485">
        <f t="shared" si="7"/>
        <v>0</v>
      </c>
      <c r="M47" s="486">
        <f>埼玉係数!E47+埼玉係数!F47</f>
        <v>0.31861499714173641</v>
      </c>
      <c r="N47" s="485">
        <f t="shared" si="8"/>
        <v>0</v>
      </c>
      <c r="O47" s="48"/>
      <c r="P47" s="7"/>
      <c r="Q47" s="486">
        <f>埼玉係数!G47</f>
        <v>9.1846793774921431E-5</v>
      </c>
      <c r="R47" s="485">
        <f t="shared" si="9"/>
        <v>0</v>
      </c>
      <c r="S47" s="485">
        <f t="shared" si="10"/>
        <v>0</v>
      </c>
      <c r="T47" s="548">
        <v>0</v>
      </c>
      <c r="U47" s="485">
        <f t="shared" si="5"/>
        <v>0</v>
      </c>
      <c r="V47" s="287"/>
      <c r="W47" s="485">
        <f t="shared" si="11"/>
        <v>0</v>
      </c>
      <c r="X47" s="485">
        <f t="shared" si="12"/>
        <v>0</v>
      </c>
      <c r="Y47" s="485">
        <f t="shared" si="13"/>
        <v>0</v>
      </c>
      <c r="Z47" s="287"/>
      <c r="AA47" s="485">
        <f>W47*(1-建設係数!T47)</f>
        <v>0</v>
      </c>
      <c r="AB47" s="485">
        <f>X47*(1-建設係数!T47)</f>
        <v>0</v>
      </c>
      <c r="AC47" s="485">
        <f t="shared" si="14"/>
        <v>0</v>
      </c>
      <c r="AD47" s="487">
        <f>(I47+K47+T47)*埼玉係数!H47/1000</f>
        <v>0</v>
      </c>
      <c r="AE47" s="487">
        <f>(I47+K47+T47)*埼玉係数!I47/1000</f>
        <v>0</v>
      </c>
    </row>
    <row r="48" spans="1:31">
      <c r="A48" s="7"/>
      <c r="B48" s="282">
        <v>289</v>
      </c>
      <c r="C48" s="288" t="s">
        <v>515</v>
      </c>
      <c r="D48" s="289"/>
      <c r="E48" s="485">
        <f>DATA!BO48</f>
        <v>0</v>
      </c>
      <c r="F48" s="486">
        <f>埼玉係数!D48</f>
        <v>0.2752501472301041</v>
      </c>
      <c r="G48" s="485">
        <f t="shared" si="6"/>
        <v>0</v>
      </c>
      <c r="H48" s="486">
        <f>建設係数!S48</f>
        <v>1.0559632692240182</v>
      </c>
      <c r="I48" s="289"/>
      <c r="J48" s="485">
        <f t="shared" si="0"/>
        <v>0</v>
      </c>
      <c r="K48" s="548">
        <v>0</v>
      </c>
      <c r="L48" s="485">
        <f t="shared" si="7"/>
        <v>0</v>
      </c>
      <c r="M48" s="486">
        <f>埼玉係数!E48+埼玉係数!F48</f>
        <v>0.36736782579900479</v>
      </c>
      <c r="N48" s="485">
        <f t="shared" si="8"/>
        <v>0</v>
      </c>
      <c r="O48" s="48"/>
      <c r="P48" s="7"/>
      <c r="Q48" s="486">
        <f>埼玉係数!G48</f>
        <v>8.3125976974719306E-4</v>
      </c>
      <c r="R48" s="485">
        <f t="shared" si="9"/>
        <v>0</v>
      </c>
      <c r="S48" s="485">
        <f t="shared" si="10"/>
        <v>0</v>
      </c>
      <c r="T48" s="548">
        <v>0</v>
      </c>
      <c r="U48" s="485">
        <f t="shared" si="5"/>
        <v>0</v>
      </c>
      <c r="V48" s="287"/>
      <c r="W48" s="485">
        <f t="shared" si="11"/>
        <v>0</v>
      </c>
      <c r="X48" s="485">
        <f t="shared" si="12"/>
        <v>0</v>
      </c>
      <c r="Y48" s="485">
        <f t="shared" si="13"/>
        <v>0</v>
      </c>
      <c r="Z48" s="287"/>
      <c r="AA48" s="485">
        <f>W48*(1-建設係数!T48)</f>
        <v>0</v>
      </c>
      <c r="AB48" s="485">
        <f>X48*(1-建設係数!T48)</f>
        <v>0</v>
      </c>
      <c r="AC48" s="485">
        <f t="shared" si="14"/>
        <v>0</v>
      </c>
      <c r="AD48" s="487">
        <f>(I48+K48+T48)*埼玉係数!H48/1000</f>
        <v>0</v>
      </c>
      <c r="AE48" s="487">
        <f>(I48+K48+T48)*埼玉係数!I48/1000</f>
        <v>0</v>
      </c>
    </row>
    <row r="49" spans="1:31">
      <c r="A49" s="7"/>
      <c r="B49" s="282">
        <v>291</v>
      </c>
      <c r="C49" s="288" t="s">
        <v>516</v>
      </c>
      <c r="D49" s="289"/>
      <c r="E49" s="485">
        <f>DATA!BO49</f>
        <v>0</v>
      </c>
      <c r="F49" s="486">
        <f>埼玉係数!D49</f>
        <v>0.10217795106434358</v>
      </c>
      <c r="G49" s="485">
        <f t="shared" si="6"/>
        <v>0</v>
      </c>
      <c r="H49" s="486">
        <f>建設係数!S49</f>
        <v>1.0044786368614667</v>
      </c>
      <c r="I49" s="289"/>
      <c r="J49" s="485">
        <f t="shared" si="0"/>
        <v>0</v>
      </c>
      <c r="K49" s="548">
        <v>0</v>
      </c>
      <c r="L49" s="485">
        <f t="shared" si="7"/>
        <v>0</v>
      </c>
      <c r="M49" s="486">
        <f>埼玉係数!E49+埼玉係数!F49</f>
        <v>0.32956632640019823</v>
      </c>
      <c r="N49" s="485">
        <f t="shared" si="8"/>
        <v>0</v>
      </c>
      <c r="O49" s="48"/>
      <c r="P49" s="7"/>
      <c r="Q49" s="486">
        <f>埼玉係数!G49</f>
        <v>5.0354840137272535E-5</v>
      </c>
      <c r="R49" s="485">
        <f t="shared" si="9"/>
        <v>0</v>
      </c>
      <c r="S49" s="485">
        <f t="shared" si="10"/>
        <v>0</v>
      </c>
      <c r="T49" s="548">
        <v>0</v>
      </c>
      <c r="U49" s="485">
        <f t="shared" si="5"/>
        <v>0</v>
      </c>
      <c r="V49" s="287"/>
      <c r="W49" s="485">
        <f t="shared" si="11"/>
        <v>0</v>
      </c>
      <c r="X49" s="485">
        <f t="shared" si="12"/>
        <v>0</v>
      </c>
      <c r="Y49" s="485">
        <f t="shared" si="13"/>
        <v>0</v>
      </c>
      <c r="Z49" s="287"/>
      <c r="AA49" s="485">
        <f>W49*(1-建設係数!T49)</f>
        <v>0</v>
      </c>
      <c r="AB49" s="485">
        <f>X49*(1-建設係数!T49)</f>
        <v>0</v>
      </c>
      <c r="AC49" s="485">
        <f t="shared" si="14"/>
        <v>0</v>
      </c>
      <c r="AD49" s="487">
        <f>(I49+K49+T49)*埼玉係数!H49/1000</f>
        <v>0</v>
      </c>
      <c r="AE49" s="487">
        <f>(I49+K49+T49)*埼玉係数!I49/1000</f>
        <v>0</v>
      </c>
    </row>
    <row r="50" spans="1:31">
      <c r="A50" s="7"/>
      <c r="B50" s="282">
        <v>301</v>
      </c>
      <c r="C50" s="288" t="s">
        <v>517</v>
      </c>
      <c r="D50" s="289"/>
      <c r="E50" s="485">
        <f>DATA!BO50</f>
        <v>0</v>
      </c>
      <c r="F50" s="486">
        <f>埼玉係数!D50</f>
        <v>0.17133345672933864</v>
      </c>
      <c r="G50" s="485">
        <f t="shared" si="6"/>
        <v>0</v>
      </c>
      <c r="H50" s="486">
        <f>建設係数!S50</f>
        <v>0.9943853258415033</v>
      </c>
      <c r="I50" s="289"/>
      <c r="J50" s="485">
        <f t="shared" si="0"/>
        <v>0</v>
      </c>
      <c r="K50" s="548">
        <v>0</v>
      </c>
      <c r="L50" s="485">
        <f t="shared" si="7"/>
        <v>0</v>
      </c>
      <c r="M50" s="486">
        <f>埼玉係数!E50+埼玉係数!F50</f>
        <v>0.3496034425083796</v>
      </c>
      <c r="N50" s="485">
        <f t="shared" si="8"/>
        <v>0</v>
      </c>
      <c r="O50" s="48"/>
      <c r="P50" s="7"/>
      <c r="Q50" s="486">
        <f>埼玉係数!G50</f>
        <v>1.425269623279991E-5</v>
      </c>
      <c r="R50" s="485">
        <f t="shared" si="9"/>
        <v>0</v>
      </c>
      <c r="S50" s="485">
        <f t="shared" si="10"/>
        <v>0</v>
      </c>
      <c r="T50" s="548">
        <v>0</v>
      </c>
      <c r="U50" s="485">
        <f t="shared" si="5"/>
        <v>0</v>
      </c>
      <c r="V50" s="287"/>
      <c r="W50" s="485">
        <f t="shared" si="11"/>
        <v>0</v>
      </c>
      <c r="X50" s="485">
        <f t="shared" si="12"/>
        <v>0</v>
      </c>
      <c r="Y50" s="485">
        <f t="shared" si="13"/>
        <v>0</v>
      </c>
      <c r="Z50" s="287"/>
      <c r="AA50" s="485">
        <f>W50*(1-建設係数!T50)</f>
        <v>0</v>
      </c>
      <c r="AB50" s="485">
        <f>X50*(1-建設係数!T50)</f>
        <v>0</v>
      </c>
      <c r="AC50" s="485">
        <f t="shared" si="14"/>
        <v>0</v>
      </c>
      <c r="AD50" s="487">
        <f>(I50+K50+T50)*埼玉係数!H50/1000</f>
        <v>0</v>
      </c>
      <c r="AE50" s="487">
        <f>(I50+K50+T50)*埼玉係数!I50/1000</f>
        <v>0</v>
      </c>
    </row>
    <row r="51" spans="1:31">
      <c r="A51" s="7"/>
      <c r="B51" s="282">
        <v>311</v>
      </c>
      <c r="C51" s="288" t="s">
        <v>518</v>
      </c>
      <c r="D51" s="289"/>
      <c r="E51" s="485">
        <f>DATA!BO51</f>
        <v>0</v>
      </c>
      <c r="F51" s="486">
        <f>埼玉係数!D51</f>
        <v>0.1073871147744514</v>
      </c>
      <c r="G51" s="485">
        <f t="shared" si="6"/>
        <v>0</v>
      </c>
      <c r="H51" s="486">
        <f>建設係数!S51</f>
        <v>1.0569447285333951</v>
      </c>
      <c r="I51" s="289"/>
      <c r="J51" s="485">
        <f t="shared" si="0"/>
        <v>0</v>
      </c>
      <c r="K51" s="548">
        <v>0</v>
      </c>
      <c r="L51" s="485">
        <f t="shared" si="7"/>
        <v>0</v>
      </c>
      <c r="M51" s="486">
        <f>埼玉係数!E51+埼玉係数!F51</f>
        <v>0.3129764412358767</v>
      </c>
      <c r="N51" s="485">
        <f t="shared" si="8"/>
        <v>0</v>
      </c>
      <c r="O51" s="48"/>
      <c r="P51" s="7"/>
      <c r="Q51" s="486">
        <f>埼玉係数!G51</f>
        <v>3.1029436568835549E-4</v>
      </c>
      <c r="R51" s="485">
        <f t="shared" si="9"/>
        <v>0</v>
      </c>
      <c r="S51" s="485">
        <f t="shared" si="10"/>
        <v>0</v>
      </c>
      <c r="T51" s="548">
        <v>0</v>
      </c>
      <c r="U51" s="485">
        <f t="shared" si="5"/>
        <v>0</v>
      </c>
      <c r="V51" s="287"/>
      <c r="W51" s="485">
        <f t="shared" si="11"/>
        <v>0</v>
      </c>
      <c r="X51" s="485">
        <f t="shared" si="12"/>
        <v>0</v>
      </c>
      <c r="Y51" s="485">
        <f t="shared" si="13"/>
        <v>0</v>
      </c>
      <c r="Z51" s="287"/>
      <c r="AA51" s="485">
        <f>W51*(1-建設係数!T51)</f>
        <v>0</v>
      </c>
      <c r="AB51" s="485">
        <f>X51*(1-建設係数!T51)</f>
        <v>0</v>
      </c>
      <c r="AC51" s="485">
        <f t="shared" si="14"/>
        <v>0</v>
      </c>
      <c r="AD51" s="487">
        <f>(I51+K51+T51)*埼玉係数!H51/1000</f>
        <v>0</v>
      </c>
      <c r="AE51" s="487">
        <f>(I51+K51+T51)*埼玉係数!I51/1000</f>
        <v>0</v>
      </c>
    </row>
    <row r="52" spans="1:31">
      <c r="A52" s="7"/>
      <c r="B52" s="282">
        <v>321</v>
      </c>
      <c r="C52" s="288" t="s">
        <v>519</v>
      </c>
      <c r="D52" s="289"/>
      <c r="E52" s="485">
        <f>DATA!BO52</f>
        <v>0</v>
      </c>
      <c r="F52" s="486">
        <f>埼玉係数!D52</f>
        <v>6.8415577836083874E-2</v>
      </c>
      <c r="G52" s="485">
        <f t="shared" si="6"/>
        <v>0</v>
      </c>
      <c r="H52" s="486">
        <f>建設係数!S52</f>
        <v>1.0841150467906144</v>
      </c>
      <c r="I52" s="289"/>
      <c r="J52" s="485">
        <f t="shared" si="0"/>
        <v>0</v>
      </c>
      <c r="K52" s="548">
        <v>0</v>
      </c>
      <c r="L52" s="485">
        <f t="shared" si="7"/>
        <v>0</v>
      </c>
      <c r="M52" s="486">
        <f>埼玉係数!E52+埼玉係数!F52</f>
        <v>0.28594109779447857</v>
      </c>
      <c r="N52" s="485">
        <f t="shared" si="8"/>
        <v>0</v>
      </c>
      <c r="O52" s="48"/>
      <c r="P52" s="7"/>
      <c r="Q52" s="486">
        <f>埼玉係数!G52</f>
        <v>6.1329208818302854E-6</v>
      </c>
      <c r="R52" s="485">
        <f t="shared" si="9"/>
        <v>0</v>
      </c>
      <c r="S52" s="485">
        <f t="shared" si="10"/>
        <v>0</v>
      </c>
      <c r="T52" s="548">
        <v>0</v>
      </c>
      <c r="U52" s="485">
        <f t="shared" si="5"/>
        <v>0</v>
      </c>
      <c r="V52" s="287"/>
      <c r="W52" s="485">
        <f t="shared" si="11"/>
        <v>0</v>
      </c>
      <c r="X52" s="485">
        <f t="shared" si="12"/>
        <v>0</v>
      </c>
      <c r="Y52" s="485">
        <f t="shared" si="13"/>
        <v>0</v>
      </c>
      <c r="Z52" s="287"/>
      <c r="AA52" s="485">
        <f>W52*(1-建設係数!T52)</f>
        <v>0</v>
      </c>
      <c r="AB52" s="485">
        <f>X52*(1-建設係数!T52)</f>
        <v>0</v>
      </c>
      <c r="AC52" s="485">
        <f t="shared" si="14"/>
        <v>0</v>
      </c>
      <c r="AD52" s="487">
        <f>(I52+K52+T52)*埼玉係数!H52/1000</f>
        <v>0</v>
      </c>
      <c r="AE52" s="487">
        <f>(I52+K52+T52)*埼玉係数!I52/1000</f>
        <v>0</v>
      </c>
    </row>
    <row r="53" spans="1:31">
      <c r="A53" s="7"/>
      <c r="B53" s="282">
        <v>329</v>
      </c>
      <c r="C53" s="288" t="s">
        <v>520</v>
      </c>
      <c r="D53" s="289"/>
      <c r="E53" s="485">
        <f>DATA!BO53</f>
        <v>0</v>
      </c>
      <c r="F53" s="486">
        <f>埼玉係数!D53</f>
        <v>0.10028693750821338</v>
      </c>
      <c r="G53" s="485">
        <f t="shared" si="6"/>
        <v>0</v>
      </c>
      <c r="H53" s="486">
        <f>建設係数!S53</f>
        <v>1.022695983755098</v>
      </c>
      <c r="I53" s="289"/>
      <c r="J53" s="485">
        <f t="shared" si="0"/>
        <v>0</v>
      </c>
      <c r="K53" s="548">
        <v>0</v>
      </c>
      <c r="L53" s="485">
        <f t="shared" si="7"/>
        <v>0</v>
      </c>
      <c r="M53" s="486">
        <f>埼玉係数!E53+埼玉係数!F53</f>
        <v>0.34209184079924698</v>
      </c>
      <c r="N53" s="485">
        <f t="shared" si="8"/>
        <v>0</v>
      </c>
      <c r="O53" s="48"/>
      <c r="P53" s="7"/>
      <c r="Q53" s="486">
        <f>埼玉係数!G53</f>
        <v>9.3240384978288921E-5</v>
      </c>
      <c r="R53" s="485">
        <f t="shared" si="9"/>
        <v>0</v>
      </c>
      <c r="S53" s="485">
        <f t="shared" si="10"/>
        <v>0</v>
      </c>
      <c r="T53" s="548">
        <v>0</v>
      </c>
      <c r="U53" s="485">
        <f t="shared" si="5"/>
        <v>0</v>
      </c>
      <c r="V53" s="287"/>
      <c r="W53" s="485">
        <f t="shared" si="11"/>
        <v>0</v>
      </c>
      <c r="X53" s="485">
        <f t="shared" si="12"/>
        <v>0</v>
      </c>
      <c r="Y53" s="485">
        <f t="shared" si="13"/>
        <v>0</v>
      </c>
      <c r="Z53" s="287"/>
      <c r="AA53" s="485">
        <f>W53*(1-建設係数!T53)</f>
        <v>0</v>
      </c>
      <c r="AB53" s="485">
        <f>X53*(1-建設係数!T53)</f>
        <v>0</v>
      </c>
      <c r="AC53" s="485">
        <f t="shared" si="14"/>
        <v>0</v>
      </c>
      <c r="AD53" s="487">
        <f>(I53+K53+T53)*埼玉係数!H53/1000</f>
        <v>0</v>
      </c>
      <c r="AE53" s="487">
        <f>(I53+K53+T53)*埼玉係数!I53/1000</f>
        <v>0</v>
      </c>
    </row>
    <row r="54" spans="1:31">
      <c r="A54" s="7"/>
      <c r="B54" s="282">
        <v>331</v>
      </c>
      <c r="C54" s="288" t="s">
        <v>521</v>
      </c>
      <c r="D54" s="289"/>
      <c r="E54" s="485">
        <f>DATA!BO54</f>
        <v>0</v>
      </c>
      <c r="F54" s="486">
        <f>埼玉係数!D54</f>
        <v>0.16720094433266475</v>
      </c>
      <c r="G54" s="485">
        <f t="shared" si="6"/>
        <v>0</v>
      </c>
      <c r="H54" s="486">
        <f>建設係数!S54</f>
        <v>1.0450543784094435</v>
      </c>
      <c r="I54" s="289"/>
      <c r="J54" s="485">
        <f t="shared" si="0"/>
        <v>0</v>
      </c>
      <c r="K54" s="548">
        <v>0</v>
      </c>
      <c r="L54" s="485">
        <f t="shared" si="7"/>
        <v>0</v>
      </c>
      <c r="M54" s="486">
        <f>埼玉係数!E54+埼玉係数!F54</f>
        <v>0.20571037395336556</v>
      </c>
      <c r="N54" s="485">
        <f t="shared" si="8"/>
        <v>0</v>
      </c>
      <c r="O54" s="48"/>
      <c r="P54" s="7"/>
      <c r="Q54" s="486">
        <f>埼玉係数!G54</f>
        <v>2.6142769239425614E-5</v>
      </c>
      <c r="R54" s="485">
        <f t="shared" si="9"/>
        <v>0</v>
      </c>
      <c r="S54" s="485">
        <f t="shared" si="10"/>
        <v>0</v>
      </c>
      <c r="T54" s="548">
        <v>0</v>
      </c>
      <c r="U54" s="485">
        <f t="shared" si="5"/>
        <v>0</v>
      </c>
      <c r="V54" s="287"/>
      <c r="W54" s="485">
        <f t="shared" si="11"/>
        <v>0</v>
      </c>
      <c r="X54" s="485">
        <f t="shared" si="12"/>
        <v>0</v>
      </c>
      <c r="Y54" s="485">
        <f t="shared" si="13"/>
        <v>0</v>
      </c>
      <c r="Z54" s="287"/>
      <c r="AA54" s="485">
        <f>W54*(1-建設係数!T54)</f>
        <v>0</v>
      </c>
      <c r="AB54" s="485">
        <f>X54*(1-建設係数!T54)</f>
        <v>0</v>
      </c>
      <c r="AC54" s="485">
        <f t="shared" si="14"/>
        <v>0</v>
      </c>
      <c r="AD54" s="487">
        <f>(I54+K54+T54)*埼玉係数!H54/1000</f>
        <v>0</v>
      </c>
      <c r="AE54" s="487">
        <f>(I54+K54+T54)*埼玉係数!I54/1000</f>
        <v>0</v>
      </c>
    </row>
    <row r="55" spans="1:31">
      <c r="A55" s="7"/>
      <c r="B55" s="282">
        <v>332</v>
      </c>
      <c r="C55" s="288" t="s">
        <v>522</v>
      </c>
      <c r="D55" s="289"/>
      <c r="E55" s="485">
        <f>DATA!BO55</f>
        <v>0</v>
      </c>
      <c r="F55" s="486">
        <f>埼玉係数!D55</f>
        <v>4.9759036583394312E-2</v>
      </c>
      <c r="G55" s="485">
        <f t="shared" si="6"/>
        <v>0</v>
      </c>
      <c r="H55" s="486">
        <f>建設係数!S55</f>
        <v>1.0430777796424384</v>
      </c>
      <c r="I55" s="289"/>
      <c r="J55" s="485">
        <f t="shared" si="0"/>
        <v>0</v>
      </c>
      <c r="K55" s="548">
        <v>0</v>
      </c>
      <c r="L55" s="485">
        <f t="shared" si="7"/>
        <v>0</v>
      </c>
      <c r="M55" s="486">
        <f>埼玉係数!E55+埼玉係数!F55</f>
        <v>0.14844909789406882</v>
      </c>
      <c r="N55" s="485">
        <f t="shared" si="8"/>
        <v>0</v>
      </c>
      <c r="O55" s="48"/>
      <c r="P55" s="7"/>
      <c r="Q55" s="486">
        <f>埼玉係数!G55</f>
        <v>8.4336019547592376E-3</v>
      </c>
      <c r="R55" s="485">
        <f t="shared" si="9"/>
        <v>0</v>
      </c>
      <c r="S55" s="485">
        <f t="shared" si="10"/>
        <v>0</v>
      </c>
      <c r="T55" s="548">
        <v>0</v>
      </c>
      <c r="U55" s="485">
        <f t="shared" si="5"/>
        <v>0</v>
      </c>
      <c r="V55" s="287"/>
      <c r="W55" s="485">
        <f t="shared" si="11"/>
        <v>0</v>
      </c>
      <c r="X55" s="485">
        <f t="shared" si="12"/>
        <v>0</v>
      </c>
      <c r="Y55" s="485">
        <f t="shared" si="13"/>
        <v>0</v>
      </c>
      <c r="Z55" s="287"/>
      <c r="AA55" s="485">
        <f>W55*(1-建設係数!T55)</f>
        <v>0</v>
      </c>
      <c r="AB55" s="485">
        <f>X55*(1-建設係数!T55)</f>
        <v>0</v>
      </c>
      <c r="AC55" s="485">
        <f t="shared" si="14"/>
        <v>0</v>
      </c>
      <c r="AD55" s="487">
        <f>(I55+K55+T55)*埼玉係数!H55/1000</f>
        <v>0</v>
      </c>
      <c r="AE55" s="487">
        <f>(I55+K55+T55)*埼玉係数!I55/1000</f>
        <v>0</v>
      </c>
    </row>
    <row r="56" spans="1:31">
      <c r="A56" s="7"/>
      <c r="B56" s="282">
        <v>333</v>
      </c>
      <c r="C56" s="288" t="s">
        <v>523</v>
      </c>
      <c r="D56" s="289"/>
      <c r="E56" s="485">
        <f>DATA!BO56</f>
        <v>0</v>
      </c>
      <c r="F56" s="486">
        <f>埼玉係数!D56</f>
        <v>4.4860746263797213E-2</v>
      </c>
      <c r="G56" s="485">
        <f t="shared" si="6"/>
        <v>0</v>
      </c>
      <c r="H56" s="486">
        <f>建設係数!S56</f>
        <v>0.98376165917374647</v>
      </c>
      <c r="I56" s="289"/>
      <c r="J56" s="485">
        <f t="shared" si="0"/>
        <v>0</v>
      </c>
      <c r="K56" s="548">
        <v>0</v>
      </c>
      <c r="L56" s="485">
        <f t="shared" si="7"/>
        <v>0</v>
      </c>
      <c r="M56" s="486">
        <f>埼玉係数!E56+埼玉係数!F56</f>
        <v>0.22667139122780358</v>
      </c>
      <c r="N56" s="485">
        <f t="shared" si="8"/>
        <v>0</v>
      </c>
      <c r="O56" s="48"/>
      <c r="P56" s="7"/>
      <c r="Q56" s="486">
        <f>埼玉係数!G56</f>
        <v>3.5732503413194637E-7</v>
      </c>
      <c r="R56" s="485">
        <f t="shared" si="9"/>
        <v>0</v>
      </c>
      <c r="S56" s="485">
        <f t="shared" si="10"/>
        <v>0</v>
      </c>
      <c r="T56" s="548">
        <v>0</v>
      </c>
      <c r="U56" s="485">
        <f t="shared" si="5"/>
        <v>0</v>
      </c>
      <c r="V56" s="287"/>
      <c r="W56" s="485">
        <f t="shared" si="11"/>
        <v>0</v>
      </c>
      <c r="X56" s="485">
        <f t="shared" si="12"/>
        <v>0</v>
      </c>
      <c r="Y56" s="485">
        <f t="shared" si="13"/>
        <v>0</v>
      </c>
      <c r="Z56" s="287"/>
      <c r="AA56" s="485">
        <f>W56*(1-建設係数!T56)</f>
        <v>0</v>
      </c>
      <c r="AB56" s="485">
        <f>X56*(1-建設係数!T56)</f>
        <v>0</v>
      </c>
      <c r="AC56" s="485">
        <f t="shared" si="14"/>
        <v>0</v>
      </c>
      <c r="AD56" s="487">
        <f>(I56+K56+T56)*埼玉係数!H56/1000</f>
        <v>0</v>
      </c>
      <c r="AE56" s="487">
        <f>(I56+K56+T56)*埼玉係数!I56/1000</f>
        <v>0</v>
      </c>
    </row>
    <row r="57" spans="1:31">
      <c r="A57" s="7"/>
      <c r="B57" s="282">
        <v>339</v>
      </c>
      <c r="C57" s="288" t="s">
        <v>524</v>
      </c>
      <c r="D57" s="289"/>
      <c r="E57" s="485">
        <f>DATA!BO57</f>
        <v>0</v>
      </c>
      <c r="F57" s="486">
        <f>埼玉係数!D57</f>
        <v>3.3075128253959085E-2</v>
      </c>
      <c r="G57" s="485">
        <f t="shared" si="6"/>
        <v>0</v>
      </c>
      <c r="H57" s="486">
        <f>建設係数!S57</f>
        <v>1.0757700158773329</v>
      </c>
      <c r="I57" s="289"/>
      <c r="J57" s="485">
        <f t="shared" si="0"/>
        <v>0</v>
      </c>
      <c r="K57" s="548">
        <v>0</v>
      </c>
      <c r="L57" s="485">
        <f t="shared" si="7"/>
        <v>0</v>
      </c>
      <c r="M57" s="486">
        <f>埼玉係数!E57+埼玉係数!F57</f>
        <v>0.25222783775811736</v>
      </c>
      <c r="N57" s="485">
        <f t="shared" si="8"/>
        <v>0</v>
      </c>
      <c r="O57" s="48"/>
      <c r="P57" s="7"/>
      <c r="Q57" s="486">
        <f>埼玉係数!G57</f>
        <v>2.1162410154694149E-3</v>
      </c>
      <c r="R57" s="485">
        <f t="shared" si="9"/>
        <v>0</v>
      </c>
      <c r="S57" s="485">
        <f t="shared" si="10"/>
        <v>0</v>
      </c>
      <c r="T57" s="548">
        <v>0</v>
      </c>
      <c r="U57" s="485">
        <f t="shared" si="5"/>
        <v>0</v>
      </c>
      <c r="V57" s="287"/>
      <c r="W57" s="485">
        <f t="shared" si="11"/>
        <v>0</v>
      </c>
      <c r="X57" s="485">
        <f t="shared" si="12"/>
        <v>0</v>
      </c>
      <c r="Y57" s="485">
        <f t="shared" si="13"/>
        <v>0</v>
      </c>
      <c r="Z57" s="287"/>
      <c r="AA57" s="485">
        <f>W57*(1-建設係数!T57)</f>
        <v>0</v>
      </c>
      <c r="AB57" s="485">
        <f>X57*(1-建設係数!T57)</f>
        <v>0</v>
      </c>
      <c r="AC57" s="485">
        <f t="shared" si="14"/>
        <v>0</v>
      </c>
      <c r="AD57" s="487">
        <f>(I57+K57+T57)*埼玉係数!H57/1000</f>
        <v>0</v>
      </c>
      <c r="AE57" s="487">
        <f>(I57+K57+T57)*埼玉係数!I57/1000</f>
        <v>0</v>
      </c>
    </row>
    <row r="58" spans="1:31">
      <c r="A58" s="7"/>
      <c r="B58" s="282">
        <v>341</v>
      </c>
      <c r="C58" s="288" t="s">
        <v>525</v>
      </c>
      <c r="D58" s="289"/>
      <c r="E58" s="485">
        <f>DATA!BO58</f>
        <v>0</v>
      </c>
      <c r="F58" s="486">
        <f>埼玉係数!D58</f>
        <v>0.19659922320620027</v>
      </c>
      <c r="G58" s="485">
        <f t="shared" si="6"/>
        <v>0</v>
      </c>
      <c r="H58" s="486">
        <f>建設係数!S58</f>
        <v>1.0404765754375349</v>
      </c>
      <c r="I58" s="289"/>
      <c r="J58" s="485">
        <f t="shared" si="0"/>
        <v>0</v>
      </c>
      <c r="K58" s="548">
        <v>0</v>
      </c>
      <c r="L58" s="485">
        <f t="shared" si="7"/>
        <v>0</v>
      </c>
      <c r="M58" s="486">
        <f>埼玉係数!E58+埼玉係数!F58</f>
        <v>0.25170735982678366</v>
      </c>
      <c r="N58" s="485">
        <f t="shared" si="8"/>
        <v>0</v>
      </c>
      <c r="O58" s="48"/>
      <c r="P58" s="7"/>
      <c r="Q58" s="486">
        <f>埼玉係数!G58</f>
        <v>7.7048176897090547E-3</v>
      </c>
      <c r="R58" s="485">
        <f t="shared" si="9"/>
        <v>0</v>
      </c>
      <c r="S58" s="485">
        <f t="shared" si="10"/>
        <v>0</v>
      </c>
      <c r="T58" s="548">
        <v>0</v>
      </c>
      <c r="U58" s="485">
        <f t="shared" si="5"/>
        <v>0</v>
      </c>
      <c r="V58" s="287"/>
      <c r="W58" s="485">
        <f t="shared" si="11"/>
        <v>0</v>
      </c>
      <c r="X58" s="485">
        <f t="shared" si="12"/>
        <v>0</v>
      </c>
      <c r="Y58" s="485">
        <f t="shared" si="13"/>
        <v>0</v>
      </c>
      <c r="Z58" s="287"/>
      <c r="AA58" s="485">
        <f>W58*(1-建設係数!T58)</f>
        <v>0</v>
      </c>
      <c r="AB58" s="485">
        <f>X58*(1-建設係数!T58)</f>
        <v>0</v>
      </c>
      <c r="AC58" s="485">
        <f t="shared" si="14"/>
        <v>0</v>
      </c>
      <c r="AD58" s="487">
        <f>(I58+K58+T58)*埼玉係数!H58/1000</f>
        <v>0</v>
      </c>
      <c r="AE58" s="487">
        <f>(I58+K58+T58)*埼玉係数!I58/1000</f>
        <v>0</v>
      </c>
    </row>
    <row r="59" spans="1:31">
      <c r="A59" s="7"/>
      <c r="B59" s="282">
        <v>342</v>
      </c>
      <c r="C59" s="288" t="s">
        <v>526</v>
      </c>
      <c r="D59" s="289"/>
      <c r="E59" s="485">
        <f>DATA!BO59</f>
        <v>0</v>
      </c>
      <c r="F59" s="486">
        <f>埼玉係数!D59</f>
        <v>5.753724141101868E-2</v>
      </c>
      <c r="G59" s="485">
        <f t="shared" si="6"/>
        <v>0</v>
      </c>
      <c r="H59" s="486">
        <f>建設係数!S59</f>
        <v>1.149158370270948</v>
      </c>
      <c r="I59" s="289"/>
      <c r="J59" s="485">
        <f t="shared" si="0"/>
        <v>0</v>
      </c>
      <c r="K59" s="548">
        <v>0</v>
      </c>
      <c r="L59" s="485">
        <f t="shared" si="7"/>
        <v>0</v>
      </c>
      <c r="M59" s="486">
        <f>埼玉係数!E59+埼玉係数!F59</f>
        <v>-3.2194664930721886E-2</v>
      </c>
      <c r="N59" s="485">
        <f t="shared" si="8"/>
        <v>0</v>
      </c>
      <c r="O59" s="48"/>
      <c r="P59" s="7"/>
      <c r="Q59" s="486">
        <f>埼玉係数!G59</f>
        <v>3.1880295003878303E-3</v>
      </c>
      <c r="R59" s="485">
        <f t="shared" si="9"/>
        <v>0</v>
      </c>
      <c r="S59" s="485">
        <f t="shared" si="10"/>
        <v>0</v>
      </c>
      <c r="T59" s="548">
        <v>0</v>
      </c>
      <c r="U59" s="485">
        <f t="shared" si="5"/>
        <v>0</v>
      </c>
      <c r="V59" s="287"/>
      <c r="W59" s="485">
        <f t="shared" si="11"/>
        <v>0</v>
      </c>
      <c r="X59" s="485">
        <f t="shared" si="12"/>
        <v>0</v>
      </c>
      <c r="Y59" s="485">
        <f t="shared" si="13"/>
        <v>0</v>
      </c>
      <c r="Z59" s="287"/>
      <c r="AA59" s="485">
        <f>W59*(1-建設係数!T59)</f>
        <v>0</v>
      </c>
      <c r="AB59" s="485">
        <f>X59*(1-建設係数!T59)</f>
        <v>0</v>
      </c>
      <c r="AC59" s="485">
        <f t="shared" si="14"/>
        <v>0</v>
      </c>
      <c r="AD59" s="487">
        <f>(I59+K59+T59)*埼玉係数!H59/1000</f>
        <v>0</v>
      </c>
      <c r="AE59" s="487">
        <f>(I59+K59+T59)*埼玉係数!I59/1000</f>
        <v>0</v>
      </c>
    </row>
    <row r="60" spans="1:31">
      <c r="A60" s="7"/>
      <c r="B60" s="282">
        <v>352</v>
      </c>
      <c r="C60" s="288" t="s">
        <v>527</v>
      </c>
      <c r="D60" s="289"/>
      <c r="E60" s="485">
        <f>DATA!BO60</f>
        <v>0</v>
      </c>
      <c r="F60" s="486">
        <f>埼玉係数!D60</f>
        <v>8.4713396024199583E-2</v>
      </c>
      <c r="G60" s="485">
        <f t="shared" si="6"/>
        <v>0</v>
      </c>
      <c r="H60" s="486">
        <f>建設係数!S60</f>
        <v>1.0671060272188095</v>
      </c>
      <c r="I60" s="289"/>
      <c r="J60" s="485">
        <f t="shared" si="0"/>
        <v>0</v>
      </c>
      <c r="K60" s="548">
        <v>0</v>
      </c>
      <c r="L60" s="485">
        <f t="shared" si="7"/>
        <v>0</v>
      </c>
      <c r="M60" s="486">
        <f>埼玉係数!E60+埼玉係数!F60</f>
        <v>9.8143538985623488E-2</v>
      </c>
      <c r="N60" s="485">
        <f t="shared" si="8"/>
        <v>0</v>
      </c>
      <c r="O60" s="48"/>
      <c r="P60" s="7"/>
      <c r="Q60" s="486">
        <f>埼玉係数!G60</f>
        <v>2.3234672672695061E-2</v>
      </c>
      <c r="R60" s="485">
        <f t="shared" si="9"/>
        <v>0</v>
      </c>
      <c r="S60" s="485">
        <f t="shared" si="10"/>
        <v>0</v>
      </c>
      <c r="T60" s="548">
        <v>0</v>
      </c>
      <c r="U60" s="485">
        <f t="shared" si="5"/>
        <v>0</v>
      </c>
      <c r="V60" s="287"/>
      <c r="W60" s="485">
        <f t="shared" si="11"/>
        <v>0</v>
      </c>
      <c r="X60" s="485">
        <f t="shared" si="12"/>
        <v>0</v>
      </c>
      <c r="Y60" s="485">
        <f t="shared" si="13"/>
        <v>0</v>
      </c>
      <c r="Z60" s="287"/>
      <c r="AA60" s="485">
        <f>W60*(1-建設係数!T60)</f>
        <v>0</v>
      </c>
      <c r="AB60" s="485">
        <f>X60*(1-建設係数!T60)</f>
        <v>0</v>
      </c>
      <c r="AC60" s="485">
        <f t="shared" si="14"/>
        <v>0</v>
      </c>
      <c r="AD60" s="487">
        <f>(I60+K60+T60)*埼玉係数!H60/1000</f>
        <v>0</v>
      </c>
      <c r="AE60" s="487">
        <f>(I60+K60+T60)*埼玉係数!I60/1000</f>
        <v>0</v>
      </c>
    </row>
    <row r="61" spans="1:31">
      <c r="A61" s="7"/>
      <c r="B61" s="282">
        <v>353</v>
      </c>
      <c r="C61" s="288" t="s">
        <v>528</v>
      </c>
      <c r="D61" s="289"/>
      <c r="E61" s="485">
        <f>DATA!BO61</f>
        <v>0</v>
      </c>
      <c r="F61" s="486">
        <f>埼玉係数!D61</f>
        <v>0.49266457013084164</v>
      </c>
      <c r="G61" s="485">
        <f t="shared" si="6"/>
        <v>0</v>
      </c>
      <c r="H61" s="486">
        <f>建設係数!S61</f>
        <v>1.0825981193842327</v>
      </c>
      <c r="I61" s="289"/>
      <c r="J61" s="485">
        <f t="shared" si="0"/>
        <v>0</v>
      </c>
      <c r="K61" s="548">
        <v>0</v>
      </c>
      <c r="L61" s="485">
        <f t="shared" si="7"/>
        <v>0</v>
      </c>
      <c r="M61" s="486">
        <f>埼玉係数!E61+埼玉係数!F61</f>
        <v>0.15554880051508718</v>
      </c>
      <c r="N61" s="485">
        <f t="shared" si="8"/>
        <v>0</v>
      </c>
      <c r="O61" s="48"/>
      <c r="P61" s="7"/>
      <c r="Q61" s="486">
        <f>埼玉係数!G61</f>
        <v>2.9577721121789332E-5</v>
      </c>
      <c r="R61" s="485">
        <f t="shared" si="9"/>
        <v>0</v>
      </c>
      <c r="S61" s="485">
        <f t="shared" si="10"/>
        <v>0</v>
      </c>
      <c r="T61" s="548">
        <v>0</v>
      </c>
      <c r="U61" s="485">
        <f t="shared" si="5"/>
        <v>0</v>
      </c>
      <c r="V61" s="287"/>
      <c r="W61" s="485">
        <f t="shared" si="11"/>
        <v>0</v>
      </c>
      <c r="X61" s="485">
        <f t="shared" si="12"/>
        <v>0</v>
      </c>
      <c r="Y61" s="485">
        <f t="shared" si="13"/>
        <v>0</v>
      </c>
      <c r="Z61" s="287"/>
      <c r="AA61" s="485">
        <f>W61*(1-建設係数!T61)</f>
        <v>0</v>
      </c>
      <c r="AB61" s="485">
        <f>X61*(1-建設係数!T61)</f>
        <v>0</v>
      </c>
      <c r="AC61" s="485">
        <f t="shared" si="14"/>
        <v>0</v>
      </c>
      <c r="AD61" s="487">
        <f>(I61+K61+T61)*埼玉係数!H61/1000</f>
        <v>0</v>
      </c>
      <c r="AE61" s="487">
        <f>(I61+K61+T61)*埼玉係数!I61/1000</f>
        <v>0</v>
      </c>
    </row>
    <row r="62" spans="1:31">
      <c r="A62" s="7"/>
      <c r="B62" s="282">
        <v>354</v>
      </c>
      <c r="C62" s="288" t="s">
        <v>529</v>
      </c>
      <c r="D62" s="289"/>
      <c r="E62" s="485">
        <f>DATA!BO62</f>
        <v>0</v>
      </c>
      <c r="F62" s="486">
        <f>埼玉係数!D62</f>
        <v>0.12738533244349837</v>
      </c>
      <c r="G62" s="485">
        <f t="shared" si="6"/>
        <v>0</v>
      </c>
      <c r="H62" s="486">
        <f>建設係数!S62</f>
        <v>0.8954214392013069</v>
      </c>
      <c r="I62" s="289"/>
      <c r="J62" s="485">
        <f t="shared" si="0"/>
        <v>0</v>
      </c>
      <c r="K62" s="548">
        <v>0</v>
      </c>
      <c r="L62" s="485">
        <f t="shared" si="7"/>
        <v>0</v>
      </c>
      <c r="M62" s="486">
        <f>埼玉係数!E62+埼玉係数!F62</f>
        <v>0.30848113681507011</v>
      </c>
      <c r="N62" s="485">
        <f t="shared" si="8"/>
        <v>0</v>
      </c>
      <c r="O62" s="48"/>
      <c r="P62" s="7"/>
      <c r="Q62" s="486">
        <f>埼玉係数!G62</f>
        <v>1.2162474419519036E-4</v>
      </c>
      <c r="R62" s="485">
        <f t="shared" si="9"/>
        <v>0</v>
      </c>
      <c r="S62" s="485">
        <f t="shared" si="10"/>
        <v>0</v>
      </c>
      <c r="T62" s="548">
        <v>0</v>
      </c>
      <c r="U62" s="485">
        <f t="shared" si="5"/>
        <v>0</v>
      </c>
      <c r="V62" s="287"/>
      <c r="W62" s="485">
        <f t="shared" si="11"/>
        <v>0</v>
      </c>
      <c r="X62" s="485">
        <f t="shared" si="12"/>
        <v>0</v>
      </c>
      <c r="Y62" s="485">
        <f t="shared" si="13"/>
        <v>0</v>
      </c>
      <c r="Z62" s="287"/>
      <c r="AA62" s="485">
        <f>W62*(1-建設係数!T62)</f>
        <v>0</v>
      </c>
      <c r="AB62" s="485">
        <f>X62*(1-建設係数!T62)</f>
        <v>0</v>
      </c>
      <c r="AC62" s="485">
        <f t="shared" si="14"/>
        <v>0</v>
      </c>
      <c r="AD62" s="487">
        <f>(I62+K62+T62)*埼玉係数!H62/1000</f>
        <v>0</v>
      </c>
      <c r="AE62" s="487">
        <f>(I62+K62+T62)*埼玉係数!I62/1000</f>
        <v>0</v>
      </c>
    </row>
    <row r="63" spans="1:31">
      <c r="A63" s="7"/>
      <c r="B63" s="282">
        <v>359</v>
      </c>
      <c r="C63" s="288" t="s">
        <v>530</v>
      </c>
      <c r="D63" s="289"/>
      <c r="E63" s="485">
        <f>DATA!BO63</f>
        <v>0</v>
      </c>
      <c r="F63" s="486">
        <f>埼玉係数!D63</f>
        <v>3.3389686179288836E-2</v>
      </c>
      <c r="G63" s="485">
        <f t="shared" si="6"/>
        <v>0</v>
      </c>
      <c r="H63" s="486">
        <f>建設係数!S63</f>
        <v>1.0664751156272985</v>
      </c>
      <c r="I63" s="289"/>
      <c r="J63" s="485">
        <f t="shared" si="0"/>
        <v>0</v>
      </c>
      <c r="K63" s="548">
        <v>0</v>
      </c>
      <c r="L63" s="485">
        <f t="shared" si="7"/>
        <v>0</v>
      </c>
      <c r="M63" s="486">
        <f>埼玉係数!E63+埼玉係数!F63</f>
        <v>0.11618316290615616</v>
      </c>
      <c r="N63" s="485">
        <f t="shared" si="8"/>
        <v>0</v>
      </c>
      <c r="O63" s="48"/>
      <c r="P63" s="7"/>
      <c r="Q63" s="486">
        <f>埼玉係数!G63</f>
        <v>7.4452683696949135E-4</v>
      </c>
      <c r="R63" s="485">
        <f t="shared" si="9"/>
        <v>0</v>
      </c>
      <c r="S63" s="485">
        <f t="shared" si="10"/>
        <v>0</v>
      </c>
      <c r="T63" s="548">
        <v>0</v>
      </c>
      <c r="U63" s="485">
        <f t="shared" si="5"/>
        <v>0</v>
      </c>
      <c r="V63" s="287"/>
      <c r="W63" s="485">
        <f t="shared" si="11"/>
        <v>0</v>
      </c>
      <c r="X63" s="485">
        <f t="shared" si="12"/>
        <v>0</v>
      </c>
      <c r="Y63" s="485">
        <f t="shared" si="13"/>
        <v>0</v>
      </c>
      <c r="Z63" s="287"/>
      <c r="AA63" s="485">
        <f>W63*(1-建設係数!T63)</f>
        <v>0</v>
      </c>
      <c r="AB63" s="485">
        <f>X63*(1-建設係数!T63)</f>
        <v>0</v>
      </c>
      <c r="AC63" s="485">
        <f t="shared" si="14"/>
        <v>0</v>
      </c>
      <c r="AD63" s="487">
        <f>(I63+K63+T63)*埼玉係数!H63/1000</f>
        <v>0</v>
      </c>
      <c r="AE63" s="487">
        <f>(I63+K63+T63)*埼玉係数!I63/1000</f>
        <v>0</v>
      </c>
    </row>
    <row r="64" spans="1:31">
      <c r="A64" s="7"/>
      <c r="B64" s="282">
        <v>391</v>
      </c>
      <c r="C64" s="288" t="s">
        <v>531</v>
      </c>
      <c r="D64" s="289"/>
      <c r="E64" s="485">
        <f>DATA!BO64</f>
        <v>0</v>
      </c>
      <c r="F64" s="486">
        <f>埼玉係数!D64</f>
        <v>0.17406579017237778</v>
      </c>
      <c r="G64" s="485">
        <f t="shared" si="6"/>
        <v>0</v>
      </c>
      <c r="H64" s="486">
        <f>建設係数!S64</f>
        <v>1.0494284055166176</v>
      </c>
      <c r="I64" s="289"/>
      <c r="J64" s="485">
        <f t="shared" si="0"/>
        <v>0</v>
      </c>
      <c r="K64" s="548">
        <v>0</v>
      </c>
      <c r="L64" s="485">
        <f t="shared" si="7"/>
        <v>0</v>
      </c>
      <c r="M64" s="486">
        <f>埼玉係数!E64+埼玉係数!F64</f>
        <v>0.24791496088872039</v>
      </c>
      <c r="N64" s="485">
        <f t="shared" si="8"/>
        <v>0</v>
      </c>
      <c r="O64" s="48"/>
      <c r="P64" s="7"/>
      <c r="Q64" s="486">
        <f>埼玉係数!G64</f>
        <v>7.0450092949265863E-3</v>
      </c>
      <c r="R64" s="485">
        <f t="shared" si="9"/>
        <v>0</v>
      </c>
      <c r="S64" s="485">
        <f t="shared" si="10"/>
        <v>0</v>
      </c>
      <c r="T64" s="548">
        <v>0</v>
      </c>
      <c r="U64" s="485">
        <f t="shared" si="5"/>
        <v>0</v>
      </c>
      <c r="V64" s="287"/>
      <c r="W64" s="485">
        <f t="shared" si="11"/>
        <v>0</v>
      </c>
      <c r="X64" s="485">
        <f t="shared" si="12"/>
        <v>0</v>
      </c>
      <c r="Y64" s="485">
        <f t="shared" si="13"/>
        <v>0</v>
      </c>
      <c r="Z64" s="287"/>
      <c r="AA64" s="485">
        <f>W64*(1-建設係数!T64)</f>
        <v>0</v>
      </c>
      <c r="AB64" s="485">
        <f>X64*(1-建設係数!T64)</f>
        <v>0</v>
      </c>
      <c r="AC64" s="485">
        <f t="shared" si="14"/>
        <v>0</v>
      </c>
      <c r="AD64" s="487">
        <f>(I64+K64+T64)*埼玉係数!H64/1000</f>
        <v>0</v>
      </c>
      <c r="AE64" s="487">
        <f>(I64+K64+T64)*埼玉係数!I64/1000</f>
        <v>0</v>
      </c>
    </row>
    <row r="65" spans="1:31">
      <c r="A65" s="7"/>
      <c r="B65" s="282">
        <v>392</v>
      </c>
      <c r="C65" s="288" t="s">
        <v>532</v>
      </c>
      <c r="D65" s="289"/>
      <c r="E65" s="485">
        <f>DATA!BO65</f>
        <v>0</v>
      </c>
      <c r="F65" s="486">
        <f>埼玉係数!D65</f>
        <v>0.69048186160132108</v>
      </c>
      <c r="G65" s="485">
        <f t="shared" si="6"/>
        <v>0</v>
      </c>
      <c r="H65" s="486">
        <f>建設係数!S65</f>
        <v>1.389257860442348</v>
      </c>
      <c r="I65" s="289"/>
      <c r="J65" s="485">
        <f t="shared" si="0"/>
        <v>0</v>
      </c>
      <c r="K65" s="548">
        <v>0</v>
      </c>
      <c r="L65" s="485">
        <f t="shared" si="7"/>
        <v>0</v>
      </c>
      <c r="M65" s="486">
        <f>埼玉係数!E65+埼玉係数!F65</f>
        <v>0.11746615042281794</v>
      </c>
      <c r="N65" s="485">
        <f t="shared" si="8"/>
        <v>0</v>
      </c>
      <c r="O65" s="48"/>
      <c r="P65" s="7"/>
      <c r="Q65" s="486">
        <f>埼玉係数!G65</f>
        <v>2.3385468020818633E-4</v>
      </c>
      <c r="R65" s="485">
        <f t="shared" si="9"/>
        <v>0</v>
      </c>
      <c r="S65" s="485">
        <f t="shared" si="10"/>
        <v>0</v>
      </c>
      <c r="T65" s="548">
        <v>0</v>
      </c>
      <c r="U65" s="485">
        <f t="shared" si="5"/>
        <v>0</v>
      </c>
      <c r="V65" s="287"/>
      <c r="W65" s="485">
        <f t="shared" si="11"/>
        <v>0</v>
      </c>
      <c r="X65" s="485">
        <f t="shared" si="12"/>
        <v>0</v>
      </c>
      <c r="Y65" s="485">
        <f t="shared" si="13"/>
        <v>0</v>
      </c>
      <c r="Z65" s="287"/>
      <c r="AA65" s="485">
        <f>W65*(1-建設係数!T65)</f>
        <v>0</v>
      </c>
      <c r="AB65" s="485">
        <f>X65*(1-建設係数!T65)</f>
        <v>0</v>
      </c>
      <c r="AC65" s="485">
        <f t="shared" si="14"/>
        <v>0</v>
      </c>
      <c r="AD65" s="487">
        <f>(I65+K65+T65)*埼玉係数!H65/1000</f>
        <v>0</v>
      </c>
      <c r="AE65" s="487">
        <f>(I65+K65+T65)*埼玉係数!I65/1000</f>
        <v>0</v>
      </c>
    </row>
    <row r="66" spans="1:31">
      <c r="A66" s="7"/>
      <c r="B66" s="488">
        <v>411</v>
      </c>
      <c r="C66" s="489" t="s">
        <v>533</v>
      </c>
      <c r="D66" s="290">
        <f t="array" ref="D66:D69">TRANSPOSE(DATA!BQ123:BT123)</f>
        <v>0</v>
      </c>
      <c r="E66" s="485">
        <f>DATA!BO66</f>
        <v>0</v>
      </c>
      <c r="F66" s="486">
        <f>埼玉係数!D66</f>
        <v>1</v>
      </c>
      <c r="G66" s="485">
        <f t="shared" si="6"/>
        <v>0</v>
      </c>
      <c r="H66" s="486">
        <f>建設係数!S66</f>
        <v>1.0987014675839075</v>
      </c>
      <c r="I66" s="290">
        <f>D66/H66</f>
        <v>0</v>
      </c>
      <c r="J66" s="485">
        <f t="shared" si="0"/>
        <v>0</v>
      </c>
      <c r="K66" s="548">
        <v>0</v>
      </c>
      <c r="L66" s="485">
        <f t="shared" si="7"/>
        <v>0</v>
      </c>
      <c r="M66" s="486">
        <f>埼玉係数!E66+埼玉係数!F66</f>
        <v>0.40994634698005827</v>
      </c>
      <c r="N66" s="485">
        <f t="shared" si="8"/>
        <v>0</v>
      </c>
      <c r="O66" s="48"/>
      <c r="P66" s="7"/>
      <c r="Q66" s="486">
        <f>埼玉係数!G66</f>
        <v>0</v>
      </c>
      <c r="R66" s="485">
        <f t="shared" si="9"/>
        <v>0</v>
      </c>
      <c r="S66" s="485">
        <f t="shared" si="10"/>
        <v>0</v>
      </c>
      <c r="T66" s="548">
        <v>0</v>
      </c>
      <c r="U66" s="485">
        <f t="shared" si="5"/>
        <v>0</v>
      </c>
      <c r="V66" s="36">
        <f t="array" ref="V66:V69">TRANSPOSE(DATA!BQ123:BT123)</f>
        <v>0</v>
      </c>
      <c r="W66" s="485">
        <f t="shared" si="11"/>
        <v>0</v>
      </c>
      <c r="X66" s="485">
        <f t="shared" si="12"/>
        <v>0</v>
      </c>
      <c r="Y66" s="485">
        <f t="shared" si="13"/>
        <v>0</v>
      </c>
      <c r="Z66" s="36">
        <f t="array" ref="Z66:Z69">TRANSPOSE(DATA!BQ122:BT122)</f>
        <v>0</v>
      </c>
      <c r="AA66" s="485">
        <f>W66*(1-建設係数!T66)</f>
        <v>0</v>
      </c>
      <c r="AB66" s="485">
        <f>X66*(1-建設係数!T66)</f>
        <v>0</v>
      </c>
      <c r="AC66" s="485">
        <f t="shared" si="14"/>
        <v>0</v>
      </c>
      <c r="AD66" s="487">
        <f>(I66+K66+T66)*埼玉係数!H66/1000</f>
        <v>0</v>
      </c>
      <c r="AE66" s="487">
        <f>(I66+K66+T66)*埼玉係数!I66/1000</f>
        <v>0</v>
      </c>
    </row>
    <row r="67" spans="1:31">
      <c r="A67" s="7"/>
      <c r="B67" s="488">
        <v>412</v>
      </c>
      <c r="C67" s="489" t="s">
        <v>534</v>
      </c>
      <c r="D67" s="290">
        <v>0</v>
      </c>
      <c r="E67" s="485">
        <f>DATA!BO67</f>
        <v>0</v>
      </c>
      <c r="F67" s="486">
        <f>埼玉係数!D67</f>
        <v>1</v>
      </c>
      <c r="G67" s="485">
        <f t="shared" si="6"/>
        <v>0</v>
      </c>
      <c r="H67" s="486">
        <f>建設係数!S67</f>
        <v>1.0592679888778262</v>
      </c>
      <c r="I67" s="290">
        <f t="shared" ref="I67:I69" si="15">D67/H67</f>
        <v>0</v>
      </c>
      <c r="J67" s="485">
        <f t="shared" si="0"/>
        <v>0</v>
      </c>
      <c r="K67" s="548">
        <v>0</v>
      </c>
      <c r="L67" s="485">
        <f t="shared" si="7"/>
        <v>0</v>
      </c>
      <c r="M67" s="486">
        <f>埼玉係数!E67+埼玉係数!F67</f>
        <v>0.42649849373292392</v>
      </c>
      <c r="N67" s="485">
        <f t="shared" si="8"/>
        <v>0</v>
      </c>
      <c r="O67" s="48"/>
      <c r="P67" s="7"/>
      <c r="Q67" s="486">
        <f>埼玉係数!G67</f>
        <v>0</v>
      </c>
      <c r="R67" s="485">
        <f t="shared" si="9"/>
        <v>0</v>
      </c>
      <c r="S67" s="485">
        <f t="shared" si="10"/>
        <v>0</v>
      </c>
      <c r="T67" s="548">
        <v>0</v>
      </c>
      <c r="U67" s="485">
        <f t="shared" si="5"/>
        <v>0</v>
      </c>
      <c r="V67" s="36">
        <v>0</v>
      </c>
      <c r="W67" s="485">
        <f t="shared" si="11"/>
        <v>0</v>
      </c>
      <c r="X67" s="485">
        <f t="shared" si="12"/>
        <v>0</v>
      </c>
      <c r="Y67" s="485">
        <f t="shared" si="13"/>
        <v>0</v>
      </c>
      <c r="Z67" s="36">
        <v>0</v>
      </c>
      <c r="AA67" s="485">
        <f>W67*(1-建設係数!T67)</f>
        <v>0</v>
      </c>
      <c r="AB67" s="485">
        <f>X67*(1-建設係数!T67)</f>
        <v>0</v>
      </c>
      <c r="AC67" s="485">
        <f t="shared" si="14"/>
        <v>0</v>
      </c>
      <c r="AD67" s="487">
        <f>(I67+K67+T67)*埼玉係数!H67/1000</f>
        <v>0</v>
      </c>
      <c r="AE67" s="487">
        <f>(I67+K67+T67)*埼玉係数!I67/1000</f>
        <v>0</v>
      </c>
    </row>
    <row r="68" spans="1:31">
      <c r="A68" s="7"/>
      <c r="B68" s="488">
        <v>413</v>
      </c>
      <c r="C68" s="489" t="s">
        <v>535</v>
      </c>
      <c r="D68" s="290">
        <v>0</v>
      </c>
      <c r="E68" s="485">
        <f>DATA!BO68</f>
        <v>0</v>
      </c>
      <c r="F68" s="486">
        <f>埼玉係数!D68</f>
        <v>1</v>
      </c>
      <c r="G68" s="485">
        <f t="shared" si="6"/>
        <v>0</v>
      </c>
      <c r="H68" s="486">
        <f>建設係数!S68</f>
        <v>1.0581830538386425</v>
      </c>
      <c r="I68" s="290">
        <f t="shared" si="15"/>
        <v>0</v>
      </c>
      <c r="J68" s="485">
        <f t="shared" si="0"/>
        <v>0</v>
      </c>
      <c r="K68" s="548">
        <v>0</v>
      </c>
      <c r="L68" s="485">
        <f t="shared" si="7"/>
        <v>0</v>
      </c>
      <c r="M68" s="486">
        <f>埼玉係数!E68+埼玉係数!F68</f>
        <v>0.3872494914165765</v>
      </c>
      <c r="N68" s="485">
        <f t="shared" si="8"/>
        <v>0</v>
      </c>
      <c r="O68" s="48"/>
      <c r="P68" s="7"/>
      <c r="Q68" s="486">
        <f>埼玉係数!G68</f>
        <v>0</v>
      </c>
      <c r="R68" s="485">
        <f t="shared" si="9"/>
        <v>0</v>
      </c>
      <c r="S68" s="485">
        <f t="shared" si="10"/>
        <v>0</v>
      </c>
      <c r="T68" s="548">
        <v>0</v>
      </c>
      <c r="U68" s="485">
        <f t="shared" si="5"/>
        <v>0</v>
      </c>
      <c r="V68" s="36">
        <v>0</v>
      </c>
      <c r="W68" s="485">
        <f t="shared" si="11"/>
        <v>0</v>
      </c>
      <c r="X68" s="485">
        <f t="shared" si="12"/>
        <v>0</v>
      </c>
      <c r="Y68" s="485">
        <f t="shared" si="13"/>
        <v>0</v>
      </c>
      <c r="Z68" s="36">
        <v>0</v>
      </c>
      <c r="AA68" s="485">
        <f>W68*(1-建設係数!T68)</f>
        <v>0</v>
      </c>
      <c r="AB68" s="485">
        <f>X68*(1-建設係数!T68)</f>
        <v>0</v>
      </c>
      <c r="AC68" s="485">
        <f t="shared" si="14"/>
        <v>0</v>
      </c>
      <c r="AD68" s="487">
        <f>(I68+K68+T68)*埼玉係数!H68/1000</f>
        <v>0</v>
      </c>
      <c r="AE68" s="487">
        <f>(I68+K68+T68)*埼玉係数!I68/1000</f>
        <v>0</v>
      </c>
    </row>
    <row r="69" spans="1:31">
      <c r="A69" s="7"/>
      <c r="B69" s="488">
        <v>419</v>
      </c>
      <c r="C69" s="489" t="s">
        <v>536</v>
      </c>
      <c r="D69" s="290">
        <v>0</v>
      </c>
      <c r="E69" s="485">
        <f>DATA!BO69</f>
        <v>0</v>
      </c>
      <c r="F69" s="486">
        <f>埼玉係数!D69</f>
        <v>1</v>
      </c>
      <c r="G69" s="485">
        <f t="shared" si="6"/>
        <v>0</v>
      </c>
      <c r="H69" s="486">
        <f>建設係数!S69</f>
        <v>1.0671364394016944</v>
      </c>
      <c r="I69" s="290">
        <f t="shared" si="15"/>
        <v>0</v>
      </c>
      <c r="J69" s="485">
        <f t="shared" si="0"/>
        <v>0</v>
      </c>
      <c r="K69" s="548">
        <v>0</v>
      </c>
      <c r="L69" s="485">
        <f t="shared" si="7"/>
        <v>0</v>
      </c>
      <c r="M69" s="486">
        <f>埼玉係数!E69+埼玉係数!F69</f>
        <v>0.34580005533881109</v>
      </c>
      <c r="N69" s="485">
        <f t="shared" si="8"/>
        <v>0</v>
      </c>
      <c r="O69" s="48"/>
      <c r="P69" s="7"/>
      <c r="Q69" s="486">
        <f>埼玉係数!G69</f>
        <v>0</v>
      </c>
      <c r="R69" s="485">
        <f t="shared" si="9"/>
        <v>0</v>
      </c>
      <c r="S69" s="485">
        <f t="shared" si="10"/>
        <v>0</v>
      </c>
      <c r="T69" s="548">
        <v>0</v>
      </c>
      <c r="U69" s="485">
        <f t="shared" si="5"/>
        <v>0</v>
      </c>
      <c r="V69" s="36">
        <v>0</v>
      </c>
      <c r="W69" s="485">
        <f t="shared" si="11"/>
        <v>0</v>
      </c>
      <c r="X69" s="485">
        <f t="shared" si="12"/>
        <v>0</v>
      </c>
      <c r="Y69" s="485">
        <f t="shared" si="13"/>
        <v>0</v>
      </c>
      <c r="Z69" s="36">
        <v>0</v>
      </c>
      <c r="AA69" s="485">
        <f>W69*(1-建設係数!T69)</f>
        <v>0</v>
      </c>
      <c r="AB69" s="485">
        <f>X69*(1-建設係数!T69)</f>
        <v>0</v>
      </c>
      <c r="AC69" s="485">
        <f t="shared" si="14"/>
        <v>0</v>
      </c>
      <c r="AD69" s="487">
        <f>(I69+K69+T69)*埼玉係数!H69/1000</f>
        <v>0</v>
      </c>
      <c r="AE69" s="487">
        <f>(I69+K69+T69)*埼玉係数!I69/1000</f>
        <v>0</v>
      </c>
    </row>
    <row r="70" spans="1:31">
      <c r="A70" s="7"/>
      <c r="B70" s="282">
        <v>461</v>
      </c>
      <c r="C70" s="288" t="s">
        <v>537</v>
      </c>
      <c r="D70" s="289"/>
      <c r="E70" s="485">
        <f>DATA!BO70</f>
        <v>0</v>
      </c>
      <c r="F70" s="486">
        <f>埼玉係数!D70</f>
        <v>0.52760112747217169</v>
      </c>
      <c r="G70" s="485">
        <f t="shared" si="6"/>
        <v>0</v>
      </c>
      <c r="H70" s="486">
        <f>建設係数!S70</f>
        <v>1.0017231910022002</v>
      </c>
      <c r="I70" s="289"/>
      <c r="J70" s="485">
        <f t="shared" ref="J70:J111" si="16">G70/H70</f>
        <v>0</v>
      </c>
      <c r="K70" s="548">
        <v>0</v>
      </c>
      <c r="L70" s="485">
        <f t="shared" si="7"/>
        <v>0</v>
      </c>
      <c r="M70" s="486">
        <f>埼玉係数!E70+埼玉係数!F70</f>
        <v>0.14638922122709025</v>
      </c>
      <c r="N70" s="485">
        <f t="shared" si="8"/>
        <v>0</v>
      </c>
      <c r="O70" s="48"/>
      <c r="P70" s="7"/>
      <c r="Q70" s="486">
        <f>埼玉係数!G70</f>
        <v>1.8598925240154728E-2</v>
      </c>
      <c r="R70" s="485">
        <f t="shared" si="9"/>
        <v>0</v>
      </c>
      <c r="S70" s="485">
        <f t="shared" si="10"/>
        <v>0</v>
      </c>
      <c r="T70" s="548">
        <v>0</v>
      </c>
      <c r="U70" s="485">
        <f t="shared" ref="U70:U111" si="17">T70*H70</f>
        <v>0</v>
      </c>
      <c r="V70" s="287"/>
      <c r="W70" s="485">
        <f t="shared" si="11"/>
        <v>0</v>
      </c>
      <c r="X70" s="485">
        <f t="shared" si="12"/>
        <v>0</v>
      </c>
      <c r="Y70" s="485">
        <f t="shared" si="13"/>
        <v>0</v>
      </c>
      <c r="Z70" s="287"/>
      <c r="AA70" s="485">
        <f>W70*(1-建設係数!T70)</f>
        <v>0</v>
      </c>
      <c r="AB70" s="485">
        <f>X70*(1-建設係数!T70)</f>
        <v>0</v>
      </c>
      <c r="AC70" s="485">
        <f t="shared" si="14"/>
        <v>0</v>
      </c>
      <c r="AD70" s="487">
        <f>(I70+K70+T70)*埼玉係数!H70/1000</f>
        <v>0</v>
      </c>
      <c r="AE70" s="487">
        <f>(I70+K70+T70)*埼玉係数!I70/1000</f>
        <v>0</v>
      </c>
    </row>
    <row r="71" spans="1:31">
      <c r="A71" s="7"/>
      <c r="B71" s="282">
        <v>462</v>
      </c>
      <c r="C71" s="288" t="s">
        <v>538</v>
      </c>
      <c r="D71" s="289"/>
      <c r="E71" s="485">
        <f>DATA!BO71</f>
        <v>0</v>
      </c>
      <c r="F71" s="486">
        <f>埼玉係数!D71</f>
        <v>0.99985159971576065</v>
      </c>
      <c r="G71" s="485">
        <f t="shared" ref="G71:G110" si="18">E71*F71</f>
        <v>0</v>
      </c>
      <c r="H71" s="486">
        <f>建設係数!S71</f>
        <v>1.1980896706137643</v>
      </c>
      <c r="I71" s="289"/>
      <c r="J71" s="485">
        <f t="shared" si="16"/>
        <v>0</v>
      </c>
      <c r="K71" s="548">
        <v>0</v>
      </c>
      <c r="L71" s="485">
        <f t="shared" ref="L71:L111" si="19">K71*H71</f>
        <v>0</v>
      </c>
      <c r="M71" s="486">
        <f>埼玉係数!E71+埼玉係数!F71</f>
        <v>6.4142530582805168E-2</v>
      </c>
      <c r="N71" s="485">
        <f t="shared" ref="N71:N111" si="20">K71*M71</f>
        <v>0</v>
      </c>
      <c r="O71" s="48"/>
      <c r="P71" s="7"/>
      <c r="Q71" s="486">
        <f>埼玉係数!G71</f>
        <v>4.8338305416411242E-3</v>
      </c>
      <c r="R71" s="485">
        <f t="shared" ref="R71:R111" si="21">Q71*$P$116</f>
        <v>0</v>
      </c>
      <c r="S71" s="485">
        <f t="shared" ref="S71:S111" si="22">F71*R71</f>
        <v>0</v>
      </c>
      <c r="T71" s="548">
        <v>0</v>
      </c>
      <c r="U71" s="485">
        <f t="shared" si="17"/>
        <v>0</v>
      </c>
      <c r="V71" s="287"/>
      <c r="W71" s="485">
        <f t="shared" ref="W71:W111" si="23">L71</f>
        <v>0</v>
      </c>
      <c r="X71" s="485">
        <f t="shared" ref="X71:X111" si="24">U71</f>
        <v>0</v>
      </c>
      <c r="Y71" s="485">
        <f t="shared" ref="Y71:Y111" si="25">SUM(V71:X71)</f>
        <v>0</v>
      </c>
      <c r="Z71" s="287"/>
      <c r="AA71" s="485">
        <f>W71*(1-建設係数!T71)</f>
        <v>0</v>
      </c>
      <c r="AB71" s="485">
        <f>X71*(1-建設係数!T71)</f>
        <v>0</v>
      </c>
      <c r="AC71" s="485">
        <f t="shared" ref="AC71:AC111" si="26">SUM(Z71:AB71)</f>
        <v>0</v>
      </c>
      <c r="AD71" s="487">
        <f>(I71+K71+T71)*埼玉係数!H71/1000</f>
        <v>0</v>
      </c>
      <c r="AE71" s="487">
        <f>(I71+K71+T71)*埼玉係数!I71/1000</f>
        <v>0</v>
      </c>
    </row>
    <row r="72" spans="1:31">
      <c r="A72" s="7"/>
      <c r="B72" s="282">
        <v>471</v>
      </c>
      <c r="C72" s="288" t="s">
        <v>539</v>
      </c>
      <c r="D72" s="289"/>
      <c r="E72" s="485">
        <f>DATA!BO72</f>
        <v>0</v>
      </c>
      <c r="F72" s="486">
        <f>埼玉係数!D72</f>
        <v>0.99980146321047914</v>
      </c>
      <c r="G72" s="485">
        <f t="shared" si="18"/>
        <v>0</v>
      </c>
      <c r="H72" s="486">
        <f>建設係数!S72</f>
        <v>1.0129551690896568</v>
      </c>
      <c r="I72" s="289"/>
      <c r="J72" s="485">
        <f t="shared" si="16"/>
        <v>0</v>
      </c>
      <c r="K72" s="548">
        <v>0</v>
      </c>
      <c r="L72" s="485">
        <f t="shared" si="19"/>
        <v>0</v>
      </c>
      <c r="M72" s="486">
        <f>埼玉係数!E72+埼玉係数!F72</f>
        <v>0.21958897206310765</v>
      </c>
      <c r="N72" s="485">
        <f t="shared" si="20"/>
        <v>0</v>
      </c>
      <c r="O72" s="48"/>
      <c r="P72" s="7"/>
      <c r="Q72" s="486">
        <f>埼玉係数!G72</f>
        <v>7.4947585940297757E-3</v>
      </c>
      <c r="R72" s="485">
        <f t="shared" si="21"/>
        <v>0</v>
      </c>
      <c r="S72" s="485">
        <f t="shared" si="22"/>
        <v>0</v>
      </c>
      <c r="T72" s="548">
        <v>0</v>
      </c>
      <c r="U72" s="485">
        <f t="shared" si="17"/>
        <v>0</v>
      </c>
      <c r="V72" s="287"/>
      <c r="W72" s="485">
        <f t="shared" si="23"/>
        <v>0</v>
      </c>
      <c r="X72" s="485">
        <f t="shared" si="24"/>
        <v>0</v>
      </c>
      <c r="Y72" s="485">
        <f t="shared" si="25"/>
        <v>0</v>
      </c>
      <c r="Z72" s="287"/>
      <c r="AA72" s="485">
        <f>W72*(1-建設係数!T72)</f>
        <v>0</v>
      </c>
      <c r="AB72" s="485">
        <f>X72*(1-建設係数!T72)</f>
        <v>0</v>
      </c>
      <c r="AC72" s="485">
        <f t="shared" si="26"/>
        <v>0</v>
      </c>
      <c r="AD72" s="487">
        <f>(I72+K72+T72)*埼玉係数!H72/1000</f>
        <v>0</v>
      </c>
      <c r="AE72" s="487">
        <f>(I72+K72+T72)*埼玉係数!I72/1000</f>
        <v>0</v>
      </c>
    </row>
    <row r="73" spans="1:31">
      <c r="A73" s="7"/>
      <c r="B73" s="282">
        <v>481</v>
      </c>
      <c r="C73" s="288" t="s">
        <v>540</v>
      </c>
      <c r="D73" s="289"/>
      <c r="E73" s="485">
        <f>DATA!BO73</f>
        <v>0</v>
      </c>
      <c r="F73" s="486">
        <f>埼玉係数!D73</f>
        <v>0.89605782060312567</v>
      </c>
      <c r="G73" s="485">
        <f t="shared" si="18"/>
        <v>0</v>
      </c>
      <c r="H73" s="486">
        <f>建設係数!S73</f>
        <v>1.0357527299656537</v>
      </c>
      <c r="I73" s="289"/>
      <c r="J73" s="485">
        <f t="shared" si="16"/>
        <v>0</v>
      </c>
      <c r="K73" s="548">
        <v>0</v>
      </c>
      <c r="L73" s="485">
        <f t="shared" si="19"/>
        <v>0</v>
      </c>
      <c r="M73" s="486">
        <f>埼玉係数!E73+埼玉係数!F73</f>
        <v>0.38547965832675279</v>
      </c>
      <c r="N73" s="485">
        <f t="shared" si="20"/>
        <v>0</v>
      </c>
      <c r="O73" s="48"/>
      <c r="P73" s="7"/>
      <c r="Q73" s="486">
        <f>埼玉係数!G73</f>
        <v>4.6552987805531754E-4</v>
      </c>
      <c r="R73" s="485">
        <f t="shared" si="21"/>
        <v>0</v>
      </c>
      <c r="S73" s="485">
        <f t="shared" si="22"/>
        <v>0</v>
      </c>
      <c r="T73" s="548">
        <v>0</v>
      </c>
      <c r="U73" s="485">
        <f t="shared" si="17"/>
        <v>0</v>
      </c>
      <c r="V73" s="287"/>
      <c r="W73" s="485">
        <f t="shared" si="23"/>
        <v>0</v>
      </c>
      <c r="X73" s="485">
        <f t="shared" si="24"/>
        <v>0</v>
      </c>
      <c r="Y73" s="485">
        <f t="shared" si="25"/>
        <v>0</v>
      </c>
      <c r="Z73" s="287"/>
      <c r="AA73" s="485">
        <f>W73*(1-建設係数!T73)</f>
        <v>0</v>
      </c>
      <c r="AB73" s="485">
        <f>X73*(1-建設係数!T73)</f>
        <v>0</v>
      </c>
      <c r="AC73" s="485">
        <f t="shared" si="26"/>
        <v>0</v>
      </c>
      <c r="AD73" s="487">
        <f>(I73+K73+T73)*埼玉係数!H73/1000</f>
        <v>0</v>
      </c>
      <c r="AE73" s="487">
        <f>(I73+K73+T73)*埼玉係数!I73/1000</f>
        <v>0</v>
      </c>
    </row>
    <row r="74" spans="1:31">
      <c r="A74" s="7"/>
      <c r="B74" s="282">
        <v>511</v>
      </c>
      <c r="C74" s="288" t="s">
        <v>541</v>
      </c>
      <c r="D74" s="289"/>
      <c r="E74" s="485">
        <f>DATA!BO74</f>
        <v>0</v>
      </c>
      <c r="F74" s="486">
        <f>埼玉係数!D74</f>
        <v>0.70804842552064784</v>
      </c>
      <c r="G74" s="485">
        <f t="shared" si="18"/>
        <v>0</v>
      </c>
      <c r="H74" s="486">
        <f>建設係数!S74</f>
        <v>1.0828948084534689</v>
      </c>
      <c r="I74" s="289"/>
      <c r="J74" s="485">
        <f t="shared" si="16"/>
        <v>0</v>
      </c>
      <c r="K74" s="548">
        <v>0</v>
      </c>
      <c r="L74" s="485">
        <f t="shared" si="19"/>
        <v>0</v>
      </c>
      <c r="M74" s="486">
        <f>埼玉係数!E74+埼玉係数!F74</f>
        <v>0.54797125739735575</v>
      </c>
      <c r="N74" s="485">
        <f t="shared" si="20"/>
        <v>0</v>
      </c>
      <c r="O74" s="48"/>
      <c r="P74" s="7"/>
      <c r="Q74" s="486">
        <f>埼玉係数!G74</f>
        <v>0.15313294044826334</v>
      </c>
      <c r="R74" s="485">
        <f t="shared" si="21"/>
        <v>0</v>
      </c>
      <c r="S74" s="485">
        <f t="shared" si="22"/>
        <v>0</v>
      </c>
      <c r="T74" s="548">
        <v>0</v>
      </c>
      <c r="U74" s="485">
        <f t="shared" si="17"/>
        <v>0</v>
      </c>
      <c r="V74" s="287"/>
      <c r="W74" s="485">
        <f t="shared" si="23"/>
        <v>0</v>
      </c>
      <c r="X74" s="485">
        <f t="shared" si="24"/>
        <v>0</v>
      </c>
      <c r="Y74" s="485">
        <f t="shared" si="25"/>
        <v>0</v>
      </c>
      <c r="Z74" s="287"/>
      <c r="AA74" s="485">
        <f>W74*(1-建設係数!T74)</f>
        <v>0</v>
      </c>
      <c r="AB74" s="485">
        <f>X74*(1-建設係数!T74)</f>
        <v>0</v>
      </c>
      <c r="AC74" s="485">
        <f t="shared" si="26"/>
        <v>0</v>
      </c>
      <c r="AD74" s="487">
        <f>(I74+K74+T74)*埼玉係数!H74/1000</f>
        <v>0</v>
      </c>
      <c r="AE74" s="487">
        <f>(I74+K74+T74)*埼玉係数!I74/1000</f>
        <v>0</v>
      </c>
    </row>
    <row r="75" spans="1:31">
      <c r="A75" s="7"/>
      <c r="B75" s="282">
        <v>531</v>
      </c>
      <c r="C75" s="288" t="s">
        <v>542</v>
      </c>
      <c r="D75" s="289"/>
      <c r="E75" s="485">
        <f>DATA!BO75</f>
        <v>0</v>
      </c>
      <c r="F75" s="486">
        <f>埼玉係数!D75</f>
        <v>0.68770259202726169</v>
      </c>
      <c r="G75" s="485">
        <f t="shared" si="18"/>
        <v>0</v>
      </c>
      <c r="H75" s="486">
        <f>建設係数!S75</f>
        <v>1.0150936591101991</v>
      </c>
      <c r="I75" s="289"/>
      <c r="J75" s="485">
        <f t="shared" si="16"/>
        <v>0</v>
      </c>
      <c r="K75" s="548">
        <v>0</v>
      </c>
      <c r="L75" s="485">
        <f t="shared" si="19"/>
        <v>0</v>
      </c>
      <c r="M75" s="486">
        <f>埼玉係数!E75+埼玉係数!F75</f>
        <v>0.52192103343471552</v>
      </c>
      <c r="N75" s="485">
        <f t="shared" si="20"/>
        <v>0</v>
      </c>
      <c r="O75" s="48"/>
      <c r="P75" s="7"/>
      <c r="Q75" s="486">
        <f>埼玉係数!G75</f>
        <v>4.7371922807883014E-2</v>
      </c>
      <c r="R75" s="485">
        <f t="shared" si="21"/>
        <v>0</v>
      </c>
      <c r="S75" s="485">
        <f t="shared" si="22"/>
        <v>0</v>
      </c>
      <c r="T75" s="548">
        <v>0</v>
      </c>
      <c r="U75" s="485">
        <f t="shared" si="17"/>
        <v>0</v>
      </c>
      <c r="V75" s="287"/>
      <c r="W75" s="485">
        <f t="shared" si="23"/>
        <v>0</v>
      </c>
      <c r="X75" s="485">
        <f t="shared" si="24"/>
        <v>0</v>
      </c>
      <c r="Y75" s="485">
        <f t="shared" si="25"/>
        <v>0</v>
      </c>
      <c r="Z75" s="287"/>
      <c r="AA75" s="485">
        <f>W75*(1-建設係数!T75)</f>
        <v>0</v>
      </c>
      <c r="AB75" s="485">
        <f>X75*(1-建設係数!T75)</f>
        <v>0</v>
      </c>
      <c r="AC75" s="485">
        <f t="shared" si="26"/>
        <v>0</v>
      </c>
      <c r="AD75" s="487">
        <f>(I75+K75+T75)*埼玉係数!H75/1000</f>
        <v>0</v>
      </c>
      <c r="AE75" s="487">
        <f>(I75+K75+T75)*埼玉係数!I75/1000</f>
        <v>0</v>
      </c>
    </row>
    <row r="76" spans="1:31">
      <c r="A76" s="7"/>
      <c r="B76" s="282">
        <v>551</v>
      </c>
      <c r="C76" s="288" t="s">
        <v>543</v>
      </c>
      <c r="D76" s="289"/>
      <c r="E76" s="485">
        <f>DATA!BO76</f>
        <v>0</v>
      </c>
      <c r="F76" s="486">
        <f>埼玉係数!D76</f>
        <v>0.7298125235255789</v>
      </c>
      <c r="G76" s="485">
        <f t="shared" si="18"/>
        <v>0</v>
      </c>
      <c r="H76" s="486">
        <f>建設係数!S76</f>
        <v>1.0456263787043396</v>
      </c>
      <c r="I76" s="289"/>
      <c r="J76" s="485">
        <f t="shared" si="16"/>
        <v>0</v>
      </c>
      <c r="K76" s="548">
        <v>0</v>
      </c>
      <c r="L76" s="485">
        <f t="shared" si="19"/>
        <v>0</v>
      </c>
      <c r="M76" s="486">
        <f>埼玉係数!E76+埼玉係数!F76</f>
        <v>0.38872804374523462</v>
      </c>
      <c r="N76" s="485">
        <f t="shared" si="20"/>
        <v>0</v>
      </c>
      <c r="O76" s="48"/>
      <c r="P76" s="7"/>
      <c r="Q76" s="486">
        <f>埼玉係数!G76</f>
        <v>2.8618254496870256E-3</v>
      </c>
      <c r="R76" s="485">
        <f t="shared" si="21"/>
        <v>0</v>
      </c>
      <c r="S76" s="485">
        <f t="shared" si="22"/>
        <v>0</v>
      </c>
      <c r="T76" s="548">
        <v>0</v>
      </c>
      <c r="U76" s="485">
        <f t="shared" si="17"/>
        <v>0</v>
      </c>
      <c r="V76" s="287"/>
      <c r="W76" s="485">
        <f t="shared" si="23"/>
        <v>0</v>
      </c>
      <c r="X76" s="485">
        <f t="shared" si="24"/>
        <v>0</v>
      </c>
      <c r="Y76" s="485">
        <f t="shared" si="25"/>
        <v>0</v>
      </c>
      <c r="Z76" s="287"/>
      <c r="AA76" s="485">
        <f>W76*(1-建設係数!T76)</f>
        <v>0</v>
      </c>
      <c r="AB76" s="485">
        <f>X76*(1-建設係数!T76)</f>
        <v>0</v>
      </c>
      <c r="AC76" s="485">
        <f t="shared" si="26"/>
        <v>0</v>
      </c>
      <c r="AD76" s="487">
        <f>(I76+K76+T76)*埼玉係数!H76/1000</f>
        <v>0</v>
      </c>
      <c r="AE76" s="487">
        <f>(I76+K76+T76)*埼玉係数!I76/1000</f>
        <v>0</v>
      </c>
    </row>
    <row r="77" spans="1:31">
      <c r="A77" s="7"/>
      <c r="B77" s="282">
        <v>552</v>
      </c>
      <c r="C77" s="288" t="s">
        <v>544</v>
      </c>
      <c r="D77" s="289"/>
      <c r="E77" s="485">
        <f>DATA!BO77</f>
        <v>0</v>
      </c>
      <c r="F77" s="486">
        <f>埼玉係数!D77</f>
        <v>0.99984233090155306</v>
      </c>
      <c r="G77" s="485">
        <f t="shared" si="18"/>
        <v>0</v>
      </c>
      <c r="H77" s="486">
        <f>建設係数!S77</f>
        <v>0.99794343839870592</v>
      </c>
      <c r="I77" s="289"/>
      <c r="J77" s="485">
        <f t="shared" si="16"/>
        <v>0</v>
      </c>
      <c r="K77" s="548">
        <v>0</v>
      </c>
      <c r="L77" s="485">
        <f t="shared" si="19"/>
        <v>0</v>
      </c>
      <c r="M77" s="486">
        <f>埼玉係数!E77+埼玉係数!F77</f>
        <v>0.29926421222360172</v>
      </c>
      <c r="N77" s="485">
        <f t="shared" si="20"/>
        <v>0</v>
      </c>
      <c r="O77" s="48"/>
      <c r="P77" s="7"/>
      <c r="Q77" s="486">
        <f>埼玉係数!G77</f>
        <v>4.3357190256892018E-2</v>
      </c>
      <c r="R77" s="485">
        <f t="shared" si="21"/>
        <v>0</v>
      </c>
      <c r="S77" s="485">
        <f t="shared" si="22"/>
        <v>0</v>
      </c>
      <c r="T77" s="548">
        <v>0</v>
      </c>
      <c r="U77" s="485">
        <f t="shared" si="17"/>
        <v>0</v>
      </c>
      <c r="V77" s="287"/>
      <c r="W77" s="485">
        <f t="shared" si="23"/>
        <v>0</v>
      </c>
      <c r="X77" s="485">
        <f t="shared" si="24"/>
        <v>0</v>
      </c>
      <c r="Y77" s="485">
        <f t="shared" si="25"/>
        <v>0</v>
      </c>
      <c r="Z77" s="287"/>
      <c r="AA77" s="485">
        <f>W77*(1-建設係数!T77)</f>
        <v>0</v>
      </c>
      <c r="AB77" s="485">
        <f>X77*(1-建設係数!T77)</f>
        <v>0</v>
      </c>
      <c r="AC77" s="485">
        <f t="shared" si="26"/>
        <v>0</v>
      </c>
      <c r="AD77" s="487">
        <f>(I77+K77+T77)*埼玉係数!H77/1000</f>
        <v>0</v>
      </c>
      <c r="AE77" s="487">
        <f>(I77+K77+T77)*埼玉係数!I77/1000</f>
        <v>0</v>
      </c>
    </row>
    <row r="78" spans="1:31">
      <c r="A78" s="7"/>
      <c r="B78" s="282">
        <v>553</v>
      </c>
      <c r="C78" s="288" t="s">
        <v>545</v>
      </c>
      <c r="D78" s="289"/>
      <c r="E78" s="485">
        <f>DATA!BO78</f>
        <v>0</v>
      </c>
      <c r="F78" s="486">
        <f>埼玉係数!D78</f>
        <v>1</v>
      </c>
      <c r="G78" s="485">
        <f t="shared" si="18"/>
        <v>0</v>
      </c>
      <c r="H78" s="486">
        <f>建設係数!S78</f>
        <v>1.0028003529063936</v>
      </c>
      <c r="I78" s="289"/>
      <c r="J78" s="485">
        <f t="shared" si="16"/>
        <v>0</v>
      </c>
      <c r="K78" s="548">
        <v>0</v>
      </c>
      <c r="L78" s="485">
        <f t="shared" si="19"/>
        <v>0</v>
      </c>
      <c r="M78" s="486">
        <f>埼玉係数!E78+埼玉係数!F78</f>
        <v>0.41348880007681132</v>
      </c>
      <c r="N78" s="485">
        <f t="shared" si="20"/>
        <v>0</v>
      </c>
      <c r="O78" s="48"/>
      <c r="P78" s="7"/>
      <c r="Q78" s="486">
        <f>埼玉係数!G78</f>
        <v>0.20310389470480347</v>
      </c>
      <c r="R78" s="485">
        <f t="shared" si="21"/>
        <v>0</v>
      </c>
      <c r="S78" s="485">
        <f t="shared" si="22"/>
        <v>0</v>
      </c>
      <c r="T78" s="548">
        <v>0</v>
      </c>
      <c r="U78" s="485">
        <f t="shared" si="17"/>
        <v>0</v>
      </c>
      <c r="V78" s="287"/>
      <c r="W78" s="485">
        <f t="shared" si="23"/>
        <v>0</v>
      </c>
      <c r="X78" s="485">
        <f t="shared" si="24"/>
        <v>0</v>
      </c>
      <c r="Y78" s="485">
        <f t="shared" si="25"/>
        <v>0</v>
      </c>
      <c r="Z78" s="287"/>
      <c r="AA78" s="485">
        <f>W78*(1-建設係数!T78)</f>
        <v>0</v>
      </c>
      <c r="AB78" s="485">
        <f>X78*(1-建設係数!T78)</f>
        <v>0</v>
      </c>
      <c r="AC78" s="485">
        <f t="shared" si="26"/>
        <v>0</v>
      </c>
      <c r="AD78" s="487">
        <f>(I78+K78+T78)*埼玉係数!H78/1000</f>
        <v>0</v>
      </c>
      <c r="AE78" s="487">
        <f>(I78+K78+T78)*埼玉係数!I78/1000</f>
        <v>0</v>
      </c>
    </row>
    <row r="79" spans="1:31">
      <c r="A79" s="7"/>
      <c r="B79" s="282">
        <v>571</v>
      </c>
      <c r="C79" s="288" t="s">
        <v>546</v>
      </c>
      <c r="D79" s="289"/>
      <c r="E79" s="485">
        <f>DATA!BO79</f>
        <v>0</v>
      </c>
      <c r="F79" s="486">
        <f>埼玉係数!D79</f>
        <v>0.41275729501942648</v>
      </c>
      <c r="G79" s="485">
        <f t="shared" si="18"/>
        <v>0</v>
      </c>
      <c r="H79" s="486">
        <f>建設係数!S79</f>
        <v>0.9996968652680891</v>
      </c>
      <c r="I79" s="289"/>
      <c r="J79" s="485">
        <f t="shared" si="16"/>
        <v>0</v>
      </c>
      <c r="K79" s="548">
        <v>0</v>
      </c>
      <c r="L79" s="485">
        <f t="shared" si="19"/>
        <v>0</v>
      </c>
      <c r="M79" s="486">
        <f>埼玉係数!E79+埼玉係数!F79</f>
        <v>0.13723817412096248</v>
      </c>
      <c r="N79" s="485">
        <f t="shared" si="20"/>
        <v>0</v>
      </c>
      <c r="O79" s="48"/>
      <c r="P79" s="7"/>
      <c r="Q79" s="486">
        <f>埼玉係数!G79</f>
        <v>1.6534294593269525E-2</v>
      </c>
      <c r="R79" s="485">
        <f t="shared" si="21"/>
        <v>0</v>
      </c>
      <c r="S79" s="485">
        <f t="shared" si="22"/>
        <v>0</v>
      </c>
      <c r="T79" s="548">
        <v>0</v>
      </c>
      <c r="U79" s="485">
        <f t="shared" si="17"/>
        <v>0</v>
      </c>
      <c r="V79" s="287"/>
      <c r="W79" s="485">
        <f t="shared" si="23"/>
        <v>0</v>
      </c>
      <c r="X79" s="485">
        <f t="shared" si="24"/>
        <v>0</v>
      </c>
      <c r="Y79" s="485">
        <f t="shared" si="25"/>
        <v>0</v>
      </c>
      <c r="Z79" s="287"/>
      <c r="AA79" s="485">
        <f>W79*(1-建設係数!T79)</f>
        <v>0</v>
      </c>
      <c r="AB79" s="485">
        <f>X79*(1-建設係数!T79)</f>
        <v>0</v>
      </c>
      <c r="AC79" s="485">
        <f t="shared" si="26"/>
        <v>0</v>
      </c>
      <c r="AD79" s="487">
        <f>(I79+K79+T79)*埼玉係数!H79/1000</f>
        <v>0</v>
      </c>
      <c r="AE79" s="487">
        <f>(I79+K79+T79)*埼玉係数!I79/1000</f>
        <v>0</v>
      </c>
    </row>
    <row r="80" spans="1:31">
      <c r="A80" s="7"/>
      <c r="B80" s="282">
        <v>572</v>
      </c>
      <c r="C80" s="288" t="s">
        <v>547</v>
      </c>
      <c r="D80" s="289"/>
      <c r="E80" s="485">
        <f>DATA!BO80</f>
        <v>0</v>
      </c>
      <c r="F80" s="486">
        <f>埼玉係数!D80</f>
        <v>0.6107187688927912</v>
      </c>
      <c r="G80" s="485">
        <f t="shared" si="18"/>
        <v>0</v>
      </c>
      <c r="H80" s="486">
        <f>建設係数!S80</f>
        <v>1.0057429383197078</v>
      </c>
      <c r="I80" s="289"/>
      <c r="J80" s="485">
        <f t="shared" si="16"/>
        <v>0</v>
      </c>
      <c r="K80" s="548">
        <v>0</v>
      </c>
      <c r="L80" s="485">
        <f t="shared" si="19"/>
        <v>0</v>
      </c>
      <c r="M80" s="486">
        <f>埼玉係数!E80+埼玉係数!F80</f>
        <v>0.63632819341826674</v>
      </c>
      <c r="N80" s="485">
        <f t="shared" si="20"/>
        <v>0</v>
      </c>
      <c r="O80" s="48"/>
      <c r="P80" s="7"/>
      <c r="Q80" s="486">
        <f>埼玉係数!G80</f>
        <v>1.3575031426891435E-2</v>
      </c>
      <c r="R80" s="485">
        <f t="shared" si="21"/>
        <v>0</v>
      </c>
      <c r="S80" s="485">
        <f t="shared" si="22"/>
        <v>0</v>
      </c>
      <c r="T80" s="548">
        <v>0</v>
      </c>
      <c r="U80" s="485">
        <f t="shared" si="17"/>
        <v>0</v>
      </c>
      <c r="V80" s="287"/>
      <c r="W80" s="485">
        <f t="shared" si="23"/>
        <v>0</v>
      </c>
      <c r="X80" s="485">
        <f t="shared" si="24"/>
        <v>0</v>
      </c>
      <c r="Y80" s="485">
        <f t="shared" si="25"/>
        <v>0</v>
      </c>
      <c r="Z80" s="287"/>
      <c r="AA80" s="485">
        <f>W80*(1-建設係数!T80)</f>
        <v>0</v>
      </c>
      <c r="AB80" s="485">
        <f>X80*(1-建設係数!T80)</f>
        <v>0</v>
      </c>
      <c r="AC80" s="485">
        <f t="shared" si="26"/>
        <v>0</v>
      </c>
      <c r="AD80" s="487">
        <f>(I80+K80+T80)*埼玉係数!H80/1000</f>
        <v>0</v>
      </c>
      <c r="AE80" s="487">
        <f>(I80+K80+T80)*埼玉係数!I80/1000</f>
        <v>0</v>
      </c>
    </row>
    <row r="81" spans="1:31">
      <c r="A81" s="7"/>
      <c r="B81" s="282">
        <v>573</v>
      </c>
      <c r="C81" s="288" t="s">
        <v>548</v>
      </c>
      <c r="D81" s="289"/>
      <c r="E81" s="485">
        <f>DATA!BO81</f>
        <v>0</v>
      </c>
      <c r="F81" s="486">
        <f>埼玉係数!D81</f>
        <v>1</v>
      </c>
      <c r="G81" s="485">
        <f t="shared" si="18"/>
        <v>0</v>
      </c>
      <c r="H81" s="486">
        <f>建設係数!S81</f>
        <v>1.0882606993166555</v>
      </c>
      <c r="I81" s="289"/>
      <c r="J81" s="485">
        <f t="shared" si="16"/>
        <v>0</v>
      </c>
      <c r="K81" s="548">
        <v>0</v>
      </c>
      <c r="L81" s="485">
        <f t="shared" si="19"/>
        <v>0</v>
      </c>
      <c r="M81" s="486">
        <f>埼玉係数!E81+埼玉係数!F81</f>
        <v>0</v>
      </c>
      <c r="N81" s="485">
        <f t="shared" si="20"/>
        <v>0</v>
      </c>
      <c r="O81" s="48"/>
      <c r="P81" s="7"/>
      <c r="Q81" s="486">
        <f>埼玉係数!G81</f>
        <v>0</v>
      </c>
      <c r="R81" s="485">
        <f t="shared" si="21"/>
        <v>0</v>
      </c>
      <c r="S81" s="485">
        <f t="shared" si="22"/>
        <v>0</v>
      </c>
      <c r="T81" s="548">
        <v>0</v>
      </c>
      <c r="U81" s="485">
        <f t="shared" si="17"/>
        <v>0</v>
      </c>
      <c r="V81" s="287"/>
      <c r="W81" s="485">
        <f t="shared" si="23"/>
        <v>0</v>
      </c>
      <c r="X81" s="485">
        <f t="shared" si="24"/>
        <v>0</v>
      </c>
      <c r="Y81" s="485">
        <f t="shared" si="25"/>
        <v>0</v>
      </c>
      <c r="Z81" s="287"/>
      <c r="AA81" s="485">
        <f>W81*(1-建設係数!T81)</f>
        <v>0</v>
      </c>
      <c r="AB81" s="485">
        <f>X81*(1-建設係数!T81)</f>
        <v>0</v>
      </c>
      <c r="AC81" s="485">
        <f t="shared" si="26"/>
        <v>0</v>
      </c>
      <c r="AD81" s="487">
        <f>(I81+K81+T81)*埼玉係数!H81/1000</f>
        <v>0</v>
      </c>
      <c r="AE81" s="487">
        <f>(I81+K81+T81)*埼玉係数!I81/1000</f>
        <v>0</v>
      </c>
    </row>
    <row r="82" spans="1:31">
      <c r="A82" s="7"/>
      <c r="B82" s="282">
        <v>574</v>
      </c>
      <c r="C82" s="288" t="s">
        <v>549</v>
      </c>
      <c r="D82" s="289"/>
      <c r="E82" s="485">
        <f>DATA!BO82</f>
        <v>0</v>
      </c>
      <c r="F82" s="486">
        <f>埼玉係数!D82</f>
        <v>2.5227277044673757E-3</v>
      </c>
      <c r="G82" s="485">
        <f t="shared" si="18"/>
        <v>0</v>
      </c>
      <c r="H82" s="486">
        <f>建設係数!S82</f>
        <v>1.0990498198468528</v>
      </c>
      <c r="I82" s="289"/>
      <c r="J82" s="485">
        <f t="shared" si="16"/>
        <v>0</v>
      </c>
      <c r="K82" s="548">
        <v>0</v>
      </c>
      <c r="L82" s="485">
        <f t="shared" si="19"/>
        <v>0</v>
      </c>
      <c r="M82" s="486">
        <f>埼玉係数!E82+埼玉係数!F82</f>
        <v>-0.18230060221717204</v>
      </c>
      <c r="N82" s="485">
        <f t="shared" si="20"/>
        <v>0</v>
      </c>
      <c r="O82" s="48"/>
      <c r="P82" s="7"/>
      <c r="Q82" s="486">
        <f>埼玉係数!G82</f>
        <v>2.0721433114468139E-3</v>
      </c>
      <c r="R82" s="485">
        <f t="shared" si="21"/>
        <v>0</v>
      </c>
      <c r="S82" s="485">
        <f t="shared" si="22"/>
        <v>0</v>
      </c>
      <c r="T82" s="548">
        <v>0</v>
      </c>
      <c r="U82" s="485">
        <f t="shared" si="17"/>
        <v>0</v>
      </c>
      <c r="V82" s="287"/>
      <c r="W82" s="485">
        <f t="shared" si="23"/>
        <v>0</v>
      </c>
      <c r="X82" s="485">
        <f t="shared" si="24"/>
        <v>0</v>
      </c>
      <c r="Y82" s="485">
        <f t="shared" si="25"/>
        <v>0</v>
      </c>
      <c r="Z82" s="287"/>
      <c r="AA82" s="485">
        <f>W82*(1-建設係数!T82)</f>
        <v>0</v>
      </c>
      <c r="AB82" s="485">
        <f>X82*(1-建設係数!T82)</f>
        <v>0</v>
      </c>
      <c r="AC82" s="485">
        <f t="shared" si="26"/>
        <v>0</v>
      </c>
      <c r="AD82" s="487">
        <f>(I82+K82+T82)*埼玉係数!H82/1000</f>
        <v>0</v>
      </c>
      <c r="AE82" s="487">
        <f>(I82+K82+T82)*埼玉係数!I82/1000</f>
        <v>0</v>
      </c>
    </row>
    <row r="83" spans="1:31">
      <c r="A83" s="7"/>
      <c r="B83" s="282">
        <v>576</v>
      </c>
      <c r="C83" s="288" t="s">
        <v>550</v>
      </c>
      <c r="D83" s="289"/>
      <c r="E83" s="485">
        <f>DATA!BO83</f>
        <v>0</v>
      </c>
      <c r="F83" s="486">
        <f>埼玉係数!D83</f>
        <v>0.65033915509271734</v>
      </c>
      <c r="G83" s="485">
        <f t="shared" si="18"/>
        <v>0</v>
      </c>
      <c r="H83" s="486">
        <f>建設係数!S83</f>
        <v>1.0260639722461333</v>
      </c>
      <c r="I83" s="289"/>
      <c r="J83" s="485">
        <f t="shared" si="16"/>
        <v>0</v>
      </c>
      <c r="K83" s="548">
        <v>0</v>
      </c>
      <c r="L83" s="485">
        <f t="shared" si="19"/>
        <v>0</v>
      </c>
      <c r="M83" s="486">
        <f>埼玉係数!E83+埼玉係数!F83</f>
        <v>0.5478982022071005</v>
      </c>
      <c r="N83" s="485">
        <f t="shared" si="20"/>
        <v>0</v>
      </c>
      <c r="O83" s="48"/>
      <c r="P83" s="7"/>
      <c r="Q83" s="486">
        <f>埼玉係数!G83</f>
        <v>5.8327825845675199E-4</v>
      </c>
      <c r="R83" s="485">
        <f t="shared" si="21"/>
        <v>0</v>
      </c>
      <c r="S83" s="485">
        <f t="shared" si="22"/>
        <v>0</v>
      </c>
      <c r="T83" s="548">
        <v>0</v>
      </c>
      <c r="U83" s="485">
        <f t="shared" si="17"/>
        <v>0</v>
      </c>
      <c r="V83" s="287"/>
      <c r="W83" s="485">
        <f t="shared" si="23"/>
        <v>0</v>
      </c>
      <c r="X83" s="485">
        <f t="shared" si="24"/>
        <v>0</v>
      </c>
      <c r="Y83" s="485">
        <f t="shared" si="25"/>
        <v>0</v>
      </c>
      <c r="Z83" s="287"/>
      <c r="AA83" s="485">
        <f>W83*(1-建設係数!T83)</f>
        <v>0</v>
      </c>
      <c r="AB83" s="485">
        <f>X83*(1-建設係数!T83)</f>
        <v>0</v>
      </c>
      <c r="AC83" s="485">
        <f t="shared" si="26"/>
        <v>0</v>
      </c>
      <c r="AD83" s="487">
        <f>(I83+K83+T83)*埼玉係数!H83/1000</f>
        <v>0</v>
      </c>
      <c r="AE83" s="487">
        <f>(I83+K83+T83)*埼玉係数!I83/1000</f>
        <v>0</v>
      </c>
    </row>
    <row r="84" spans="1:31">
      <c r="A84" s="7"/>
      <c r="B84" s="282">
        <v>577</v>
      </c>
      <c r="C84" s="288" t="s">
        <v>551</v>
      </c>
      <c r="D84" s="289"/>
      <c r="E84" s="485">
        <f>DATA!BO84</f>
        <v>0</v>
      </c>
      <c r="F84" s="486">
        <f>埼玉係数!D84</f>
        <v>0.60834809475878093</v>
      </c>
      <c r="G84" s="485">
        <f t="shared" si="18"/>
        <v>0</v>
      </c>
      <c r="H84" s="486">
        <f>建設係数!S84</f>
        <v>1.0002151820820326</v>
      </c>
      <c r="I84" s="289"/>
      <c r="J84" s="485">
        <f t="shared" si="16"/>
        <v>0</v>
      </c>
      <c r="K84" s="548">
        <v>0</v>
      </c>
      <c r="L84" s="485">
        <f t="shared" si="19"/>
        <v>0</v>
      </c>
      <c r="M84" s="486">
        <f>埼玉係数!E84+埼玉係数!F84</f>
        <v>0.39192381631130974</v>
      </c>
      <c r="N84" s="485">
        <f t="shared" si="20"/>
        <v>0</v>
      </c>
      <c r="O84" s="48"/>
      <c r="P84" s="7"/>
      <c r="Q84" s="486">
        <f>埼玉係数!G84</f>
        <v>1.47128559233576E-3</v>
      </c>
      <c r="R84" s="485">
        <f t="shared" si="21"/>
        <v>0</v>
      </c>
      <c r="S84" s="485">
        <f t="shared" si="22"/>
        <v>0</v>
      </c>
      <c r="T84" s="548">
        <v>0</v>
      </c>
      <c r="U84" s="485">
        <f t="shared" si="17"/>
        <v>0</v>
      </c>
      <c r="V84" s="287"/>
      <c r="W84" s="485">
        <f t="shared" si="23"/>
        <v>0</v>
      </c>
      <c r="X84" s="485">
        <f t="shared" si="24"/>
        <v>0</v>
      </c>
      <c r="Y84" s="485">
        <f t="shared" si="25"/>
        <v>0</v>
      </c>
      <c r="Z84" s="287"/>
      <c r="AA84" s="485">
        <f>W84*(1-建設係数!T84)</f>
        <v>0</v>
      </c>
      <c r="AB84" s="485">
        <f>X84*(1-建設係数!T84)</f>
        <v>0</v>
      </c>
      <c r="AC84" s="485">
        <f t="shared" si="26"/>
        <v>0</v>
      </c>
      <c r="AD84" s="487">
        <f>(I84+K84+T84)*埼玉係数!H84/1000</f>
        <v>0</v>
      </c>
      <c r="AE84" s="487">
        <f>(I84+K84+T84)*埼玉係数!I84/1000</f>
        <v>0</v>
      </c>
    </row>
    <row r="85" spans="1:31">
      <c r="A85" s="7"/>
      <c r="B85" s="282">
        <v>578</v>
      </c>
      <c r="C85" s="288" t="s">
        <v>552</v>
      </c>
      <c r="D85" s="289"/>
      <c r="E85" s="485">
        <f>DATA!BO85</f>
        <v>0</v>
      </c>
      <c r="F85" s="486">
        <f>埼玉係数!D85</f>
        <v>0.60173495266141197</v>
      </c>
      <c r="G85" s="485">
        <f t="shared" si="18"/>
        <v>0</v>
      </c>
      <c r="H85" s="486">
        <f>建設係数!S85</f>
        <v>1.0051715877925871</v>
      </c>
      <c r="I85" s="289"/>
      <c r="J85" s="485">
        <f t="shared" si="16"/>
        <v>0</v>
      </c>
      <c r="K85" s="548">
        <v>0</v>
      </c>
      <c r="L85" s="485">
        <f t="shared" si="19"/>
        <v>0</v>
      </c>
      <c r="M85" s="486">
        <f>埼玉係数!E85+埼玉係数!F85</f>
        <v>0.49431109054462619</v>
      </c>
      <c r="N85" s="485">
        <f t="shared" si="20"/>
        <v>0</v>
      </c>
      <c r="O85" s="48"/>
      <c r="P85" s="7"/>
      <c r="Q85" s="486">
        <f>埼玉係数!G85</f>
        <v>1.0461542085301673E-2</v>
      </c>
      <c r="R85" s="485">
        <f t="shared" si="21"/>
        <v>0</v>
      </c>
      <c r="S85" s="485">
        <f t="shared" si="22"/>
        <v>0</v>
      </c>
      <c r="T85" s="548">
        <v>0</v>
      </c>
      <c r="U85" s="485">
        <f t="shared" si="17"/>
        <v>0</v>
      </c>
      <c r="V85" s="287"/>
      <c r="W85" s="485">
        <f t="shared" si="23"/>
        <v>0</v>
      </c>
      <c r="X85" s="485">
        <f t="shared" si="24"/>
        <v>0</v>
      </c>
      <c r="Y85" s="485">
        <f t="shared" si="25"/>
        <v>0</v>
      </c>
      <c r="Z85" s="287"/>
      <c r="AA85" s="485">
        <f>W85*(1-建設係数!T85)</f>
        <v>0</v>
      </c>
      <c r="AB85" s="485">
        <f>X85*(1-建設係数!T85)</f>
        <v>0</v>
      </c>
      <c r="AC85" s="485">
        <f t="shared" si="26"/>
        <v>0</v>
      </c>
      <c r="AD85" s="487">
        <f>(I85+K85+T85)*埼玉係数!H85/1000</f>
        <v>0</v>
      </c>
      <c r="AE85" s="487">
        <f>(I85+K85+T85)*埼玉係数!I85/1000</f>
        <v>0</v>
      </c>
    </row>
    <row r="86" spans="1:31">
      <c r="A86" s="7"/>
      <c r="B86" s="282">
        <v>579</v>
      </c>
      <c r="C86" s="288" t="s">
        <v>553</v>
      </c>
      <c r="D86" s="289"/>
      <c r="E86" s="485">
        <f>DATA!BO86</f>
        <v>0</v>
      </c>
      <c r="F86" s="486">
        <f>埼玉係数!D86</f>
        <v>0.99898059380840909</v>
      </c>
      <c r="G86" s="485">
        <f t="shared" si="18"/>
        <v>0</v>
      </c>
      <c r="H86" s="486">
        <f>建設係数!S86</f>
        <v>1.0060319256316252</v>
      </c>
      <c r="I86" s="289"/>
      <c r="J86" s="485">
        <f t="shared" si="16"/>
        <v>0</v>
      </c>
      <c r="K86" s="548">
        <v>0</v>
      </c>
      <c r="L86" s="485">
        <f t="shared" si="19"/>
        <v>0</v>
      </c>
      <c r="M86" s="486">
        <f>埼玉係数!E86+埼玉係数!F86</f>
        <v>0.69019485906100442</v>
      </c>
      <c r="N86" s="485">
        <f t="shared" si="20"/>
        <v>0</v>
      </c>
      <c r="O86" s="48"/>
      <c r="P86" s="7"/>
      <c r="Q86" s="486">
        <f>埼玉係数!G86</f>
        <v>6.0508103702766071E-4</v>
      </c>
      <c r="R86" s="485">
        <f t="shared" si="21"/>
        <v>0</v>
      </c>
      <c r="S86" s="485">
        <f t="shared" si="22"/>
        <v>0</v>
      </c>
      <c r="T86" s="548">
        <v>0</v>
      </c>
      <c r="U86" s="485">
        <f t="shared" si="17"/>
        <v>0</v>
      </c>
      <c r="V86" s="287"/>
      <c r="W86" s="485">
        <f t="shared" si="23"/>
        <v>0</v>
      </c>
      <c r="X86" s="485">
        <f t="shared" si="24"/>
        <v>0</v>
      </c>
      <c r="Y86" s="485">
        <f t="shared" si="25"/>
        <v>0</v>
      </c>
      <c r="Z86" s="287"/>
      <c r="AA86" s="485">
        <f>W86*(1-建設係数!T86)</f>
        <v>0</v>
      </c>
      <c r="AB86" s="485">
        <f>X86*(1-建設係数!T86)</f>
        <v>0</v>
      </c>
      <c r="AC86" s="485">
        <f t="shared" si="26"/>
        <v>0</v>
      </c>
      <c r="AD86" s="487">
        <f>(I86+K86+T86)*埼玉係数!H86/1000</f>
        <v>0</v>
      </c>
      <c r="AE86" s="487">
        <f>(I86+K86+T86)*埼玉係数!I86/1000</f>
        <v>0</v>
      </c>
    </row>
    <row r="87" spans="1:31">
      <c r="A87" s="7"/>
      <c r="B87" s="282">
        <v>591</v>
      </c>
      <c r="C87" s="288" t="s">
        <v>554</v>
      </c>
      <c r="D87" s="289"/>
      <c r="E87" s="485">
        <f>DATA!BO87</f>
        <v>0</v>
      </c>
      <c r="F87" s="486">
        <f>埼玉係数!D87</f>
        <v>0.74191838194207471</v>
      </c>
      <c r="G87" s="485">
        <f t="shared" si="18"/>
        <v>0</v>
      </c>
      <c r="H87" s="486">
        <f>建設係数!S87</f>
        <v>0.8288988911857339</v>
      </c>
      <c r="I87" s="289"/>
      <c r="J87" s="485">
        <f t="shared" si="16"/>
        <v>0</v>
      </c>
      <c r="K87" s="548">
        <v>0</v>
      </c>
      <c r="L87" s="485">
        <f t="shared" si="19"/>
        <v>0</v>
      </c>
      <c r="M87" s="486">
        <f>埼玉係数!E87+埼玉係数!F87</f>
        <v>0.23399590639085854</v>
      </c>
      <c r="N87" s="485">
        <f t="shared" si="20"/>
        <v>0</v>
      </c>
      <c r="O87" s="48"/>
      <c r="P87" s="7"/>
      <c r="Q87" s="486">
        <f>埼玉係数!G87</f>
        <v>3.154709547889039E-2</v>
      </c>
      <c r="R87" s="485">
        <f t="shared" si="21"/>
        <v>0</v>
      </c>
      <c r="S87" s="485">
        <f t="shared" si="22"/>
        <v>0</v>
      </c>
      <c r="T87" s="548">
        <v>0</v>
      </c>
      <c r="U87" s="485">
        <f t="shared" si="17"/>
        <v>0</v>
      </c>
      <c r="V87" s="287"/>
      <c r="W87" s="485">
        <f t="shared" si="23"/>
        <v>0</v>
      </c>
      <c r="X87" s="485">
        <f t="shared" si="24"/>
        <v>0</v>
      </c>
      <c r="Y87" s="485">
        <f t="shared" si="25"/>
        <v>0</v>
      </c>
      <c r="Z87" s="287"/>
      <c r="AA87" s="485">
        <f>W87*(1-建設係数!T87)</f>
        <v>0</v>
      </c>
      <c r="AB87" s="485">
        <f>X87*(1-建設係数!T87)</f>
        <v>0</v>
      </c>
      <c r="AC87" s="485">
        <f t="shared" si="26"/>
        <v>0</v>
      </c>
      <c r="AD87" s="487">
        <f>(I87+K87+T87)*埼玉係数!H87/1000</f>
        <v>0</v>
      </c>
      <c r="AE87" s="487">
        <f>(I87+K87+T87)*埼玉係数!I87/1000</f>
        <v>0</v>
      </c>
    </row>
    <row r="88" spans="1:31">
      <c r="A88" s="7"/>
      <c r="B88" s="282">
        <v>592</v>
      </c>
      <c r="C88" s="288" t="s">
        <v>555</v>
      </c>
      <c r="D88" s="289"/>
      <c r="E88" s="485">
        <f>DATA!BO88</f>
        <v>0</v>
      </c>
      <c r="F88" s="486">
        <f>埼玉係数!D88</f>
        <v>0.42057212238867503</v>
      </c>
      <c r="G88" s="485">
        <f t="shared" si="18"/>
        <v>0</v>
      </c>
      <c r="H88" s="486">
        <f>建設係数!S88</f>
        <v>1.0570967775829971</v>
      </c>
      <c r="I88" s="289"/>
      <c r="J88" s="485">
        <f t="shared" si="16"/>
        <v>0</v>
      </c>
      <c r="K88" s="548">
        <v>0</v>
      </c>
      <c r="L88" s="485">
        <f t="shared" si="19"/>
        <v>0</v>
      </c>
      <c r="M88" s="486">
        <f>埼玉係数!E88+埼玉係数!F88</f>
        <v>0.23259945741598842</v>
      </c>
      <c r="N88" s="485">
        <f t="shared" si="20"/>
        <v>0</v>
      </c>
      <c r="O88" s="48"/>
      <c r="P88" s="7"/>
      <c r="Q88" s="486">
        <f>埼玉係数!G88</f>
        <v>4.5234822000736023E-3</v>
      </c>
      <c r="R88" s="485">
        <f t="shared" si="21"/>
        <v>0</v>
      </c>
      <c r="S88" s="485">
        <f t="shared" si="22"/>
        <v>0</v>
      </c>
      <c r="T88" s="548">
        <v>0</v>
      </c>
      <c r="U88" s="485">
        <f t="shared" si="17"/>
        <v>0</v>
      </c>
      <c r="V88" s="287"/>
      <c r="W88" s="485">
        <f t="shared" si="23"/>
        <v>0</v>
      </c>
      <c r="X88" s="485">
        <f t="shared" si="24"/>
        <v>0</v>
      </c>
      <c r="Y88" s="485">
        <f t="shared" si="25"/>
        <v>0</v>
      </c>
      <c r="Z88" s="287"/>
      <c r="AA88" s="485">
        <f>W88*(1-建設係数!T88)</f>
        <v>0</v>
      </c>
      <c r="AB88" s="485">
        <f>X88*(1-建設係数!T88)</f>
        <v>0</v>
      </c>
      <c r="AC88" s="485">
        <f t="shared" si="26"/>
        <v>0</v>
      </c>
      <c r="AD88" s="487">
        <f>(I88+K88+T88)*埼玉係数!H88/1000</f>
        <v>0</v>
      </c>
      <c r="AE88" s="487">
        <f>(I88+K88+T88)*埼玉係数!I88/1000</f>
        <v>0</v>
      </c>
    </row>
    <row r="89" spans="1:31">
      <c r="A89" s="7"/>
      <c r="B89" s="282">
        <v>593</v>
      </c>
      <c r="C89" s="288" t="s">
        <v>556</v>
      </c>
      <c r="D89" s="289"/>
      <c r="E89" s="485">
        <f>DATA!BO89</f>
        <v>0</v>
      </c>
      <c r="F89" s="486">
        <f>埼玉係数!D89</f>
        <v>9.6744118042475735E-2</v>
      </c>
      <c r="G89" s="485">
        <f t="shared" si="18"/>
        <v>0</v>
      </c>
      <c r="H89" s="486">
        <f>建設係数!S89</f>
        <v>0.99534050914447669</v>
      </c>
      <c r="I89" s="289"/>
      <c r="J89" s="485">
        <f t="shared" si="16"/>
        <v>0</v>
      </c>
      <c r="K89" s="548">
        <v>0</v>
      </c>
      <c r="L89" s="485">
        <f t="shared" si="19"/>
        <v>0</v>
      </c>
      <c r="M89" s="486">
        <f>埼玉係数!E89+埼玉係数!F89</f>
        <v>0.4522708680898333</v>
      </c>
      <c r="N89" s="485">
        <f t="shared" si="20"/>
        <v>0</v>
      </c>
      <c r="O89" s="48"/>
      <c r="P89" s="7"/>
      <c r="Q89" s="486">
        <f>埼玉係数!G89</f>
        <v>8.6863296311014849E-3</v>
      </c>
      <c r="R89" s="485">
        <f t="shared" si="21"/>
        <v>0</v>
      </c>
      <c r="S89" s="485">
        <f t="shared" si="22"/>
        <v>0</v>
      </c>
      <c r="T89" s="548">
        <v>0</v>
      </c>
      <c r="U89" s="485">
        <f t="shared" si="17"/>
        <v>0</v>
      </c>
      <c r="V89" s="287"/>
      <c r="W89" s="485">
        <f t="shared" si="23"/>
        <v>0</v>
      </c>
      <c r="X89" s="485">
        <f t="shared" si="24"/>
        <v>0</v>
      </c>
      <c r="Y89" s="485">
        <f t="shared" si="25"/>
        <v>0</v>
      </c>
      <c r="Z89" s="287"/>
      <c r="AA89" s="485">
        <f>W89*(1-建設係数!T89)</f>
        <v>0</v>
      </c>
      <c r="AB89" s="485">
        <f>X89*(1-建設係数!T89)</f>
        <v>0</v>
      </c>
      <c r="AC89" s="485">
        <f t="shared" si="26"/>
        <v>0</v>
      </c>
      <c r="AD89" s="487">
        <f>(I89+K89+T89)*埼玉係数!H89/1000</f>
        <v>0</v>
      </c>
      <c r="AE89" s="487">
        <f>(I89+K89+T89)*埼玉係数!I89/1000</f>
        <v>0</v>
      </c>
    </row>
    <row r="90" spans="1:31">
      <c r="A90" s="7"/>
      <c r="B90" s="282">
        <v>594</v>
      </c>
      <c r="C90" s="288" t="s">
        <v>557</v>
      </c>
      <c r="D90" s="289"/>
      <c r="E90" s="485">
        <f>DATA!BO90</f>
        <v>0</v>
      </c>
      <c r="F90" s="486">
        <f>埼玉係数!D90</f>
        <v>0.27662735167983421</v>
      </c>
      <c r="G90" s="485">
        <f t="shared" si="18"/>
        <v>0</v>
      </c>
      <c r="H90" s="486">
        <f>建設係数!S90</f>
        <v>1.0034464965414736</v>
      </c>
      <c r="I90" s="289"/>
      <c r="J90" s="485">
        <f t="shared" si="16"/>
        <v>0</v>
      </c>
      <c r="K90" s="548">
        <v>0</v>
      </c>
      <c r="L90" s="485">
        <f t="shared" si="19"/>
        <v>0</v>
      </c>
      <c r="M90" s="486">
        <f>埼玉係数!E90+埼玉係数!F90</f>
        <v>0.33073277859899297</v>
      </c>
      <c r="N90" s="485">
        <f t="shared" si="20"/>
        <v>0</v>
      </c>
      <c r="O90" s="48"/>
      <c r="P90" s="7"/>
      <c r="Q90" s="486">
        <f>埼玉係数!G90</f>
        <v>6.693816710271412E-3</v>
      </c>
      <c r="R90" s="485">
        <f t="shared" si="21"/>
        <v>0</v>
      </c>
      <c r="S90" s="485">
        <f t="shared" si="22"/>
        <v>0</v>
      </c>
      <c r="T90" s="548">
        <v>0</v>
      </c>
      <c r="U90" s="485">
        <f t="shared" si="17"/>
        <v>0</v>
      </c>
      <c r="V90" s="287"/>
      <c r="W90" s="485">
        <f t="shared" si="23"/>
        <v>0</v>
      </c>
      <c r="X90" s="485">
        <f t="shared" si="24"/>
        <v>0</v>
      </c>
      <c r="Y90" s="485">
        <f t="shared" si="25"/>
        <v>0</v>
      </c>
      <c r="Z90" s="287"/>
      <c r="AA90" s="485">
        <f>W90*(1-建設係数!T90)</f>
        <v>0</v>
      </c>
      <c r="AB90" s="485">
        <f>X90*(1-建設係数!T90)</f>
        <v>0</v>
      </c>
      <c r="AC90" s="485">
        <f t="shared" si="26"/>
        <v>0</v>
      </c>
      <c r="AD90" s="487">
        <f>(I90+K90+T90)*埼玉係数!H90/1000</f>
        <v>0</v>
      </c>
      <c r="AE90" s="487">
        <f>(I90+K90+T90)*埼玉係数!I90/1000</f>
        <v>0</v>
      </c>
    </row>
    <row r="91" spans="1:31">
      <c r="A91" s="7"/>
      <c r="B91" s="282">
        <v>595</v>
      </c>
      <c r="C91" s="288" t="s">
        <v>558</v>
      </c>
      <c r="D91" s="289"/>
      <c r="E91" s="485">
        <f>DATA!BO91</f>
        <v>0</v>
      </c>
      <c r="F91" s="486">
        <f>埼玉係数!D91</f>
        <v>0.19512280549170569</v>
      </c>
      <c r="G91" s="485">
        <f t="shared" si="18"/>
        <v>0</v>
      </c>
      <c r="H91" s="486">
        <f>建設係数!S91</f>
        <v>1.0219393786478603</v>
      </c>
      <c r="I91" s="289"/>
      <c r="J91" s="485">
        <f t="shared" si="16"/>
        <v>0</v>
      </c>
      <c r="K91" s="548">
        <v>0</v>
      </c>
      <c r="L91" s="485">
        <f t="shared" si="19"/>
        <v>0</v>
      </c>
      <c r="M91" s="486">
        <f>埼玉係数!E91+埼玉係数!F91</f>
        <v>0.34929642511299852</v>
      </c>
      <c r="N91" s="485">
        <f t="shared" si="20"/>
        <v>0</v>
      </c>
      <c r="O91" s="48"/>
      <c r="P91" s="7"/>
      <c r="Q91" s="486">
        <f>埼玉係数!G91</f>
        <v>3.4082851464020732E-3</v>
      </c>
      <c r="R91" s="485">
        <f t="shared" si="21"/>
        <v>0</v>
      </c>
      <c r="S91" s="485">
        <f t="shared" si="22"/>
        <v>0</v>
      </c>
      <c r="T91" s="548">
        <v>0</v>
      </c>
      <c r="U91" s="485">
        <f t="shared" si="17"/>
        <v>0</v>
      </c>
      <c r="V91" s="287"/>
      <c r="W91" s="485">
        <f t="shared" si="23"/>
        <v>0</v>
      </c>
      <c r="X91" s="485">
        <f t="shared" si="24"/>
        <v>0</v>
      </c>
      <c r="Y91" s="485">
        <f t="shared" si="25"/>
        <v>0</v>
      </c>
      <c r="Z91" s="287"/>
      <c r="AA91" s="485">
        <f>W91*(1-建設係数!T91)</f>
        <v>0</v>
      </c>
      <c r="AB91" s="485">
        <f>X91*(1-建設係数!T91)</f>
        <v>0</v>
      </c>
      <c r="AC91" s="485">
        <f t="shared" si="26"/>
        <v>0</v>
      </c>
      <c r="AD91" s="487">
        <f>(I91+K91+T91)*埼玉係数!H91/1000</f>
        <v>0</v>
      </c>
      <c r="AE91" s="487">
        <f>(I91+K91+T91)*埼玉係数!I91/1000</f>
        <v>0</v>
      </c>
    </row>
    <row r="92" spans="1:31">
      <c r="A92" s="7"/>
      <c r="B92" s="282">
        <v>611</v>
      </c>
      <c r="C92" s="288" t="s">
        <v>559</v>
      </c>
      <c r="D92" s="289"/>
      <c r="E92" s="485">
        <f>DATA!BO92</f>
        <v>0</v>
      </c>
      <c r="F92" s="486">
        <f>埼玉係数!D92</f>
        <v>1</v>
      </c>
      <c r="G92" s="485">
        <f t="shared" si="18"/>
        <v>0</v>
      </c>
      <c r="H92" s="486">
        <f>建設係数!S92</f>
        <v>1.0219068672293024</v>
      </c>
      <c r="I92" s="289"/>
      <c r="J92" s="485">
        <f t="shared" si="16"/>
        <v>0</v>
      </c>
      <c r="K92" s="548">
        <v>0</v>
      </c>
      <c r="L92" s="485">
        <f t="shared" si="19"/>
        <v>0</v>
      </c>
      <c r="M92" s="486">
        <f>埼玉係数!E92+埼玉係数!F92</f>
        <v>0.36924482699005529</v>
      </c>
      <c r="N92" s="485">
        <f t="shared" si="20"/>
        <v>0</v>
      </c>
      <c r="O92" s="48"/>
      <c r="P92" s="7"/>
      <c r="Q92" s="486">
        <f>埼玉係数!G92</f>
        <v>2.7258709934576491E-3</v>
      </c>
      <c r="R92" s="485">
        <f t="shared" si="21"/>
        <v>0</v>
      </c>
      <c r="S92" s="485">
        <f t="shared" si="22"/>
        <v>0</v>
      </c>
      <c r="T92" s="548">
        <v>0</v>
      </c>
      <c r="U92" s="485">
        <f t="shared" si="17"/>
        <v>0</v>
      </c>
      <c r="V92" s="287"/>
      <c r="W92" s="485">
        <f t="shared" si="23"/>
        <v>0</v>
      </c>
      <c r="X92" s="485">
        <f t="shared" si="24"/>
        <v>0</v>
      </c>
      <c r="Y92" s="485">
        <f t="shared" si="25"/>
        <v>0</v>
      </c>
      <c r="Z92" s="287"/>
      <c r="AA92" s="485">
        <f>W92*(1-建設係数!T92)</f>
        <v>0</v>
      </c>
      <c r="AB92" s="485">
        <f>X92*(1-建設係数!T92)</f>
        <v>0</v>
      </c>
      <c r="AC92" s="485">
        <f t="shared" si="26"/>
        <v>0</v>
      </c>
      <c r="AD92" s="487">
        <f>(I92+K92+T92)*埼玉係数!H92/1000</f>
        <v>0</v>
      </c>
      <c r="AE92" s="487">
        <f>(I92+K92+T92)*埼玉係数!I92/1000</f>
        <v>0</v>
      </c>
    </row>
    <row r="93" spans="1:31">
      <c r="A93" s="7"/>
      <c r="B93" s="282">
        <v>631</v>
      </c>
      <c r="C93" s="288" t="s">
        <v>560</v>
      </c>
      <c r="D93" s="289"/>
      <c r="E93" s="485">
        <f>DATA!BO93</f>
        <v>0</v>
      </c>
      <c r="F93" s="486">
        <f>埼玉係数!D93</f>
        <v>0.77418871350256457</v>
      </c>
      <c r="G93" s="485">
        <f t="shared" si="18"/>
        <v>0</v>
      </c>
      <c r="H93" s="486">
        <f>建設係数!S93</f>
        <v>0.97392898541967743</v>
      </c>
      <c r="I93" s="289"/>
      <c r="J93" s="485">
        <f t="shared" si="16"/>
        <v>0</v>
      </c>
      <c r="K93" s="548">
        <v>0</v>
      </c>
      <c r="L93" s="485">
        <f t="shared" si="19"/>
        <v>0</v>
      </c>
      <c r="M93" s="486">
        <f>埼玉係数!E93+埼玉係数!F93</f>
        <v>0.62858233353610804</v>
      </c>
      <c r="N93" s="485">
        <f t="shared" si="20"/>
        <v>0</v>
      </c>
      <c r="O93" s="48"/>
      <c r="P93" s="7"/>
      <c r="Q93" s="486">
        <f>埼玉係数!G93</f>
        <v>2.6421722946925699E-2</v>
      </c>
      <c r="R93" s="485">
        <f t="shared" si="21"/>
        <v>0</v>
      </c>
      <c r="S93" s="485">
        <f t="shared" si="22"/>
        <v>0</v>
      </c>
      <c r="T93" s="548">
        <v>0</v>
      </c>
      <c r="U93" s="485">
        <f t="shared" si="17"/>
        <v>0</v>
      </c>
      <c r="V93" s="287"/>
      <c r="W93" s="485">
        <f t="shared" si="23"/>
        <v>0</v>
      </c>
      <c r="X93" s="485">
        <f t="shared" si="24"/>
        <v>0</v>
      </c>
      <c r="Y93" s="485">
        <f t="shared" si="25"/>
        <v>0</v>
      </c>
      <c r="Z93" s="287"/>
      <c r="AA93" s="485">
        <f>W93*(1-建設係数!T93)</f>
        <v>0</v>
      </c>
      <c r="AB93" s="485">
        <f>X93*(1-建設係数!T93)</f>
        <v>0</v>
      </c>
      <c r="AC93" s="485">
        <f t="shared" si="26"/>
        <v>0</v>
      </c>
      <c r="AD93" s="487">
        <f>(I93+K93+T93)*埼玉係数!H93/1000</f>
        <v>0</v>
      </c>
      <c r="AE93" s="487">
        <f>(I93+K93+T93)*埼玉係数!I93/1000</f>
        <v>0</v>
      </c>
    </row>
    <row r="94" spans="1:31">
      <c r="A94" s="7"/>
      <c r="B94" s="282">
        <v>632</v>
      </c>
      <c r="C94" s="288" t="s">
        <v>561</v>
      </c>
      <c r="D94" s="289"/>
      <c r="E94" s="485">
        <f>DATA!BO94</f>
        <v>0</v>
      </c>
      <c r="F94" s="486">
        <f>埼玉係数!D94</f>
        <v>0.88283296105563347</v>
      </c>
      <c r="G94" s="485">
        <f t="shared" si="18"/>
        <v>0</v>
      </c>
      <c r="H94" s="486">
        <f>建設係数!S94</f>
        <v>1.0111004347100798</v>
      </c>
      <c r="I94" s="289"/>
      <c r="J94" s="485">
        <f t="shared" si="16"/>
        <v>0</v>
      </c>
      <c r="K94" s="548">
        <v>0</v>
      </c>
      <c r="L94" s="485">
        <f t="shared" si="19"/>
        <v>0</v>
      </c>
      <c r="M94" s="486">
        <f>埼玉係数!E94+埼玉係数!F94</f>
        <v>0.39288729257957827</v>
      </c>
      <c r="N94" s="485">
        <f t="shared" si="20"/>
        <v>0</v>
      </c>
      <c r="O94" s="48"/>
      <c r="P94" s="7"/>
      <c r="Q94" s="486">
        <f>埼玉係数!G94</f>
        <v>0</v>
      </c>
      <c r="R94" s="485">
        <f t="shared" si="21"/>
        <v>0</v>
      </c>
      <c r="S94" s="485">
        <f t="shared" si="22"/>
        <v>0</v>
      </c>
      <c r="T94" s="548">
        <v>0</v>
      </c>
      <c r="U94" s="485">
        <f t="shared" si="17"/>
        <v>0</v>
      </c>
      <c r="V94" s="287"/>
      <c r="W94" s="485">
        <f t="shared" si="23"/>
        <v>0</v>
      </c>
      <c r="X94" s="485">
        <f t="shared" si="24"/>
        <v>0</v>
      </c>
      <c r="Y94" s="485">
        <f t="shared" si="25"/>
        <v>0</v>
      </c>
      <c r="Z94" s="287"/>
      <c r="AA94" s="485">
        <f>W94*(1-建設係数!T94)</f>
        <v>0</v>
      </c>
      <c r="AB94" s="485">
        <f>X94*(1-建設係数!T94)</f>
        <v>0</v>
      </c>
      <c r="AC94" s="485">
        <f t="shared" si="26"/>
        <v>0</v>
      </c>
      <c r="AD94" s="487">
        <f>(I94+K94+T94)*埼玉係数!H94/1000</f>
        <v>0</v>
      </c>
      <c r="AE94" s="487">
        <f>(I94+K94+T94)*埼玉係数!I94/1000</f>
        <v>0</v>
      </c>
    </row>
    <row r="95" spans="1:31">
      <c r="A95" s="7"/>
      <c r="B95" s="282">
        <v>641</v>
      </c>
      <c r="C95" s="288" t="s">
        <v>562</v>
      </c>
      <c r="D95" s="289"/>
      <c r="E95" s="485">
        <f>DATA!BO95</f>
        <v>0</v>
      </c>
      <c r="F95" s="486">
        <f>埼玉係数!D95</f>
        <v>0.90091322211213132</v>
      </c>
      <c r="G95" s="485">
        <f t="shared" si="18"/>
        <v>0</v>
      </c>
      <c r="H95" s="486">
        <f>建設係数!S95</f>
        <v>0.98685870996308489</v>
      </c>
      <c r="I95" s="289"/>
      <c r="J95" s="485">
        <f t="shared" si="16"/>
        <v>0</v>
      </c>
      <c r="K95" s="548">
        <v>0</v>
      </c>
      <c r="L95" s="485">
        <f t="shared" si="19"/>
        <v>0</v>
      </c>
      <c r="M95" s="486">
        <f>埼玉係数!E95+埼玉係数!F95</f>
        <v>0.43057699681144729</v>
      </c>
      <c r="N95" s="485">
        <f t="shared" si="20"/>
        <v>0</v>
      </c>
      <c r="O95" s="48"/>
      <c r="P95" s="7"/>
      <c r="Q95" s="486">
        <f>埼玉係数!G95</f>
        <v>3.1850304390851146E-2</v>
      </c>
      <c r="R95" s="485">
        <f t="shared" si="21"/>
        <v>0</v>
      </c>
      <c r="S95" s="485">
        <f t="shared" si="22"/>
        <v>0</v>
      </c>
      <c r="T95" s="548">
        <v>0</v>
      </c>
      <c r="U95" s="485">
        <f t="shared" si="17"/>
        <v>0</v>
      </c>
      <c r="V95" s="287"/>
      <c r="W95" s="485">
        <f t="shared" si="23"/>
        <v>0</v>
      </c>
      <c r="X95" s="485">
        <f t="shared" si="24"/>
        <v>0</v>
      </c>
      <c r="Y95" s="485">
        <f t="shared" si="25"/>
        <v>0</v>
      </c>
      <c r="Z95" s="287"/>
      <c r="AA95" s="485">
        <f>W95*(1-建設係数!T95)</f>
        <v>0</v>
      </c>
      <c r="AB95" s="485">
        <f>X95*(1-建設係数!T95)</f>
        <v>0</v>
      </c>
      <c r="AC95" s="485">
        <f t="shared" si="26"/>
        <v>0</v>
      </c>
      <c r="AD95" s="487">
        <f>(I95+K95+T95)*埼玉係数!H95/1000</f>
        <v>0</v>
      </c>
      <c r="AE95" s="487">
        <f>(I95+K95+T95)*埼玉係数!I95/1000</f>
        <v>0</v>
      </c>
    </row>
    <row r="96" spans="1:31">
      <c r="A96" s="7"/>
      <c r="B96" s="282">
        <v>642</v>
      </c>
      <c r="C96" s="288" t="s">
        <v>563</v>
      </c>
      <c r="D96" s="289"/>
      <c r="E96" s="485">
        <f>DATA!BO96</f>
        <v>0</v>
      </c>
      <c r="F96" s="486">
        <f>埼玉係数!D96</f>
        <v>0.78924577775500038</v>
      </c>
      <c r="G96" s="485">
        <f t="shared" si="18"/>
        <v>0</v>
      </c>
      <c r="H96" s="486">
        <f>建設係数!S96</f>
        <v>1</v>
      </c>
      <c r="I96" s="289"/>
      <c r="J96" s="485">
        <f t="shared" si="16"/>
        <v>0</v>
      </c>
      <c r="K96" s="548">
        <v>0</v>
      </c>
      <c r="L96" s="485">
        <f t="shared" si="19"/>
        <v>0</v>
      </c>
      <c r="M96" s="486">
        <f>埼玉係数!E96+埼玉係数!F96</f>
        <v>0.51060921228702305</v>
      </c>
      <c r="N96" s="485">
        <f t="shared" si="20"/>
        <v>0</v>
      </c>
      <c r="O96" s="48"/>
      <c r="P96" s="7"/>
      <c r="Q96" s="486">
        <f>埼玉係数!G96</f>
        <v>1.6181785904617428E-4</v>
      </c>
      <c r="R96" s="485">
        <f t="shared" si="21"/>
        <v>0</v>
      </c>
      <c r="S96" s="485">
        <f t="shared" si="22"/>
        <v>0</v>
      </c>
      <c r="T96" s="548">
        <v>0</v>
      </c>
      <c r="U96" s="485">
        <f t="shared" si="17"/>
        <v>0</v>
      </c>
      <c r="V96" s="287"/>
      <c r="W96" s="485">
        <f t="shared" si="23"/>
        <v>0</v>
      </c>
      <c r="X96" s="485">
        <f t="shared" si="24"/>
        <v>0</v>
      </c>
      <c r="Y96" s="485">
        <f t="shared" si="25"/>
        <v>0</v>
      </c>
      <c r="Z96" s="287"/>
      <c r="AA96" s="485">
        <f>W96*(1-建設係数!T96)</f>
        <v>0</v>
      </c>
      <c r="AB96" s="485">
        <f>X96*(1-建設係数!T96)</f>
        <v>0</v>
      </c>
      <c r="AC96" s="485">
        <f t="shared" si="26"/>
        <v>0</v>
      </c>
      <c r="AD96" s="487">
        <f>(I96+K96+T96)*埼玉係数!H96/1000</f>
        <v>0</v>
      </c>
      <c r="AE96" s="487">
        <f>(I96+K96+T96)*埼玉係数!I96/1000</f>
        <v>0</v>
      </c>
    </row>
    <row r="97" spans="1:31">
      <c r="A97" s="7"/>
      <c r="B97" s="282">
        <v>643</v>
      </c>
      <c r="C97" s="288" t="s">
        <v>564</v>
      </c>
      <c r="D97" s="289"/>
      <c r="E97" s="485">
        <f>DATA!BO97</f>
        <v>0</v>
      </c>
      <c r="F97" s="486">
        <f>埼玉係数!D97</f>
        <v>0.98628013562372174</v>
      </c>
      <c r="G97" s="485">
        <f t="shared" si="18"/>
        <v>0</v>
      </c>
      <c r="H97" s="486">
        <f>建設係数!S97</f>
        <v>0.9669850910173956</v>
      </c>
      <c r="I97" s="289"/>
      <c r="J97" s="485">
        <f t="shared" si="16"/>
        <v>0</v>
      </c>
      <c r="K97" s="548">
        <v>0</v>
      </c>
      <c r="L97" s="485">
        <f t="shared" si="19"/>
        <v>0</v>
      </c>
      <c r="M97" s="486">
        <f>埼玉係数!E97+埼玉係数!F97</f>
        <v>0.74090506968014369</v>
      </c>
      <c r="N97" s="485">
        <f t="shared" si="20"/>
        <v>0</v>
      </c>
      <c r="O97" s="48"/>
      <c r="P97" s="7"/>
      <c r="Q97" s="486">
        <f>埼玉係数!G97</f>
        <v>7.4900172608798159E-3</v>
      </c>
      <c r="R97" s="485">
        <f t="shared" si="21"/>
        <v>0</v>
      </c>
      <c r="S97" s="485">
        <f t="shared" si="22"/>
        <v>0</v>
      </c>
      <c r="T97" s="548">
        <v>0</v>
      </c>
      <c r="U97" s="485">
        <f t="shared" si="17"/>
        <v>0</v>
      </c>
      <c r="V97" s="287"/>
      <c r="W97" s="485">
        <f t="shared" si="23"/>
        <v>0</v>
      </c>
      <c r="X97" s="485">
        <f t="shared" si="24"/>
        <v>0</v>
      </c>
      <c r="Y97" s="485">
        <f t="shared" si="25"/>
        <v>0</v>
      </c>
      <c r="Z97" s="287"/>
      <c r="AA97" s="485">
        <f>W97*(1-建設係数!T97)</f>
        <v>0</v>
      </c>
      <c r="AB97" s="485">
        <f>X97*(1-建設係数!T97)</f>
        <v>0</v>
      </c>
      <c r="AC97" s="485">
        <f t="shared" si="26"/>
        <v>0</v>
      </c>
      <c r="AD97" s="487">
        <f>(I97+K97+T97)*埼玉係数!H97/1000</f>
        <v>0</v>
      </c>
      <c r="AE97" s="487">
        <f>(I97+K97+T97)*埼玉係数!I97/1000</f>
        <v>0</v>
      </c>
    </row>
    <row r="98" spans="1:31">
      <c r="A98" s="7"/>
      <c r="B98" s="282">
        <v>644</v>
      </c>
      <c r="C98" s="288" t="s">
        <v>565</v>
      </c>
      <c r="D98" s="289"/>
      <c r="E98" s="485">
        <f>DATA!BO98</f>
        <v>0</v>
      </c>
      <c r="F98" s="486">
        <f>埼玉係数!D98</f>
        <v>1</v>
      </c>
      <c r="G98" s="485">
        <f t="shared" si="18"/>
        <v>0</v>
      </c>
      <c r="H98" s="486">
        <f>建設係数!S98</f>
        <v>1.0165868459642982</v>
      </c>
      <c r="I98" s="289"/>
      <c r="J98" s="485">
        <f t="shared" si="16"/>
        <v>0</v>
      </c>
      <c r="K98" s="548">
        <v>0</v>
      </c>
      <c r="L98" s="485">
        <f t="shared" si="19"/>
        <v>0</v>
      </c>
      <c r="M98" s="486">
        <f>埼玉係数!E98+埼玉係数!F98</f>
        <v>0.63236122235120318</v>
      </c>
      <c r="N98" s="485">
        <f t="shared" si="20"/>
        <v>0</v>
      </c>
      <c r="O98" s="48"/>
      <c r="P98" s="7"/>
      <c r="Q98" s="486">
        <f>埼玉係数!G98</f>
        <v>4.260553318271439E-3</v>
      </c>
      <c r="R98" s="485">
        <f t="shared" si="21"/>
        <v>0</v>
      </c>
      <c r="S98" s="485">
        <f t="shared" si="22"/>
        <v>0</v>
      </c>
      <c r="T98" s="548">
        <v>0</v>
      </c>
      <c r="U98" s="485">
        <f t="shared" si="17"/>
        <v>0</v>
      </c>
      <c r="V98" s="287"/>
      <c r="W98" s="485">
        <f t="shared" si="23"/>
        <v>0</v>
      </c>
      <c r="X98" s="485">
        <f t="shared" si="24"/>
        <v>0</v>
      </c>
      <c r="Y98" s="485">
        <f t="shared" si="25"/>
        <v>0</v>
      </c>
      <c r="Z98" s="287"/>
      <c r="AA98" s="485">
        <f>W98*(1-建設係数!T98)</f>
        <v>0</v>
      </c>
      <c r="AB98" s="485">
        <f>X98*(1-建設係数!T98)</f>
        <v>0</v>
      </c>
      <c r="AC98" s="485">
        <f t="shared" si="26"/>
        <v>0</v>
      </c>
      <c r="AD98" s="487">
        <f>(I98+K98+T98)*埼玉係数!H98/1000</f>
        <v>0</v>
      </c>
      <c r="AE98" s="487">
        <f>(I98+K98+T98)*埼玉係数!I98/1000</f>
        <v>0</v>
      </c>
    </row>
    <row r="99" spans="1:31">
      <c r="A99" s="7"/>
      <c r="B99" s="282">
        <v>659</v>
      </c>
      <c r="C99" s="288" t="s">
        <v>2</v>
      </c>
      <c r="D99" s="289"/>
      <c r="E99" s="485">
        <f>DATA!BO99</f>
        <v>0</v>
      </c>
      <c r="F99" s="486">
        <f>埼玉係数!D99</f>
        <v>0.88445262290308313</v>
      </c>
      <c r="G99" s="485">
        <f t="shared" si="18"/>
        <v>0</v>
      </c>
      <c r="H99" s="486">
        <f>建設係数!S99</f>
        <v>1.0013015909647431</v>
      </c>
      <c r="I99" s="289"/>
      <c r="J99" s="485">
        <f t="shared" si="16"/>
        <v>0</v>
      </c>
      <c r="K99" s="548">
        <v>0</v>
      </c>
      <c r="L99" s="485">
        <f t="shared" si="19"/>
        <v>0</v>
      </c>
      <c r="M99" s="486">
        <f>埼玉係数!E99+埼玉係数!F99</f>
        <v>0.58307451207252181</v>
      </c>
      <c r="N99" s="485">
        <f t="shared" si="20"/>
        <v>0</v>
      </c>
      <c r="O99" s="48"/>
      <c r="P99" s="7"/>
      <c r="Q99" s="486">
        <f>埼玉係数!G99</f>
        <v>5.2790045600261118E-3</v>
      </c>
      <c r="R99" s="485">
        <f t="shared" si="21"/>
        <v>0</v>
      </c>
      <c r="S99" s="485">
        <f t="shared" si="22"/>
        <v>0</v>
      </c>
      <c r="T99" s="548">
        <v>0</v>
      </c>
      <c r="U99" s="485">
        <f t="shared" si="17"/>
        <v>0</v>
      </c>
      <c r="V99" s="287"/>
      <c r="W99" s="485">
        <f t="shared" si="23"/>
        <v>0</v>
      </c>
      <c r="X99" s="485">
        <f t="shared" si="24"/>
        <v>0</v>
      </c>
      <c r="Y99" s="485">
        <f t="shared" si="25"/>
        <v>0</v>
      </c>
      <c r="Z99" s="287"/>
      <c r="AA99" s="485">
        <f>W99*(1-建設係数!T99)</f>
        <v>0</v>
      </c>
      <c r="AB99" s="485">
        <f>X99*(1-建設係数!T99)</f>
        <v>0</v>
      </c>
      <c r="AC99" s="485">
        <f t="shared" si="26"/>
        <v>0</v>
      </c>
      <c r="AD99" s="487">
        <f>(I99+K99+T99)*埼玉係数!H99/1000</f>
        <v>0</v>
      </c>
      <c r="AE99" s="487">
        <f>(I99+K99+T99)*埼玉係数!I99/1000</f>
        <v>0</v>
      </c>
    </row>
    <row r="100" spans="1:31">
      <c r="A100" s="7"/>
      <c r="B100" s="282">
        <v>661</v>
      </c>
      <c r="C100" s="288" t="s">
        <v>566</v>
      </c>
      <c r="D100" s="289"/>
      <c r="E100" s="485">
        <f>DATA!BO100</f>
        <v>0</v>
      </c>
      <c r="F100" s="486">
        <f>埼玉係数!D100</f>
        <v>0.5002053766313751</v>
      </c>
      <c r="G100" s="485">
        <f t="shared" si="18"/>
        <v>0</v>
      </c>
      <c r="H100" s="486">
        <f>建設係数!S100</f>
        <v>1.0057588020832458</v>
      </c>
      <c r="I100" s="289"/>
      <c r="J100" s="485">
        <f t="shared" si="16"/>
        <v>0</v>
      </c>
      <c r="K100" s="548">
        <v>0</v>
      </c>
      <c r="L100" s="485">
        <f t="shared" si="19"/>
        <v>0</v>
      </c>
      <c r="M100" s="486">
        <f>埼玉係数!E100+埼玉係数!F100</f>
        <v>0.21353691328105767</v>
      </c>
      <c r="N100" s="485">
        <f t="shared" si="20"/>
        <v>0</v>
      </c>
      <c r="O100" s="48"/>
      <c r="P100" s="7"/>
      <c r="Q100" s="486">
        <f>埼玉係数!G100</f>
        <v>1.901431394241541E-3</v>
      </c>
      <c r="R100" s="485">
        <f t="shared" si="21"/>
        <v>0</v>
      </c>
      <c r="S100" s="485">
        <f t="shared" si="22"/>
        <v>0</v>
      </c>
      <c r="T100" s="548">
        <v>0</v>
      </c>
      <c r="U100" s="485">
        <f t="shared" si="17"/>
        <v>0</v>
      </c>
      <c r="V100" s="287"/>
      <c r="W100" s="485">
        <f t="shared" si="23"/>
        <v>0</v>
      </c>
      <c r="X100" s="485">
        <f t="shared" si="24"/>
        <v>0</v>
      </c>
      <c r="Y100" s="485">
        <f t="shared" si="25"/>
        <v>0</v>
      </c>
      <c r="Z100" s="287"/>
      <c r="AA100" s="485">
        <f>W100*(1-建設係数!T100)</f>
        <v>0</v>
      </c>
      <c r="AB100" s="485">
        <f>X100*(1-建設係数!T100)</f>
        <v>0</v>
      </c>
      <c r="AC100" s="485">
        <f t="shared" si="26"/>
        <v>0</v>
      </c>
      <c r="AD100" s="487">
        <f>(I100+K100+T100)*埼玉係数!H100/1000</f>
        <v>0</v>
      </c>
      <c r="AE100" s="487">
        <f>(I100+K100+T100)*埼玉係数!I100/1000</f>
        <v>0</v>
      </c>
    </row>
    <row r="101" spans="1:31">
      <c r="A101" s="7"/>
      <c r="B101" s="282">
        <v>662</v>
      </c>
      <c r="C101" s="288" t="s">
        <v>567</v>
      </c>
      <c r="D101" s="289"/>
      <c r="E101" s="485">
        <f>DATA!BO101</f>
        <v>0</v>
      </c>
      <c r="F101" s="486">
        <f>埼玉係数!D101</f>
        <v>8.7774081353679589E-2</v>
      </c>
      <c r="G101" s="485">
        <f t="shared" si="18"/>
        <v>0</v>
      </c>
      <c r="H101" s="486">
        <f>建設係数!S101</f>
        <v>1.1635681677536032</v>
      </c>
      <c r="I101" s="289"/>
      <c r="J101" s="485">
        <f t="shared" si="16"/>
        <v>0</v>
      </c>
      <c r="K101" s="548">
        <v>0</v>
      </c>
      <c r="L101" s="485">
        <f t="shared" si="19"/>
        <v>0</v>
      </c>
      <c r="M101" s="486">
        <f>埼玉係数!E101+埼玉係数!F101</f>
        <v>6.2535786220561815E-2</v>
      </c>
      <c r="N101" s="485">
        <f t="shared" si="20"/>
        <v>0</v>
      </c>
      <c r="O101" s="48"/>
      <c r="P101" s="7"/>
      <c r="Q101" s="486">
        <f>埼玉係数!G101</f>
        <v>9.8855408478030542E-6</v>
      </c>
      <c r="R101" s="485">
        <f t="shared" si="21"/>
        <v>0</v>
      </c>
      <c r="S101" s="485">
        <f t="shared" si="22"/>
        <v>0</v>
      </c>
      <c r="T101" s="548">
        <v>0</v>
      </c>
      <c r="U101" s="485">
        <f t="shared" si="17"/>
        <v>0</v>
      </c>
      <c r="V101" s="287"/>
      <c r="W101" s="485">
        <f t="shared" si="23"/>
        <v>0</v>
      </c>
      <c r="X101" s="485">
        <f t="shared" si="24"/>
        <v>0</v>
      </c>
      <c r="Y101" s="485">
        <f t="shared" si="25"/>
        <v>0</v>
      </c>
      <c r="Z101" s="287"/>
      <c r="AA101" s="485">
        <f>W101*(1-建設係数!T101)</f>
        <v>0</v>
      </c>
      <c r="AB101" s="485">
        <f>X101*(1-建設係数!T101)</f>
        <v>0</v>
      </c>
      <c r="AC101" s="485">
        <f t="shared" si="26"/>
        <v>0</v>
      </c>
      <c r="AD101" s="487">
        <f>(I101+K101+T101)*埼玉係数!H101/1000</f>
        <v>0</v>
      </c>
      <c r="AE101" s="487">
        <f>(I101+K101+T101)*埼玉係数!I101/1000</f>
        <v>0</v>
      </c>
    </row>
    <row r="102" spans="1:31">
      <c r="A102" s="7"/>
      <c r="B102" s="282">
        <v>663</v>
      </c>
      <c r="C102" s="288" t="s">
        <v>568</v>
      </c>
      <c r="D102" s="289"/>
      <c r="E102" s="485">
        <f>DATA!BO102</f>
        <v>0</v>
      </c>
      <c r="F102" s="486">
        <f>埼玉係数!D102</f>
        <v>0.67569092854897272</v>
      </c>
      <c r="G102" s="485">
        <f t="shared" si="18"/>
        <v>0</v>
      </c>
      <c r="H102" s="486">
        <f>建設係数!S102</f>
        <v>1.0047487668624711</v>
      </c>
      <c r="I102" s="289"/>
      <c r="J102" s="485">
        <f t="shared" si="16"/>
        <v>0</v>
      </c>
      <c r="K102" s="548">
        <v>0</v>
      </c>
      <c r="L102" s="485">
        <f t="shared" si="19"/>
        <v>0</v>
      </c>
      <c r="M102" s="486">
        <f>埼玉係数!E102+埼玉係数!F102</f>
        <v>0.31350859782129681</v>
      </c>
      <c r="N102" s="485">
        <f t="shared" si="20"/>
        <v>0</v>
      </c>
      <c r="O102" s="48"/>
      <c r="P102" s="7"/>
      <c r="Q102" s="486">
        <f>埼玉係数!G102</f>
        <v>1.0478157404760647E-2</v>
      </c>
      <c r="R102" s="485">
        <f t="shared" si="21"/>
        <v>0</v>
      </c>
      <c r="S102" s="485">
        <f t="shared" si="22"/>
        <v>0</v>
      </c>
      <c r="T102" s="548">
        <v>0</v>
      </c>
      <c r="U102" s="485">
        <f t="shared" si="17"/>
        <v>0</v>
      </c>
      <c r="V102" s="287"/>
      <c r="W102" s="485">
        <f t="shared" si="23"/>
        <v>0</v>
      </c>
      <c r="X102" s="485">
        <f t="shared" si="24"/>
        <v>0</v>
      </c>
      <c r="Y102" s="485">
        <f t="shared" si="25"/>
        <v>0</v>
      </c>
      <c r="Z102" s="287"/>
      <c r="AA102" s="485">
        <f>W102*(1-建設係数!T102)</f>
        <v>0</v>
      </c>
      <c r="AB102" s="485">
        <f>X102*(1-建設係数!T102)</f>
        <v>0</v>
      </c>
      <c r="AC102" s="485">
        <f t="shared" si="26"/>
        <v>0</v>
      </c>
      <c r="AD102" s="487">
        <f>(I102+K102+T102)*埼玉係数!H102/1000</f>
        <v>0</v>
      </c>
      <c r="AE102" s="487">
        <f>(I102+K102+T102)*埼玉係数!I102/1000</f>
        <v>0</v>
      </c>
    </row>
    <row r="103" spans="1:31">
      <c r="A103" s="7"/>
      <c r="B103" s="282">
        <v>669</v>
      </c>
      <c r="C103" s="288" t="s">
        <v>569</v>
      </c>
      <c r="D103" s="289"/>
      <c r="E103" s="485">
        <f>DATA!BO103</f>
        <v>0</v>
      </c>
      <c r="F103" s="486">
        <f>埼玉係数!D103</f>
        <v>0.50294382169018403</v>
      </c>
      <c r="G103" s="485">
        <f t="shared" si="18"/>
        <v>0</v>
      </c>
      <c r="H103" s="486">
        <f>建設係数!S103</f>
        <v>1.0306733767466791</v>
      </c>
      <c r="I103" s="289"/>
      <c r="J103" s="485">
        <f t="shared" si="16"/>
        <v>0</v>
      </c>
      <c r="K103" s="548">
        <v>0</v>
      </c>
      <c r="L103" s="485">
        <f t="shared" si="19"/>
        <v>0</v>
      </c>
      <c r="M103" s="486">
        <f>埼玉係数!E103+埼玉係数!F103</f>
        <v>0.44501018793328195</v>
      </c>
      <c r="N103" s="485">
        <f t="shared" si="20"/>
        <v>0</v>
      </c>
      <c r="O103" s="48"/>
      <c r="P103" s="7"/>
      <c r="Q103" s="486">
        <f>埼玉係数!G103</f>
        <v>4.175287280183659E-3</v>
      </c>
      <c r="R103" s="485">
        <f t="shared" si="21"/>
        <v>0</v>
      </c>
      <c r="S103" s="485">
        <f t="shared" si="22"/>
        <v>0</v>
      </c>
      <c r="T103" s="548">
        <v>0</v>
      </c>
      <c r="U103" s="485">
        <f t="shared" si="17"/>
        <v>0</v>
      </c>
      <c r="V103" s="287"/>
      <c r="W103" s="485">
        <f t="shared" si="23"/>
        <v>0</v>
      </c>
      <c r="X103" s="485">
        <f t="shared" si="24"/>
        <v>0</v>
      </c>
      <c r="Y103" s="485">
        <f t="shared" si="25"/>
        <v>0</v>
      </c>
      <c r="Z103" s="287"/>
      <c r="AA103" s="485">
        <f>W103*(1-建設係数!T103)</f>
        <v>0</v>
      </c>
      <c r="AB103" s="485">
        <f>X103*(1-建設係数!T103)</f>
        <v>0</v>
      </c>
      <c r="AC103" s="485">
        <f t="shared" si="26"/>
        <v>0</v>
      </c>
      <c r="AD103" s="487">
        <f>(I103+K103+T103)*埼玉係数!H103/1000</f>
        <v>0</v>
      </c>
      <c r="AE103" s="487">
        <f>(I103+K103+T103)*埼玉係数!I103/1000</f>
        <v>0</v>
      </c>
    </row>
    <row r="104" spans="1:31">
      <c r="A104" s="7"/>
      <c r="B104" s="282">
        <v>671</v>
      </c>
      <c r="C104" s="288" t="s">
        <v>570</v>
      </c>
      <c r="D104" s="289"/>
      <c r="E104" s="485">
        <f>DATA!BO104</f>
        <v>0</v>
      </c>
      <c r="F104" s="486">
        <f>埼玉係数!D104</f>
        <v>0.10302625374160312</v>
      </c>
      <c r="G104" s="485">
        <f t="shared" si="18"/>
        <v>0</v>
      </c>
      <c r="H104" s="486">
        <f>建設係数!S104</f>
        <v>1.2388031845846939</v>
      </c>
      <c r="I104" s="289"/>
      <c r="J104" s="485">
        <f t="shared" si="16"/>
        <v>0</v>
      </c>
      <c r="K104" s="548">
        <v>0</v>
      </c>
      <c r="L104" s="485">
        <f t="shared" si="19"/>
        <v>0</v>
      </c>
      <c r="M104" s="486">
        <f>埼玉係数!E104+埼玉係数!F104</f>
        <v>0.14595039020468203</v>
      </c>
      <c r="N104" s="485">
        <f t="shared" si="20"/>
        <v>0</v>
      </c>
      <c r="O104" s="48"/>
      <c r="P104" s="7"/>
      <c r="Q104" s="486">
        <f>埼玉係数!G104</f>
        <v>6.9819974646785944E-3</v>
      </c>
      <c r="R104" s="485">
        <f t="shared" si="21"/>
        <v>0</v>
      </c>
      <c r="S104" s="485">
        <f t="shared" si="22"/>
        <v>0</v>
      </c>
      <c r="T104" s="548">
        <v>0</v>
      </c>
      <c r="U104" s="485">
        <f t="shared" si="17"/>
        <v>0</v>
      </c>
      <c r="V104" s="287"/>
      <c r="W104" s="485">
        <f t="shared" si="23"/>
        <v>0</v>
      </c>
      <c r="X104" s="485">
        <f t="shared" si="24"/>
        <v>0</v>
      </c>
      <c r="Y104" s="485">
        <f t="shared" si="25"/>
        <v>0</v>
      </c>
      <c r="Z104" s="287"/>
      <c r="AA104" s="485">
        <f>W104*(1-建設係数!T104)</f>
        <v>0</v>
      </c>
      <c r="AB104" s="485">
        <f>X104*(1-建設係数!T104)</f>
        <v>0</v>
      </c>
      <c r="AC104" s="485">
        <f t="shared" si="26"/>
        <v>0</v>
      </c>
      <c r="AD104" s="487">
        <f>(I104+K104+T104)*埼玉係数!H104/1000</f>
        <v>0</v>
      </c>
      <c r="AE104" s="487">
        <f>(I104+K104+T104)*埼玉係数!I104/1000</f>
        <v>0</v>
      </c>
    </row>
    <row r="105" spans="1:31">
      <c r="A105" s="7"/>
      <c r="B105" s="282">
        <v>672</v>
      </c>
      <c r="C105" s="288" t="s">
        <v>571</v>
      </c>
      <c r="D105" s="289"/>
      <c r="E105" s="485">
        <f>DATA!BO105</f>
        <v>0</v>
      </c>
      <c r="F105" s="486">
        <f>埼玉係数!D105</f>
        <v>0.67936669965790486</v>
      </c>
      <c r="G105" s="485">
        <f t="shared" si="18"/>
        <v>0</v>
      </c>
      <c r="H105" s="486">
        <f>建設係数!S105</f>
        <v>1.003720355693317</v>
      </c>
      <c r="I105" s="289"/>
      <c r="J105" s="485">
        <f t="shared" si="16"/>
        <v>0</v>
      </c>
      <c r="K105" s="548">
        <v>0</v>
      </c>
      <c r="L105" s="485">
        <f t="shared" si="19"/>
        <v>0</v>
      </c>
      <c r="M105" s="486">
        <f>埼玉係数!E105+埼玉係数!F105</f>
        <v>0.28007426830551202</v>
      </c>
      <c r="N105" s="485">
        <f t="shared" si="20"/>
        <v>0</v>
      </c>
      <c r="O105" s="48"/>
      <c r="P105" s="7"/>
      <c r="Q105" s="486">
        <f>埼玉係数!G105</f>
        <v>5.0145811356273634E-2</v>
      </c>
      <c r="R105" s="485">
        <f t="shared" si="21"/>
        <v>0</v>
      </c>
      <c r="S105" s="485">
        <f t="shared" si="22"/>
        <v>0</v>
      </c>
      <c r="T105" s="548">
        <v>0</v>
      </c>
      <c r="U105" s="485">
        <f t="shared" si="17"/>
        <v>0</v>
      </c>
      <c r="V105" s="287"/>
      <c r="W105" s="485">
        <f t="shared" si="23"/>
        <v>0</v>
      </c>
      <c r="X105" s="485">
        <f t="shared" si="24"/>
        <v>0</v>
      </c>
      <c r="Y105" s="485">
        <f t="shared" si="25"/>
        <v>0</v>
      </c>
      <c r="Z105" s="287"/>
      <c r="AA105" s="485">
        <f>W105*(1-建設係数!T105)</f>
        <v>0</v>
      </c>
      <c r="AB105" s="485">
        <f>X105*(1-建設係数!T105)</f>
        <v>0</v>
      </c>
      <c r="AC105" s="485">
        <f t="shared" si="26"/>
        <v>0</v>
      </c>
      <c r="AD105" s="487">
        <f>(I105+K105+T105)*埼玉係数!H105/1000</f>
        <v>0</v>
      </c>
      <c r="AE105" s="487">
        <f>(I105+K105+T105)*埼玉係数!I105/1000</f>
        <v>0</v>
      </c>
    </row>
    <row r="106" spans="1:31">
      <c r="A106" s="7"/>
      <c r="B106" s="282">
        <v>673</v>
      </c>
      <c r="C106" s="288" t="s">
        <v>572</v>
      </c>
      <c r="D106" s="289"/>
      <c r="E106" s="485">
        <f>DATA!BO106</f>
        <v>0</v>
      </c>
      <c r="F106" s="486">
        <f>埼玉係数!D106</f>
        <v>0.6275529799530335</v>
      </c>
      <c r="G106" s="485">
        <f t="shared" si="18"/>
        <v>0</v>
      </c>
      <c r="H106" s="486">
        <f>建設係数!S106</f>
        <v>1.0032729326848555</v>
      </c>
      <c r="I106" s="289"/>
      <c r="J106" s="485">
        <f t="shared" si="16"/>
        <v>0</v>
      </c>
      <c r="K106" s="548">
        <v>0</v>
      </c>
      <c r="L106" s="485">
        <f t="shared" si="19"/>
        <v>0</v>
      </c>
      <c r="M106" s="486">
        <f>埼玉係数!E106+埼玉係数!F106</f>
        <v>0.37694598449825284</v>
      </c>
      <c r="N106" s="485">
        <f t="shared" si="20"/>
        <v>0</v>
      </c>
      <c r="O106" s="48"/>
      <c r="P106" s="7"/>
      <c r="Q106" s="486">
        <f>埼玉係数!G106</f>
        <v>1.2761606206860676E-2</v>
      </c>
      <c r="R106" s="485">
        <f t="shared" si="21"/>
        <v>0</v>
      </c>
      <c r="S106" s="485">
        <f t="shared" si="22"/>
        <v>0</v>
      </c>
      <c r="T106" s="548">
        <v>0</v>
      </c>
      <c r="U106" s="485">
        <f t="shared" si="17"/>
        <v>0</v>
      </c>
      <c r="V106" s="287"/>
      <c r="W106" s="485">
        <f t="shared" si="23"/>
        <v>0</v>
      </c>
      <c r="X106" s="485">
        <f t="shared" si="24"/>
        <v>0</v>
      </c>
      <c r="Y106" s="485">
        <f t="shared" si="25"/>
        <v>0</v>
      </c>
      <c r="Z106" s="287"/>
      <c r="AA106" s="485">
        <f>W106*(1-建設係数!T106)</f>
        <v>0</v>
      </c>
      <c r="AB106" s="485">
        <f>X106*(1-建設係数!T106)</f>
        <v>0</v>
      </c>
      <c r="AC106" s="485">
        <f t="shared" si="26"/>
        <v>0</v>
      </c>
      <c r="AD106" s="487">
        <f>(I106+K106+T106)*埼玉係数!H106/1000</f>
        <v>0</v>
      </c>
      <c r="AE106" s="487">
        <f>(I106+K106+T106)*埼玉係数!I106/1000</f>
        <v>0</v>
      </c>
    </row>
    <row r="107" spans="1:31">
      <c r="A107" s="7"/>
      <c r="B107" s="282">
        <v>674</v>
      </c>
      <c r="C107" s="288" t="s">
        <v>573</v>
      </c>
      <c r="D107" s="289"/>
      <c r="E107" s="485">
        <f>DATA!BO107</f>
        <v>0</v>
      </c>
      <c r="F107" s="486">
        <f>埼玉係数!D107</f>
        <v>0.67201797451177436</v>
      </c>
      <c r="G107" s="485">
        <f t="shared" si="18"/>
        <v>0</v>
      </c>
      <c r="H107" s="486">
        <f>建設係数!S107</f>
        <v>1.025953158767126</v>
      </c>
      <c r="I107" s="289"/>
      <c r="J107" s="485">
        <f t="shared" si="16"/>
        <v>0</v>
      </c>
      <c r="K107" s="548">
        <v>0</v>
      </c>
      <c r="L107" s="485">
        <f t="shared" si="19"/>
        <v>0</v>
      </c>
      <c r="M107" s="486">
        <f>埼玉係数!E107+埼玉係数!F107</f>
        <v>0.35652998679723091</v>
      </c>
      <c r="N107" s="485">
        <f t="shared" si="20"/>
        <v>0</v>
      </c>
      <c r="O107" s="48"/>
      <c r="P107" s="7"/>
      <c r="Q107" s="486">
        <f>埼玉係数!G107</f>
        <v>2.0225103103049431E-2</v>
      </c>
      <c r="R107" s="485">
        <f t="shared" si="21"/>
        <v>0</v>
      </c>
      <c r="S107" s="485">
        <f t="shared" si="22"/>
        <v>0</v>
      </c>
      <c r="T107" s="548">
        <v>0</v>
      </c>
      <c r="U107" s="485">
        <f t="shared" si="17"/>
        <v>0</v>
      </c>
      <c r="V107" s="287"/>
      <c r="W107" s="485">
        <f t="shared" si="23"/>
        <v>0</v>
      </c>
      <c r="X107" s="485">
        <f t="shared" si="24"/>
        <v>0</v>
      </c>
      <c r="Y107" s="485">
        <f t="shared" si="25"/>
        <v>0</v>
      </c>
      <c r="Z107" s="287"/>
      <c r="AA107" s="485">
        <f>W107*(1-建設係数!T107)</f>
        <v>0</v>
      </c>
      <c r="AB107" s="485">
        <f>X107*(1-建設係数!T107)</f>
        <v>0</v>
      </c>
      <c r="AC107" s="485">
        <f t="shared" si="26"/>
        <v>0</v>
      </c>
      <c r="AD107" s="487">
        <f>(I107+K107+T107)*埼玉係数!H107/1000</f>
        <v>0</v>
      </c>
      <c r="AE107" s="487">
        <f>(I107+K107+T107)*埼玉係数!I107/1000</f>
        <v>0</v>
      </c>
    </row>
    <row r="108" spans="1:31">
      <c r="A108" s="7"/>
      <c r="B108" s="282">
        <v>675</v>
      </c>
      <c r="C108" s="288" t="s">
        <v>574</v>
      </c>
      <c r="D108" s="289"/>
      <c r="E108" s="485">
        <f>DATA!BO108</f>
        <v>0</v>
      </c>
      <c r="F108" s="486">
        <f>埼玉係数!D108</f>
        <v>0.89524053161118478</v>
      </c>
      <c r="G108" s="485">
        <f t="shared" si="18"/>
        <v>0</v>
      </c>
      <c r="H108" s="486">
        <f>建設係数!S108</f>
        <v>1.0118486099552586</v>
      </c>
      <c r="I108" s="289"/>
      <c r="J108" s="485">
        <f t="shared" si="16"/>
        <v>0</v>
      </c>
      <c r="K108" s="548">
        <v>0</v>
      </c>
      <c r="L108" s="485">
        <f t="shared" si="19"/>
        <v>0</v>
      </c>
      <c r="M108" s="486">
        <f>埼玉係数!E108+埼玉係数!F108</f>
        <v>0.52576013322384285</v>
      </c>
      <c r="N108" s="485">
        <f t="shared" si="20"/>
        <v>0</v>
      </c>
      <c r="O108" s="48"/>
      <c r="P108" s="7"/>
      <c r="Q108" s="486">
        <f>埼玉係数!G108</f>
        <v>1.8393176495550929E-3</v>
      </c>
      <c r="R108" s="485">
        <f t="shared" si="21"/>
        <v>0</v>
      </c>
      <c r="S108" s="485">
        <f t="shared" si="22"/>
        <v>0</v>
      </c>
      <c r="T108" s="548">
        <v>0</v>
      </c>
      <c r="U108" s="485">
        <f t="shared" si="17"/>
        <v>0</v>
      </c>
      <c r="V108" s="287"/>
      <c r="W108" s="485">
        <f t="shared" si="23"/>
        <v>0</v>
      </c>
      <c r="X108" s="485">
        <f t="shared" si="24"/>
        <v>0</v>
      </c>
      <c r="Y108" s="485">
        <f t="shared" si="25"/>
        <v>0</v>
      </c>
      <c r="Z108" s="287"/>
      <c r="AA108" s="485">
        <f>W108*(1-建設係数!T108)</f>
        <v>0</v>
      </c>
      <c r="AB108" s="485">
        <f>X108*(1-建設係数!T108)</f>
        <v>0</v>
      </c>
      <c r="AC108" s="485">
        <f t="shared" si="26"/>
        <v>0</v>
      </c>
      <c r="AD108" s="487">
        <f>(I108+K108+T108)*埼玉係数!H108/1000</f>
        <v>0</v>
      </c>
      <c r="AE108" s="487">
        <f>(I108+K108+T108)*埼玉係数!I108/1000</f>
        <v>0</v>
      </c>
    </row>
    <row r="109" spans="1:31">
      <c r="A109" s="7"/>
      <c r="B109" s="282">
        <v>679</v>
      </c>
      <c r="C109" s="288" t="s">
        <v>575</v>
      </c>
      <c r="D109" s="289"/>
      <c r="E109" s="485">
        <f>DATA!BO109</f>
        <v>0</v>
      </c>
      <c r="F109" s="486">
        <f>埼玉係数!D109</f>
        <v>0.75832230033594317</v>
      </c>
      <c r="G109" s="485">
        <f t="shared" si="18"/>
        <v>0</v>
      </c>
      <c r="H109" s="486">
        <f>建設係数!S109</f>
        <v>1.0144616257250549</v>
      </c>
      <c r="I109" s="289"/>
      <c r="J109" s="485">
        <f t="shared" si="16"/>
        <v>0</v>
      </c>
      <c r="K109" s="548">
        <v>0</v>
      </c>
      <c r="L109" s="485">
        <f t="shared" si="19"/>
        <v>0</v>
      </c>
      <c r="M109" s="486">
        <f>埼玉係数!E109+埼玉係数!F109</f>
        <v>0.34030043056366016</v>
      </c>
      <c r="N109" s="485">
        <f t="shared" si="20"/>
        <v>0</v>
      </c>
      <c r="O109" s="48"/>
      <c r="P109" s="7"/>
      <c r="Q109" s="486">
        <f>埼玉係数!G109</f>
        <v>1.8465650014573752E-2</v>
      </c>
      <c r="R109" s="485">
        <f t="shared" si="21"/>
        <v>0</v>
      </c>
      <c r="S109" s="485">
        <f t="shared" si="22"/>
        <v>0</v>
      </c>
      <c r="T109" s="548">
        <v>0</v>
      </c>
      <c r="U109" s="485">
        <f t="shared" si="17"/>
        <v>0</v>
      </c>
      <c r="V109" s="287"/>
      <c r="W109" s="485">
        <f t="shared" si="23"/>
        <v>0</v>
      </c>
      <c r="X109" s="485">
        <f t="shared" si="24"/>
        <v>0</v>
      </c>
      <c r="Y109" s="485">
        <f t="shared" si="25"/>
        <v>0</v>
      </c>
      <c r="Z109" s="287"/>
      <c r="AA109" s="485">
        <f>W109*(1-建設係数!T109)</f>
        <v>0</v>
      </c>
      <c r="AB109" s="485">
        <f>X109*(1-建設係数!T109)</f>
        <v>0</v>
      </c>
      <c r="AC109" s="485">
        <f t="shared" si="26"/>
        <v>0</v>
      </c>
      <c r="AD109" s="487">
        <f>(I109+K109+T109)*埼玉係数!H109/1000</f>
        <v>0</v>
      </c>
      <c r="AE109" s="487">
        <f>(I109+K109+T109)*埼玉係数!I109/1000</f>
        <v>0</v>
      </c>
    </row>
    <row r="110" spans="1:31">
      <c r="A110" s="7"/>
      <c r="B110" s="282">
        <v>681</v>
      </c>
      <c r="C110" s="288" t="s">
        <v>576</v>
      </c>
      <c r="D110" s="289"/>
      <c r="E110" s="485">
        <f>DATA!BO110</f>
        <v>0</v>
      </c>
      <c r="F110" s="486">
        <f>埼玉係数!D110</f>
        <v>1</v>
      </c>
      <c r="G110" s="485">
        <f t="shared" si="18"/>
        <v>0</v>
      </c>
      <c r="H110" s="486">
        <f>建設係数!S110</f>
        <v>1.0287413518373496</v>
      </c>
      <c r="I110" s="289"/>
      <c r="J110" s="485">
        <f t="shared" si="16"/>
        <v>0</v>
      </c>
      <c r="K110" s="548">
        <v>0</v>
      </c>
      <c r="L110" s="485">
        <f t="shared" si="19"/>
        <v>0</v>
      </c>
      <c r="M110" s="486">
        <f>埼玉係数!E110+埼玉係数!F110</f>
        <v>0</v>
      </c>
      <c r="N110" s="485">
        <f t="shared" si="20"/>
        <v>0</v>
      </c>
      <c r="O110" s="48"/>
      <c r="P110" s="7"/>
      <c r="Q110" s="486">
        <f>埼玉係数!G110</f>
        <v>0</v>
      </c>
      <c r="R110" s="485">
        <f t="shared" si="21"/>
        <v>0</v>
      </c>
      <c r="S110" s="485">
        <f t="shared" si="22"/>
        <v>0</v>
      </c>
      <c r="T110" s="548">
        <v>0</v>
      </c>
      <c r="U110" s="485">
        <f t="shared" si="17"/>
        <v>0</v>
      </c>
      <c r="V110" s="287"/>
      <c r="W110" s="485">
        <f t="shared" si="23"/>
        <v>0</v>
      </c>
      <c r="X110" s="485">
        <f t="shared" si="24"/>
        <v>0</v>
      </c>
      <c r="Y110" s="485">
        <f t="shared" si="25"/>
        <v>0</v>
      </c>
      <c r="Z110" s="287"/>
      <c r="AA110" s="485">
        <f>W110*(1-建設係数!T110)</f>
        <v>0</v>
      </c>
      <c r="AB110" s="485">
        <f>X110*(1-建設係数!T110)</f>
        <v>0</v>
      </c>
      <c r="AC110" s="485">
        <f t="shared" si="26"/>
        <v>0</v>
      </c>
      <c r="AD110" s="487">
        <f>(I110+K110+T110)*埼玉係数!H110/1000</f>
        <v>0</v>
      </c>
      <c r="AE110" s="487">
        <f>(I110+K110+T110)*埼玉係数!I110/1000</f>
        <v>0</v>
      </c>
    </row>
    <row r="111" spans="1:31">
      <c r="A111" s="7"/>
      <c r="B111" s="291">
        <v>691</v>
      </c>
      <c r="C111" s="292" t="s">
        <v>577</v>
      </c>
      <c r="D111" s="293"/>
      <c r="E111" s="485">
        <f>DATA!BO111</f>
        <v>0</v>
      </c>
      <c r="F111" s="486">
        <f>埼玉係数!D111</f>
        <v>0.86001495909806924</v>
      </c>
      <c r="G111" s="485">
        <f t="shared" ref="G111" si="27">E111*F111</f>
        <v>0</v>
      </c>
      <c r="H111" s="486">
        <f>建設係数!S111</f>
        <v>1.0462282109380405</v>
      </c>
      <c r="I111" s="293"/>
      <c r="J111" s="485">
        <f t="shared" si="16"/>
        <v>0</v>
      </c>
      <c r="K111" s="549">
        <v>0</v>
      </c>
      <c r="L111" s="485">
        <f t="shared" si="19"/>
        <v>0</v>
      </c>
      <c r="M111" s="486">
        <f>埼玉係数!E111+埼玉係数!F111</f>
        <v>0.56668329190038969</v>
      </c>
      <c r="N111" s="485">
        <f t="shared" si="20"/>
        <v>0</v>
      </c>
      <c r="O111" s="48"/>
      <c r="P111" s="7"/>
      <c r="Q111" s="486">
        <f>埼玉係数!G111</f>
        <v>8.4525283964417726E-6</v>
      </c>
      <c r="R111" s="485">
        <f t="shared" si="21"/>
        <v>0</v>
      </c>
      <c r="S111" s="485">
        <f t="shared" si="22"/>
        <v>0</v>
      </c>
      <c r="T111" s="549">
        <v>0</v>
      </c>
      <c r="U111" s="485">
        <f t="shared" si="17"/>
        <v>0</v>
      </c>
      <c r="V111" s="294"/>
      <c r="W111" s="485">
        <f t="shared" si="23"/>
        <v>0</v>
      </c>
      <c r="X111" s="485">
        <f t="shared" si="24"/>
        <v>0</v>
      </c>
      <c r="Y111" s="485">
        <f t="shared" si="25"/>
        <v>0</v>
      </c>
      <c r="Z111" s="294"/>
      <c r="AA111" s="485">
        <f>W111*(1-建設係数!T111)</f>
        <v>0</v>
      </c>
      <c r="AB111" s="485">
        <f>X111*(1-建設係数!T111)</f>
        <v>0</v>
      </c>
      <c r="AC111" s="485">
        <f t="shared" si="26"/>
        <v>0</v>
      </c>
      <c r="AD111" s="487">
        <f>(I111+K111+T111)*埼玉係数!H111/1000</f>
        <v>0</v>
      </c>
      <c r="AE111" s="487">
        <f>(I111+K111+T111)*埼玉係数!I111/1000</f>
        <v>0</v>
      </c>
    </row>
    <row r="112" spans="1:31">
      <c r="A112" s="7"/>
      <c r="B112" s="295">
        <v>700</v>
      </c>
      <c r="C112" s="296" t="s">
        <v>45</v>
      </c>
      <c r="D112" s="297"/>
      <c r="E112" s="490">
        <f>DATA!BO112</f>
        <v>0</v>
      </c>
      <c r="F112" s="298"/>
      <c r="G112" s="299">
        <f>SUM(G6:G111)</f>
        <v>0</v>
      </c>
      <c r="H112" s="300"/>
      <c r="I112" s="51">
        <f>SUM((I6:I111))</f>
        <v>0</v>
      </c>
      <c r="J112" s="51">
        <f>SUM((J6:J111))</f>
        <v>0</v>
      </c>
      <c r="K112" s="299">
        <f>SUM((K6:K111))</f>
        <v>0</v>
      </c>
      <c r="L112" s="51">
        <f>SUM((L6:L111))</f>
        <v>0</v>
      </c>
      <c r="M112" s="301"/>
      <c r="N112" s="51">
        <f>SUM((N6:N111))</f>
        <v>0</v>
      </c>
      <c r="O112" s="48"/>
      <c r="P112" s="7"/>
      <c r="Q112" s="302">
        <f>埼玉係数!G112</f>
        <v>1</v>
      </c>
      <c r="R112" s="51">
        <f t="shared" ref="R112" si="28">Q112*$P$116</f>
        <v>0</v>
      </c>
      <c r="S112" s="51">
        <f>SUM((S6:S111))</f>
        <v>0</v>
      </c>
      <c r="T112" s="299">
        <f>SUM((T6:T111))</f>
        <v>0</v>
      </c>
      <c r="U112" s="51">
        <f t="shared" ref="U112:AE112" si="29">SUM((U6:U111))</f>
        <v>0</v>
      </c>
      <c r="V112" s="51">
        <f t="shared" si="29"/>
        <v>0</v>
      </c>
      <c r="W112" s="51">
        <f t="shared" si="29"/>
        <v>0</v>
      </c>
      <c r="X112" s="51">
        <f t="shared" si="29"/>
        <v>0</v>
      </c>
      <c r="Y112" s="51">
        <f t="shared" si="29"/>
        <v>0</v>
      </c>
      <c r="Z112" s="51">
        <f t="shared" si="29"/>
        <v>0</v>
      </c>
      <c r="AA112" s="51">
        <f t="shared" si="29"/>
        <v>0</v>
      </c>
      <c r="AB112" s="51">
        <f t="shared" si="29"/>
        <v>0</v>
      </c>
      <c r="AC112" s="51">
        <f t="shared" si="29"/>
        <v>0</v>
      </c>
      <c r="AD112" s="303">
        <f t="shared" si="29"/>
        <v>0</v>
      </c>
      <c r="AE112" s="303">
        <f t="shared" si="29"/>
        <v>0</v>
      </c>
    </row>
    <row r="113" spans="1:31">
      <c r="A113" s="7"/>
      <c r="B113" s="304">
        <v>711</v>
      </c>
      <c r="C113" s="305" t="s">
        <v>46</v>
      </c>
      <c r="D113" s="306"/>
      <c r="E113" s="491">
        <f>DATA!BO113</f>
        <v>0</v>
      </c>
      <c r="F113" s="307"/>
      <c r="G113" s="308"/>
      <c r="H113" s="309"/>
      <c r="I113" s="310"/>
      <c r="J113" s="308"/>
      <c r="K113" s="308"/>
      <c r="L113" s="308"/>
      <c r="M113" s="311"/>
      <c r="N113" s="312" t="s">
        <v>246</v>
      </c>
      <c r="O113" s="313" t="s">
        <v>247</v>
      </c>
      <c r="P113" s="313" t="s">
        <v>248</v>
      </c>
      <c r="Q113" s="314"/>
      <c r="R113" s="308"/>
      <c r="S113" s="308"/>
      <c r="T113" s="308"/>
      <c r="U113" s="308"/>
      <c r="V113" s="308"/>
      <c r="W113" s="308"/>
      <c r="X113" s="308"/>
      <c r="Y113" s="308"/>
      <c r="Z113" s="308"/>
      <c r="AA113" s="308"/>
      <c r="AB113" s="308"/>
      <c r="AC113" s="308"/>
      <c r="AD113" s="308"/>
      <c r="AE113" s="308"/>
    </row>
    <row r="114" spans="1:31">
      <c r="A114" s="7"/>
      <c r="B114" s="315">
        <v>911</v>
      </c>
      <c r="C114" s="316" t="s">
        <v>47</v>
      </c>
      <c r="D114" s="317"/>
      <c r="E114" s="492">
        <f>DATA!BO114</f>
        <v>0</v>
      </c>
      <c r="F114" s="285"/>
      <c r="G114" s="52"/>
      <c r="H114" s="318">
        <f>建設係数!S112</f>
        <v>0.98603825064722228</v>
      </c>
      <c r="J114" s="319">
        <f>(E114+E115)/H114</f>
        <v>0</v>
      </c>
      <c r="K114" s="52"/>
      <c r="L114" s="52"/>
      <c r="M114" s="52"/>
      <c r="N114" s="221">
        <f>J114</f>
        <v>0</v>
      </c>
      <c r="O114" s="320">
        <f>建設係数!L6</f>
        <v>0.9410230177254062</v>
      </c>
      <c r="P114" s="320">
        <f>建設係数!M6</f>
        <v>0.78403790917303728</v>
      </c>
      <c r="Q114" s="52"/>
      <c r="R114" s="52"/>
      <c r="S114" s="52"/>
      <c r="T114" s="52"/>
      <c r="U114" s="52"/>
      <c r="V114" s="52"/>
      <c r="W114" s="52"/>
      <c r="X114" s="52"/>
      <c r="Y114" s="52"/>
      <c r="Z114" s="52"/>
      <c r="AA114" s="52"/>
      <c r="AB114" s="52"/>
      <c r="AC114" s="52"/>
      <c r="AD114" s="52"/>
      <c r="AE114" s="52"/>
    </row>
    <row r="115" spans="1:31">
      <c r="A115" s="7"/>
      <c r="B115" s="321">
        <v>921</v>
      </c>
      <c r="C115" s="322" t="s">
        <v>578</v>
      </c>
      <c r="D115" s="323"/>
      <c r="E115" s="493">
        <f>DATA!BO115</f>
        <v>0</v>
      </c>
      <c r="F115" s="48"/>
      <c r="G115" s="324"/>
      <c r="I115" s="325"/>
      <c r="K115" s="48"/>
      <c r="M115" s="7"/>
      <c r="N115" s="326" t="s">
        <v>249</v>
      </c>
      <c r="O115" s="326" t="s">
        <v>249</v>
      </c>
      <c r="P115" s="326" t="s">
        <v>249</v>
      </c>
      <c r="Q115" s="48"/>
    </row>
    <row r="116" spans="1:31">
      <c r="A116" s="7"/>
      <c r="B116" s="321">
        <v>931</v>
      </c>
      <c r="C116" s="322" t="s">
        <v>48</v>
      </c>
      <c r="D116" s="317"/>
      <c r="E116" s="493">
        <f>DATA!BO116</f>
        <v>0</v>
      </c>
      <c r="F116" s="48"/>
      <c r="H116" s="327"/>
      <c r="I116" s="328"/>
      <c r="J116" s="329"/>
      <c r="N116" s="221">
        <f>N112+N114</f>
        <v>0</v>
      </c>
      <c r="O116" s="299">
        <f>N116*O114</f>
        <v>0</v>
      </c>
      <c r="P116" s="299">
        <f>O116*P114</f>
        <v>0</v>
      </c>
    </row>
    <row r="117" spans="1:31">
      <c r="A117" s="7"/>
      <c r="B117" s="321">
        <v>932</v>
      </c>
      <c r="C117" s="322" t="s">
        <v>49</v>
      </c>
      <c r="D117" s="317"/>
      <c r="E117" s="493">
        <f>DATA!BO117</f>
        <v>0</v>
      </c>
      <c r="F117" s="330"/>
      <c r="G117" s="256"/>
      <c r="M117" s="7"/>
      <c r="Q117" s="48"/>
    </row>
    <row r="118" spans="1:31">
      <c r="A118" s="7"/>
      <c r="B118" s="321">
        <v>941</v>
      </c>
      <c r="C118" s="322" t="s">
        <v>579</v>
      </c>
      <c r="D118" s="317"/>
      <c r="E118" s="493">
        <f>DATA!BO118</f>
        <v>0</v>
      </c>
      <c r="F118" s="48"/>
      <c r="N118" s="52"/>
      <c r="O118" s="52"/>
      <c r="P118" s="52"/>
    </row>
    <row r="119" spans="1:31">
      <c r="A119" s="7"/>
      <c r="B119" s="321">
        <v>951</v>
      </c>
      <c r="C119" s="322" t="s">
        <v>580</v>
      </c>
      <c r="D119" s="317"/>
      <c r="E119" s="493">
        <f>DATA!BO119</f>
        <v>0</v>
      </c>
      <c r="F119" s="48"/>
    </row>
    <row r="120" spans="1:31">
      <c r="A120" s="7"/>
      <c r="B120" s="331"/>
      <c r="C120" s="332" t="s">
        <v>581</v>
      </c>
      <c r="D120" s="317"/>
      <c r="E120" s="494">
        <f>DATA!BO120</f>
        <v>0</v>
      </c>
      <c r="F120" s="48"/>
    </row>
    <row r="121" spans="1:31">
      <c r="A121" s="7"/>
      <c r="B121" s="333">
        <v>960</v>
      </c>
      <c r="C121" s="334" t="s">
        <v>50</v>
      </c>
      <c r="D121" s="317"/>
      <c r="E121" s="490">
        <f>DATA!BO121</f>
        <v>0</v>
      </c>
      <c r="F121" s="48"/>
    </row>
    <row r="122" spans="1:31">
      <c r="A122" s="7"/>
      <c r="B122" s="333">
        <v>970</v>
      </c>
      <c r="C122" s="334" t="s">
        <v>51</v>
      </c>
      <c r="D122" s="317"/>
      <c r="E122" s="490">
        <f>DATA!BO122</f>
        <v>0</v>
      </c>
      <c r="F122" s="48"/>
    </row>
    <row r="123" spans="1:31">
      <c r="B123" s="335"/>
      <c r="C123" s="335"/>
      <c r="D123" s="336"/>
      <c r="E123" s="52"/>
    </row>
    <row r="124" spans="1:31">
      <c r="B124" s="336"/>
      <c r="C124" s="336"/>
      <c r="D124" s="336"/>
    </row>
    <row r="125" spans="1:31">
      <c r="B125" s="336"/>
    </row>
  </sheetData>
  <sheetProtection sheet="1" objects="1" scenarios="1"/>
  <mergeCells count="31">
    <mergeCell ref="H2:H4"/>
    <mergeCell ref="B2:C5"/>
    <mergeCell ref="D2:D4"/>
    <mergeCell ref="E2:E4"/>
    <mergeCell ref="F2:F4"/>
    <mergeCell ref="G2:G4"/>
    <mergeCell ref="T2:T4"/>
    <mergeCell ref="I2:I3"/>
    <mergeCell ref="J2:J3"/>
    <mergeCell ref="K2:K4"/>
    <mergeCell ref="L2:L3"/>
    <mergeCell ref="M2:M4"/>
    <mergeCell ref="N2:N4"/>
    <mergeCell ref="O2:O4"/>
    <mergeCell ref="P2:P4"/>
    <mergeCell ref="Q2:Q4"/>
    <mergeCell ref="R2:R4"/>
    <mergeCell ref="S2:S4"/>
    <mergeCell ref="U2:U3"/>
    <mergeCell ref="V2:Y2"/>
    <mergeCell ref="Z2:AC2"/>
    <mergeCell ref="AE2:AE5"/>
    <mergeCell ref="AD2:AD5"/>
    <mergeCell ref="V3:V4"/>
    <mergeCell ref="W3:W4"/>
    <mergeCell ref="X3:X4"/>
    <mergeCell ref="Y3:Y4"/>
    <mergeCell ref="Z3:Z4"/>
    <mergeCell ref="AA3:AA4"/>
    <mergeCell ref="AB3:AB4"/>
    <mergeCell ref="AC3:AC4"/>
  </mergeCells>
  <phoneticPr fontId="3"/>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3300"/>
  </sheetPr>
  <dimension ref="A1:AE125"/>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337" customWidth="1"/>
    <col min="2" max="2" width="9" style="337"/>
    <col min="3" max="3" width="24.6328125" style="337" customWidth="1"/>
    <col min="4" max="31" width="12.6328125" style="337" customWidth="1"/>
    <col min="32" max="16384" width="9" style="337"/>
  </cols>
  <sheetData>
    <row r="1" spans="1:31" ht="37.5" customHeight="1">
      <c r="B1" s="338"/>
      <c r="C1" s="338"/>
      <c r="D1" s="338"/>
      <c r="E1" s="339"/>
      <c r="F1" s="339"/>
      <c r="G1" s="339"/>
      <c r="H1" s="339"/>
      <c r="I1" s="339"/>
      <c r="J1" s="339"/>
      <c r="K1" s="339"/>
      <c r="L1" s="339"/>
      <c r="M1" s="339"/>
      <c r="N1" s="339"/>
      <c r="O1" s="339"/>
      <c r="P1" s="339"/>
      <c r="Q1" s="339"/>
      <c r="R1" s="339"/>
      <c r="S1" s="339"/>
      <c r="T1" s="339"/>
      <c r="U1" s="339"/>
      <c r="V1" s="339"/>
      <c r="W1" s="339"/>
      <c r="X1" s="339"/>
      <c r="Y1" s="339"/>
      <c r="Z1" s="339"/>
      <c r="AA1" s="339"/>
      <c r="AB1" s="339"/>
      <c r="AC1" s="340" t="s">
        <v>298</v>
      </c>
      <c r="AD1" s="340"/>
      <c r="AE1" s="340" t="s">
        <v>299</v>
      </c>
    </row>
    <row r="2" spans="1:31" ht="16.5" customHeight="1">
      <c r="A2" s="341"/>
      <c r="B2" s="846" t="s">
        <v>821</v>
      </c>
      <c r="C2" s="847"/>
      <c r="D2" s="846" t="s">
        <v>222</v>
      </c>
      <c r="E2" s="837" t="s">
        <v>223</v>
      </c>
      <c r="F2" s="837" t="s">
        <v>293</v>
      </c>
      <c r="G2" s="837" t="s">
        <v>387</v>
      </c>
      <c r="H2" s="837" t="s">
        <v>226</v>
      </c>
      <c r="I2" s="842" t="s">
        <v>222</v>
      </c>
      <c r="J2" s="844" t="s">
        <v>387</v>
      </c>
      <c r="K2" s="837" t="s">
        <v>227</v>
      </c>
      <c r="L2" s="837" t="s">
        <v>227</v>
      </c>
      <c r="M2" s="838" t="s">
        <v>228</v>
      </c>
      <c r="N2" s="837" t="s">
        <v>229</v>
      </c>
      <c r="O2" s="837" t="s">
        <v>294</v>
      </c>
      <c r="P2" s="837" t="s">
        <v>231</v>
      </c>
      <c r="Q2" s="838" t="s">
        <v>232</v>
      </c>
      <c r="R2" s="838" t="s">
        <v>233</v>
      </c>
      <c r="S2" s="837" t="s">
        <v>296</v>
      </c>
      <c r="T2" s="837" t="s">
        <v>235</v>
      </c>
      <c r="U2" s="837" t="s">
        <v>235</v>
      </c>
      <c r="V2" s="838" t="s">
        <v>236</v>
      </c>
      <c r="W2" s="838"/>
      <c r="X2" s="838"/>
      <c r="Y2" s="838"/>
      <c r="Z2" s="839" t="s">
        <v>237</v>
      </c>
      <c r="AA2" s="839"/>
      <c r="AB2" s="839"/>
      <c r="AC2" s="839"/>
      <c r="AD2" s="837" t="s">
        <v>297</v>
      </c>
      <c r="AE2" s="837" t="s">
        <v>238</v>
      </c>
    </row>
    <row r="3" spans="1:31" ht="16.5" customHeight="1">
      <c r="A3" s="341"/>
      <c r="B3" s="847"/>
      <c r="C3" s="847"/>
      <c r="D3" s="847"/>
      <c r="E3" s="838"/>
      <c r="F3" s="838"/>
      <c r="G3" s="838"/>
      <c r="H3" s="838"/>
      <c r="I3" s="843"/>
      <c r="J3" s="845"/>
      <c r="K3" s="838"/>
      <c r="L3" s="837"/>
      <c r="M3" s="838"/>
      <c r="N3" s="837"/>
      <c r="O3" s="837"/>
      <c r="P3" s="838"/>
      <c r="Q3" s="838"/>
      <c r="R3" s="838"/>
      <c r="S3" s="838"/>
      <c r="T3" s="838"/>
      <c r="U3" s="837"/>
      <c r="V3" s="839" t="s">
        <v>239</v>
      </c>
      <c r="W3" s="841" t="s">
        <v>227</v>
      </c>
      <c r="X3" s="841" t="s">
        <v>235</v>
      </c>
      <c r="Y3" s="838" t="s">
        <v>112</v>
      </c>
      <c r="Z3" s="839" t="s">
        <v>239</v>
      </c>
      <c r="AA3" s="841" t="s">
        <v>227</v>
      </c>
      <c r="AB3" s="841" t="s">
        <v>235</v>
      </c>
      <c r="AC3" s="839" t="s">
        <v>112</v>
      </c>
      <c r="AD3" s="838"/>
      <c r="AE3" s="838"/>
    </row>
    <row r="4" spans="1:31">
      <c r="A4" s="341"/>
      <c r="B4" s="847"/>
      <c r="C4" s="847"/>
      <c r="D4" s="847"/>
      <c r="E4" s="838"/>
      <c r="F4" s="838"/>
      <c r="G4" s="838"/>
      <c r="H4" s="838"/>
      <c r="I4" s="342" t="s">
        <v>240</v>
      </c>
      <c r="J4" s="342" t="s">
        <v>240</v>
      </c>
      <c r="K4" s="838"/>
      <c r="L4" s="342" t="s">
        <v>240</v>
      </c>
      <c r="M4" s="838"/>
      <c r="N4" s="837"/>
      <c r="O4" s="837"/>
      <c r="P4" s="838"/>
      <c r="Q4" s="838"/>
      <c r="R4" s="838"/>
      <c r="S4" s="838"/>
      <c r="T4" s="838"/>
      <c r="U4" s="342" t="s">
        <v>240</v>
      </c>
      <c r="V4" s="839"/>
      <c r="W4" s="841"/>
      <c r="X4" s="841"/>
      <c r="Y4" s="838"/>
      <c r="Z4" s="839"/>
      <c r="AA4" s="841"/>
      <c r="AB4" s="841"/>
      <c r="AC4" s="839"/>
      <c r="AD4" s="838"/>
      <c r="AE4" s="838"/>
    </row>
    <row r="5" spans="1:31">
      <c r="A5" s="341"/>
      <c r="B5" s="848"/>
      <c r="C5" s="848"/>
      <c r="D5" s="343">
        <f>建設係数!$J$6</f>
        <v>2025</v>
      </c>
      <c r="E5" s="343">
        <f>建設係数!$J$6</f>
        <v>2025</v>
      </c>
      <c r="F5" s="344"/>
      <c r="G5" s="343">
        <f>建設係数!$J$6</f>
        <v>2025</v>
      </c>
      <c r="H5" s="345"/>
      <c r="I5" s="346">
        <v>2020</v>
      </c>
      <c r="J5" s="346">
        <v>2020</v>
      </c>
      <c r="K5" s="346">
        <v>2020</v>
      </c>
      <c r="L5" s="343">
        <f>建設係数!$J$6</f>
        <v>2025</v>
      </c>
      <c r="M5" s="347"/>
      <c r="N5" s="346">
        <v>2020</v>
      </c>
      <c r="O5" s="348"/>
      <c r="P5" s="348"/>
      <c r="Q5" s="349"/>
      <c r="R5" s="346">
        <v>2020</v>
      </c>
      <c r="S5" s="346">
        <v>2020</v>
      </c>
      <c r="T5" s="346">
        <v>2020</v>
      </c>
      <c r="U5" s="343">
        <f>建設係数!$J$6</f>
        <v>2025</v>
      </c>
      <c r="V5" s="343">
        <f>建設係数!$J$6</f>
        <v>2025</v>
      </c>
      <c r="W5" s="343">
        <f>建設係数!$J$6</f>
        <v>2025</v>
      </c>
      <c r="X5" s="343">
        <f>建設係数!$J$6</f>
        <v>2025</v>
      </c>
      <c r="Y5" s="343">
        <f>建設係数!$J$6</f>
        <v>2025</v>
      </c>
      <c r="Z5" s="343">
        <f>建設係数!$J$6</f>
        <v>2025</v>
      </c>
      <c r="AA5" s="343">
        <f>建設係数!$J$6</f>
        <v>2025</v>
      </c>
      <c r="AB5" s="343">
        <f>建設係数!$J$6</f>
        <v>2025</v>
      </c>
      <c r="AC5" s="343">
        <f>建設係数!$J$6</f>
        <v>2025</v>
      </c>
      <c r="AD5" s="840"/>
      <c r="AE5" s="840"/>
    </row>
    <row r="6" spans="1:31">
      <c r="A6" s="341"/>
      <c r="B6" s="350">
        <v>11</v>
      </c>
      <c r="C6" s="351" t="s">
        <v>474</v>
      </c>
      <c r="D6" s="352"/>
      <c r="E6" s="497">
        <f>DATA!BO6</f>
        <v>0</v>
      </c>
      <c r="F6" s="498">
        <f>全国係数!D6</f>
        <v>0.75467688758344731</v>
      </c>
      <c r="G6" s="497">
        <f>E6*F6</f>
        <v>0</v>
      </c>
      <c r="H6" s="498">
        <f>建設係数!U6</f>
        <v>1.034608239072794</v>
      </c>
      <c r="I6" s="352"/>
      <c r="J6" s="497">
        <f t="shared" ref="J6:J69" si="0">G6/H6</f>
        <v>0</v>
      </c>
      <c r="K6" s="500">
        <f t="array" ref="K6:K111">MMULT(全国係数!J6:DK111,全国波及!J6:J111)</f>
        <v>0</v>
      </c>
      <c r="L6" s="497">
        <f t="shared" ref="L6" si="1">K6*H6</f>
        <v>0</v>
      </c>
      <c r="M6" s="498">
        <f>全国係数!E6+全国係数!F6</f>
        <v>0.42335271903919125</v>
      </c>
      <c r="N6" s="497">
        <f t="shared" ref="N6" si="2">K6*M6</f>
        <v>0</v>
      </c>
      <c r="O6" s="354"/>
      <c r="P6" s="355"/>
      <c r="Q6" s="498">
        <f>全国係数!G6</f>
        <v>1.0621824290087289E-2</v>
      </c>
      <c r="R6" s="497">
        <f t="shared" ref="R6" si="3">Q6*$P$116</f>
        <v>0</v>
      </c>
      <c r="S6" s="497">
        <f t="shared" ref="S6" si="4">F6*R6</f>
        <v>0</v>
      </c>
      <c r="T6" s="500">
        <f t="array" ref="T6:T111">MMULT(全国係数!J6:DK111,全国波及!S6:S111)</f>
        <v>0</v>
      </c>
      <c r="U6" s="497">
        <f t="shared" ref="U6:U69" si="5">T6*H6</f>
        <v>0</v>
      </c>
      <c r="V6" s="356"/>
      <c r="W6" s="497">
        <f>L6</f>
        <v>0</v>
      </c>
      <c r="X6" s="497">
        <f>U6</f>
        <v>0</v>
      </c>
      <c r="Y6" s="497">
        <f>SUM(V6:X6)</f>
        <v>0</v>
      </c>
      <c r="Z6" s="356"/>
      <c r="AA6" s="497">
        <f>W6*(1-建設係数!V6)</f>
        <v>0</v>
      </c>
      <c r="AB6" s="497">
        <f>X6*(1-建設係数!V6)</f>
        <v>0</v>
      </c>
      <c r="AC6" s="497">
        <f>SUM(Z6:AB6)</f>
        <v>0</v>
      </c>
      <c r="AD6" s="499">
        <f>(I6+K6+T6)*全国係数!H6/1000</f>
        <v>0</v>
      </c>
      <c r="AE6" s="499">
        <f>(I6+K6+T6)*全国係数!I6/1000</f>
        <v>0</v>
      </c>
    </row>
    <row r="7" spans="1:31">
      <c r="A7" s="341"/>
      <c r="B7" s="350">
        <v>12</v>
      </c>
      <c r="C7" s="351" t="s">
        <v>475</v>
      </c>
      <c r="D7" s="352"/>
      <c r="E7" s="497">
        <f>DATA!BO7</f>
        <v>0</v>
      </c>
      <c r="F7" s="498">
        <f>全国係数!D7</f>
        <v>0.98371568735329595</v>
      </c>
      <c r="G7" s="497">
        <f t="shared" ref="G7:G70" si="6">E7*F7</f>
        <v>0</v>
      </c>
      <c r="H7" s="498">
        <f>建設係数!U7</f>
        <v>1.1158653249593915</v>
      </c>
      <c r="I7" s="352"/>
      <c r="J7" s="497">
        <f t="shared" si="0"/>
        <v>0</v>
      </c>
      <c r="K7" s="500">
        <v>0</v>
      </c>
      <c r="L7" s="497">
        <f t="shared" ref="L7:L70" si="7">K7*H7</f>
        <v>0</v>
      </c>
      <c r="M7" s="498">
        <f>全国係数!E7+全国係数!F7</f>
        <v>0.14617445262191481</v>
      </c>
      <c r="N7" s="497">
        <f t="shared" ref="N7:N70" si="8">K7*M7</f>
        <v>0</v>
      </c>
      <c r="O7" s="357"/>
      <c r="P7" s="341"/>
      <c r="Q7" s="498">
        <f>全国係数!G7</f>
        <v>8.608593702737773E-4</v>
      </c>
      <c r="R7" s="497">
        <f t="shared" ref="R7:R70" si="9">Q7*$P$116</f>
        <v>0</v>
      </c>
      <c r="S7" s="497">
        <f t="shared" ref="S7:S70" si="10">F7*R7</f>
        <v>0</v>
      </c>
      <c r="T7" s="500">
        <v>0</v>
      </c>
      <c r="U7" s="497">
        <f t="shared" si="5"/>
        <v>0</v>
      </c>
      <c r="V7" s="356"/>
      <c r="W7" s="497">
        <f t="shared" ref="W7:W70" si="11">L7</f>
        <v>0</v>
      </c>
      <c r="X7" s="497">
        <f t="shared" ref="X7:X70" si="12">U7</f>
        <v>0</v>
      </c>
      <c r="Y7" s="497">
        <f t="shared" ref="Y7:Y70" si="13">SUM(V7:X7)</f>
        <v>0</v>
      </c>
      <c r="Z7" s="356"/>
      <c r="AA7" s="497">
        <f>W7*(1-建設係数!V7)</f>
        <v>0</v>
      </c>
      <c r="AB7" s="497">
        <f>X7*(1-建設係数!V7)</f>
        <v>0</v>
      </c>
      <c r="AC7" s="497">
        <f t="shared" ref="AC7:AC70" si="14">SUM(Z7:AB7)</f>
        <v>0</v>
      </c>
      <c r="AD7" s="499">
        <f>(I7+K7+T7)*全国係数!H7/1000</f>
        <v>0</v>
      </c>
      <c r="AE7" s="499">
        <f>(I7+K7+T7)*全国係数!I7/1000</f>
        <v>0</v>
      </c>
    </row>
    <row r="8" spans="1:31">
      <c r="A8" s="341"/>
      <c r="B8" s="350">
        <v>13</v>
      </c>
      <c r="C8" s="351" t="s">
        <v>476</v>
      </c>
      <c r="D8" s="352"/>
      <c r="E8" s="497">
        <f>DATA!BO8</f>
        <v>0</v>
      </c>
      <c r="F8" s="498">
        <f>全国係数!D8</f>
        <v>1</v>
      </c>
      <c r="G8" s="497">
        <f t="shared" si="6"/>
        <v>0</v>
      </c>
      <c r="H8" s="498">
        <f>建設係数!U8</f>
        <v>1.0206778243624088</v>
      </c>
      <c r="I8" s="352"/>
      <c r="J8" s="497">
        <f t="shared" si="0"/>
        <v>0</v>
      </c>
      <c r="K8" s="500">
        <v>0</v>
      </c>
      <c r="L8" s="497">
        <f t="shared" si="7"/>
        <v>0</v>
      </c>
      <c r="M8" s="498">
        <f>全国係数!E8+全国係数!F8</f>
        <v>0.40557805814791503</v>
      </c>
      <c r="N8" s="497">
        <f t="shared" si="8"/>
        <v>0</v>
      </c>
      <c r="O8" s="357"/>
      <c r="P8" s="341"/>
      <c r="Q8" s="498">
        <f>全国係数!G8</f>
        <v>0</v>
      </c>
      <c r="R8" s="497">
        <f t="shared" si="9"/>
        <v>0</v>
      </c>
      <c r="S8" s="497">
        <f t="shared" si="10"/>
        <v>0</v>
      </c>
      <c r="T8" s="500">
        <v>0</v>
      </c>
      <c r="U8" s="497">
        <f t="shared" si="5"/>
        <v>0</v>
      </c>
      <c r="V8" s="356"/>
      <c r="W8" s="497">
        <f t="shared" si="11"/>
        <v>0</v>
      </c>
      <c r="X8" s="497">
        <f t="shared" si="12"/>
        <v>0</v>
      </c>
      <c r="Y8" s="497">
        <f t="shared" si="13"/>
        <v>0</v>
      </c>
      <c r="Z8" s="356"/>
      <c r="AA8" s="497">
        <f>W8*(1-建設係数!V8)</f>
        <v>0</v>
      </c>
      <c r="AB8" s="497">
        <f>X8*(1-建設係数!V8)</f>
        <v>0</v>
      </c>
      <c r="AC8" s="497">
        <f t="shared" si="14"/>
        <v>0</v>
      </c>
      <c r="AD8" s="499">
        <f>(I8+K8+T8)*全国係数!H8/1000</f>
        <v>0</v>
      </c>
      <c r="AE8" s="499">
        <f>(I8+K8+T8)*全国係数!I8/1000</f>
        <v>0</v>
      </c>
    </row>
    <row r="9" spans="1:31">
      <c r="A9" s="341"/>
      <c r="B9" s="350">
        <v>15</v>
      </c>
      <c r="C9" s="358" t="s">
        <v>477</v>
      </c>
      <c r="D9" s="359"/>
      <c r="E9" s="497">
        <f>DATA!BO9</f>
        <v>0</v>
      </c>
      <c r="F9" s="498">
        <f>全国係数!D9</f>
        <v>0.881281980230186</v>
      </c>
      <c r="G9" s="497">
        <f t="shared" si="6"/>
        <v>0</v>
      </c>
      <c r="H9" s="498">
        <f>建設係数!U9</f>
        <v>1.1864652932013138</v>
      </c>
      <c r="I9" s="359"/>
      <c r="J9" s="497">
        <f t="shared" si="0"/>
        <v>0</v>
      </c>
      <c r="K9" s="500">
        <v>0</v>
      </c>
      <c r="L9" s="497">
        <f t="shared" si="7"/>
        <v>0</v>
      </c>
      <c r="M9" s="498">
        <f>全国係数!E9+全国係数!F9</f>
        <v>0.46139740323937317</v>
      </c>
      <c r="N9" s="497">
        <f t="shared" si="8"/>
        <v>0</v>
      </c>
      <c r="O9" s="357"/>
      <c r="P9" s="341"/>
      <c r="Q9" s="498">
        <f>全国係数!G9</f>
        <v>6.5032912892039883E-4</v>
      </c>
      <c r="R9" s="497">
        <f t="shared" si="9"/>
        <v>0</v>
      </c>
      <c r="S9" s="497">
        <f t="shared" si="10"/>
        <v>0</v>
      </c>
      <c r="T9" s="500">
        <v>0</v>
      </c>
      <c r="U9" s="497">
        <f t="shared" si="5"/>
        <v>0</v>
      </c>
      <c r="V9" s="356"/>
      <c r="W9" s="497">
        <f t="shared" si="11"/>
        <v>0</v>
      </c>
      <c r="X9" s="497">
        <f t="shared" si="12"/>
        <v>0</v>
      </c>
      <c r="Y9" s="497">
        <f t="shared" si="13"/>
        <v>0</v>
      </c>
      <c r="Z9" s="356"/>
      <c r="AA9" s="497">
        <f>W9*(1-建設係数!V9)</f>
        <v>0</v>
      </c>
      <c r="AB9" s="497">
        <f>X9*(1-建設係数!V9)</f>
        <v>0</v>
      </c>
      <c r="AC9" s="497">
        <f t="shared" si="14"/>
        <v>0</v>
      </c>
      <c r="AD9" s="499">
        <f>(I9+K9+T9)*全国係数!H9/1000</f>
        <v>0</v>
      </c>
      <c r="AE9" s="499">
        <f>(I9+K9+T9)*全国係数!I9/1000</f>
        <v>0</v>
      </c>
    </row>
    <row r="10" spans="1:31">
      <c r="A10" s="341"/>
      <c r="B10" s="350">
        <v>17</v>
      </c>
      <c r="C10" s="358" t="s">
        <v>478</v>
      </c>
      <c r="D10" s="359"/>
      <c r="E10" s="497">
        <f>DATA!BO10</f>
        <v>0</v>
      </c>
      <c r="F10" s="498">
        <f>全国係数!D10</f>
        <v>0.87291383959840463</v>
      </c>
      <c r="G10" s="497">
        <f t="shared" si="6"/>
        <v>0</v>
      </c>
      <c r="H10" s="498">
        <f>建設係数!U10</f>
        <v>1.1649369387948139</v>
      </c>
      <c r="I10" s="359"/>
      <c r="J10" s="497">
        <f t="shared" si="0"/>
        <v>0</v>
      </c>
      <c r="K10" s="500">
        <v>0</v>
      </c>
      <c r="L10" s="497">
        <f t="shared" si="7"/>
        <v>0</v>
      </c>
      <c r="M10" s="498">
        <f>全国係数!E10+全国係数!F10</f>
        <v>0.35810907735740516</v>
      </c>
      <c r="N10" s="497">
        <f t="shared" si="8"/>
        <v>0</v>
      </c>
      <c r="O10" s="357"/>
      <c r="P10" s="341"/>
      <c r="Q10" s="498">
        <f>全国係数!G10</f>
        <v>1.141709039947396E-3</v>
      </c>
      <c r="R10" s="497">
        <f t="shared" si="9"/>
        <v>0</v>
      </c>
      <c r="S10" s="497">
        <f t="shared" si="10"/>
        <v>0</v>
      </c>
      <c r="T10" s="500">
        <v>0</v>
      </c>
      <c r="U10" s="497">
        <f t="shared" si="5"/>
        <v>0</v>
      </c>
      <c r="V10" s="356"/>
      <c r="W10" s="497">
        <f t="shared" si="11"/>
        <v>0</v>
      </c>
      <c r="X10" s="497">
        <f t="shared" si="12"/>
        <v>0</v>
      </c>
      <c r="Y10" s="497">
        <f t="shared" si="13"/>
        <v>0</v>
      </c>
      <c r="Z10" s="356"/>
      <c r="AA10" s="497">
        <f>W10*(1-建設係数!V10)</f>
        <v>0</v>
      </c>
      <c r="AB10" s="497">
        <f>X10*(1-建設係数!V10)</f>
        <v>0</v>
      </c>
      <c r="AC10" s="497">
        <f t="shared" si="14"/>
        <v>0</v>
      </c>
      <c r="AD10" s="499">
        <f>(I10+K10+T10)*全国係数!H10/1000</f>
        <v>0</v>
      </c>
      <c r="AE10" s="499">
        <f>(I10+K10+T10)*全国係数!I10/1000</f>
        <v>0</v>
      </c>
    </row>
    <row r="11" spans="1:31">
      <c r="A11" s="341"/>
      <c r="B11" s="350">
        <v>61</v>
      </c>
      <c r="C11" s="358" t="s">
        <v>479</v>
      </c>
      <c r="D11" s="359"/>
      <c r="E11" s="497">
        <f>DATA!BO11</f>
        <v>0</v>
      </c>
      <c r="F11" s="498">
        <f>全国係数!D11</f>
        <v>1.1860901831872384E-2</v>
      </c>
      <c r="G11" s="497">
        <f t="shared" si="6"/>
        <v>0</v>
      </c>
      <c r="H11" s="498">
        <f>建設係数!U11</f>
        <v>1.3956300322802906</v>
      </c>
      <c r="I11" s="359"/>
      <c r="J11" s="497">
        <f t="shared" si="0"/>
        <v>0</v>
      </c>
      <c r="K11" s="500">
        <v>0</v>
      </c>
      <c r="L11" s="497">
        <f t="shared" si="7"/>
        <v>0</v>
      </c>
      <c r="M11" s="498">
        <f>全国係数!E11+全国係数!F11</f>
        <v>0.24835844814921984</v>
      </c>
      <c r="N11" s="497">
        <f t="shared" si="8"/>
        <v>0</v>
      </c>
      <c r="O11" s="357"/>
      <c r="P11" s="341"/>
      <c r="Q11" s="498">
        <f>全国係数!G11</f>
        <v>4.9525706634639477E-8</v>
      </c>
      <c r="R11" s="497">
        <f t="shared" si="9"/>
        <v>0</v>
      </c>
      <c r="S11" s="497">
        <f t="shared" si="10"/>
        <v>0</v>
      </c>
      <c r="T11" s="500">
        <v>0</v>
      </c>
      <c r="U11" s="497">
        <f t="shared" si="5"/>
        <v>0</v>
      </c>
      <c r="V11" s="356"/>
      <c r="W11" s="497">
        <f t="shared" si="11"/>
        <v>0</v>
      </c>
      <c r="X11" s="497">
        <f t="shared" si="12"/>
        <v>0</v>
      </c>
      <c r="Y11" s="497">
        <f t="shared" si="13"/>
        <v>0</v>
      </c>
      <c r="Z11" s="356"/>
      <c r="AA11" s="497">
        <f>W11*(1-建設係数!V11)</f>
        <v>0</v>
      </c>
      <c r="AB11" s="497">
        <f>X11*(1-建設係数!V11)</f>
        <v>0</v>
      </c>
      <c r="AC11" s="497">
        <f t="shared" si="14"/>
        <v>0</v>
      </c>
      <c r="AD11" s="499">
        <f>(I11+K11+T11)*全国係数!H11/1000</f>
        <v>0</v>
      </c>
      <c r="AE11" s="499">
        <f>(I11+K11+T11)*全国係数!I11/1000</f>
        <v>0</v>
      </c>
    </row>
    <row r="12" spans="1:31">
      <c r="A12" s="341"/>
      <c r="B12" s="350">
        <v>62</v>
      </c>
      <c r="C12" s="358" t="s">
        <v>480</v>
      </c>
      <c r="D12" s="359"/>
      <c r="E12" s="497">
        <f>DATA!BO12</f>
        <v>0</v>
      </c>
      <c r="F12" s="498">
        <f>全国係数!D12</f>
        <v>0.12993907518511105</v>
      </c>
      <c r="G12" s="497">
        <f t="shared" si="6"/>
        <v>0</v>
      </c>
      <c r="H12" s="498">
        <f>建設係数!U12</f>
        <v>1.4471464457099104</v>
      </c>
      <c r="I12" s="359"/>
      <c r="J12" s="497">
        <f t="shared" si="0"/>
        <v>0</v>
      </c>
      <c r="K12" s="500">
        <v>0</v>
      </c>
      <c r="L12" s="497">
        <f t="shared" si="7"/>
        <v>0</v>
      </c>
      <c r="M12" s="498">
        <f>全国係数!E12+全国係数!F12</f>
        <v>0.35824111384287627</v>
      </c>
      <c r="N12" s="497">
        <f t="shared" si="8"/>
        <v>0</v>
      </c>
      <c r="O12" s="357"/>
      <c r="P12" s="341"/>
      <c r="Q12" s="498">
        <f>全国係数!G12</f>
        <v>1.7687752369514098E-7</v>
      </c>
      <c r="R12" s="497">
        <f t="shared" si="9"/>
        <v>0</v>
      </c>
      <c r="S12" s="497">
        <f t="shared" si="10"/>
        <v>0</v>
      </c>
      <c r="T12" s="500">
        <v>0</v>
      </c>
      <c r="U12" s="497">
        <f t="shared" si="5"/>
        <v>0</v>
      </c>
      <c r="V12" s="356"/>
      <c r="W12" s="497">
        <f t="shared" si="11"/>
        <v>0</v>
      </c>
      <c r="X12" s="497">
        <f t="shared" si="12"/>
        <v>0</v>
      </c>
      <c r="Y12" s="497">
        <f t="shared" si="13"/>
        <v>0</v>
      </c>
      <c r="Z12" s="356"/>
      <c r="AA12" s="497">
        <f>W12*(1-建設係数!V12)</f>
        <v>0</v>
      </c>
      <c r="AB12" s="497">
        <f>X12*(1-建設係数!V12)</f>
        <v>0</v>
      </c>
      <c r="AC12" s="497">
        <f t="shared" si="14"/>
        <v>0</v>
      </c>
      <c r="AD12" s="499">
        <f>(I12+K12+T12)*全国係数!H12/1000</f>
        <v>0</v>
      </c>
      <c r="AE12" s="499">
        <f>(I12+K12+T12)*全国係数!I12/1000</f>
        <v>0</v>
      </c>
    </row>
    <row r="13" spans="1:31">
      <c r="A13" s="341"/>
      <c r="B13" s="350">
        <v>111</v>
      </c>
      <c r="C13" s="358" t="s">
        <v>481</v>
      </c>
      <c r="D13" s="359"/>
      <c r="E13" s="497">
        <f>DATA!BO13</f>
        <v>0</v>
      </c>
      <c r="F13" s="498">
        <f>全国係数!D13</f>
        <v>0.84579854467810511</v>
      </c>
      <c r="G13" s="497">
        <f t="shared" si="6"/>
        <v>0</v>
      </c>
      <c r="H13" s="498">
        <f>建設係数!U13</f>
        <v>1.0599551399446168</v>
      </c>
      <c r="I13" s="359"/>
      <c r="J13" s="497">
        <f t="shared" si="0"/>
        <v>0</v>
      </c>
      <c r="K13" s="500">
        <v>0</v>
      </c>
      <c r="L13" s="497">
        <f t="shared" si="7"/>
        <v>0</v>
      </c>
      <c r="M13" s="498">
        <f>全国係数!E13+全国係数!F13</f>
        <v>0.23037116222208864</v>
      </c>
      <c r="N13" s="497">
        <f t="shared" si="8"/>
        <v>0</v>
      </c>
      <c r="O13" s="357"/>
      <c r="P13" s="341"/>
      <c r="Q13" s="498">
        <f>全国係数!G13</f>
        <v>7.8524500715520876E-2</v>
      </c>
      <c r="R13" s="497">
        <f t="shared" si="9"/>
        <v>0</v>
      </c>
      <c r="S13" s="497">
        <f t="shared" si="10"/>
        <v>0</v>
      </c>
      <c r="T13" s="500">
        <v>0</v>
      </c>
      <c r="U13" s="497">
        <f t="shared" si="5"/>
        <v>0</v>
      </c>
      <c r="V13" s="356"/>
      <c r="W13" s="497">
        <f t="shared" si="11"/>
        <v>0</v>
      </c>
      <c r="X13" s="497">
        <f t="shared" si="12"/>
        <v>0</v>
      </c>
      <c r="Y13" s="497">
        <f t="shared" si="13"/>
        <v>0</v>
      </c>
      <c r="Z13" s="356"/>
      <c r="AA13" s="497">
        <f>W13*(1-建設係数!V13)</f>
        <v>0</v>
      </c>
      <c r="AB13" s="497">
        <f>X13*(1-建設係数!V13)</f>
        <v>0</v>
      </c>
      <c r="AC13" s="497">
        <f t="shared" si="14"/>
        <v>0</v>
      </c>
      <c r="AD13" s="499">
        <f>(I13+K13+T13)*全国係数!H13/1000</f>
        <v>0</v>
      </c>
      <c r="AE13" s="499">
        <f>(I13+K13+T13)*全国係数!I13/1000</f>
        <v>0</v>
      </c>
    </row>
    <row r="14" spans="1:31">
      <c r="A14" s="341"/>
      <c r="B14" s="350">
        <v>112</v>
      </c>
      <c r="C14" s="358" t="s">
        <v>482</v>
      </c>
      <c r="D14" s="359"/>
      <c r="E14" s="497">
        <f>DATA!BO14</f>
        <v>0</v>
      </c>
      <c r="F14" s="498">
        <f>全国係数!D14</f>
        <v>0.91865416720174653</v>
      </c>
      <c r="G14" s="497">
        <f t="shared" si="6"/>
        <v>0</v>
      </c>
      <c r="H14" s="498">
        <f>建設係数!U14</f>
        <v>1.0280401604098985</v>
      </c>
      <c r="I14" s="359"/>
      <c r="J14" s="497">
        <f t="shared" si="0"/>
        <v>0</v>
      </c>
      <c r="K14" s="500">
        <v>0</v>
      </c>
      <c r="L14" s="497">
        <f t="shared" si="7"/>
        <v>0</v>
      </c>
      <c r="M14" s="498">
        <f>全国係数!E14+全国係数!F14</f>
        <v>0.16918185574740402</v>
      </c>
      <c r="N14" s="497">
        <f t="shared" si="8"/>
        <v>0</v>
      </c>
      <c r="O14" s="357"/>
      <c r="P14" s="341"/>
      <c r="Q14" s="498">
        <f>全国係数!G14</f>
        <v>1.5560464079785008E-2</v>
      </c>
      <c r="R14" s="497">
        <f t="shared" si="9"/>
        <v>0</v>
      </c>
      <c r="S14" s="497">
        <f t="shared" si="10"/>
        <v>0</v>
      </c>
      <c r="T14" s="500">
        <v>0</v>
      </c>
      <c r="U14" s="497">
        <f t="shared" si="5"/>
        <v>0</v>
      </c>
      <c r="V14" s="356"/>
      <c r="W14" s="497">
        <f t="shared" si="11"/>
        <v>0</v>
      </c>
      <c r="X14" s="497">
        <f t="shared" si="12"/>
        <v>0</v>
      </c>
      <c r="Y14" s="497">
        <f t="shared" si="13"/>
        <v>0</v>
      </c>
      <c r="Z14" s="356"/>
      <c r="AA14" s="497">
        <f>W14*(1-建設係数!V14)</f>
        <v>0</v>
      </c>
      <c r="AB14" s="497">
        <f>X14*(1-建設係数!V14)</f>
        <v>0</v>
      </c>
      <c r="AC14" s="497">
        <f t="shared" si="14"/>
        <v>0</v>
      </c>
      <c r="AD14" s="499">
        <f>(I14+K14+T14)*全国係数!H14/1000</f>
        <v>0</v>
      </c>
      <c r="AE14" s="499">
        <f>(I14+K14+T14)*全国係数!I14/1000</f>
        <v>0</v>
      </c>
    </row>
    <row r="15" spans="1:31">
      <c r="A15" s="341"/>
      <c r="B15" s="350">
        <v>113</v>
      </c>
      <c r="C15" s="358" t="s">
        <v>483</v>
      </c>
      <c r="D15" s="359"/>
      <c r="E15" s="497">
        <f>DATA!BO15</f>
        <v>0</v>
      </c>
      <c r="F15" s="498">
        <f>全国係数!D15</f>
        <v>0.89234933646832104</v>
      </c>
      <c r="G15" s="497">
        <f t="shared" si="6"/>
        <v>0</v>
      </c>
      <c r="H15" s="498">
        <f>建設係数!U15</f>
        <v>1.2409533376419482</v>
      </c>
      <c r="I15" s="359"/>
      <c r="J15" s="497">
        <f t="shared" si="0"/>
        <v>0</v>
      </c>
      <c r="K15" s="500">
        <v>0</v>
      </c>
      <c r="L15" s="497">
        <f t="shared" si="7"/>
        <v>0</v>
      </c>
      <c r="M15" s="498">
        <f>全国係数!E15+全国係数!F15</f>
        <v>0.18735476284334096</v>
      </c>
      <c r="N15" s="497">
        <f t="shared" si="8"/>
        <v>0</v>
      </c>
      <c r="O15" s="357"/>
      <c r="P15" s="341"/>
      <c r="Q15" s="498">
        <f>全国係数!G15</f>
        <v>7.8650713441328777E-4</v>
      </c>
      <c r="R15" s="497">
        <f t="shared" si="9"/>
        <v>0</v>
      </c>
      <c r="S15" s="497">
        <f t="shared" si="10"/>
        <v>0</v>
      </c>
      <c r="T15" s="500">
        <v>0</v>
      </c>
      <c r="U15" s="497">
        <f t="shared" si="5"/>
        <v>0</v>
      </c>
      <c r="V15" s="356"/>
      <c r="W15" s="497">
        <f t="shared" si="11"/>
        <v>0</v>
      </c>
      <c r="X15" s="497">
        <f t="shared" si="12"/>
        <v>0</v>
      </c>
      <c r="Y15" s="497">
        <f t="shared" si="13"/>
        <v>0</v>
      </c>
      <c r="Z15" s="356"/>
      <c r="AA15" s="497">
        <f>W15*(1-建設係数!V15)</f>
        <v>0</v>
      </c>
      <c r="AB15" s="497">
        <f>X15*(1-建設係数!V15)</f>
        <v>0</v>
      </c>
      <c r="AC15" s="497">
        <f t="shared" si="14"/>
        <v>0</v>
      </c>
      <c r="AD15" s="499">
        <f>(I15+K15+T15)*全国係数!H15/1000</f>
        <v>0</v>
      </c>
      <c r="AE15" s="499">
        <f>(I15+K15+T15)*全国係数!I15/1000</f>
        <v>0</v>
      </c>
    </row>
    <row r="16" spans="1:31">
      <c r="A16" s="341"/>
      <c r="B16" s="350">
        <v>114</v>
      </c>
      <c r="C16" s="358" t="s">
        <v>0</v>
      </c>
      <c r="D16" s="359"/>
      <c r="E16" s="497">
        <f>DATA!BO16</f>
        <v>0</v>
      </c>
      <c r="F16" s="498">
        <f>全国係数!D16</f>
        <v>0.47833389710612284</v>
      </c>
      <c r="G16" s="497">
        <f t="shared" si="6"/>
        <v>0</v>
      </c>
      <c r="H16" s="498">
        <f>建設係数!U16</f>
        <v>1.1059206957425047</v>
      </c>
      <c r="I16" s="359"/>
      <c r="J16" s="497">
        <f t="shared" si="0"/>
        <v>0</v>
      </c>
      <c r="K16" s="500">
        <v>0</v>
      </c>
      <c r="L16" s="497">
        <f t="shared" si="7"/>
        <v>0</v>
      </c>
      <c r="M16" s="498">
        <f>全国係数!E16+全国係数!F16</f>
        <v>0.12208772325861672</v>
      </c>
      <c r="N16" s="497">
        <f t="shared" si="8"/>
        <v>0</v>
      </c>
      <c r="O16" s="357"/>
      <c r="P16" s="341"/>
      <c r="Q16" s="498">
        <f>全国係数!G16</f>
        <v>1.1132515689151322E-2</v>
      </c>
      <c r="R16" s="497">
        <f t="shared" si="9"/>
        <v>0</v>
      </c>
      <c r="S16" s="497">
        <f t="shared" si="10"/>
        <v>0</v>
      </c>
      <c r="T16" s="500">
        <v>0</v>
      </c>
      <c r="U16" s="497">
        <f t="shared" si="5"/>
        <v>0</v>
      </c>
      <c r="V16" s="356"/>
      <c r="W16" s="497">
        <f t="shared" si="11"/>
        <v>0</v>
      </c>
      <c r="X16" s="497">
        <f t="shared" si="12"/>
        <v>0</v>
      </c>
      <c r="Y16" s="497">
        <f t="shared" si="13"/>
        <v>0</v>
      </c>
      <c r="Z16" s="356"/>
      <c r="AA16" s="497">
        <f>W16*(1-建設係数!V16)</f>
        <v>0</v>
      </c>
      <c r="AB16" s="497">
        <f>X16*(1-建設係数!V16)</f>
        <v>0</v>
      </c>
      <c r="AC16" s="497">
        <f t="shared" si="14"/>
        <v>0</v>
      </c>
      <c r="AD16" s="499">
        <f>(I16+K16+T16)*全国係数!H16/1000</f>
        <v>0</v>
      </c>
      <c r="AE16" s="499">
        <f>(I16+K16+T16)*全国係数!I16/1000</f>
        <v>0</v>
      </c>
    </row>
    <row r="17" spans="1:31">
      <c r="A17" s="341"/>
      <c r="B17" s="350">
        <v>151</v>
      </c>
      <c r="C17" s="358" t="s">
        <v>484</v>
      </c>
      <c r="D17" s="359"/>
      <c r="E17" s="497">
        <f>DATA!BO17</f>
        <v>0</v>
      </c>
      <c r="F17" s="498">
        <f>全国係数!D17</f>
        <v>0.64160993491434126</v>
      </c>
      <c r="G17" s="497">
        <f t="shared" si="6"/>
        <v>0</v>
      </c>
      <c r="H17" s="498">
        <f>建設係数!U17</f>
        <v>1.0426307487708772</v>
      </c>
      <c r="I17" s="359"/>
      <c r="J17" s="497">
        <f t="shared" si="0"/>
        <v>0</v>
      </c>
      <c r="K17" s="500">
        <v>0</v>
      </c>
      <c r="L17" s="497">
        <f t="shared" si="7"/>
        <v>0</v>
      </c>
      <c r="M17" s="498">
        <f>全国係数!E17+全国係数!F17</f>
        <v>0.26591320165685961</v>
      </c>
      <c r="N17" s="497">
        <f t="shared" si="8"/>
        <v>0</v>
      </c>
      <c r="O17" s="357"/>
      <c r="P17" s="341"/>
      <c r="Q17" s="498">
        <f>全国係数!G17</f>
        <v>2.9111564114888474E-4</v>
      </c>
      <c r="R17" s="497">
        <f t="shared" si="9"/>
        <v>0</v>
      </c>
      <c r="S17" s="497">
        <f t="shared" si="10"/>
        <v>0</v>
      </c>
      <c r="T17" s="500">
        <v>0</v>
      </c>
      <c r="U17" s="497">
        <f t="shared" si="5"/>
        <v>0</v>
      </c>
      <c r="V17" s="356"/>
      <c r="W17" s="497">
        <f t="shared" si="11"/>
        <v>0</v>
      </c>
      <c r="X17" s="497">
        <f t="shared" si="12"/>
        <v>0</v>
      </c>
      <c r="Y17" s="497">
        <f t="shared" si="13"/>
        <v>0</v>
      </c>
      <c r="Z17" s="356"/>
      <c r="AA17" s="497">
        <f>W17*(1-建設係数!V17)</f>
        <v>0</v>
      </c>
      <c r="AB17" s="497">
        <f>X17*(1-建設係数!V17)</f>
        <v>0</v>
      </c>
      <c r="AC17" s="497">
        <f t="shared" si="14"/>
        <v>0</v>
      </c>
      <c r="AD17" s="499">
        <f>(I17+K17+T17)*全国係数!H17/1000</f>
        <v>0</v>
      </c>
      <c r="AE17" s="499">
        <f>(I17+K17+T17)*全国係数!I17/1000</f>
        <v>0</v>
      </c>
    </row>
    <row r="18" spans="1:31">
      <c r="A18" s="341"/>
      <c r="B18" s="350">
        <v>152</v>
      </c>
      <c r="C18" s="358" t="s">
        <v>485</v>
      </c>
      <c r="D18" s="359"/>
      <c r="E18" s="497">
        <f>DATA!BO18</f>
        <v>0</v>
      </c>
      <c r="F18" s="498">
        <f>全国係数!D18</f>
        <v>0.29041219414333219</v>
      </c>
      <c r="G18" s="497">
        <f t="shared" si="6"/>
        <v>0</v>
      </c>
      <c r="H18" s="498">
        <f>建設係数!U18</f>
        <v>1.0061044840966518</v>
      </c>
      <c r="I18" s="359"/>
      <c r="J18" s="497">
        <f t="shared" si="0"/>
        <v>0</v>
      </c>
      <c r="K18" s="500">
        <v>0</v>
      </c>
      <c r="L18" s="497">
        <f t="shared" si="7"/>
        <v>0</v>
      </c>
      <c r="M18" s="498">
        <f>全国係数!E18+全国係数!F18</f>
        <v>0.29562698961000256</v>
      </c>
      <c r="N18" s="497">
        <f t="shared" si="8"/>
        <v>0</v>
      </c>
      <c r="O18" s="357"/>
      <c r="P18" s="341"/>
      <c r="Q18" s="498">
        <f>全国係数!G18</f>
        <v>1.3141671018354903E-2</v>
      </c>
      <c r="R18" s="497">
        <f t="shared" si="9"/>
        <v>0</v>
      </c>
      <c r="S18" s="497">
        <f t="shared" si="10"/>
        <v>0</v>
      </c>
      <c r="T18" s="500">
        <v>0</v>
      </c>
      <c r="U18" s="497">
        <f t="shared" si="5"/>
        <v>0</v>
      </c>
      <c r="V18" s="356"/>
      <c r="W18" s="497">
        <f t="shared" si="11"/>
        <v>0</v>
      </c>
      <c r="X18" s="497">
        <f t="shared" si="12"/>
        <v>0</v>
      </c>
      <c r="Y18" s="497">
        <f t="shared" si="13"/>
        <v>0</v>
      </c>
      <c r="Z18" s="356"/>
      <c r="AA18" s="497">
        <f>W18*(1-建設係数!V18)</f>
        <v>0</v>
      </c>
      <c r="AB18" s="497">
        <f>X18*(1-建設係数!V18)</f>
        <v>0</v>
      </c>
      <c r="AC18" s="497">
        <f t="shared" si="14"/>
        <v>0</v>
      </c>
      <c r="AD18" s="499">
        <f>(I18+K18+T18)*全国係数!H18/1000</f>
        <v>0</v>
      </c>
      <c r="AE18" s="499">
        <f>(I18+K18+T18)*全国係数!I18/1000</f>
        <v>0</v>
      </c>
    </row>
    <row r="19" spans="1:31">
      <c r="A19" s="341"/>
      <c r="B19" s="350">
        <v>161</v>
      </c>
      <c r="C19" s="358" t="s">
        <v>486</v>
      </c>
      <c r="D19" s="359"/>
      <c r="E19" s="497">
        <f>DATA!BO19</f>
        <v>0</v>
      </c>
      <c r="F19" s="498">
        <f>全国係数!D19</f>
        <v>0.70729533260082089</v>
      </c>
      <c r="G19" s="497">
        <f t="shared" si="6"/>
        <v>0</v>
      </c>
      <c r="H19" s="498">
        <f>建設係数!U19</f>
        <v>1.3000006140879645</v>
      </c>
      <c r="I19" s="359"/>
      <c r="J19" s="497">
        <f t="shared" si="0"/>
        <v>0</v>
      </c>
      <c r="K19" s="500">
        <v>0</v>
      </c>
      <c r="L19" s="497">
        <f t="shared" si="7"/>
        <v>0</v>
      </c>
      <c r="M19" s="498">
        <f>全国係数!E19+全国係数!F19</f>
        <v>0.31693785386269346</v>
      </c>
      <c r="N19" s="497">
        <f t="shared" si="8"/>
        <v>0</v>
      </c>
      <c r="O19" s="357"/>
      <c r="P19" s="341"/>
      <c r="Q19" s="498">
        <f>全国係数!G19</f>
        <v>1.7676785963045E-4</v>
      </c>
      <c r="R19" s="497">
        <f t="shared" si="9"/>
        <v>0</v>
      </c>
      <c r="S19" s="497">
        <f t="shared" si="10"/>
        <v>0</v>
      </c>
      <c r="T19" s="500">
        <v>0</v>
      </c>
      <c r="U19" s="497">
        <f t="shared" si="5"/>
        <v>0</v>
      </c>
      <c r="V19" s="356"/>
      <c r="W19" s="497">
        <f t="shared" si="11"/>
        <v>0</v>
      </c>
      <c r="X19" s="497">
        <f t="shared" si="12"/>
        <v>0</v>
      </c>
      <c r="Y19" s="497">
        <f t="shared" si="13"/>
        <v>0</v>
      </c>
      <c r="Z19" s="356"/>
      <c r="AA19" s="497">
        <f>W19*(1-建設係数!V19)</f>
        <v>0</v>
      </c>
      <c r="AB19" s="497">
        <f>X19*(1-建設係数!V19)</f>
        <v>0</v>
      </c>
      <c r="AC19" s="497">
        <f t="shared" si="14"/>
        <v>0</v>
      </c>
      <c r="AD19" s="499">
        <f>(I19+K19+T19)*全国係数!H19/1000</f>
        <v>0</v>
      </c>
      <c r="AE19" s="499">
        <f>(I19+K19+T19)*全国係数!I19/1000</f>
        <v>0</v>
      </c>
    </row>
    <row r="20" spans="1:31">
      <c r="A20" s="341"/>
      <c r="B20" s="350">
        <v>162</v>
      </c>
      <c r="C20" s="358" t="s">
        <v>487</v>
      </c>
      <c r="D20" s="359"/>
      <c r="E20" s="497">
        <f>DATA!BO20</f>
        <v>0</v>
      </c>
      <c r="F20" s="498">
        <f>全国係数!D20</f>
        <v>0.6986528524050698</v>
      </c>
      <c r="G20" s="497">
        <f t="shared" si="6"/>
        <v>0</v>
      </c>
      <c r="H20" s="498">
        <f>建設係数!U20</f>
        <v>1.0887600955183854</v>
      </c>
      <c r="I20" s="359"/>
      <c r="J20" s="497">
        <f t="shared" si="0"/>
        <v>0</v>
      </c>
      <c r="K20" s="500">
        <v>0</v>
      </c>
      <c r="L20" s="497">
        <f t="shared" si="7"/>
        <v>0</v>
      </c>
      <c r="M20" s="498">
        <f>全国係数!E20+全国係数!F20</f>
        <v>0.32406040519038892</v>
      </c>
      <c r="N20" s="497">
        <f t="shared" si="8"/>
        <v>0</v>
      </c>
      <c r="O20" s="357"/>
      <c r="P20" s="341"/>
      <c r="Q20" s="498">
        <f>全国係数!G20</f>
        <v>4.9287983242793203E-4</v>
      </c>
      <c r="R20" s="497">
        <f t="shared" si="9"/>
        <v>0</v>
      </c>
      <c r="S20" s="497">
        <f t="shared" si="10"/>
        <v>0</v>
      </c>
      <c r="T20" s="500">
        <v>0</v>
      </c>
      <c r="U20" s="497">
        <f t="shared" si="5"/>
        <v>0</v>
      </c>
      <c r="V20" s="356"/>
      <c r="W20" s="497">
        <f t="shared" si="11"/>
        <v>0</v>
      </c>
      <c r="X20" s="497">
        <f t="shared" si="12"/>
        <v>0</v>
      </c>
      <c r="Y20" s="497">
        <f t="shared" si="13"/>
        <v>0</v>
      </c>
      <c r="Z20" s="356"/>
      <c r="AA20" s="497">
        <f>W20*(1-建設係数!V20)</f>
        <v>0</v>
      </c>
      <c r="AB20" s="497">
        <f>X20*(1-建設係数!V20)</f>
        <v>0</v>
      </c>
      <c r="AC20" s="497">
        <f t="shared" si="14"/>
        <v>0</v>
      </c>
      <c r="AD20" s="499">
        <f>(I20+K20+T20)*全国係数!H20/1000</f>
        <v>0</v>
      </c>
      <c r="AE20" s="499">
        <f>(I20+K20+T20)*全国係数!I20/1000</f>
        <v>0</v>
      </c>
    </row>
    <row r="21" spans="1:31">
      <c r="A21" s="341"/>
      <c r="B21" s="350">
        <v>163</v>
      </c>
      <c r="C21" s="358" t="s">
        <v>488</v>
      </c>
      <c r="D21" s="359"/>
      <c r="E21" s="497">
        <f>DATA!BO21</f>
        <v>0</v>
      </c>
      <c r="F21" s="498">
        <f>全国係数!D21</f>
        <v>0.92900139781953439</v>
      </c>
      <c r="G21" s="497">
        <f t="shared" si="6"/>
        <v>0</v>
      </c>
      <c r="H21" s="498">
        <f>建設係数!U21</f>
        <v>1.0312470066198958</v>
      </c>
      <c r="I21" s="359"/>
      <c r="J21" s="497">
        <f t="shared" si="0"/>
        <v>0</v>
      </c>
      <c r="K21" s="500">
        <v>0</v>
      </c>
      <c r="L21" s="497">
        <f t="shared" si="7"/>
        <v>0</v>
      </c>
      <c r="M21" s="498">
        <f>全国係数!E21+全国係数!F21</f>
        <v>0.14447413252791919</v>
      </c>
      <c r="N21" s="497">
        <f t="shared" si="8"/>
        <v>0</v>
      </c>
      <c r="O21" s="357"/>
      <c r="P21" s="341"/>
      <c r="Q21" s="498">
        <f>全国係数!G21</f>
        <v>1.4007284856465605E-4</v>
      </c>
      <c r="R21" s="497">
        <f t="shared" si="9"/>
        <v>0</v>
      </c>
      <c r="S21" s="497">
        <f t="shared" si="10"/>
        <v>0</v>
      </c>
      <c r="T21" s="500">
        <v>0</v>
      </c>
      <c r="U21" s="497">
        <f t="shared" si="5"/>
        <v>0</v>
      </c>
      <c r="V21" s="356"/>
      <c r="W21" s="497">
        <f t="shared" si="11"/>
        <v>0</v>
      </c>
      <c r="X21" s="497">
        <f t="shared" si="12"/>
        <v>0</v>
      </c>
      <c r="Y21" s="497">
        <f t="shared" si="13"/>
        <v>0</v>
      </c>
      <c r="Z21" s="356"/>
      <c r="AA21" s="497">
        <f>W21*(1-建設係数!V21)</f>
        <v>0</v>
      </c>
      <c r="AB21" s="497">
        <f>X21*(1-建設係数!V21)</f>
        <v>0</v>
      </c>
      <c r="AC21" s="497">
        <f t="shared" si="14"/>
        <v>0</v>
      </c>
      <c r="AD21" s="499">
        <f>(I21+K21+T21)*全国係数!H21/1000</f>
        <v>0</v>
      </c>
      <c r="AE21" s="499">
        <f>(I21+K21+T21)*全国係数!I21/1000</f>
        <v>0</v>
      </c>
    </row>
    <row r="22" spans="1:31">
      <c r="A22" s="341"/>
      <c r="B22" s="350">
        <v>164</v>
      </c>
      <c r="C22" s="358" t="s">
        <v>489</v>
      </c>
      <c r="D22" s="359"/>
      <c r="E22" s="497">
        <f>DATA!BO22</f>
        <v>0</v>
      </c>
      <c r="F22" s="498">
        <f>全国係数!D22</f>
        <v>0.95179962413977426</v>
      </c>
      <c r="G22" s="497">
        <f t="shared" si="6"/>
        <v>0</v>
      </c>
      <c r="H22" s="498">
        <f>建設係数!U22</f>
        <v>1.0093603741311579</v>
      </c>
      <c r="I22" s="359"/>
      <c r="J22" s="497">
        <f t="shared" si="0"/>
        <v>0</v>
      </c>
      <c r="K22" s="500">
        <v>0</v>
      </c>
      <c r="L22" s="497">
        <f t="shared" si="7"/>
        <v>0</v>
      </c>
      <c r="M22" s="498">
        <f>全国係数!E22+全国係数!F22</f>
        <v>0.32598707296755119</v>
      </c>
      <c r="N22" s="497">
        <f t="shared" si="8"/>
        <v>0</v>
      </c>
      <c r="O22" s="357"/>
      <c r="P22" s="341"/>
      <c r="Q22" s="498">
        <f>全国係数!G22</f>
        <v>1.1358968445187737E-3</v>
      </c>
      <c r="R22" s="497">
        <f t="shared" si="9"/>
        <v>0</v>
      </c>
      <c r="S22" s="497">
        <f t="shared" si="10"/>
        <v>0</v>
      </c>
      <c r="T22" s="500">
        <v>0</v>
      </c>
      <c r="U22" s="497">
        <f t="shared" si="5"/>
        <v>0</v>
      </c>
      <c r="V22" s="356"/>
      <c r="W22" s="497">
        <f t="shared" si="11"/>
        <v>0</v>
      </c>
      <c r="X22" s="497">
        <f t="shared" si="12"/>
        <v>0</v>
      </c>
      <c r="Y22" s="497">
        <f t="shared" si="13"/>
        <v>0</v>
      </c>
      <c r="Z22" s="356"/>
      <c r="AA22" s="497">
        <f>W22*(1-建設係数!V22)</f>
        <v>0</v>
      </c>
      <c r="AB22" s="497">
        <f>X22*(1-建設係数!V22)</f>
        <v>0</v>
      </c>
      <c r="AC22" s="497">
        <f t="shared" si="14"/>
        <v>0</v>
      </c>
      <c r="AD22" s="499">
        <f>(I22+K22+T22)*全国係数!H22/1000</f>
        <v>0</v>
      </c>
      <c r="AE22" s="499">
        <f>(I22+K22+T22)*全国係数!I22/1000</f>
        <v>0</v>
      </c>
    </row>
    <row r="23" spans="1:31">
      <c r="A23" s="341"/>
      <c r="B23" s="350">
        <v>191</v>
      </c>
      <c r="C23" s="358" t="s">
        <v>490</v>
      </c>
      <c r="D23" s="359"/>
      <c r="E23" s="497">
        <f>DATA!BO23</f>
        <v>0</v>
      </c>
      <c r="F23" s="498">
        <f>全国係数!D23</f>
        <v>0.97949358837391876</v>
      </c>
      <c r="G23" s="497">
        <f t="shared" si="6"/>
        <v>0</v>
      </c>
      <c r="H23" s="498">
        <f>建設係数!U23</f>
        <v>0.9915036714924661</v>
      </c>
      <c r="I23" s="359"/>
      <c r="J23" s="497">
        <f t="shared" si="0"/>
        <v>0</v>
      </c>
      <c r="K23" s="500">
        <v>0</v>
      </c>
      <c r="L23" s="497">
        <f t="shared" si="7"/>
        <v>0</v>
      </c>
      <c r="M23" s="498">
        <f>全国係数!E23+全国係数!F23</f>
        <v>0.42423747941604817</v>
      </c>
      <c r="N23" s="497">
        <f t="shared" si="8"/>
        <v>0</v>
      </c>
      <c r="O23" s="357"/>
      <c r="P23" s="341"/>
      <c r="Q23" s="498">
        <f>全国係数!G23</f>
        <v>1.2642144128586507E-4</v>
      </c>
      <c r="R23" s="497">
        <f t="shared" si="9"/>
        <v>0</v>
      </c>
      <c r="S23" s="497">
        <f t="shared" si="10"/>
        <v>0</v>
      </c>
      <c r="T23" s="500">
        <v>0</v>
      </c>
      <c r="U23" s="497">
        <f t="shared" si="5"/>
        <v>0</v>
      </c>
      <c r="V23" s="356"/>
      <c r="W23" s="497">
        <f t="shared" si="11"/>
        <v>0</v>
      </c>
      <c r="X23" s="497">
        <f t="shared" si="12"/>
        <v>0</v>
      </c>
      <c r="Y23" s="497">
        <f t="shared" si="13"/>
        <v>0</v>
      </c>
      <c r="Z23" s="356"/>
      <c r="AA23" s="497">
        <f>W23*(1-建設係数!V23)</f>
        <v>0</v>
      </c>
      <c r="AB23" s="497">
        <f>X23*(1-建設係数!V23)</f>
        <v>0</v>
      </c>
      <c r="AC23" s="497">
        <f t="shared" si="14"/>
        <v>0</v>
      </c>
      <c r="AD23" s="499">
        <f>(I23+K23+T23)*全国係数!H23/1000</f>
        <v>0</v>
      </c>
      <c r="AE23" s="499">
        <f>(I23+K23+T23)*全国係数!I23/1000</f>
        <v>0</v>
      </c>
    </row>
    <row r="24" spans="1:31">
      <c r="A24" s="341"/>
      <c r="B24" s="350">
        <v>201</v>
      </c>
      <c r="C24" s="358" t="s">
        <v>491</v>
      </c>
      <c r="D24" s="359"/>
      <c r="E24" s="497">
        <f>DATA!BO24</f>
        <v>0</v>
      </c>
      <c r="F24" s="498">
        <f>全国係数!D24</f>
        <v>0.79152451835760829</v>
      </c>
      <c r="G24" s="497">
        <f t="shared" si="6"/>
        <v>0</v>
      </c>
      <c r="H24" s="498">
        <f>建設係数!U24</f>
        <v>1.2257189051853561</v>
      </c>
      <c r="I24" s="359"/>
      <c r="J24" s="497">
        <f t="shared" si="0"/>
        <v>0</v>
      </c>
      <c r="K24" s="500">
        <v>0</v>
      </c>
      <c r="L24" s="497">
        <f t="shared" si="7"/>
        <v>0</v>
      </c>
      <c r="M24" s="498">
        <f>全国係数!E24+全国係数!F24</f>
        <v>0.20637154676430031</v>
      </c>
      <c r="N24" s="497">
        <f t="shared" si="8"/>
        <v>0</v>
      </c>
      <c r="O24" s="357"/>
      <c r="P24" s="341"/>
      <c r="Q24" s="498">
        <f>全国係数!G24</f>
        <v>2.255895937207828E-5</v>
      </c>
      <c r="R24" s="497">
        <f t="shared" si="9"/>
        <v>0</v>
      </c>
      <c r="S24" s="497">
        <f t="shared" si="10"/>
        <v>0</v>
      </c>
      <c r="T24" s="500">
        <v>0</v>
      </c>
      <c r="U24" s="497">
        <f t="shared" si="5"/>
        <v>0</v>
      </c>
      <c r="V24" s="356"/>
      <c r="W24" s="497">
        <f t="shared" si="11"/>
        <v>0</v>
      </c>
      <c r="X24" s="497">
        <f t="shared" si="12"/>
        <v>0</v>
      </c>
      <c r="Y24" s="497">
        <f t="shared" si="13"/>
        <v>0</v>
      </c>
      <c r="Z24" s="356"/>
      <c r="AA24" s="497">
        <f>W24*(1-建設係数!V24)</f>
        <v>0</v>
      </c>
      <c r="AB24" s="497">
        <f>X24*(1-建設係数!V24)</f>
        <v>0</v>
      </c>
      <c r="AC24" s="497">
        <f t="shared" si="14"/>
        <v>0</v>
      </c>
      <c r="AD24" s="499">
        <f>(I24+K24+T24)*全国係数!H24/1000</f>
        <v>0</v>
      </c>
      <c r="AE24" s="499">
        <f>(I24+K24+T24)*全国係数!I24/1000</f>
        <v>0</v>
      </c>
    </row>
    <row r="25" spans="1:31">
      <c r="A25" s="341"/>
      <c r="B25" s="350">
        <v>202</v>
      </c>
      <c r="C25" s="358" t="s">
        <v>492</v>
      </c>
      <c r="D25" s="359"/>
      <c r="E25" s="497">
        <f>DATA!BO25</f>
        <v>0</v>
      </c>
      <c r="F25" s="498">
        <f>全国係数!D25</f>
        <v>0.73344898731242569</v>
      </c>
      <c r="G25" s="497">
        <f t="shared" si="6"/>
        <v>0</v>
      </c>
      <c r="H25" s="498">
        <f>建設係数!U25</f>
        <v>1.1241158332369432</v>
      </c>
      <c r="I25" s="359"/>
      <c r="J25" s="497">
        <f t="shared" si="0"/>
        <v>0</v>
      </c>
      <c r="K25" s="500">
        <v>0</v>
      </c>
      <c r="L25" s="497">
        <f t="shared" si="7"/>
        <v>0</v>
      </c>
      <c r="M25" s="498">
        <f>全国係数!E25+全国係数!F25</f>
        <v>0.30097456018225544</v>
      </c>
      <c r="N25" s="497">
        <f t="shared" si="8"/>
        <v>0</v>
      </c>
      <c r="O25" s="357"/>
      <c r="P25" s="341"/>
      <c r="Q25" s="498">
        <f>全国係数!G25</f>
        <v>3.8212620219098261E-5</v>
      </c>
      <c r="R25" s="497">
        <f t="shared" si="9"/>
        <v>0</v>
      </c>
      <c r="S25" s="497">
        <f t="shared" si="10"/>
        <v>0</v>
      </c>
      <c r="T25" s="500">
        <v>0</v>
      </c>
      <c r="U25" s="497">
        <f t="shared" si="5"/>
        <v>0</v>
      </c>
      <c r="V25" s="356"/>
      <c r="W25" s="497">
        <f t="shared" si="11"/>
        <v>0</v>
      </c>
      <c r="X25" s="497">
        <f t="shared" si="12"/>
        <v>0</v>
      </c>
      <c r="Y25" s="497">
        <f t="shared" si="13"/>
        <v>0</v>
      </c>
      <c r="Z25" s="356"/>
      <c r="AA25" s="497">
        <f>W25*(1-建設係数!V25)</f>
        <v>0</v>
      </c>
      <c r="AB25" s="497">
        <f>X25*(1-建設係数!V25)</f>
        <v>0</v>
      </c>
      <c r="AC25" s="497">
        <f t="shared" si="14"/>
        <v>0</v>
      </c>
      <c r="AD25" s="499">
        <f>(I25+K25+T25)*全国係数!H25/1000</f>
        <v>0</v>
      </c>
      <c r="AE25" s="499">
        <f>(I25+K25+T25)*全国係数!I25/1000</f>
        <v>0</v>
      </c>
    </row>
    <row r="26" spans="1:31">
      <c r="A26" s="341"/>
      <c r="B26" s="350">
        <v>203</v>
      </c>
      <c r="C26" s="358" t="s">
        <v>493</v>
      </c>
      <c r="D26" s="359"/>
      <c r="E26" s="497">
        <f>DATA!BO26</f>
        <v>0</v>
      </c>
      <c r="F26" s="498">
        <f>全国係数!D26</f>
        <v>0.98670867867662171</v>
      </c>
      <c r="G26" s="497">
        <f t="shared" si="6"/>
        <v>0</v>
      </c>
      <c r="H26" s="498">
        <f>建設係数!U26</f>
        <v>1.3670997129898821</v>
      </c>
      <c r="I26" s="359"/>
      <c r="J26" s="497">
        <f t="shared" si="0"/>
        <v>0</v>
      </c>
      <c r="K26" s="500">
        <v>0</v>
      </c>
      <c r="L26" s="497">
        <f t="shared" si="7"/>
        <v>0</v>
      </c>
      <c r="M26" s="498">
        <f>全国係数!E26+全国係数!F26</f>
        <v>8.1119434922170455E-2</v>
      </c>
      <c r="N26" s="497">
        <f t="shared" si="8"/>
        <v>0</v>
      </c>
      <c r="O26" s="357"/>
      <c r="P26" s="341"/>
      <c r="Q26" s="498">
        <f>全国係数!G26</f>
        <v>0</v>
      </c>
      <c r="R26" s="497">
        <f t="shared" si="9"/>
        <v>0</v>
      </c>
      <c r="S26" s="497">
        <f t="shared" si="10"/>
        <v>0</v>
      </c>
      <c r="T26" s="500">
        <v>0</v>
      </c>
      <c r="U26" s="497">
        <f t="shared" si="5"/>
        <v>0</v>
      </c>
      <c r="V26" s="356"/>
      <c r="W26" s="497">
        <f t="shared" si="11"/>
        <v>0</v>
      </c>
      <c r="X26" s="497">
        <f t="shared" si="12"/>
        <v>0</v>
      </c>
      <c r="Y26" s="497">
        <f t="shared" si="13"/>
        <v>0</v>
      </c>
      <c r="Z26" s="356"/>
      <c r="AA26" s="497">
        <f>W26*(1-建設係数!V26)</f>
        <v>0</v>
      </c>
      <c r="AB26" s="497">
        <f>X26*(1-建設係数!V26)</f>
        <v>0</v>
      </c>
      <c r="AC26" s="497">
        <f t="shared" si="14"/>
        <v>0</v>
      </c>
      <c r="AD26" s="499">
        <f>(I26+K26+T26)*全国係数!H26/1000</f>
        <v>0</v>
      </c>
      <c r="AE26" s="499">
        <f>(I26+K26+T26)*全国係数!I26/1000</f>
        <v>0</v>
      </c>
    </row>
    <row r="27" spans="1:31">
      <c r="A27" s="341"/>
      <c r="B27" s="350">
        <v>204</v>
      </c>
      <c r="C27" s="358" t="s">
        <v>494</v>
      </c>
      <c r="D27" s="359"/>
      <c r="E27" s="497">
        <f>DATA!BO27</f>
        <v>0</v>
      </c>
      <c r="F27" s="498">
        <f>全国係数!D27</f>
        <v>0.62885848335175498</v>
      </c>
      <c r="G27" s="497">
        <f t="shared" si="6"/>
        <v>0</v>
      </c>
      <c r="H27" s="498">
        <f>建設係数!U27</f>
        <v>1.2223046730286367</v>
      </c>
      <c r="I27" s="359"/>
      <c r="J27" s="497">
        <f t="shared" si="0"/>
        <v>0</v>
      </c>
      <c r="K27" s="500">
        <v>0</v>
      </c>
      <c r="L27" s="497">
        <f t="shared" si="7"/>
        <v>0</v>
      </c>
      <c r="M27" s="498">
        <f>全国係数!E27+全国係数!F27</f>
        <v>0.13687547676561329</v>
      </c>
      <c r="N27" s="497">
        <f t="shared" si="8"/>
        <v>0</v>
      </c>
      <c r="O27" s="357"/>
      <c r="P27" s="341"/>
      <c r="Q27" s="498">
        <f>全国係数!G27</f>
        <v>3.9266810260321301E-7</v>
      </c>
      <c r="R27" s="497">
        <f t="shared" si="9"/>
        <v>0</v>
      </c>
      <c r="S27" s="497">
        <f t="shared" si="10"/>
        <v>0</v>
      </c>
      <c r="T27" s="500">
        <v>0</v>
      </c>
      <c r="U27" s="497">
        <f t="shared" si="5"/>
        <v>0</v>
      </c>
      <c r="V27" s="356"/>
      <c r="W27" s="497">
        <f t="shared" si="11"/>
        <v>0</v>
      </c>
      <c r="X27" s="497">
        <f t="shared" si="12"/>
        <v>0</v>
      </c>
      <c r="Y27" s="497">
        <f t="shared" si="13"/>
        <v>0</v>
      </c>
      <c r="Z27" s="356"/>
      <c r="AA27" s="497">
        <f>W27*(1-建設係数!V27)</f>
        <v>0</v>
      </c>
      <c r="AB27" s="497">
        <f>X27*(1-建設係数!V27)</f>
        <v>0</v>
      </c>
      <c r="AC27" s="497">
        <f t="shared" si="14"/>
        <v>0</v>
      </c>
      <c r="AD27" s="499">
        <f>(I27+K27+T27)*全国係数!H27/1000</f>
        <v>0</v>
      </c>
      <c r="AE27" s="499">
        <f>(I27+K27+T27)*全国係数!I27/1000</f>
        <v>0</v>
      </c>
    </row>
    <row r="28" spans="1:31">
      <c r="A28" s="341"/>
      <c r="B28" s="350">
        <v>205</v>
      </c>
      <c r="C28" s="358" t="s">
        <v>495</v>
      </c>
      <c r="D28" s="359"/>
      <c r="E28" s="497">
        <f>DATA!BO28</f>
        <v>0</v>
      </c>
      <c r="F28" s="498">
        <f>全国係数!D28</f>
        <v>0.64903698607010607</v>
      </c>
      <c r="G28" s="497">
        <f t="shared" si="6"/>
        <v>0</v>
      </c>
      <c r="H28" s="498">
        <f>建設係数!U28</f>
        <v>1.1998563856302824</v>
      </c>
      <c r="I28" s="359"/>
      <c r="J28" s="497">
        <f t="shared" si="0"/>
        <v>0</v>
      </c>
      <c r="K28" s="500">
        <v>0</v>
      </c>
      <c r="L28" s="497">
        <f t="shared" si="7"/>
        <v>0</v>
      </c>
      <c r="M28" s="498">
        <f>全国係数!E28+全国係数!F28</f>
        <v>0.17483068031940752</v>
      </c>
      <c r="N28" s="497">
        <f t="shared" si="8"/>
        <v>0</v>
      </c>
      <c r="O28" s="357"/>
      <c r="P28" s="341"/>
      <c r="Q28" s="498">
        <f>全国係数!G28</f>
        <v>0</v>
      </c>
      <c r="R28" s="497">
        <f t="shared" si="9"/>
        <v>0</v>
      </c>
      <c r="S28" s="497">
        <f t="shared" si="10"/>
        <v>0</v>
      </c>
      <c r="T28" s="500">
        <v>0</v>
      </c>
      <c r="U28" s="497">
        <f t="shared" si="5"/>
        <v>0</v>
      </c>
      <c r="V28" s="356"/>
      <c r="W28" s="497">
        <f t="shared" si="11"/>
        <v>0</v>
      </c>
      <c r="X28" s="497">
        <f t="shared" si="12"/>
        <v>0</v>
      </c>
      <c r="Y28" s="497">
        <f t="shared" si="13"/>
        <v>0</v>
      </c>
      <c r="Z28" s="356"/>
      <c r="AA28" s="497">
        <f>W28*(1-建設係数!V28)</f>
        <v>0</v>
      </c>
      <c r="AB28" s="497">
        <f>X28*(1-建設係数!V28)</f>
        <v>0</v>
      </c>
      <c r="AC28" s="497">
        <f t="shared" si="14"/>
        <v>0</v>
      </c>
      <c r="AD28" s="499">
        <f>(I28+K28+T28)*全国係数!H28/1000</f>
        <v>0</v>
      </c>
      <c r="AE28" s="499">
        <f>(I28+K28+T28)*全国係数!I28/1000</f>
        <v>0</v>
      </c>
    </row>
    <row r="29" spans="1:31">
      <c r="A29" s="341"/>
      <c r="B29" s="350">
        <v>206</v>
      </c>
      <c r="C29" s="358" t="s">
        <v>496</v>
      </c>
      <c r="D29" s="359"/>
      <c r="E29" s="497">
        <f>DATA!BO29</f>
        <v>0</v>
      </c>
      <c r="F29" s="498">
        <f>全国係数!D29</f>
        <v>0.75933682482412501</v>
      </c>
      <c r="G29" s="497">
        <f t="shared" si="6"/>
        <v>0</v>
      </c>
      <c r="H29" s="498">
        <f>建設係数!U29</f>
        <v>1.1207479329286967</v>
      </c>
      <c r="I29" s="359"/>
      <c r="J29" s="497">
        <f t="shared" si="0"/>
        <v>0</v>
      </c>
      <c r="K29" s="500">
        <v>0</v>
      </c>
      <c r="L29" s="497">
        <f t="shared" si="7"/>
        <v>0</v>
      </c>
      <c r="M29" s="498">
        <f>全国係数!E29+全国係数!F29</f>
        <v>0.29409567326432501</v>
      </c>
      <c r="N29" s="497">
        <f t="shared" si="8"/>
        <v>0</v>
      </c>
      <c r="O29" s="357"/>
      <c r="P29" s="341"/>
      <c r="Q29" s="498">
        <f>全国係数!G29</f>
        <v>0</v>
      </c>
      <c r="R29" s="497">
        <f t="shared" si="9"/>
        <v>0</v>
      </c>
      <c r="S29" s="497">
        <f t="shared" si="10"/>
        <v>0</v>
      </c>
      <c r="T29" s="500">
        <v>0</v>
      </c>
      <c r="U29" s="497">
        <f t="shared" si="5"/>
        <v>0</v>
      </c>
      <c r="V29" s="356"/>
      <c r="W29" s="497">
        <f t="shared" si="11"/>
        <v>0</v>
      </c>
      <c r="X29" s="497">
        <f t="shared" si="12"/>
        <v>0</v>
      </c>
      <c r="Y29" s="497">
        <f t="shared" si="13"/>
        <v>0</v>
      </c>
      <c r="Z29" s="356"/>
      <c r="AA29" s="497">
        <f>W29*(1-建設係数!V29)</f>
        <v>0</v>
      </c>
      <c r="AB29" s="497">
        <f>X29*(1-建設係数!V29)</f>
        <v>0</v>
      </c>
      <c r="AC29" s="497">
        <f t="shared" si="14"/>
        <v>0</v>
      </c>
      <c r="AD29" s="499">
        <f>(I29+K29+T29)*全国係数!H29/1000</f>
        <v>0</v>
      </c>
      <c r="AE29" s="499">
        <f>(I29+K29+T29)*全国係数!I29/1000</f>
        <v>0</v>
      </c>
    </row>
    <row r="30" spans="1:31">
      <c r="A30" s="341"/>
      <c r="B30" s="350">
        <v>207</v>
      </c>
      <c r="C30" s="358" t="s">
        <v>497</v>
      </c>
      <c r="D30" s="359"/>
      <c r="E30" s="497">
        <f>DATA!BO30</f>
        <v>0</v>
      </c>
      <c r="F30" s="498">
        <f>全国係数!D30</f>
        <v>0.71312919931257368</v>
      </c>
      <c r="G30" s="497">
        <f t="shared" si="6"/>
        <v>0</v>
      </c>
      <c r="H30" s="498">
        <f>建設係数!U30</f>
        <v>1.1033006034924715</v>
      </c>
      <c r="I30" s="359"/>
      <c r="J30" s="497">
        <f t="shared" si="0"/>
        <v>0</v>
      </c>
      <c r="K30" s="500">
        <v>0</v>
      </c>
      <c r="L30" s="497">
        <f t="shared" si="7"/>
        <v>0</v>
      </c>
      <c r="M30" s="498">
        <f>全国係数!E30+全国係数!F30</f>
        <v>0.11471811341421866</v>
      </c>
      <c r="N30" s="497">
        <f t="shared" si="8"/>
        <v>0</v>
      </c>
      <c r="O30" s="357"/>
      <c r="P30" s="341"/>
      <c r="Q30" s="498">
        <f>全国係数!G30</f>
        <v>3.2076420542571167E-3</v>
      </c>
      <c r="R30" s="497">
        <f t="shared" si="9"/>
        <v>0</v>
      </c>
      <c r="S30" s="497">
        <f t="shared" si="10"/>
        <v>0</v>
      </c>
      <c r="T30" s="500">
        <v>0</v>
      </c>
      <c r="U30" s="497">
        <f t="shared" si="5"/>
        <v>0</v>
      </c>
      <c r="V30" s="356"/>
      <c r="W30" s="497">
        <f t="shared" si="11"/>
        <v>0</v>
      </c>
      <c r="X30" s="497">
        <f t="shared" si="12"/>
        <v>0</v>
      </c>
      <c r="Y30" s="497">
        <f t="shared" si="13"/>
        <v>0</v>
      </c>
      <c r="Z30" s="356"/>
      <c r="AA30" s="497">
        <f>W30*(1-建設係数!V30)</f>
        <v>0</v>
      </c>
      <c r="AB30" s="497">
        <f>X30*(1-建設係数!V30)</f>
        <v>0</v>
      </c>
      <c r="AC30" s="497">
        <f t="shared" si="14"/>
        <v>0</v>
      </c>
      <c r="AD30" s="499">
        <f>(I30+K30+T30)*全国係数!H30/1000</f>
        <v>0</v>
      </c>
      <c r="AE30" s="499">
        <f>(I30+K30+T30)*全国係数!I30/1000</f>
        <v>0</v>
      </c>
    </row>
    <row r="31" spans="1:31">
      <c r="A31" s="341"/>
      <c r="B31" s="350">
        <v>208</v>
      </c>
      <c r="C31" s="358" t="s">
        <v>498</v>
      </c>
      <c r="D31" s="359"/>
      <c r="E31" s="497">
        <f>DATA!BO31</f>
        <v>0</v>
      </c>
      <c r="F31" s="498">
        <f>全国係数!D31</f>
        <v>0.79625825328339772</v>
      </c>
      <c r="G31" s="497">
        <f t="shared" si="6"/>
        <v>0</v>
      </c>
      <c r="H31" s="498">
        <f>建設係数!U31</f>
        <v>1.1374554427986474</v>
      </c>
      <c r="I31" s="359"/>
      <c r="J31" s="497">
        <f t="shared" si="0"/>
        <v>0</v>
      </c>
      <c r="K31" s="500">
        <v>0</v>
      </c>
      <c r="L31" s="497">
        <f t="shared" si="7"/>
        <v>0</v>
      </c>
      <c r="M31" s="498">
        <f>全国係数!E31+全国係数!F31</f>
        <v>0.25308292856733372</v>
      </c>
      <c r="N31" s="497">
        <f t="shared" si="8"/>
        <v>0</v>
      </c>
      <c r="O31" s="357"/>
      <c r="P31" s="341"/>
      <c r="Q31" s="498">
        <f>全国係数!G31</f>
        <v>6.0234897808780748E-3</v>
      </c>
      <c r="R31" s="497">
        <f t="shared" si="9"/>
        <v>0</v>
      </c>
      <c r="S31" s="497">
        <f t="shared" si="10"/>
        <v>0</v>
      </c>
      <c r="T31" s="500">
        <v>0</v>
      </c>
      <c r="U31" s="497">
        <f t="shared" si="5"/>
        <v>0</v>
      </c>
      <c r="V31" s="356"/>
      <c r="W31" s="497">
        <f t="shared" si="11"/>
        <v>0</v>
      </c>
      <c r="X31" s="497">
        <f t="shared" si="12"/>
        <v>0</v>
      </c>
      <c r="Y31" s="497">
        <f t="shared" si="13"/>
        <v>0</v>
      </c>
      <c r="Z31" s="356"/>
      <c r="AA31" s="497">
        <f>W31*(1-建設係数!V31)</f>
        <v>0</v>
      </c>
      <c r="AB31" s="497">
        <f>X31*(1-建設係数!V31)</f>
        <v>0</v>
      </c>
      <c r="AC31" s="497">
        <f t="shared" si="14"/>
        <v>0</v>
      </c>
      <c r="AD31" s="499">
        <f>(I31+K31+T31)*全国係数!H31/1000</f>
        <v>0</v>
      </c>
      <c r="AE31" s="499">
        <f>(I31+K31+T31)*全国係数!I31/1000</f>
        <v>0</v>
      </c>
    </row>
    <row r="32" spans="1:31">
      <c r="A32" s="341"/>
      <c r="B32" s="350">
        <v>211</v>
      </c>
      <c r="C32" s="358" t="s">
        <v>499</v>
      </c>
      <c r="D32" s="359"/>
      <c r="E32" s="497">
        <f>DATA!BO32</f>
        <v>0</v>
      </c>
      <c r="F32" s="498">
        <f>全国係数!D32</f>
        <v>0.82784093442211237</v>
      </c>
      <c r="G32" s="497">
        <f t="shared" si="6"/>
        <v>0</v>
      </c>
      <c r="H32" s="498">
        <f>建設係数!U32</f>
        <v>1.3410084359396135</v>
      </c>
      <c r="I32" s="359"/>
      <c r="J32" s="497">
        <f t="shared" si="0"/>
        <v>0</v>
      </c>
      <c r="K32" s="500">
        <v>0</v>
      </c>
      <c r="L32" s="497">
        <f t="shared" si="7"/>
        <v>0</v>
      </c>
      <c r="M32" s="498">
        <f>全国係数!E32+全国係数!F32</f>
        <v>9.3317995864178008E-2</v>
      </c>
      <c r="N32" s="497">
        <f t="shared" si="8"/>
        <v>0</v>
      </c>
      <c r="O32" s="357"/>
      <c r="P32" s="341"/>
      <c r="Q32" s="498">
        <f>全国係数!G32</f>
        <v>1.4305549887122248E-2</v>
      </c>
      <c r="R32" s="497">
        <f t="shared" si="9"/>
        <v>0</v>
      </c>
      <c r="S32" s="497">
        <f t="shared" si="10"/>
        <v>0</v>
      </c>
      <c r="T32" s="500">
        <v>0</v>
      </c>
      <c r="U32" s="497">
        <f t="shared" si="5"/>
        <v>0</v>
      </c>
      <c r="V32" s="356"/>
      <c r="W32" s="497">
        <f t="shared" si="11"/>
        <v>0</v>
      </c>
      <c r="X32" s="497">
        <f t="shared" si="12"/>
        <v>0</v>
      </c>
      <c r="Y32" s="497">
        <f t="shared" si="13"/>
        <v>0</v>
      </c>
      <c r="Z32" s="356"/>
      <c r="AA32" s="497">
        <f>W32*(1-建設係数!V32)</f>
        <v>0</v>
      </c>
      <c r="AB32" s="497">
        <f>X32*(1-建設係数!V32)</f>
        <v>0</v>
      </c>
      <c r="AC32" s="497">
        <f t="shared" si="14"/>
        <v>0</v>
      </c>
      <c r="AD32" s="499">
        <f>(I32+K32+T32)*全国係数!H32/1000</f>
        <v>0</v>
      </c>
      <c r="AE32" s="499">
        <f>(I32+K32+T32)*全国係数!I32/1000</f>
        <v>0</v>
      </c>
    </row>
    <row r="33" spans="1:31">
      <c r="A33" s="341"/>
      <c r="B33" s="350">
        <v>212</v>
      </c>
      <c r="C33" s="358" t="s">
        <v>500</v>
      </c>
      <c r="D33" s="359"/>
      <c r="E33" s="497">
        <f>DATA!BO33</f>
        <v>0</v>
      </c>
      <c r="F33" s="498">
        <f>全国係数!D33</f>
        <v>0.98797502166222562</v>
      </c>
      <c r="G33" s="497">
        <f t="shared" si="6"/>
        <v>0</v>
      </c>
      <c r="H33" s="498">
        <f>建設係数!U33</f>
        <v>1.2496483981466513</v>
      </c>
      <c r="I33" s="359"/>
      <c r="J33" s="497">
        <f t="shared" si="0"/>
        <v>0</v>
      </c>
      <c r="K33" s="500">
        <v>0</v>
      </c>
      <c r="L33" s="497">
        <f t="shared" si="7"/>
        <v>0</v>
      </c>
      <c r="M33" s="498">
        <f>全国係数!E33+全国係数!F33</f>
        <v>0.17772831656559329</v>
      </c>
      <c r="N33" s="497">
        <f t="shared" si="8"/>
        <v>0</v>
      </c>
      <c r="O33" s="357"/>
      <c r="P33" s="341"/>
      <c r="Q33" s="498">
        <f>全国係数!G33</f>
        <v>4.31581157816144E-7</v>
      </c>
      <c r="R33" s="497">
        <f t="shared" si="9"/>
        <v>0</v>
      </c>
      <c r="S33" s="497">
        <f t="shared" si="10"/>
        <v>0</v>
      </c>
      <c r="T33" s="500">
        <v>0</v>
      </c>
      <c r="U33" s="497">
        <f t="shared" si="5"/>
        <v>0</v>
      </c>
      <c r="V33" s="356"/>
      <c r="W33" s="497">
        <f t="shared" si="11"/>
        <v>0</v>
      </c>
      <c r="X33" s="497">
        <f t="shared" si="12"/>
        <v>0</v>
      </c>
      <c r="Y33" s="497">
        <f t="shared" si="13"/>
        <v>0</v>
      </c>
      <c r="Z33" s="356"/>
      <c r="AA33" s="497">
        <f>W33*(1-建設係数!V33)</f>
        <v>0</v>
      </c>
      <c r="AB33" s="497">
        <f>X33*(1-建設係数!V33)</f>
        <v>0</v>
      </c>
      <c r="AC33" s="497">
        <f t="shared" si="14"/>
        <v>0</v>
      </c>
      <c r="AD33" s="499">
        <f>(I33+K33+T33)*全国係数!H33/1000</f>
        <v>0</v>
      </c>
      <c r="AE33" s="499">
        <f>(I33+K33+T33)*全国係数!I33/1000</f>
        <v>0</v>
      </c>
    </row>
    <row r="34" spans="1:31">
      <c r="A34" s="341"/>
      <c r="B34" s="350">
        <v>221</v>
      </c>
      <c r="C34" s="358" t="s">
        <v>501</v>
      </c>
      <c r="D34" s="359"/>
      <c r="E34" s="497">
        <f>DATA!BO34</f>
        <v>0</v>
      </c>
      <c r="F34" s="498">
        <f>全国係数!D34</f>
        <v>0.89121305414237573</v>
      </c>
      <c r="G34" s="497">
        <f t="shared" si="6"/>
        <v>0</v>
      </c>
      <c r="H34" s="498">
        <f>建設係数!U34</f>
        <v>1.0355006948508632</v>
      </c>
      <c r="I34" s="359"/>
      <c r="J34" s="497">
        <f t="shared" si="0"/>
        <v>0</v>
      </c>
      <c r="K34" s="500">
        <v>0</v>
      </c>
      <c r="L34" s="497">
        <f t="shared" si="7"/>
        <v>0</v>
      </c>
      <c r="M34" s="498">
        <f>全国係数!E34+全国係数!F34</f>
        <v>0.28650265184838059</v>
      </c>
      <c r="N34" s="497">
        <f t="shared" si="8"/>
        <v>0</v>
      </c>
      <c r="O34" s="357"/>
      <c r="P34" s="341"/>
      <c r="Q34" s="498">
        <f>全国係数!G34</f>
        <v>1.5677468561709343E-3</v>
      </c>
      <c r="R34" s="497">
        <f t="shared" si="9"/>
        <v>0</v>
      </c>
      <c r="S34" s="497">
        <f t="shared" si="10"/>
        <v>0</v>
      </c>
      <c r="T34" s="500">
        <v>0</v>
      </c>
      <c r="U34" s="497">
        <f t="shared" si="5"/>
        <v>0</v>
      </c>
      <c r="V34" s="356"/>
      <c r="W34" s="497">
        <f t="shared" si="11"/>
        <v>0</v>
      </c>
      <c r="X34" s="497">
        <f t="shared" si="12"/>
        <v>0</v>
      </c>
      <c r="Y34" s="497">
        <f t="shared" si="13"/>
        <v>0</v>
      </c>
      <c r="Z34" s="356"/>
      <c r="AA34" s="497">
        <f>W34*(1-建設係数!V34)</f>
        <v>0</v>
      </c>
      <c r="AB34" s="497">
        <f>X34*(1-建設係数!V34)</f>
        <v>0</v>
      </c>
      <c r="AC34" s="497">
        <f t="shared" si="14"/>
        <v>0</v>
      </c>
      <c r="AD34" s="499">
        <f>(I34+K34+T34)*全国係数!H34/1000</f>
        <v>0</v>
      </c>
      <c r="AE34" s="499">
        <f>(I34+K34+T34)*全国係数!I34/1000</f>
        <v>0</v>
      </c>
    </row>
    <row r="35" spans="1:31">
      <c r="A35" s="341"/>
      <c r="B35" s="350">
        <v>222</v>
      </c>
      <c r="C35" s="358" t="s">
        <v>502</v>
      </c>
      <c r="D35" s="359"/>
      <c r="E35" s="497">
        <f>DATA!BO35</f>
        <v>0</v>
      </c>
      <c r="F35" s="498">
        <f>全国係数!D35</f>
        <v>0.73317976426794618</v>
      </c>
      <c r="G35" s="497">
        <f t="shared" si="6"/>
        <v>0</v>
      </c>
      <c r="H35" s="498">
        <f>建設係数!U35</f>
        <v>1.0527243015552745</v>
      </c>
      <c r="I35" s="359"/>
      <c r="J35" s="497">
        <f t="shared" si="0"/>
        <v>0</v>
      </c>
      <c r="K35" s="500">
        <v>0</v>
      </c>
      <c r="L35" s="497">
        <f t="shared" si="7"/>
        <v>0</v>
      </c>
      <c r="M35" s="498">
        <f>全国係数!E35+全国係数!F35</f>
        <v>0.33282805641831703</v>
      </c>
      <c r="N35" s="497">
        <f t="shared" si="8"/>
        <v>0</v>
      </c>
      <c r="O35" s="357"/>
      <c r="P35" s="341"/>
      <c r="Q35" s="498">
        <f>全国係数!G35</f>
        <v>1.3461617695866095E-3</v>
      </c>
      <c r="R35" s="497">
        <f t="shared" si="9"/>
        <v>0</v>
      </c>
      <c r="S35" s="497">
        <f t="shared" si="10"/>
        <v>0</v>
      </c>
      <c r="T35" s="500">
        <v>0</v>
      </c>
      <c r="U35" s="497">
        <f t="shared" si="5"/>
        <v>0</v>
      </c>
      <c r="V35" s="356"/>
      <c r="W35" s="497">
        <f t="shared" si="11"/>
        <v>0</v>
      </c>
      <c r="X35" s="497">
        <f t="shared" si="12"/>
        <v>0</v>
      </c>
      <c r="Y35" s="497">
        <f t="shared" si="13"/>
        <v>0</v>
      </c>
      <c r="Z35" s="356"/>
      <c r="AA35" s="497">
        <f>W35*(1-建設係数!V35)</f>
        <v>0</v>
      </c>
      <c r="AB35" s="497">
        <f>X35*(1-建設係数!V35)</f>
        <v>0</v>
      </c>
      <c r="AC35" s="497">
        <f t="shared" si="14"/>
        <v>0</v>
      </c>
      <c r="AD35" s="499">
        <f>(I35+K35+T35)*全国係数!H35/1000</f>
        <v>0</v>
      </c>
      <c r="AE35" s="499">
        <f>(I35+K35+T35)*全国係数!I35/1000</f>
        <v>0</v>
      </c>
    </row>
    <row r="36" spans="1:31">
      <c r="A36" s="341"/>
      <c r="B36" s="350">
        <v>231</v>
      </c>
      <c r="C36" s="358" t="s">
        <v>503</v>
      </c>
      <c r="D36" s="359"/>
      <c r="E36" s="497">
        <f>DATA!BO36</f>
        <v>0</v>
      </c>
      <c r="F36" s="498">
        <f>全国係数!D36</f>
        <v>0.22855083046725044</v>
      </c>
      <c r="G36" s="497">
        <f t="shared" si="6"/>
        <v>0</v>
      </c>
      <c r="H36" s="498">
        <f>建設係数!U36</f>
        <v>1.1932971494564055</v>
      </c>
      <c r="I36" s="359"/>
      <c r="J36" s="497">
        <f t="shared" si="0"/>
        <v>0</v>
      </c>
      <c r="K36" s="500">
        <v>0</v>
      </c>
      <c r="L36" s="497">
        <f t="shared" si="7"/>
        <v>0</v>
      </c>
      <c r="M36" s="498">
        <f>全国係数!E36+全国係数!F36</f>
        <v>0.34845189667541854</v>
      </c>
      <c r="N36" s="497">
        <f t="shared" si="8"/>
        <v>0</v>
      </c>
      <c r="O36" s="357"/>
      <c r="P36" s="341"/>
      <c r="Q36" s="498">
        <f>全国係数!G36</f>
        <v>3.2027885350069223E-3</v>
      </c>
      <c r="R36" s="497">
        <f t="shared" si="9"/>
        <v>0</v>
      </c>
      <c r="S36" s="497">
        <f t="shared" si="10"/>
        <v>0</v>
      </c>
      <c r="T36" s="500">
        <v>0</v>
      </c>
      <c r="U36" s="497">
        <f t="shared" si="5"/>
        <v>0</v>
      </c>
      <c r="V36" s="356"/>
      <c r="W36" s="497">
        <f t="shared" si="11"/>
        <v>0</v>
      </c>
      <c r="X36" s="497">
        <f t="shared" si="12"/>
        <v>0</v>
      </c>
      <c r="Y36" s="497">
        <f t="shared" si="13"/>
        <v>0</v>
      </c>
      <c r="Z36" s="356"/>
      <c r="AA36" s="497">
        <f>W36*(1-建設係数!V36)</f>
        <v>0</v>
      </c>
      <c r="AB36" s="497">
        <f>X36*(1-建設係数!V36)</f>
        <v>0</v>
      </c>
      <c r="AC36" s="497">
        <f t="shared" si="14"/>
        <v>0</v>
      </c>
      <c r="AD36" s="499">
        <f>(I36+K36+T36)*全国係数!H36/1000</f>
        <v>0</v>
      </c>
      <c r="AE36" s="499">
        <f>(I36+K36+T36)*全国係数!I36/1000</f>
        <v>0</v>
      </c>
    </row>
    <row r="37" spans="1:31">
      <c r="A37" s="341"/>
      <c r="B37" s="350">
        <v>251</v>
      </c>
      <c r="C37" s="358" t="s">
        <v>504</v>
      </c>
      <c r="D37" s="359"/>
      <c r="E37" s="497">
        <f>DATA!BO37</f>
        <v>0</v>
      </c>
      <c r="F37" s="498">
        <f>全国係数!D37</f>
        <v>0.80644510186277596</v>
      </c>
      <c r="G37" s="497">
        <f t="shared" si="6"/>
        <v>0</v>
      </c>
      <c r="H37" s="498">
        <f>建設係数!U37</f>
        <v>1.0298838001219088</v>
      </c>
      <c r="I37" s="359"/>
      <c r="J37" s="497">
        <f t="shared" si="0"/>
        <v>0</v>
      </c>
      <c r="K37" s="500">
        <v>0</v>
      </c>
      <c r="L37" s="497">
        <f t="shared" si="7"/>
        <v>0</v>
      </c>
      <c r="M37" s="498">
        <f>全国係数!E37+全国係数!F37</f>
        <v>0.31811647247977026</v>
      </c>
      <c r="N37" s="497">
        <f t="shared" si="8"/>
        <v>0</v>
      </c>
      <c r="O37" s="357"/>
      <c r="P37" s="341"/>
      <c r="Q37" s="498">
        <f>全国係数!G37</f>
        <v>2.0224176059302419E-5</v>
      </c>
      <c r="R37" s="497">
        <f t="shared" si="9"/>
        <v>0</v>
      </c>
      <c r="S37" s="497">
        <f t="shared" si="10"/>
        <v>0</v>
      </c>
      <c r="T37" s="500">
        <v>0</v>
      </c>
      <c r="U37" s="497">
        <f t="shared" si="5"/>
        <v>0</v>
      </c>
      <c r="V37" s="356"/>
      <c r="W37" s="497">
        <f t="shared" si="11"/>
        <v>0</v>
      </c>
      <c r="X37" s="497">
        <f t="shared" si="12"/>
        <v>0</v>
      </c>
      <c r="Y37" s="497">
        <f t="shared" si="13"/>
        <v>0</v>
      </c>
      <c r="Z37" s="356"/>
      <c r="AA37" s="497">
        <f>W37*(1-建設係数!V37)</f>
        <v>0</v>
      </c>
      <c r="AB37" s="497">
        <f>X37*(1-建設係数!V37)</f>
        <v>0</v>
      </c>
      <c r="AC37" s="497">
        <f t="shared" si="14"/>
        <v>0</v>
      </c>
      <c r="AD37" s="499">
        <f>(I37+K37+T37)*全国係数!H37/1000</f>
        <v>0</v>
      </c>
      <c r="AE37" s="499">
        <f>(I37+K37+T37)*全国係数!I37/1000</f>
        <v>0</v>
      </c>
    </row>
    <row r="38" spans="1:31">
      <c r="A38" s="341"/>
      <c r="B38" s="350">
        <v>252</v>
      </c>
      <c r="C38" s="358" t="s">
        <v>505</v>
      </c>
      <c r="D38" s="359"/>
      <c r="E38" s="497">
        <f>DATA!BO38</f>
        <v>0</v>
      </c>
      <c r="F38" s="498">
        <f>全国係数!D38</f>
        <v>0.99512949856651678</v>
      </c>
      <c r="G38" s="497">
        <f t="shared" si="6"/>
        <v>0</v>
      </c>
      <c r="H38" s="498">
        <f>建設係数!U38</f>
        <v>1.0848264322780123</v>
      </c>
      <c r="I38" s="359"/>
      <c r="J38" s="497">
        <f t="shared" si="0"/>
        <v>0</v>
      </c>
      <c r="K38" s="500">
        <v>0</v>
      </c>
      <c r="L38" s="497">
        <f t="shared" si="7"/>
        <v>0</v>
      </c>
      <c r="M38" s="498">
        <f>全国係数!E38+全国係数!F38</f>
        <v>0.32533879951873801</v>
      </c>
      <c r="N38" s="497">
        <f t="shared" si="8"/>
        <v>0</v>
      </c>
      <c r="O38" s="357"/>
      <c r="P38" s="341"/>
      <c r="Q38" s="498">
        <f>全国係数!G38</f>
        <v>5.5893297487664555E-6</v>
      </c>
      <c r="R38" s="497">
        <f t="shared" si="9"/>
        <v>0</v>
      </c>
      <c r="S38" s="497">
        <f t="shared" si="10"/>
        <v>0</v>
      </c>
      <c r="T38" s="500">
        <v>0</v>
      </c>
      <c r="U38" s="497">
        <f t="shared" si="5"/>
        <v>0</v>
      </c>
      <c r="V38" s="356"/>
      <c r="W38" s="497">
        <f t="shared" si="11"/>
        <v>0</v>
      </c>
      <c r="X38" s="497">
        <f t="shared" si="12"/>
        <v>0</v>
      </c>
      <c r="Y38" s="497">
        <f t="shared" si="13"/>
        <v>0</v>
      </c>
      <c r="Z38" s="356"/>
      <c r="AA38" s="497">
        <f>W38*(1-建設係数!V38)</f>
        <v>0</v>
      </c>
      <c r="AB38" s="497">
        <f>X38*(1-建設係数!V38)</f>
        <v>0</v>
      </c>
      <c r="AC38" s="497">
        <f t="shared" si="14"/>
        <v>0</v>
      </c>
      <c r="AD38" s="499">
        <f>(I38+K38+T38)*全国係数!H38/1000</f>
        <v>0</v>
      </c>
      <c r="AE38" s="499">
        <f>(I38+K38+T38)*全国係数!I38/1000</f>
        <v>0</v>
      </c>
    </row>
    <row r="39" spans="1:31">
      <c r="A39" s="341"/>
      <c r="B39" s="350">
        <v>253</v>
      </c>
      <c r="C39" s="358" t="s">
        <v>506</v>
      </c>
      <c r="D39" s="359"/>
      <c r="E39" s="497">
        <f>DATA!BO39</f>
        <v>0</v>
      </c>
      <c r="F39" s="498">
        <f>全国係数!D39</f>
        <v>0.79532034223447357</v>
      </c>
      <c r="G39" s="497">
        <f t="shared" si="6"/>
        <v>0</v>
      </c>
      <c r="H39" s="498">
        <f>建設係数!U39</f>
        <v>1.0588542507544736</v>
      </c>
      <c r="I39" s="359"/>
      <c r="J39" s="497">
        <f t="shared" si="0"/>
        <v>0</v>
      </c>
      <c r="K39" s="500">
        <v>0</v>
      </c>
      <c r="L39" s="497">
        <f t="shared" si="7"/>
        <v>0</v>
      </c>
      <c r="M39" s="498">
        <f>全国係数!E39+全国係数!F39</f>
        <v>0.3300061299379824</v>
      </c>
      <c r="N39" s="497">
        <f t="shared" si="8"/>
        <v>0</v>
      </c>
      <c r="O39" s="357"/>
      <c r="P39" s="341"/>
      <c r="Q39" s="498">
        <f>全国係数!G39</f>
        <v>4.7640192232049273E-5</v>
      </c>
      <c r="R39" s="497">
        <f t="shared" si="9"/>
        <v>0</v>
      </c>
      <c r="S39" s="497">
        <f t="shared" si="10"/>
        <v>0</v>
      </c>
      <c r="T39" s="500">
        <v>0</v>
      </c>
      <c r="U39" s="497">
        <f t="shared" si="5"/>
        <v>0</v>
      </c>
      <c r="V39" s="356"/>
      <c r="W39" s="497">
        <f t="shared" si="11"/>
        <v>0</v>
      </c>
      <c r="X39" s="497">
        <f t="shared" si="12"/>
        <v>0</v>
      </c>
      <c r="Y39" s="497">
        <f t="shared" si="13"/>
        <v>0</v>
      </c>
      <c r="Z39" s="356"/>
      <c r="AA39" s="497">
        <f>W39*(1-建設係数!V39)</f>
        <v>0</v>
      </c>
      <c r="AB39" s="497">
        <f>X39*(1-建設係数!V39)</f>
        <v>0</v>
      </c>
      <c r="AC39" s="497">
        <f t="shared" si="14"/>
        <v>0</v>
      </c>
      <c r="AD39" s="499">
        <f>(I39+K39+T39)*全国係数!H39/1000</f>
        <v>0</v>
      </c>
      <c r="AE39" s="499">
        <f>(I39+K39+T39)*全国係数!I39/1000</f>
        <v>0</v>
      </c>
    </row>
    <row r="40" spans="1:31">
      <c r="A40" s="341"/>
      <c r="B40" s="350">
        <v>259</v>
      </c>
      <c r="C40" s="358" t="s">
        <v>507</v>
      </c>
      <c r="D40" s="359"/>
      <c r="E40" s="497">
        <f>DATA!BO40</f>
        <v>0</v>
      </c>
      <c r="F40" s="498">
        <f>全国係数!D40</f>
        <v>0.87284178215159347</v>
      </c>
      <c r="G40" s="497">
        <f t="shared" si="6"/>
        <v>0</v>
      </c>
      <c r="H40" s="498">
        <f>建設係数!U40</f>
        <v>1.0071406400479059</v>
      </c>
      <c r="I40" s="359"/>
      <c r="J40" s="497">
        <f t="shared" si="0"/>
        <v>0</v>
      </c>
      <c r="K40" s="500">
        <v>0</v>
      </c>
      <c r="L40" s="497">
        <f t="shared" si="7"/>
        <v>0</v>
      </c>
      <c r="M40" s="498">
        <f>全国係数!E40+全国係数!F40</f>
        <v>0.35676401897728105</v>
      </c>
      <c r="N40" s="497">
        <f t="shared" si="8"/>
        <v>0</v>
      </c>
      <c r="O40" s="357"/>
      <c r="P40" s="341"/>
      <c r="Q40" s="498">
        <f>全国係数!G40</f>
        <v>3.0339801639427534E-4</v>
      </c>
      <c r="R40" s="497">
        <f t="shared" si="9"/>
        <v>0</v>
      </c>
      <c r="S40" s="497">
        <f t="shared" si="10"/>
        <v>0</v>
      </c>
      <c r="T40" s="500">
        <v>0</v>
      </c>
      <c r="U40" s="497">
        <f t="shared" si="5"/>
        <v>0</v>
      </c>
      <c r="V40" s="356"/>
      <c r="W40" s="497">
        <f t="shared" si="11"/>
        <v>0</v>
      </c>
      <c r="X40" s="497">
        <f t="shared" si="12"/>
        <v>0</v>
      </c>
      <c r="Y40" s="497">
        <f t="shared" si="13"/>
        <v>0</v>
      </c>
      <c r="Z40" s="356"/>
      <c r="AA40" s="497">
        <f>W40*(1-建設係数!V40)</f>
        <v>0</v>
      </c>
      <c r="AB40" s="497">
        <f>X40*(1-建設係数!V40)</f>
        <v>0</v>
      </c>
      <c r="AC40" s="497">
        <f t="shared" si="14"/>
        <v>0</v>
      </c>
      <c r="AD40" s="499">
        <f>(I40+K40+T40)*全国係数!H40/1000</f>
        <v>0</v>
      </c>
      <c r="AE40" s="499">
        <f>(I40+K40+T40)*全国係数!I40/1000</f>
        <v>0</v>
      </c>
    </row>
    <row r="41" spans="1:31">
      <c r="A41" s="341"/>
      <c r="B41" s="350">
        <v>261</v>
      </c>
      <c r="C41" s="358" t="s">
        <v>508</v>
      </c>
      <c r="D41" s="359"/>
      <c r="E41" s="497">
        <f>DATA!BO41</f>
        <v>0</v>
      </c>
      <c r="F41" s="498">
        <f>全国係数!D41</f>
        <v>0.96892462143085956</v>
      </c>
      <c r="G41" s="497">
        <f t="shared" si="6"/>
        <v>0</v>
      </c>
      <c r="H41" s="498">
        <f>建設係数!U41</f>
        <v>1.3257941382148388</v>
      </c>
      <c r="I41" s="359"/>
      <c r="J41" s="497">
        <f t="shared" si="0"/>
        <v>0</v>
      </c>
      <c r="K41" s="500">
        <v>0</v>
      </c>
      <c r="L41" s="497">
        <f t="shared" si="7"/>
        <v>0</v>
      </c>
      <c r="M41" s="498">
        <f>全国係数!E41+全国係数!F41</f>
        <v>0.10053694762276311</v>
      </c>
      <c r="N41" s="497">
        <f t="shared" si="8"/>
        <v>0</v>
      </c>
      <c r="O41" s="357"/>
      <c r="P41" s="341"/>
      <c r="Q41" s="498">
        <f>全国係数!G41</f>
        <v>0</v>
      </c>
      <c r="R41" s="497">
        <f t="shared" si="9"/>
        <v>0</v>
      </c>
      <c r="S41" s="497">
        <f t="shared" si="10"/>
        <v>0</v>
      </c>
      <c r="T41" s="500">
        <v>0</v>
      </c>
      <c r="U41" s="497">
        <f t="shared" si="5"/>
        <v>0</v>
      </c>
      <c r="V41" s="356"/>
      <c r="W41" s="497">
        <f t="shared" si="11"/>
        <v>0</v>
      </c>
      <c r="X41" s="497">
        <f t="shared" si="12"/>
        <v>0</v>
      </c>
      <c r="Y41" s="497">
        <f t="shared" si="13"/>
        <v>0</v>
      </c>
      <c r="Z41" s="356"/>
      <c r="AA41" s="497">
        <f>W41*(1-建設係数!V41)</f>
        <v>0</v>
      </c>
      <c r="AB41" s="497">
        <f>X41*(1-建設係数!V41)</f>
        <v>0</v>
      </c>
      <c r="AC41" s="497">
        <f t="shared" si="14"/>
        <v>0</v>
      </c>
      <c r="AD41" s="499">
        <f>(I41+K41+T41)*全国係数!H41/1000</f>
        <v>0</v>
      </c>
      <c r="AE41" s="499">
        <f>(I41+K41+T41)*全国係数!I41/1000</f>
        <v>0</v>
      </c>
    </row>
    <row r="42" spans="1:31">
      <c r="A42" s="341"/>
      <c r="B42" s="350">
        <v>262</v>
      </c>
      <c r="C42" s="358" t="s">
        <v>509</v>
      </c>
      <c r="D42" s="359"/>
      <c r="E42" s="497">
        <f>DATA!BO42</f>
        <v>0</v>
      </c>
      <c r="F42" s="498">
        <f>全国係数!D42</f>
        <v>0.94692889595630758</v>
      </c>
      <c r="G42" s="497">
        <f t="shared" si="6"/>
        <v>0</v>
      </c>
      <c r="H42" s="498">
        <f>建設係数!U42</f>
        <v>1.2700132172196401</v>
      </c>
      <c r="I42" s="359"/>
      <c r="J42" s="497">
        <f t="shared" si="0"/>
        <v>0</v>
      </c>
      <c r="K42" s="500">
        <v>0</v>
      </c>
      <c r="L42" s="497">
        <f t="shared" si="7"/>
        <v>0</v>
      </c>
      <c r="M42" s="498">
        <f>全国係数!E42+全国係数!F42</f>
        <v>0.20361556562172795</v>
      </c>
      <c r="N42" s="497">
        <f t="shared" si="8"/>
        <v>0</v>
      </c>
      <c r="O42" s="357"/>
      <c r="P42" s="341"/>
      <c r="Q42" s="498">
        <f>全国係数!G42</f>
        <v>0</v>
      </c>
      <c r="R42" s="497">
        <f t="shared" si="9"/>
        <v>0</v>
      </c>
      <c r="S42" s="497">
        <f t="shared" si="10"/>
        <v>0</v>
      </c>
      <c r="T42" s="500">
        <v>0</v>
      </c>
      <c r="U42" s="497">
        <f t="shared" si="5"/>
        <v>0</v>
      </c>
      <c r="V42" s="356"/>
      <c r="W42" s="497">
        <f t="shared" si="11"/>
        <v>0</v>
      </c>
      <c r="X42" s="497">
        <f t="shared" si="12"/>
        <v>0</v>
      </c>
      <c r="Y42" s="497">
        <f t="shared" si="13"/>
        <v>0</v>
      </c>
      <c r="Z42" s="356"/>
      <c r="AA42" s="497">
        <f>W42*(1-建設係数!V42)</f>
        <v>0</v>
      </c>
      <c r="AB42" s="497">
        <f>X42*(1-建設係数!V42)</f>
        <v>0</v>
      </c>
      <c r="AC42" s="497">
        <f t="shared" si="14"/>
        <v>0</v>
      </c>
      <c r="AD42" s="499">
        <f>(I42+K42+T42)*全国係数!H42/1000</f>
        <v>0</v>
      </c>
      <c r="AE42" s="499">
        <f>(I42+K42+T42)*全国係数!I42/1000</f>
        <v>0</v>
      </c>
    </row>
    <row r="43" spans="1:31">
      <c r="A43" s="341"/>
      <c r="B43" s="350">
        <v>263</v>
      </c>
      <c r="C43" s="358" t="s">
        <v>510</v>
      </c>
      <c r="D43" s="359"/>
      <c r="E43" s="497">
        <f>DATA!BO43</f>
        <v>0</v>
      </c>
      <c r="F43" s="498">
        <f>全国係数!D43</f>
        <v>0.98456823052957532</v>
      </c>
      <c r="G43" s="497">
        <f t="shared" si="6"/>
        <v>0</v>
      </c>
      <c r="H43" s="498">
        <f>建設係数!U43</f>
        <v>0.99437916131835313</v>
      </c>
      <c r="I43" s="359"/>
      <c r="J43" s="497">
        <f t="shared" si="0"/>
        <v>0</v>
      </c>
      <c r="K43" s="500">
        <v>0</v>
      </c>
      <c r="L43" s="497">
        <f t="shared" si="7"/>
        <v>0</v>
      </c>
      <c r="M43" s="498">
        <f>全国係数!E43+全国係数!F43</f>
        <v>0.33072861641625217</v>
      </c>
      <c r="N43" s="497">
        <f t="shared" si="8"/>
        <v>0</v>
      </c>
      <c r="O43" s="357"/>
      <c r="P43" s="341"/>
      <c r="Q43" s="498">
        <f>全国係数!G43</f>
        <v>1.2735181706050151E-7</v>
      </c>
      <c r="R43" s="497">
        <f t="shared" si="9"/>
        <v>0</v>
      </c>
      <c r="S43" s="497">
        <f t="shared" si="10"/>
        <v>0</v>
      </c>
      <c r="T43" s="500">
        <v>0</v>
      </c>
      <c r="U43" s="497">
        <f t="shared" si="5"/>
        <v>0</v>
      </c>
      <c r="V43" s="356"/>
      <c r="W43" s="497">
        <f t="shared" si="11"/>
        <v>0</v>
      </c>
      <c r="X43" s="497">
        <f t="shared" si="12"/>
        <v>0</v>
      </c>
      <c r="Y43" s="497">
        <f t="shared" si="13"/>
        <v>0</v>
      </c>
      <c r="Z43" s="356"/>
      <c r="AA43" s="497">
        <f>W43*(1-建設係数!V43)</f>
        <v>0</v>
      </c>
      <c r="AB43" s="497">
        <f>X43*(1-建設係数!V43)</f>
        <v>0</v>
      </c>
      <c r="AC43" s="497">
        <f t="shared" si="14"/>
        <v>0</v>
      </c>
      <c r="AD43" s="499">
        <f>(I43+K43+T43)*全国係数!H43/1000</f>
        <v>0</v>
      </c>
      <c r="AE43" s="499">
        <f>(I43+K43+T43)*全国係数!I43/1000</f>
        <v>0</v>
      </c>
    </row>
    <row r="44" spans="1:31">
      <c r="A44" s="341"/>
      <c r="B44" s="350">
        <v>269</v>
      </c>
      <c r="C44" s="358" t="s">
        <v>511</v>
      </c>
      <c r="D44" s="359"/>
      <c r="E44" s="497">
        <f>DATA!BO44</f>
        <v>0</v>
      </c>
      <c r="F44" s="498">
        <f>全国係数!D44</f>
        <v>0.92498638578851389</v>
      </c>
      <c r="G44" s="497">
        <f t="shared" si="6"/>
        <v>0</v>
      </c>
      <c r="H44" s="498">
        <f>建設係数!U44</f>
        <v>1.2867320366889579</v>
      </c>
      <c r="I44" s="359"/>
      <c r="J44" s="497">
        <f t="shared" si="0"/>
        <v>0</v>
      </c>
      <c r="K44" s="500">
        <v>0</v>
      </c>
      <c r="L44" s="497">
        <f t="shared" si="7"/>
        <v>0</v>
      </c>
      <c r="M44" s="498">
        <f>全国係数!E44+全国係数!F44</f>
        <v>0.34600028908877345</v>
      </c>
      <c r="N44" s="497">
        <f t="shared" si="8"/>
        <v>0</v>
      </c>
      <c r="O44" s="357"/>
      <c r="P44" s="341"/>
      <c r="Q44" s="498">
        <f>全国係数!G44</f>
        <v>0</v>
      </c>
      <c r="R44" s="497">
        <f t="shared" si="9"/>
        <v>0</v>
      </c>
      <c r="S44" s="497">
        <f t="shared" si="10"/>
        <v>0</v>
      </c>
      <c r="T44" s="500">
        <v>0</v>
      </c>
      <c r="U44" s="497">
        <f t="shared" si="5"/>
        <v>0</v>
      </c>
      <c r="V44" s="356"/>
      <c r="W44" s="497">
        <f t="shared" si="11"/>
        <v>0</v>
      </c>
      <c r="X44" s="497">
        <f t="shared" si="12"/>
        <v>0</v>
      </c>
      <c r="Y44" s="497">
        <f t="shared" si="13"/>
        <v>0</v>
      </c>
      <c r="Z44" s="356"/>
      <c r="AA44" s="497">
        <f>W44*(1-建設係数!V44)</f>
        <v>0</v>
      </c>
      <c r="AB44" s="497">
        <f>X44*(1-建設係数!V44)</f>
        <v>0</v>
      </c>
      <c r="AC44" s="497">
        <f t="shared" si="14"/>
        <v>0</v>
      </c>
      <c r="AD44" s="499">
        <f>(I44+K44+T44)*全国係数!H44/1000</f>
        <v>0</v>
      </c>
      <c r="AE44" s="499">
        <f>(I44+K44+T44)*全国係数!I44/1000</f>
        <v>0</v>
      </c>
    </row>
    <row r="45" spans="1:31">
      <c r="A45" s="341"/>
      <c r="B45" s="350">
        <v>271</v>
      </c>
      <c r="C45" s="358" t="s">
        <v>512</v>
      </c>
      <c r="D45" s="359"/>
      <c r="E45" s="497">
        <f>DATA!BO45</f>
        <v>0</v>
      </c>
      <c r="F45" s="498">
        <f>全国係数!D45</f>
        <v>0.49837976973280196</v>
      </c>
      <c r="G45" s="497">
        <f t="shared" si="6"/>
        <v>0</v>
      </c>
      <c r="H45" s="498">
        <f>建設係数!U45</f>
        <v>1.3774382563390644</v>
      </c>
      <c r="I45" s="359"/>
      <c r="J45" s="497">
        <f t="shared" si="0"/>
        <v>0</v>
      </c>
      <c r="K45" s="500">
        <v>0</v>
      </c>
      <c r="L45" s="497">
        <f t="shared" si="7"/>
        <v>0</v>
      </c>
      <c r="M45" s="498">
        <f>全国係数!E45+全国係数!F45</f>
        <v>0.13529207996290926</v>
      </c>
      <c r="N45" s="497">
        <f t="shared" si="8"/>
        <v>0</v>
      </c>
      <c r="O45" s="357"/>
      <c r="P45" s="341"/>
      <c r="Q45" s="498">
        <f>全国係数!G45</f>
        <v>6.7043656581406244E-4</v>
      </c>
      <c r="R45" s="497">
        <f t="shared" si="9"/>
        <v>0</v>
      </c>
      <c r="S45" s="497">
        <f t="shared" si="10"/>
        <v>0</v>
      </c>
      <c r="T45" s="500">
        <v>0</v>
      </c>
      <c r="U45" s="497">
        <f t="shared" si="5"/>
        <v>0</v>
      </c>
      <c r="V45" s="356"/>
      <c r="W45" s="497">
        <f t="shared" si="11"/>
        <v>0</v>
      </c>
      <c r="X45" s="497">
        <f t="shared" si="12"/>
        <v>0</v>
      </c>
      <c r="Y45" s="497">
        <f t="shared" si="13"/>
        <v>0</v>
      </c>
      <c r="Z45" s="356"/>
      <c r="AA45" s="497">
        <f>W45*(1-建設係数!V45)</f>
        <v>0</v>
      </c>
      <c r="AB45" s="497">
        <f>X45*(1-建設係数!V45)</f>
        <v>0</v>
      </c>
      <c r="AC45" s="497">
        <f t="shared" si="14"/>
        <v>0</v>
      </c>
      <c r="AD45" s="499">
        <f>(I45+K45+T45)*全国係数!H45/1000</f>
        <v>0</v>
      </c>
      <c r="AE45" s="499">
        <f>(I45+K45+T45)*全国係数!I45/1000</f>
        <v>0</v>
      </c>
    </row>
    <row r="46" spans="1:31">
      <c r="A46" s="341"/>
      <c r="B46" s="350">
        <v>272</v>
      </c>
      <c r="C46" s="358" t="s">
        <v>513</v>
      </c>
      <c r="D46" s="359"/>
      <c r="E46" s="497">
        <f>DATA!BO46</f>
        <v>0</v>
      </c>
      <c r="F46" s="498">
        <f>全国係数!D46</f>
        <v>0.71713528999563136</v>
      </c>
      <c r="G46" s="497">
        <f t="shared" si="6"/>
        <v>0</v>
      </c>
      <c r="H46" s="498">
        <f>建設係数!U46</f>
        <v>1.2228603022494793</v>
      </c>
      <c r="I46" s="359"/>
      <c r="J46" s="497">
        <f t="shared" si="0"/>
        <v>0</v>
      </c>
      <c r="K46" s="500">
        <v>0</v>
      </c>
      <c r="L46" s="497">
        <f t="shared" si="7"/>
        <v>0</v>
      </c>
      <c r="M46" s="498">
        <f>全国係数!E46+全国係数!F46</f>
        <v>0.15971648581367817</v>
      </c>
      <c r="N46" s="497">
        <f t="shared" si="8"/>
        <v>0</v>
      </c>
      <c r="O46" s="357"/>
      <c r="P46" s="341"/>
      <c r="Q46" s="498">
        <f>全国係数!G46</f>
        <v>2.2672160987243172E-5</v>
      </c>
      <c r="R46" s="497">
        <f t="shared" si="9"/>
        <v>0</v>
      </c>
      <c r="S46" s="497">
        <f t="shared" si="10"/>
        <v>0</v>
      </c>
      <c r="T46" s="500">
        <v>0</v>
      </c>
      <c r="U46" s="497">
        <f t="shared" si="5"/>
        <v>0</v>
      </c>
      <c r="V46" s="356"/>
      <c r="W46" s="497">
        <f t="shared" si="11"/>
        <v>0</v>
      </c>
      <c r="X46" s="497">
        <f t="shared" si="12"/>
        <v>0</v>
      </c>
      <c r="Y46" s="497">
        <f t="shared" si="13"/>
        <v>0</v>
      </c>
      <c r="Z46" s="356"/>
      <c r="AA46" s="497">
        <f>W46*(1-建設係数!V46)</f>
        <v>0</v>
      </c>
      <c r="AB46" s="497">
        <f>X46*(1-建設係数!V46)</f>
        <v>0</v>
      </c>
      <c r="AC46" s="497">
        <f t="shared" si="14"/>
        <v>0</v>
      </c>
      <c r="AD46" s="499">
        <f>(I46+K46+T46)*全国係数!H46/1000</f>
        <v>0</v>
      </c>
      <c r="AE46" s="499">
        <f>(I46+K46+T46)*全国係数!I46/1000</f>
        <v>0</v>
      </c>
    </row>
    <row r="47" spans="1:31">
      <c r="A47" s="341"/>
      <c r="B47" s="350">
        <v>281</v>
      </c>
      <c r="C47" s="358" t="s">
        <v>514</v>
      </c>
      <c r="D47" s="359"/>
      <c r="E47" s="497">
        <f>DATA!BO47</f>
        <v>0</v>
      </c>
      <c r="F47" s="498">
        <f>全国係数!D47</f>
        <v>0.93358550321958811</v>
      </c>
      <c r="G47" s="497">
        <f t="shared" si="6"/>
        <v>0</v>
      </c>
      <c r="H47" s="498">
        <f>建設係数!U47</f>
        <v>1.1060308280660927</v>
      </c>
      <c r="I47" s="359"/>
      <c r="J47" s="497">
        <f t="shared" si="0"/>
        <v>0</v>
      </c>
      <c r="K47" s="500">
        <v>0</v>
      </c>
      <c r="L47" s="497">
        <f t="shared" si="7"/>
        <v>0</v>
      </c>
      <c r="M47" s="498">
        <f>全国係数!E47+全国係数!F47</f>
        <v>0.3498851453437149</v>
      </c>
      <c r="N47" s="497">
        <f t="shared" si="8"/>
        <v>0</v>
      </c>
      <c r="O47" s="357"/>
      <c r="P47" s="341"/>
      <c r="Q47" s="498">
        <f>全国係数!G47</f>
        <v>9.4710838837800199E-5</v>
      </c>
      <c r="R47" s="497">
        <f t="shared" si="9"/>
        <v>0</v>
      </c>
      <c r="S47" s="497">
        <f t="shared" si="10"/>
        <v>0</v>
      </c>
      <c r="T47" s="500">
        <v>0</v>
      </c>
      <c r="U47" s="497">
        <f t="shared" si="5"/>
        <v>0</v>
      </c>
      <c r="V47" s="356"/>
      <c r="W47" s="497">
        <f t="shared" si="11"/>
        <v>0</v>
      </c>
      <c r="X47" s="497">
        <f t="shared" si="12"/>
        <v>0</v>
      </c>
      <c r="Y47" s="497">
        <f t="shared" si="13"/>
        <v>0</v>
      </c>
      <c r="Z47" s="356"/>
      <c r="AA47" s="497">
        <f>W47*(1-建設係数!V47)</f>
        <v>0</v>
      </c>
      <c r="AB47" s="497">
        <f>X47*(1-建設係数!V47)</f>
        <v>0</v>
      </c>
      <c r="AC47" s="497">
        <f t="shared" si="14"/>
        <v>0</v>
      </c>
      <c r="AD47" s="499">
        <f>(I47+K47+T47)*全国係数!H47/1000</f>
        <v>0</v>
      </c>
      <c r="AE47" s="499">
        <f>(I47+K47+T47)*全国係数!I47/1000</f>
        <v>0</v>
      </c>
    </row>
    <row r="48" spans="1:31">
      <c r="A48" s="341"/>
      <c r="B48" s="350">
        <v>289</v>
      </c>
      <c r="C48" s="358" t="s">
        <v>515</v>
      </c>
      <c r="D48" s="359"/>
      <c r="E48" s="497">
        <f>DATA!BO48</f>
        <v>0</v>
      </c>
      <c r="F48" s="498">
        <f>全国係数!D48</f>
        <v>0.89261974628551499</v>
      </c>
      <c r="G48" s="497">
        <f t="shared" si="6"/>
        <v>0</v>
      </c>
      <c r="H48" s="498">
        <f>建設係数!U48</f>
        <v>1.055462346296365</v>
      </c>
      <c r="I48" s="359"/>
      <c r="J48" s="497">
        <f t="shared" si="0"/>
        <v>0</v>
      </c>
      <c r="K48" s="500">
        <v>0</v>
      </c>
      <c r="L48" s="497">
        <f t="shared" si="7"/>
        <v>0</v>
      </c>
      <c r="M48" s="498">
        <f>全国係数!E48+全国係数!F48</f>
        <v>0.37336181650386485</v>
      </c>
      <c r="N48" s="497">
        <f t="shared" si="8"/>
        <v>0</v>
      </c>
      <c r="O48" s="357"/>
      <c r="P48" s="341"/>
      <c r="Q48" s="498">
        <f>全国係数!G48</f>
        <v>8.7249791133291762E-4</v>
      </c>
      <c r="R48" s="497">
        <f t="shared" si="9"/>
        <v>0</v>
      </c>
      <c r="S48" s="497">
        <f t="shared" si="10"/>
        <v>0</v>
      </c>
      <c r="T48" s="500">
        <v>0</v>
      </c>
      <c r="U48" s="497">
        <f t="shared" si="5"/>
        <v>0</v>
      </c>
      <c r="V48" s="356"/>
      <c r="W48" s="497">
        <f t="shared" si="11"/>
        <v>0</v>
      </c>
      <c r="X48" s="497">
        <f t="shared" si="12"/>
        <v>0</v>
      </c>
      <c r="Y48" s="497">
        <f t="shared" si="13"/>
        <v>0</v>
      </c>
      <c r="Z48" s="356"/>
      <c r="AA48" s="497">
        <f>W48*(1-建設係数!V48)</f>
        <v>0</v>
      </c>
      <c r="AB48" s="497">
        <f>X48*(1-建設係数!V48)</f>
        <v>0</v>
      </c>
      <c r="AC48" s="497">
        <f t="shared" si="14"/>
        <v>0</v>
      </c>
      <c r="AD48" s="499">
        <f>(I48+K48+T48)*全国係数!H48/1000</f>
        <v>0</v>
      </c>
      <c r="AE48" s="499">
        <f>(I48+K48+T48)*全国係数!I48/1000</f>
        <v>0</v>
      </c>
    </row>
    <row r="49" spans="1:31">
      <c r="A49" s="341"/>
      <c r="B49" s="350">
        <v>291</v>
      </c>
      <c r="C49" s="358" t="s">
        <v>516</v>
      </c>
      <c r="D49" s="359"/>
      <c r="E49" s="497">
        <f>DATA!BO49</f>
        <v>0</v>
      </c>
      <c r="F49" s="498">
        <f>全国係数!D49</f>
        <v>0.83621414420701357</v>
      </c>
      <c r="G49" s="497">
        <f t="shared" si="6"/>
        <v>0</v>
      </c>
      <c r="H49" s="498">
        <f>建設係数!U49</f>
        <v>1.0034910623449458</v>
      </c>
      <c r="I49" s="359"/>
      <c r="J49" s="497">
        <f t="shared" si="0"/>
        <v>0</v>
      </c>
      <c r="K49" s="500">
        <v>0</v>
      </c>
      <c r="L49" s="497">
        <f t="shared" si="7"/>
        <v>0</v>
      </c>
      <c r="M49" s="498">
        <f>全国係数!E49+全国係数!F49</f>
        <v>0.34122832378979551</v>
      </c>
      <c r="N49" s="497">
        <f t="shared" si="8"/>
        <v>0</v>
      </c>
      <c r="O49" s="357"/>
      <c r="P49" s="341"/>
      <c r="Q49" s="498">
        <f>全国係数!G49</f>
        <v>4.8839421842702328E-5</v>
      </c>
      <c r="R49" s="497">
        <f t="shared" si="9"/>
        <v>0</v>
      </c>
      <c r="S49" s="497">
        <f t="shared" si="10"/>
        <v>0</v>
      </c>
      <c r="T49" s="500">
        <v>0</v>
      </c>
      <c r="U49" s="497">
        <f t="shared" si="5"/>
        <v>0</v>
      </c>
      <c r="V49" s="356"/>
      <c r="W49" s="497">
        <f t="shared" si="11"/>
        <v>0</v>
      </c>
      <c r="X49" s="497">
        <f t="shared" si="12"/>
        <v>0</v>
      </c>
      <c r="Y49" s="497">
        <f t="shared" si="13"/>
        <v>0</v>
      </c>
      <c r="Z49" s="356"/>
      <c r="AA49" s="497">
        <f>W49*(1-建設係数!V49)</f>
        <v>0</v>
      </c>
      <c r="AB49" s="497">
        <f>X49*(1-建設係数!V49)</f>
        <v>0</v>
      </c>
      <c r="AC49" s="497">
        <f t="shared" si="14"/>
        <v>0</v>
      </c>
      <c r="AD49" s="499">
        <f>(I49+K49+T49)*全国係数!H49/1000</f>
        <v>0</v>
      </c>
      <c r="AE49" s="499">
        <f>(I49+K49+T49)*全国係数!I49/1000</f>
        <v>0</v>
      </c>
    </row>
    <row r="50" spans="1:31">
      <c r="A50" s="341"/>
      <c r="B50" s="350">
        <v>301</v>
      </c>
      <c r="C50" s="358" t="s">
        <v>517</v>
      </c>
      <c r="D50" s="359"/>
      <c r="E50" s="497">
        <f>DATA!BO50</f>
        <v>0</v>
      </c>
      <c r="F50" s="498">
        <f>全国係数!D50</f>
        <v>0.83001141851740279</v>
      </c>
      <c r="G50" s="497">
        <f t="shared" si="6"/>
        <v>0</v>
      </c>
      <c r="H50" s="498">
        <f>建設係数!U50</f>
        <v>0.9917119880893458</v>
      </c>
      <c r="I50" s="359"/>
      <c r="J50" s="497">
        <f t="shared" si="0"/>
        <v>0</v>
      </c>
      <c r="K50" s="500">
        <v>0</v>
      </c>
      <c r="L50" s="497">
        <f t="shared" si="7"/>
        <v>0</v>
      </c>
      <c r="M50" s="498">
        <f>全国係数!E50+全国係数!F50</f>
        <v>0.35177164270909372</v>
      </c>
      <c r="N50" s="497">
        <f t="shared" si="8"/>
        <v>0</v>
      </c>
      <c r="O50" s="357"/>
      <c r="P50" s="341"/>
      <c r="Q50" s="498">
        <f>全国係数!G50</f>
        <v>2.1950500690566998E-5</v>
      </c>
      <c r="R50" s="497">
        <f t="shared" si="9"/>
        <v>0</v>
      </c>
      <c r="S50" s="497">
        <f t="shared" si="10"/>
        <v>0</v>
      </c>
      <c r="T50" s="500">
        <v>0</v>
      </c>
      <c r="U50" s="497">
        <f t="shared" si="5"/>
        <v>0</v>
      </c>
      <c r="V50" s="356"/>
      <c r="W50" s="497">
        <f t="shared" si="11"/>
        <v>0</v>
      </c>
      <c r="X50" s="497">
        <f t="shared" si="12"/>
        <v>0</v>
      </c>
      <c r="Y50" s="497">
        <f t="shared" si="13"/>
        <v>0</v>
      </c>
      <c r="Z50" s="356"/>
      <c r="AA50" s="497">
        <f>W50*(1-建設係数!V50)</f>
        <v>0</v>
      </c>
      <c r="AB50" s="497">
        <f>X50*(1-建設係数!V50)</f>
        <v>0</v>
      </c>
      <c r="AC50" s="497">
        <f t="shared" si="14"/>
        <v>0</v>
      </c>
      <c r="AD50" s="499">
        <f>(I50+K50+T50)*全国係数!H50/1000</f>
        <v>0</v>
      </c>
      <c r="AE50" s="499">
        <f>(I50+K50+T50)*全国係数!I50/1000</f>
        <v>0</v>
      </c>
    </row>
    <row r="51" spans="1:31">
      <c r="A51" s="341"/>
      <c r="B51" s="350">
        <v>311</v>
      </c>
      <c r="C51" s="358" t="s">
        <v>518</v>
      </c>
      <c r="D51" s="359"/>
      <c r="E51" s="497">
        <f>DATA!BO51</f>
        <v>0</v>
      </c>
      <c r="F51" s="498">
        <f>全国係数!D51</f>
        <v>0.62405914943414798</v>
      </c>
      <c r="G51" s="497">
        <f t="shared" si="6"/>
        <v>0</v>
      </c>
      <c r="H51" s="498">
        <f>建設係数!U51</f>
        <v>1.0499687299104488</v>
      </c>
      <c r="I51" s="359"/>
      <c r="J51" s="497">
        <f t="shared" si="0"/>
        <v>0</v>
      </c>
      <c r="K51" s="500">
        <v>0</v>
      </c>
      <c r="L51" s="497">
        <f t="shared" si="7"/>
        <v>0</v>
      </c>
      <c r="M51" s="498">
        <f>全国係数!E51+全国係数!F51</f>
        <v>0.27279342273050461</v>
      </c>
      <c r="N51" s="497">
        <f t="shared" si="8"/>
        <v>0</v>
      </c>
      <c r="O51" s="357"/>
      <c r="P51" s="341"/>
      <c r="Q51" s="498">
        <f>全国係数!G51</f>
        <v>2.528959458288387E-4</v>
      </c>
      <c r="R51" s="497">
        <f t="shared" si="9"/>
        <v>0</v>
      </c>
      <c r="S51" s="497">
        <f t="shared" si="10"/>
        <v>0</v>
      </c>
      <c r="T51" s="500">
        <v>0</v>
      </c>
      <c r="U51" s="497">
        <f t="shared" si="5"/>
        <v>0</v>
      </c>
      <c r="V51" s="356"/>
      <c r="W51" s="497">
        <f t="shared" si="11"/>
        <v>0</v>
      </c>
      <c r="X51" s="497">
        <f t="shared" si="12"/>
        <v>0</v>
      </c>
      <c r="Y51" s="497">
        <f t="shared" si="13"/>
        <v>0</v>
      </c>
      <c r="Z51" s="356"/>
      <c r="AA51" s="497">
        <f>W51*(1-建設係数!V51)</f>
        <v>0</v>
      </c>
      <c r="AB51" s="497">
        <f>X51*(1-建設係数!V51)</f>
        <v>0</v>
      </c>
      <c r="AC51" s="497">
        <f t="shared" si="14"/>
        <v>0</v>
      </c>
      <c r="AD51" s="499">
        <f>(I51+K51+T51)*全国係数!H51/1000</f>
        <v>0</v>
      </c>
      <c r="AE51" s="499">
        <f>(I51+K51+T51)*全国係数!I51/1000</f>
        <v>0</v>
      </c>
    </row>
    <row r="52" spans="1:31">
      <c r="A52" s="341"/>
      <c r="B52" s="350">
        <v>321</v>
      </c>
      <c r="C52" s="358" t="s">
        <v>519</v>
      </c>
      <c r="D52" s="359"/>
      <c r="E52" s="497">
        <f>DATA!BO52</f>
        <v>0</v>
      </c>
      <c r="F52" s="498">
        <f>全国係数!D52</f>
        <v>0.3799224184239729</v>
      </c>
      <c r="G52" s="497">
        <f t="shared" si="6"/>
        <v>0</v>
      </c>
      <c r="H52" s="498">
        <f>建設係数!U52</f>
        <v>1.1071509711478247</v>
      </c>
      <c r="I52" s="359"/>
      <c r="J52" s="497">
        <f t="shared" si="0"/>
        <v>0</v>
      </c>
      <c r="K52" s="500">
        <v>0</v>
      </c>
      <c r="L52" s="497">
        <f t="shared" si="7"/>
        <v>0</v>
      </c>
      <c r="M52" s="498">
        <f>全国係数!E52+全国係数!F52</f>
        <v>0.21618601636796542</v>
      </c>
      <c r="N52" s="497">
        <f t="shared" si="8"/>
        <v>0</v>
      </c>
      <c r="O52" s="357"/>
      <c r="P52" s="341"/>
      <c r="Q52" s="498">
        <f>全国係数!G52</f>
        <v>5.3735391698583836E-6</v>
      </c>
      <c r="R52" s="497">
        <f t="shared" si="9"/>
        <v>0</v>
      </c>
      <c r="S52" s="497">
        <f t="shared" si="10"/>
        <v>0</v>
      </c>
      <c r="T52" s="500">
        <v>0</v>
      </c>
      <c r="U52" s="497">
        <f t="shared" si="5"/>
        <v>0</v>
      </c>
      <c r="V52" s="356"/>
      <c r="W52" s="497">
        <f t="shared" si="11"/>
        <v>0</v>
      </c>
      <c r="X52" s="497">
        <f t="shared" si="12"/>
        <v>0</v>
      </c>
      <c r="Y52" s="497">
        <f t="shared" si="13"/>
        <v>0</v>
      </c>
      <c r="Z52" s="356"/>
      <c r="AA52" s="497">
        <f>W52*(1-建設係数!V52)</f>
        <v>0</v>
      </c>
      <c r="AB52" s="497">
        <f>X52*(1-建設係数!V52)</f>
        <v>0</v>
      </c>
      <c r="AC52" s="497">
        <f t="shared" si="14"/>
        <v>0</v>
      </c>
      <c r="AD52" s="499">
        <f>(I52+K52+T52)*全国係数!H52/1000</f>
        <v>0</v>
      </c>
      <c r="AE52" s="499">
        <f>(I52+K52+T52)*全国係数!I52/1000</f>
        <v>0</v>
      </c>
    </row>
    <row r="53" spans="1:31">
      <c r="A53" s="341"/>
      <c r="B53" s="350">
        <v>329</v>
      </c>
      <c r="C53" s="358" t="s">
        <v>520</v>
      </c>
      <c r="D53" s="359"/>
      <c r="E53" s="497">
        <f>DATA!BO53</f>
        <v>0</v>
      </c>
      <c r="F53" s="498">
        <f>全国係数!D53</f>
        <v>0.83706321078420109</v>
      </c>
      <c r="G53" s="497">
        <f t="shared" si="6"/>
        <v>0</v>
      </c>
      <c r="H53" s="498">
        <f>建設係数!U53</f>
        <v>1.0218554712032839</v>
      </c>
      <c r="I53" s="359"/>
      <c r="J53" s="497">
        <f t="shared" si="0"/>
        <v>0</v>
      </c>
      <c r="K53" s="500">
        <v>0</v>
      </c>
      <c r="L53" s="497">
        <f t="shared" si="7"/>
        <v>0</v>
      </c>
      <c r="M53" s="498">
        <f>全国係数!E53+全国係数!F53</f>
        <v>0.16968348488330107</v>
      </c>
      <c r="N53" s="497">
        <f t="shared" si="8"/>
        <v>0</v>
      </c>
      <c r="O53" s="357"/>
      <c r="P53" s="341"/>
      <c r="Q53" s="498">
        <f>全国係数!G53</f>
        <v>1.182956878473103E-4</v>
      </c>
      <c r="R53" s="497">
        <f t="shared" si="9"/>
        <v>0</v>
      </c>
      <c r="S53" s="497">
        <f t="shared" si="10"/>
        <v>0</v>
      </c>
      <c r="T53" s="500">
        <v>0</v>
      </c>
      <c r="U53" s="497">
        <f t="shared" si="5"/>
        <v>0</v>
      </c>
      <c r="V53" s="356"/>
      <c r="W53" s="497">
        <f t="shared" si="11"/>
        <v>0</v>
      </c>
      <c r="X53" s="497">
        <f t="shared" si="12"/>
        <v>0</v>
      </c>
      <c r="Y53" s="497">
        <f t="shared" si="13"/>
        <v>0</v>
      </c>
      <c r="Z53" s="356"/>
      <c r="AA53" s="497">
        <f>W53*(1-建設係数!V53)</f>
        <v>0</v>
      </c>
      <c r="AB53" s="497">
        <f>X53*(1-建設係数!V53)</f>
        <v>0</v>
      </c>
      <c r="AC53" s="497">
        <f t="shared" si="14"/>
        <v>0</v>
      </c>
      <c r="AD53" s="499">
        <f>(I53+K53+T53)*全国係数!H53/1000</f>
        <v>0</v>
      </c>
      <c r="AE53" s="499">
        <f>(I53+K53+T53)*全国係数!I53/1000</f>
        <v>0</v>
      </c>
    </row>
    <row r="54" spans="1:31">
      <c r="A54" s="341"/>
      <c r="B54" s="350">
        <v>331</v>
      </c>
      <c r="C54" s="358" t="s">
        <v>521</v>
      </c>
      <c r="D54" s="359"/>
      <c r="E54" s="497">
        <f>DATA!BO54</f>
        <v>0</v>
      </c>
      <c r="F54" s="498">
        <f>全国係数!D54</f>
        <v>0.80536432874227937</v>
      </c>
      <c r="G54" s="497">
        <f t="shared" si="6"/>
        <v>0</v>
      </c>
      <c r="H54" s="498">
        <f>建設係数!U54</f>
        <v>1.0461907253607285</v>
      </c>
      <c r="I54" s="359"/>
      <c r="J54" s="497">
        <f t="shared" si="0"/>
        <v>0</v>
      </c>
      <c r="K54" s="500">
        <v>0</v>
      </c>
      <c r="L54" s="497">
        <f t="shared" si="7"/>
        <v>0</v>
      </c>
      <c r="M54" s="498">
        <f>全国係数!E54+全国係数!F54</f>
        <v>0.17839171273736357</v>
      </c>
      <c r="N54" s="497">
        <f t="shared" si="8"/>
        <v>0</v>
      </c>
      <c r="O54" s="357"/>
      <c r="P54" s="341"/>
      <c r="Q54" s="498">
        <f>全国係数!G54</f>
        <v>3.6493370688781487E-5</v>
      </c>
      <c r="R54" s="497">
        <f t="shared" si="9"/>
        <v>0</v>
      </c>
      <c r="S54" s="497">
        <f t="shared" si="10"/>
        <v>0</v>
      </c>
      <c r="T54" s="500">
        <v>0</v>
      </c>
      <c r="U54" s="497">
        <f t="shared" si="5"/>
        <v>0</v>
      </c>
      <c r="V54" s="356"/>
      <c r="W54" s="497">
        <f t="shared" si="11"/>
        <v>0</v>
      </c>
      <c r="X54" s="497">
        <f t="shared" si="12"/>
        <v>0</v>
      </c>
      <c r="Y54" s="497">
        <f t="shared" si="13"/>
        <v>0</v>
      </c>
      <c r="Z54" s="356"/>
      <c r="AA54" s="497">
        <f>W54*(1-建設係数!V54)</f>
        <v>0</v>
      </c>
      <c r="AB54" s="497">
        <f>X54*(1-建設係数!V54)</f>
        <v>0</v>
      </c>
      <c r="AC54" s="497">
        <f t="shared" si="14"/>
        <v>0</v>
      </c>
      <c r="AD54" s="499">
        <f>(I54+K54+T54)*全国係数!H54/1000</f>
        <v>0</v>
      </c>
      <c r="AE54" s="499">
        <f>(I54+K54+T54)*全国係数!I54/1000</f>
        <v>0</v>
      </c>
    </row>
    <row r="55" spans="1:31">
      <c r="A55" s="341"/>
      <c r="B55" s="350">
        <v>332</v>
      </c>
      <c r="C55" s="358" t="s">
        <v>522</v>
      </c>
      <c r="D55" s="359"/>
      <c r="E55" s="497">
        <f>DATA!BO55</f>
        <v>0</v>
      </c>
      <c r="F55" s="498">
        <f>全国係数!D55</f>
        <v>0.71817844656470031</v>
      </c>
      <c r="G55" s="497">
        <f t="shared" si="6"/>
        <v>0</v>
      </c>
      <c r="H55" s="498">
        <f>建設係数!U55</f>
        <v>1.0432080214797901</v>
      </c>
      <c r="I55" s="359"/>
      <c r="J55" s="497">
        <f t="shared" si="0"/>
        <v>0</v>
      </c>
      <c r="K55" s="500">
        <v>0</v>
      </c>
      <c r="L55" s="497">
        <f t="shared" si="7"/>
        <v>0</v>
      </c>
      <c r="M55" s="498">
        <f>全国係数!E55+全国係数!F55</f>
        <v>0.15141557833424588</v>
      </c>
      <c r="N55" s="497">
        <f t="shared" si="8"/>
        <v>0</v>
      </c>
      <c r="O55" s="357"/>
      <c r="P55" s="341"/>
      <c r="Q55" s="498">
        <f>全国係数!G55</f>
        <v>8.7437352059418078E-3</v>
      </c>
      <c r="R55" s="497">
        <f t="shared" si="9"/>
        <v>0</v>
      </c>
      <c r="S55" s="497">
        <f t="shared" si="10"/>
        <v>0</v>
      </c>
      <c r="T55" s="500">
        <v>0</v>
      </c>
      <c r="U55" s="497">
        <f t="shared" si="5"/>
        <v>0</v>
      </c>
      <c r="V55" s="356"/>
      <c r="W55" s="497">
        <f t="shared" si="11"/>
        <v>0</v>
      </c>
      <c r="X55" s="497">
        <f t="shared" si="12"/>
        <v>0</v>
      </c>
      <c r="Y55" s="497">
        <f t="shared" si="13"/>
        <v>0</v>
      </c>
      <c r="Z55" s="356"/>
      <c r="AA55" s="497">
        <f>W55*(1-建設係数!V55)</f>
        <v>0</v>
      </c>
      <c r="AB55" s="497">
        <f>X55*(1-建設係数!V55)</f>
        <v>0</v>
      </c>
      <c r="AC55" s="497">
        <f t="shared" si="14"/>
        <v>0</v>
      </c>
      <c r="AD55" s="499">
        <f>(I55+K55+T55)*全国係数!H55/1000</f>
        <v>0</v>
      </c>
      <c r="AE55" s="499">
        <f>(I55+K55+T55)*全国係数!I55/1000</f>
        <v>0</v>
      </c>
    </row>
    <row r="56" spans="1:31">
      <c r="A56" s="341"/>
      <c r="B56" s="350">
        <v>333</v>
      </c>
      <c r="C56" s="358" t="s">
        <v>523</v>
      </c>
      <c r="D56" s="359"/>
      <c r="E56" s="497">
        <f>DATA!BO56</f>
        <v>0</v>
      </c>
      <c r="F56" s="498">
        <f>全国係数!D56</f>
        <v>0.37146204547101291</v>
      </c>
      <c r="G56" s="497">
        <f t="shared" si="6"/>
        <v>0</v>
      </c>
      <c r="H56" s="498">
        <f>建設係数!U56</f>
        <v>0.98372669036260008</v>
      </c>
      <c r="I56" s="359"/>
      <c r="J56" s="497">
        <f t="shared" si="0"/>
        <v>0</v>
      </c>
      <c r="K56" s="500">
        <v>0</v>
      </c>
      <c r="L56" s="497">
        <f t="shared" si="7"/>
        <v>0</v>
      </c>
      <c r="M56" s="498">
        <f>全国係数!E56+全国係数!F56</f>
        <v>0.20716650783728427</v>
      </c>
      <c r="N56" s="497">
        <f t="shared" si="8"/>
        <v>0</v>
      </c>
      <c r="O56" s="357"/>
      <c r="P56" s="341"/>
      <c r="Q56" s="498">
        <f>全国係数!G56</f>
        <v>4.8818196539858909E-7</v>
      </c>
      <c r="R56" s="497">
        <f t="shared" si="9"/>
        <v>0</v>
      </c>
      <c r="S56" s="497">
        <f t="shared" si="10"/>
        <v>0</v>
      </c>
      <c r="T56" s="500">
        <v>0</v>
      </c>
      <c r="U56" s="497">
        <f t="shared" si="5"/>
        <v>0</v>
      </c>
      <c r="V56" s="356"/>
      <c r="W56" s="497">
        <f t="shared" si="11"/>
        <v>0</v>
      </c>
      <c r="X56" s="497">
        <f t="shared" si="12"/>
        <v>0</v>
      </c>
      <c r="Y56" s="497">
        <f t="shared" si="13"/>
        <v>0</v>
      </c>
      <c r="Z56" s="356"/>
      <c r="AA56" s="497">
        <f>W56*(1-建設係数!V56)</f>
        <v>0</v>
      </c>
      <c r="AB56" s="497">
        <f>X56*(1-建設係数!V56)</f>
        <v>0</v>
      </c>
      <c r="AC56" s="497">
        <f t="shared" si="14"/>
        <v>0</v>
      </c>
      <c r="AD56" s="499">
        <f>(I56+K56+T56)*全国係数!H56/1000</f>
        <v>0</v>
      </c>
      <c r="AE56" s="499">
        <f>(I56+K56+T56)*全国係数!I56/1000</f>
        <v>0</v>
      </c>
    </row>
    <row r="57" spans="1:31">
      <c r="A57" s="341"/>
      <c r="B57" s="350">
        <v>339</v>
      </c>
      <c r="C57" s="358" t="s">
        <v>524</v>
      </c>
      <c r="D57" s="359"/>
      <c r="E57" s="497">
        <f>DATA!BO57</f>
        <v>0</v>
      </c>
      <c r="F57" s="498">
        <f>全国係数!D57</f>
        <v>0.58946687277010867</v>
      </c>
      <c r="G57" s="497">
        <f t="shared" si="6"/>
        <v>0</v>
      </c>
      <c r="H57" s="498">
        <f>建設係数!U57</f>
        <v>1.0626189108706781</v>
      </c>
      <c r="I57" s="359"/>
      <c r="J57" s="497">
        <f t="shared" si="0"/>
        <v>0</v>
      </c>
      <c r="K57" s="500">
        <v>0</v>
      </c>
      <c r="L57" s="497">
        <f t="shared" si="7"/>
        <v>0</v>
      </c>
      <c r="M57" s="498">
        <f>全国係数!E57+全国係数!F57</f>
        <v>0.24801286215072693</v>
      </c>
      <c r="N57" s="497">
        <f t="shared" si="8"/>
        <v>0</v>
      </c>
      <c r="O57" s="357"/>
      <c r="P57" s="341"/>
      <c r="Q57" s="498">
        <f>全国係数!G57</f>
        <v>2.1740865449483516E-3</v>
      </c>
      <c r="R57" s="497">
        <f t="shared" si="9"/>
        <v>0</v>
      </c>
      <c r="S57" s="497">
        <f t="shared" si="10"/>
        <v>0</v>
      </c>
      <c r="T57" s="500">
        <v>0</v>
      </c>
      <c r="U57" s="497">
        <f t="shared" si="5"/>
        <v>0</v>
      </c>
      <c r="V57" s="356"/>
      <c r="W57" s="497">
        <f t="shared" si="11"/>
        <v>0</v>
      </c>
      <c r="X57" s="497">
        <f t="shared" si="12"/>
        <v>0</v>
      </c>
      <c r="Y57" s="497">
        <f t="shared" si="13"/>
        <v>0</v>
      </c>
      <c r="Z57" s="356"/>
      <c r="AA57" s="497">
        <f>W57*(1-建設係数!V57)</f>
        <v>0</v>
      </c>
      <c r="AB57" s="497">
        <f>X57*(1-建設係数!V57)</f>
        <v>0</v>
      </c>
      <c r="AC57" s="497">
        <f t="shared" si="14"/>
        <v>0</v>
      </c>
      <c r="AD57" s="499">
        <f>(I57+K57+T57)*全国係数!H57/1000</f>
        <v>0</v>
      </c>
      <c r="AE57" s="499">
        <f>(I57+K57+T57)*全国係数!I57/1000</f>
        <v>0</v>
      </c>
    </row>
    <row r="58" spans="1:31">
      <c r="A58" s="341"/>
      <c r="B58" s="350">
        <v>341</v>
      </c>
      <c r="C58" s="358" t="s">
        <v>525</v>
      </c>
      <c r="D58" s="359"/>
      <c r="E58" s="497">
        <f>DATA!BO58</f>
        <v>0</v>
      </c>
      <c r="F58" s="498">
        <f>全国係数!D58</f>
        <v>0.3919045317738028</v>
      </c>
      <c r="G58" s="497">
        <f t="shared" si="6"/>
        <v>0</v>
      </c>
      <c r="H58" s="498">
        <f>建設係数!U58</f>
        <v>1.078927642131478</v>
      </c>
      <c r="I58" s="359"/>
      <c r="J58" s="497">
        <f t="shared" si="0"/>
        <v>0</v>
      </c>
      <c r="K58" s="500">
        <v>0</v>
      </c>
      <c r="L58" s="497">
        <f t="shared" si="7"/>
        <v>0</v>
      </c>
      <c r="M58" s="498">
        <f>全国係数!E58+全国係数!F58</f>
        <v>0.2121894872611205</v>
      </c>
      <c r="N58" s="497">
        <f t="shared" si="8"/>
        <v>0</v>
      </c>
      <c r="O58" s="357"/>
      <c r="P58" s="341"/>
      <c r="Q58" s="498">
        <f>全国係数!G58</f>
        <v>9.8855397597519996E-3</v>
      </c>
      <c r="R58" s="497">
        <f t="shared" si="9"/>
        <v>0</v>
      </c>
      <c r="S58" s="497">
        <f t="shared" si="10"/>
        <v>0</v>
      </c>
      <c r="T58" s="500">
        <v>0</v>
      </c>
      <c r="U58" s="497">
        <f t="shared" si="5"/>
        <v>0</v>
      </c>
      <c r="V58" s="356"/>
      <c r="W58" s="497">
        <f t="shared" si="11"/>
        <v>0</v>
      </c>
      <c r="X58" s="497">
        <f t="shared" si="12"/>
        <v>0</v>
      </c>
      <c r="Y58" s="497">
        <f t="shared" si="13"/>
        <v>0</v>
      </c>
      <c r="Z58" s="356"/>
      <c r="AA58" s="497">
        <f>W58*(1-建設係数!V58)</f>
        <v>0</v>
      </c>
      <c r="AB58" s="497">
        <f>X58*(1-建設係数!V58)</f>
        <v>0</v>
      </c>
      <c r="AC58" s="497">
        <f t="shared" si="14"/>
        <v>0</v>
      </c>
      <c r="AD58" s="499">
        <f>(I58+K58+T58)*全国係数!H58/1000</f>
        <v>0</v>
      </c>
      <c r="AE58" s="499">
        <f>(I58+K58+T58)*全国係数!I58/1000</f>
        <v>0</v>
      </c>
    </row>
    <row r="59" spans="1:31">
      <c r="A59" s="341"/>
      <c r="B59" s="350">
        <v>342</v>
      </c>
      <c r="C59" s="358" t="s">
        <v>526</v>
      </c>
      <c r="D59" s="359"/>
      <c r="E59" s="497">
        <f>DATA!BO59</f>
        <v>0</v>
      </c>
      <c r="F59" s="498">
        <f>全国係数!D59</f>
        <v>0.27975834873501049</v>
      </c>
      <c r="G59" s="497">
        <f t="shared" si="6"/>
        <v>0</v>
      </c>
      <c r="H59" s="498">
        <f>建設係数!U59</f>
        <v>1.1738683450392309</v>
      </c>
      <c r="I59" s="359"/>
      <c r="J59" s="497">
        <f t="shared" si="0"/>
        <v>0</v>
      </c>
      <c r="K59" s="500">
        <v>0</v>
      </c>
      <c r="L59" s="497">
        <f t="shared" si="7"/>
        <v>0</v>
      </c>
      <c r="M59" s="498">
        <f>全国係数!E59+全国係数!F59</f>
        <v>0.10958989776396307</v>
      </c>
      <c r="N59" s="497">
        <f t="shared" si="8"/>
        <v>0</v>
      </c>
      <c r="O59" s="357"/>
      <c r="P59" s="341"/>
      <c r="Q59" s="498">
        <f>全国係数!G59</f>
        <v>2.616057488506348E-3</v>
      </c>
      <c r="R59" s="497">
        <f t="shared" si="9"/>
        <v>0</v>
      </c>
      <c r="S59" s="497">
        <f t="shared" si="10"/>
        <v>0</v>
      </c>
      <c r="T59" s="500">
        <v>0</v>
      </c>
      <c r="U59" s="497">
        <f t="shared" si="5"/>
        <v>0</v>
      </c>
      <c r="V59" s="356"/>
      <c r="W59" s="497">
        <f t="shared" si="11"/>
        <v>0</v>
      </c>
      <c r="X59" s="497">
        <f t="shared" si="12"/>
        <v>0</v>
      </c>
      <c r="Y59" s="497">
        <f t="shared" si="13"/>
        <v>0</v>
      </c>
      <c r="Z59" s="356"/>
      <c r="AA59" s="497">
        <f>W59*(1-建設係数!V59)</f>
        <v>0</v>
      </c>
      <c r="AB59" s="497">
        <f>X59*(1-建設係数!V59)</f>
        <v>0</v>
      </c>
      <c r="AC59" s="497">
        <f t="shared" si="14"/>
        <v>0</v>
      </c>
      <c r="AD59" s="499">
        <f>(I59+K59+T59)*全国係数!H59/1000</f>
        <v>0</v>
      </c>
      <c r="AE59" s="499">
        <f>(I59+K59+T59)*全国係数!I59/1000</f>
        <v>0</v>
      </c>
    </row>
    <row r="60" spans="1:31">
      <c r="A60" s="341"/>
      <c r="B60" s="350">
        <v>352</v>
      </c>
      <c r="C60" s="358" t="s">
        <v>527</v>
      </c>
      <c r="D60" s="359"/>
      <c r="E60" s="497">
        <f>DATA!BO60</f>
        <v>0</v>
      </c>
      <c r="F60" s="498">
        <f>全国係数!D60</f>
        <v>0.86954026396430173</v>
      </c>
      <c r="G60" s="497">
        <f t="shared" si="6"/>
        <v>0</v>
      </c>
      <c r="H60" s="498">
        <f>建設係数!U60</f>
        <v>1.0616305379270006</v>
      </c>
      <c r="I60" s="359"/>
      <c r="J60" s="497">
        <f t="shared" si="0"/>
        <v>0</v>
      </c>
      <c r="K60" s="500">
        <v>0</v>
      </c>
      <c r="L60" s="497">
        <f t="shared" si="7"/>
        <v>0</v>
      </c>
      <c r="M60" s="498">
        <f>全国係数!E60+全国係数!F60</f>
        <v>0.10322829065983938</v>
      </c>
      <c r="N60" s="497">
        <f t="shared" si="8"/>
        <v>0</v>
      </c>
      <c r="O60" s="357"/>
      <c r="P60" s="341"/>
      <c r="Q60" s="498">
        <f>全国係数!G60</f>
        <v>1.9615636014130237E-2</v>
      </c>
      <c r="R60" s="497">
        <f t="shared" si="9"/>
        <v>0</v>
      </c>
      <c r="S60" s="497">
        <f t="shared" si="10"/>
        <v>0</v>
      </c>
      <c r="T60" s="500">
        <v>0</v>
      </c>
      <c r="U60" s="497">
        <f t="shared" si="5"/>
        <v>0</v>
      </c>
      <c r="V60" s="356"/>
      <c r="W60" s="497">
        <f t="shared" si="11"/>
        <v>0</v>
      </c>
      <c r="X60" s="497">
        <f t="shared" si="12"/>
        <v>0</v>
      </c>
      <c r="Y60" s="497">
        <f t="shared" si="13"/>
        <v>0</v>
      </c>
      <c r="Z60" s="356"/>
      <c r="AA60" s="497">
        <f>W60*(1-建設係数!V60)</f>
        <v>0</v>
      </c>
      <c r="AB60" s="497">
        <f>X60*(1-建設係数!V60)</f>
        <v>0</v>
      </c>
      <c r="AC60" s="497">
        <f t="shared" si="14"/>
        <v>0</v>
      </c>
      <c r="AD60" s="499">
        <f>(I60+K60+T60)*全国係数!H60/1000</f>
        <v>0</v>
      </c>
      <c r="AE60" s="499">
        <f>(I60+K60+T60)*全国係数!I60/1000</f>
        <v>0</v>
      </c>
    </row>
    <row r="61" spans="1:31">
      <c r="A61" s="341"/>
      <c r="B61" s="350">
        <v>353</v>
      </c>
      <c r="C61" s="358" t="s">
        <v>528</v>
      </c>
      <c r="D61" s="359"/>
      <c r="E61" s="497">
        <f>DATA!BO61</f>
        <v>0</v>
      </c>
      <c r="F61" s="498">
        <f>全国係数!D61</f>
        <v>0.94575226836790138</v>
      </c>
      <c r="G61" s="497">
        <f t="shared" si="6"/>
        <v>0</v>
      </c>
      <c r="H61" s="498">
        <f>建設係数!U61</f>
        <v>1.065949789411162</v>
      </c>
      <c r="I61" s="359"/>
      <c r="J61" s="497">
        <f t="shared" si="0"/>
        <v>0</v>
      </c>
      <c r="K61" s="500">
        <v>0</v>
      </c>
      <c r="L61" s="497">
        <f t="shared" si="7"/>
        <v>0</v>
      </c>
      <c r="M61" s="498">
        <f>全国係数!E61+全国係数!F61</f>
        <v>0.1599221151873581</v>
      </c>
      <c r="N61" s="497">
        <f t="shared" si="8"/>
        <v>0</v>
      </c>
      <c r="O61" s="357"/>
      <c r="P61" s="341"/>
      <c r="Q61" s="498">
        <f>全国係数!G61</f>
        <v>3.5987500971013384E-5</v>
      </c>
      <c r="R61" s="497">
        <f t="shared" si="9"/>
        <v>0</v>
      </c>
      <c r="S61" s="497">
        <f t="shared" si="10"/>
        <v>0</v>
      </c>
      <c r="T61" s="500">
        <v>0</v>
      </c>
      <c r="U61" s="497">
        <f t="shared" si="5"/>
        <v>0</v>
      </c>
      <c r="V61" s="356"/>
      <c r="W61" s="497">
        <f t="shared" si="11"/>
        <v>0</v>
      </c>
      <c r="X61" s="497">
        <f t="shared" si="12"/>
        <v>0</v>
      </c>
      <c r="Y61" s="497">
        <f t="shared" si="13"/>
        <v>0</v>
      </c>
      <c r="Z61" s="356"/>
      <c r="AA61" s="497">
        <f>W61*(1-建設係数!V61)</f>
        <v>0</v>
      </c>
      <c r="AB61" s="497">
        <f>X61*(1-建設係数!V61)</f>
        <v>0</v>
      </c>
      <c r="AC61" s="497">
        <f t="shared" si="14"/>
        <v>0</v>
      </c>
      <c r="AD61" s="499">
        <f>(I61+K61+T61)*全国係数!H61/1000</f>
        <v>0</v>
      </c>
      <c r="AE61" s="499">
        <f>(I61+K61+T61)*全国係数!I61/1000</f>
        <v>0</v>
      </c>
    </row>
    <row r="62" spans="1:31">
      <c r="A62" s="341"/>
      <c r="B62" s="350">
        <v>354</v>
      </c>
      <c r="C62" s="358" t="s">
        <v>529</v>
      </c>
      <c r="D62" s="359"/>
      <c r="E62" s="497">
        <f>DATA!BO62</f>
        <v>0</v>
      </c>
      <c r="F62" s="498">
        <f>全国係数!D62</f>
        <v>0.91992255369651954</v>
      </c>
      <c r="G62" s="497">
        <f t="shared" si="6"/>
        <v>0</v>
      </c>
      <c r="H62" s="498">
        <f>建設係数!U62</f>
        <v>1.0384089258334608</v>
      </c>
      <c r="I62" s="359"/>
      <c r="J62" s="497">
        <f t="shared" si="0"/>
        <v>0</v>
      </c>
      <c r="K62" s="500">
        <v>0</v>
      </c>
      <c r="L62" s="497">
        <f t="shared" si="7"/>
        <v>0</v>
      </c>
      <c r="M62" s="498">
        <f>全国係数!E62+全国係数!F62</f>
        <v>0.18560541709174544</v>
      </c>
      <c r="N62" s="497">
        <f t="shared" si="8"/>
        <v>0</v>
      </c>
      <c r="O62" s="357"/>
      <c r="P62" s="341"/>
      <c r="Q62" s="498">
        <f>全国係数!G62</f>
        <v>6.0127745404926228E-5</v>
      </c>
      <c r="R62" s="497">
        <f t="shared" si="9"/>
        <v>0</v>
      </c>
      <c r="S62" s="497">
        <f t="shared" si="10"/>
        <v>0</v>
      </c>
      <c r="T62" s="500">
        <v>0</v>
      </c>
      <c r="U62" s="497">
        <f t="shared" si="5"/>
        <v>0</v>
      </c>
      <c r="V62" s="356"/>
      <c r="W62" s="497">
        <f t="shared" si="11"/>
        <v>0</v>
      </c>
      <c r="X62" s="497">
        <f t="shared" si="12"/>
        <v>0</v>
      </c>
      <c r="Y62" s="497">
        <f t="shared" si="13"/>
        <v>0</v>
      </c>
      <c r="Z62" s="356"/>
      <c r="AA62" s="497">
        <f>W62*(1-建設係数!V62)</f>
        <v>0</v>
      </c>
      <c r="AB62" s="497">
        <f>X62*(1-建設係数!V62)</f>
        <v>0</v>
      </c>
      <c r="AC62" s="497">
        <f t="shared" si="14"/>
        <v>0</v>
      </c>
      <c r="AD62" s="499">
        <f>(I62+K62+T62)*全国係数!H62/1000</f>
        <v>0</v>
      </c>
      <c r="AE62" s="499">
        <f>(I62+K62+T62)*全国係数!I62/1000</f>
        <v>0</v>
      </c>
    </row>
    <row r="63" spans="1:31">
      <c r="A63" s="341"/>
      <c r="B63" s="350">
        <v>359</v>
      </c>
      <c r="C63" s="358" t="s">
        <v>530</v>
      </c>
      <c r="D63" s="359"/>
      <c r="E63" s="497">
        <f>DATA!BO63</f>
        <v>0</v>
      </c>
      <c r="F63" s="498">
        <f>全国係数!D63</f>
        <v>0.70172317630665815</v>
      </c>
      <c r="G63" s="497">
        <f t="shared" si="6"/>
        <v>0</v>
      </c>
      <c r="H63" s="498">
        <f>建設係数!U63</f>
        <v>1.0809115245143048</v>
      </c>
      <c r="I63" s="359"/>
      <c r="J63" s="497">
        <f t="shared" si="0"/>
        <v>0</v>
      </c>
      <c r="K63" s="500">
        <v>0</v>
      </c>
      <c r="L63" s="497">
        <f t="shared" si="7"/>
        <v>0</v>
      </c>
      <c r="M63" s="498">
        <f>全国係数!E63+全国係数!F63</f>
        <v>0.22176145653679291</v>
      </c>
      <c r="N63" s="497">
        <f t="shared" si="8"/>
        <v>0</v>
      </c>
      <c r="O63" s="357"/>
      <c r="P63" s="341"/>
      <c r="Q63" s="498">
        <f>全国係数!G63</f>
        <v>4.3451378715900945E-4</v>
      </c>
      <c r="R63" s="497">
        <f t="shared" si="9"/>
        <v>0</v>
      </c>
      <c r="S63" s="497">
        <f t="shared" si="10"/>
        <v>0</v>
      </c>
      <c r="T63" s="500">
        <v>0</v>
      </c>
      <c r="U63" s="497">
        <f t="shared" si="5"/>
        <v>0</v>
      </c>
      <c r="V63" s="356"/>
      <c r="W63" s="497">
        <f t="shared" si="11"/>
        <v>0</v>
      </c>
      <c r="X63" s="497">
        <f t="shared" si="12"/>
        <v>0</v>
      </c>
      <c r="Y63" s="497">
        <f t="shared" si="13"/>
        <v>0</v>
      </c>
      <c r="Z63" s="356"/>
      <c r="AA63" s="497">
        <f>W63*(1-建設係数!V63)</f>
        <v>0</v>
      </c>
      <c r="AB63" s="497">
        <f>X63*(1-建設係数!V63)</f>
        <v>0</v>
      </c>
      <c r="AC63" s="497">
        <f t="shared" si="14"/>
        <v>0</v>
      </c>
      <c r="AD63" s="499">
        <f>(I63+K63+T63)*全国係数!H63/1000</f>
        <v>0</v>
      </c>
      <c r="AE63" s="499">
        <f>(I63+K63+T63)*全国係数!I63/1000</f>
        <v>0</v>
      </c>
    </row>
    <row r="64" spans="1:31">
      <c r="A64" s="341"/>
      <c r="B64" s="350">
        <v>391</v>
      </c>
      <c r="C64" s="358" t="s">
        <v>531</v>
      </c>
      <c r="D64" s="359"/>
      <c r="E64" s="497">
        <f>DATA!BO64</f>
        <v>0</v>
      </c>
      <c r="F64" s="498">
        <f>全国係数!D64</f>
        <v>0.63751343537066418</v>
      </c>
      <c r="G64" s="497">
        <f t="shared" si="6"/>
        <v>0</v>
      </c>
      <c r="H64" s="498">
        <f>建設係数!U64</f>
        <v>1.0427724400147986</v>
      </c>
      <c r="I64" s="359"/>
      <c r="J64" s="497">
        <f t="shared" si="0"/>
        <v>0</v>
      </c>
      <c r="K64" s="500">
        <v>0</v>
      </c>
      <c r="L64" s="497">
        <f t="shared" si="7"/>
        <v>0</v>
      </c>
      <c r="M64" s="498">
        <f>全国係数!E64+全国係数!F64</f>
        <v>0.28485571221429501</v>
      </c>
      <c r="N64" s="497">
        <f t="shared" si="8"/>
        <v>0</v>
      </c>
      <c r="O64" s="357"/>
      <c r="P64" s="341"/>
      <c r="Q64" s="498">
        <f>全国係数!G64</f>
        <v>4.9124123904842028E-3</v>
      </c>
      <c r="R64" s="497">
        <f t="shared" si="9"/>
        <v>0</v>
      </c>
      <c r="S64" s="497">
        <f t="shared" si="10"/>
        <v>0</v>
      </c>
      <c r="T64" s="500">
        <v>0</v>
      </c>
      <c r="U64" s="497">
        <f t="shared" si="5"/>
        <v>0</v>
      </c>
      <c r="V64" s="356"/>
      <c r="W64" s="497">
        <f t="shared" si="11"/>
        <v>0</v>
      </c>
      <c r="X64" s="497">
        <f t="shared" si="12"/>
        <v>0</v>
      </c>
      <c r="Y64" s="497">
        <f t="shared" si="13"/>
        <v>0</v>
      </c>
      <c r="Z64" s="356"/>
      <c r="AA64" s="497">
        <f>W64*(1-建設係数!V64)</f>
        <v>0</v>
      </c>
      <c r="AB64" s="497">
        <f>X64*(1-建設係数!V64)</f>
        <v>0</v>
      </c>
      <c r="AC64" s="497">
        <f t="shared" si="14"/>
        <v>0</v>
      </c>
      <c r="AD64" s="499">
        <f>(I64+K64+T64)*全国係数!H64/1000</f>
        <v>0</v>
      </c>
      <c r="AE64" s="499">
        <f>(I64+K64+T64)*全国係数!I64/1000</f>
        <v>0</v>
      </c>
    </row>
    <row r="65" spans="1:31">
      <c r="A65" s="341"/>
      <c r="B65" s="350">
        <v>392</v>
      </c>
      <c r="C65" s="358" t="s">
        <v>532</v>
      </c>
      <c r="D65" s="359"/>
      <c r="E65" s="497">
        <f>DATA!BO65</f>
        <v>0</v>
      </c>
      <c r="F65" s="498">
        <f>全国係数!D65</f>
        <v>1</v>
      </c>
      <c r="G65" s="497">
        <f t="shared" si="6"/>
        <v>0</v>
      </c>
      <c r="H65" s="498">
        <f>建設係数!U65</f>
        <v>1.389257860442348</v>
      </c>
      <c r="I65" s="359"/>
      <c r="J65" s="497">
        <f t="shared" si="0"/>
        <v>0</v>
      </c>
      <c r="K65" s="500">
        <v>0</v>
      </c>
      <c r="L65" s="497">
        <f t="shared" si="7"/>
        <v>0</v>
      </c>
      <c r="M65" s="498">
        <f>全国係数!E65+全国係数!F65</f>
        <v>0.12284711612805153</v>
      </c>
      <c r="N65" s="497">
        <f t="shared" si="8"/>
        <v>0</v>
      </c>
      <c r="O65" s="357"/>
      <c r="P65" s="341"/>
      <c r="Q65" s="498">
        <f>全国係数!G65</f>
        <v>2.2973206532572301E-4</v>
      </c>
      <c r="R65" s="497">
        <f t="shared" si="9"/>
        <v>0</v>
      </c>
      <c r="S65" s="497">
        <f t="shared" si="10"/>
        <v>0</v>
      </c>
      <c r="T65" s="500">
        <v>0</v>
      </c>
      <c r="U65" s="497">
        <f t="shared" si="5"/>
        <v>0</v>
      </c>
      <c r="V65" s="356"/>
      <c r="W65" s="497">
        <f t="shared" si="11"/>
        <v>0</v>
      </c>
      <c r="X65" s="497">
        <f t="shared" si="12"/>
        <v>0</v>
      </c>
      <c r="Y65" s="497">
        <f t="shared" si="13"/>
        <v>0</v>
      </c>
      <c r="Z65" s="356"/>
      <c r="AA65" s="497">
        <f>W65*(1-建設係数!V65)</f>
        <v>0</v>
      </c>
      <c r="AB65" s="497">
        <f>X65*(1-建設係数!V65)</f>
        <v>0</v>
      </c>
      <c r="AC65" s="497">
        <f t="shared" si="14"/>
        <v>0</v>
      </c>
      <c r="AD65" s="499">
        <f>(I65+K65+T65)*全国係数!H65/1000</f>
        <v>0</v>
      </c>
      <c r="AE65" s="499">
        <f>(I65+K65+T65)*全国係数!I65/1000</f>
        <v>0</v>
      </c>
    </row>
    <row r="66" spans="1:31">
      <c r="A66" s="341"/>
      <c r="B66" s="495">
        <v>411</v>
      </c>
      <c r="C66" s="496" t="s">
        <v>533</v>
      </c>
      <c r="D66" s="360">
        <f t="array" ref="D66:D69">TRANSPOSE(DATA!BQ123:BT123)</f>
        <v>0</v>
      </c>
      <c r="E66" s="497">
        <f>DATA!BO66</f>
        <v>0</v>
      </c>
      <c r="F66" s="498">
        <f>全国係数!D66</f>
        <v>1</v>
      </c>
      <c r="G66" s="497">
        <f t="shared" si="6"/>
        <v>0</v>
      </c>
      <c r="H66" s="498">
        <f>建設係数!U66</f>
        <v>1.0931444944812561</v>
      </c>
      <c r="I66" s="360">
        <f>D66/H66</f>
        <v>0</v>
      </c>
      <c r="J66" s="497">
        <f t="shared" si="0"/>
        <v>0</v>
      </c>
      <c r="K66" s="500">
        <v>0</v>
      </c>
      <c r="L66" s="497">
        <f t="shared" si="7"/>
        <v>0</v>
      </c>
      <c r="M66" s="498">
        <f>全国係数!E66+全国係数!F66</f>
        <v>0.37594386617095543</v>
      </c>
      <c r="N66" s="497">
        <f t="shared" si="8"/>
        <v>0</v>
      </c>
      <c r="O66" s="357"/>
      <c r="P66" s="341"/>
      <c r="Q66" s="498">
        <f>全国係数!G66</f>
        <v>0</v>
      </c>
      <c r="R66" s="497">
        <f t="shared" si="9"/>
        <v>0</v>
      </c>
      <c r="S66" s="497">
        <f t="shared" si="10"/>
        <v>0</v>
      </c>
      <c r="T66" s="500">
        <v>0</v>
      </c>
      <c r="U66" s="497">
        <f t="shared" si="5"/>
        <v>0</v>
      </c>
      <c r="V66" s="89">
        <f t="array" ref="V66:V69">TRANSPOSE(DATA!BQ123:BT123)</f>
        <v>0</v>
      </c>
      <c r="W66" s="497">
        <f t="shared" si="11"/>
        <v>0</v>
      </c>
      <c r="X66" s="497">
        <f t="shared" si="12"/>
        <v>0</v>
      </c>
      <c r="Y66" s="497">
        <f t="shared" si="13"/>
        <v>0</v>
      </c>
      <c r="Z66" s="89">
        <f t="array" ref="Z66:Z69">TRANSPOSE(DATA!BQ122:BT122)</f>
        <v>0</v>
      </c>
      <c r="AA66" s="497">
        <f>W66*(1-建設係数!V66)</f>
        <v>0</v>
      </c>
      <c r="AB66" s="497">
        <f>X66*(1-建設係数!V66)</f>
        <v>0</v>
      </c>
      <c r="AC66" s="497">
        <f t="shared" si="14"/>
        <v>0</v>
      </c>
      <c r="AD66" s="499">
        <f>(I66+K66+T66)*全国係数!H66/1000</f>
        <v>0</v>
      </c>
      <c r="AE66" s="499">
        <f>(I66+K66+T66)*全国係数!I66/1000</f>
        <v>0</v>
      </c>
    </row>
    <row r="67" spans="1:31">
      <c r="A67" s="341"/>
      <c r="B67" s="495">
        <v>412</v>
      </c>
      <c r="C67" s="496" t="s">
        <v>534</v>
      </c>
      <c r="D67" s="360">
        <v>0</v>
      </c>
      <c r="E67" s="497">
        <f>DATA!BO67</f>
        <v>0</v>
      </c>
      <c r="F67" s="498">
        <f>全国係数!D67</f>
        <v>1</v>
      </c>
      <c r="G67" s="497">
        <f t="shared" si="6"/>
        <v>0</v>
      </c>
      <c r="H67" s="498">
        <f>建設係数!U67</f>
        <v>1.0592679888778262</v>
      </c>
      <c r="I67" s="360">
        <f t="shared" ref="I67:I69" si="15">D67/H67</f>
        <v>0</v>
      </c>
      <c r="J67" s="497">
        <f t="shared" si="0"/>
        <v>0</v>
      </c>
      <c r="K67" s="500">
        <v>0</v>
      </c>
      <c r="L67" s="497">
        <f t="shared" si="7"/>
        <v>0</v>
      </c>
      <c r="M67" s="498">
        <f>全国係数!E67+全国係数!F67</f>
        <v>0.39064640913059362</v>
      </c>
      <c r="N67" s="497">
        <f t="shared" si="8"/>
        <v>0</v>
      </c>
      <c r="O67" s="357"/>
      <c r="P67" s="341"/>
      <c r="Q67" s="498">
        <f>全国係数!G67</f>
        <v>0</v>
      </c>
      <c r="R67" s="497">
        <f t="shared" si="9"/>
        <v>0</v>
      </c>
      <c r="S67" s="497">
        <f t="shared" si="10"/>
        <v>0</v>
      </c>
      <c r="T67" s="500">
        <v>0</v>
      </c>
      <c r="U67" s="497">
        <f t="shared" si="5"/>
        <v>0</v>
      </c>
      <c r="V67" s="353">
        <v>0</v>
      </c>
      <c r="W67" s="497">
        <f t="shared" si="11"/>
        <v>0</v>
      </c>
      <c r="X67" s="497">
        <f t="shared" si="12"/>
        <v>0</v>
      </c>
      <c r="Y67" s="497">
        <f t="shared" si="13"/>
        <v>0</v>
      </c>
      <c r="Z67" s="89">
        <v>0</v>
      </c>
      <c r="AA67" s="497">
        <f>W67*(1-建設係数!V67)</f>
        <v>0</v>
      </c>
      <c r="AB67" s="497">
        <f>X67*(1-建設係数!V67)</f>
        <v>0</v>
      </c>
      <c r="AC67" s="497">
        <f t="shared" si="14"/>
        <v>0</v>
      </c>
      <c r="AD67" s="499">
        <f>(I67+K67+T67)*全国係数!H67/1000</f>
        <v>0</v>
      </c>
      <c r="AE67" s="499">
        <f>(I67+K67+T67)*全国係数!I67/1000</f>
        <v>0</v>
      </c>
    </row>
    <row r="68" spans="1:31">
      <c r="A68" s="341"/>
      <c r="B68" s="495">
        <v>413</v>
      </c>
      <c r="C68" s="496" t="s">
        <v>535</v>
      </c>
      <c r="D68" s="360">
        <v>0</v>
      </c>
      <c r="E68" s="497">
        <f>DATA!BO68</f>
        <v>0</v>
      </c>
      <c r="F68" s="498">
        <f>全国係数!D68</f>
        <v>1</v>
      </c>
      <c r="G68" s="497">
        <f t="shared" si="6"/>
        <v>0</v>
      </c>
      <c r="H68" s="498">
        <f>建設係数!U68</f>
        <v>1.0589054649235317</v>
      </c>
      <c r="I68" s="360">
        <f t="shared" si="15"/>
        <v>0</v>
      </c>
      <c r="J68" s="497">
        <f t="shared" si="0"/>
        <v>0</v>
      </c>
      <c r="K68" s="500">
        <v>0</v>
      </c>
      <c r="L68" s="497">
        <f t="shared" si="7"/>
        <v>0</v>
      </c>
      <c r="M68" s="498">
        <f>全国係数!E68+全国係数!F68</f>
        <v>0.35385699805563847</v>
      </c>
      <c r="N68" s="497">
        <f t="shared" si="8"/>
        <v>0</v>
      </c>
      <c r="O68" s="357"/>
      <c r="P68" s="341"/>
      <c r="Q68" s="498">
        <f>全国係数!G68</f>
        <v>0</v>
      </c>
      <c r="R68" s="497">
        <f t="shared" si="9"/>
        <v>0</v>
      </c>
      <c r="S68" s="497">
        <f t="shared" si="10"/>
        <v>0</v>
      </c>
      <c r="T68" s="500">
        <v>0</v>
      </c>
      <c r="U68" s="497">
        <f t="shared" si="5"/>
        <v>0</v>
      </c>
      <c r="V68" s="89">
        <v>0</v>
      </c>
      <c r="W68" s="497">
        <f t="shared" si="11"/>
        <v>0</v>
      </c>
      <c r="X68" s="497">
        <f t="shared" si="12"/>
        <v>0</v>
      </c>
      <c r="Y68" s="497">
        <f t="shared" si="13"/>
        <v>0</v>
      </c>
      <c r="Z68" s="89">
        <v>0</v>
      </c>
      <c r="AA68" s="497">
        <f>W68*(1-建設係数!V68)</f>
        <v>0</v>
      </c>
      <c r="AB68" s="497">
        <f>X68*(1-建設係数!V68)</f>
        <v>0</v>
      </c>
      <c r="AC68" s="497">
        <f t="shared" si="14"/>
        <v>0</v>
      </c>
      <c r="AD68" s="499">
        <f>(I68+K68+T68)*全国係数!H68/1000</f>
        <v>0</v>
      </c>
      <c r="AE68" s="499">
        <f>(I68+K68+T68)*全国係数!I68/1000</f>
        <v>0</v>
      </c>
    </row>
    <row r="69" spans="1:31">
      <c r="A69" s="341"/>
      <c r="B69" s="495">
        <v>419</v>
      </c>
      <c r="C69" s="496" t="s">
        <v>536</v>
      </c>
      <c r="D69" s="360">
        <v>0</v>
      </c>
      <c r="E69" s="497">
        <f>DATA!BO69</f>
        <v>0</v>
      </c>
      <c r="F69" s="498">
        <f>全国係数!D69</f>
        <v>1</v>
      </c>
      <c r="G69" s="497">
        <f t="shared" si="6"/>
        <v>0</v>
      </c>
      <c r="H69" s="498">
        <f>建設係数!U69</f>
        <v>1.0743170889382923</v>
      </c>
      <c r="I69" s="360">
        <f t="shared" si="15"/>
        <v>0</v>
      </c>
      <c r="J69" s="497">
        <f t="shared" si="0"/>
        <v>0</v>
      </c>
      <c r="K69" s="500">
        <v>0</v>
      </c>
      <c r="L69" s="497">
        <f t="shared" si="7"/>
        <v>0</v>
      </c>
      <c r="M69" s="498">
        <f>全国係数!E69+全国係数!F69</f>
        <v>0.43144527330256072</v>
      </c>
      <c r="N69" s="497">
        <f t="shared" si="8"/>
        <v>0</v>
      </c>
      <c r="O69" s="357"/>
      <c r="P69" s="341"/>
      <c r="Q69" s="498">
        <f>全国係数!G69</f>
        <v>0</v>
      </c>
      <c r="R69" s="497">
        <f t="shared" si="9"/>
        <v>0</v>
      </c>
      <c r="S69" s="497">
        <f t="shared" si="10"/>
        <v>0</v>
      </c>
      <c r="T69" s="500">
        <v>0</v>
      </c>
      <c r="U69" s="497">
        <f t="shared" si="5"/>
        <v>0</v>
      </c>
      <c r="V69" s="353">
        <v>0</v>
      </c>
      <c r="W69" s="497">
        <f t="shared" si="11"/>
        <v>0</v>
      </c>
      <c r="X69" s="497">
        <f t="shared" si="12"/>
        <v>0</v>
      </c>
      <c r="Y69" s="497">
        <f t="shared" si="13"/>
        <v>0</v>
      </c>
      <c r="Z69" s="89">
        <v>0</v>
      </c>
      <c r="AA69" s="497">
        <f>W69*(1-建設係数!V69)</f>
        <v>0</v>
      </c>
      <c r="AB69" s="497">
        <f>X69*(1-建設係数!V69)</f>
        <v>0</v>
      </c>
      <c r="AC69" s="497">
        <f t="shared" si="14"/>
        <v>0</v>
      </c>
      <c r="AD69" s="499">
        <f>(I69+K69+T69)*全国係数!H69/1000</f>
        <v>0</v>
      </c>
      <c r="AE69" s="499">
        <f>(I69+K69+T69)*全国係数!I69/1000</f>
        <v>0</v>
      </c>
    </row>
    <row r="70" spans="1:31">
      <c r="A70" s="341"/>
      <c r="B70" s="350">
        <v>461</v>
      </c>
      <c r="C70" s="358" t="s">
        <v>537</v>
      </c>
      <c r="D70" s="359"/>
      <c r="E70" s="497">
        <f>DATA!BO70</f>
        <v>0</v>
      </c>
      <c r="F70" s="498">
        <f>全国係数!D70</f>
        <v>0.99983721928275038</v>
      </c>
      <c r="G70" s="497">
        <f t="shared" si="6"/>
        <v>0</v>
      </c>
      <c r="H70" s="498">
        <f>建設係数!U70</f>
        <v>1.0017231910022002</v>
      </c>
      <c r="I70" s="359"/>
      <c r="J70" s="497">
        <f t="shared" ref="J70:J111" si="16">G70/H70</f>
        <v>0</v>
      </c>
      <c r="K70" s="500">
        <v>0</v>
      </c>
      <c r="L70" s="497">
        <f t="shared" si="7"/>
        <v>0</v>
      </c>
      <c r="M70" s="498">
        <f>全国係数!E70+全国係数!F70</f>
        <v>0.17009370557428405</v>
      </c>
      <c r="N70" s="497">
        <f t="shared" si="8"/>
        <v>0</v>
      </c>
      <c r="O70" s="357"/>
      <c r="P70" s="341"/>
      <c r="Q70" s="498">
        <f>全国係数!G70</f>
        <v>2.0535841331154207E-2</v>
      </c>
      <c r="R70" s="497">
        <f t="shared" si="9"/>
        <v>0</v>
      </c>
      <c r="S70" s="497">
        <f t="shared" si="10"/>
        <v>0</v>
      </c>
      <c r="T70" s="500">
        <v>0</v>
      </c>
      <c r="U70" s="497">
        <f t="shared" ref="U70:U111" si="17">T70*H70</f>
        <v>0</v>
      </c>
      <c r="V70" s="356"/>
      <c r="W70" s="497">
        <f t="shared" si="11"/>
        <v>0</v>
      </c>
      <c r="X70" s="497">
        <f t="shared" si="12"/>
        <v>0</v>
      </c>
      <c r="Y70" s="497">
        <f t="shared" si="13"/>
        <v>0</v>
      </c>
      <c r="Z70" s="356"/>
      <c r="AA70" s="497">
        <f>W70*(1-建設係数!V70)</f>
        <v>0</v>
      </c>
      <c r="AB70" s="497">
        <f>X70*(1-建設係数!V70)</f>
        <v>0</v>
      </c>
      <c r="AC70" s="497">
        <f t="shared" si="14"/>
        <v>0</v>
      </c>
      <c r="AD70" s="499">
        <f>(I70+K70+T70)*全国係数!H70/1000</f>
        <v>0</v>
      </c>
      <c r="AE70" s="499">
        <f>(I70+K70+T70)*全国係数!I70/1000</f>
        <v>0</v>
      </c>
    </row>
    <row r="71" spans="1:31">
      <c r="A71" s="341"/>
      <c r="B71" s="350">
        <v>462</v>
      </c>
      <c r="C71" s="358" t="s">
        <v>538</v>
      </c>
      <c r="D71" s="359"/>
      <c r="E71" s="497">
        <f>DATA!BO71</f>
        <v>0</v>
      </c>
      <c r="F71" s="498">
        <f>全国係数!D71</f>
        <v>0.99990190480509133</v>
      </c>
      <c r="G71" s="497">
        <f t="shared" ref="G71:G110" si="18">E71*F71</f>
        <v>0</v>
      </c>
      <c r="H71" s="498">
        <f>建設係数!U71</f>
        <v>1.1931874295201474</v>
      </c>
      <c r="I71" s="359"/>
      <c r="J71" s="497">
        <f t="shared" si="16"/>
        <v>0</v>
      </c>
      <c r="K71" s="500">
        <v>0</v>
      </c>
      <c r="L71" s="497">
        <f t="shared" ref="L71:L111" si="19">K71*H71</f>
        <v>0</v>
      </c>
      <c r="M71" s="498">
        <f>全国係数!E71+全国係数!F71</f>
        <v>7.7978690298741077E-2</v>
      </c>
      <c r="N71" s="497">
        <f t="shared" ref="N71:N111" si="20">K71*M71</f>
        <v>0</v>
      </c>
      <c r="O71" s="357"/>
      <c r="P71" s="341"/>
      <c r="Q71" s="498">
        <f>全国係数!G71</f>
        <v>3.8662667390388177E-3</v>
      </c>
      <c r="R71" s="497">
        <f t="shared" ref="R71:R111" si="21">Q71*$P$116</f>
        <v>0</v>
      </c>
      <c r="S71" s="497">
        <f t="shared" ref="S71:S111" si="22">F71*R71</f>
        <v>0</v>
      </c>
      <c r="T71" s="500">
        <v>0</v>
      </c>
      <c r="U71" s="497">
        <f t="shared" si="17"/>
        <v>0</v>
      </c>
      <c r="V71" s="356"/>
      <c r="W71" s="497">
        <f t="shared" ref="W71:W111" si="23">L71</f>
        <v>0</v>
      </c>
      <c r="X71" s="497">
        <f t="shared" ref="X71:X111" si="24">U71</f>
        <v>0</v>
      </c>
      <c r="Y71" s="497">
        <f t="shared" ref="Y71:Y111" si="25">SUM(V71:X71)</f>
        <v>0</v>
      </c>
      <c r="Z71" s="356"/>
      <c r="AA71" s="497">
        <f>W71*(1-建設係数!V71)</f>
        <v>0</v>
      </c>
      <c r="AB71" s="497">
        <f>X71*(1-建設係数!V71)</f>
        <v>0</v>
      </c>
      <c r="AC71" s="497">
        <f t="shared" ref="AC71:AC111" si="26">SUM(Z71:AB71)</f>
        <v>0</v>
      </c>
      <c r="AD71" s="499">
        <f>(I71+K71+T71)*全国係数!H71/1000</f>
        <v>0</v>
      </c>
      <c r="AE71" s="499">
        <f>(I71+K71+T71)*全国係数!I71/1000</f>
        <v>0</v>
      </c>
    </row>
    <row r="72" spans="1:31">
      <c r="A72" s="341"/>
      <c r="B72" s="350">
        <v>471</v>
      </c>
      <c r="C72" s="358" t="s">
        <v>539</v>
      </c>
      <c r="D72" s="359"/>
      <c r="E72" s="497">
        <f>DATA!BO72</f>
        <v>0</v>
      </c>
      <c r="F72" s="498">
        <f>全国係数!D72</f>
        <v>0.99980603883474506</v>
      </c>
      <c r="G72" s="497">
        <f t="shared" si="18"/>
        <v>0</v>
      </c>
      <c r="H72" s="498">
        <f>建設係数!U72</f>
        <v>1.0120219315121886</v>
      </c>
      <c r="I72" s="359"/>
      <c r="J72" s="497">
        <f t="shared" si="16"/>
        <v>0</v>
      </c>
      <c r="K72" s="500">
        <v>0</v>
      </c>
      <c r="L72" s="497">
        <f t="shared" si="19"/>
        <v>0</v>
      </c>
      <c r="M72" s="498">
        <f>全国係数!E72+全国係数!F72</f>
        <v>0.25128161661270909</v>
      </c>
      <c r="N72" s="497">
        <f t="shared" si="20"/>
        <v>0</v>
      </c>
      <c r="O72" s="357"/>
      <c r="P72" s="341"/>
      <c r="Q72" s="498">
        <f>全国係数!G72</f>
        <v>6.880655948457097E-3</v>
      </c>
      <c r="R72" s="497">
        <f t="shared" si="21"/>
        <v>0</v>
      </c>
      <c r="S72" s="497">
        <f t="shared" si="22"/>
        <v>0</v>
      </c>
      <c r="T72" s="500">
        <v>0</v>
      </c>
      <c r="U72" s="497">
        <f t="shared" si="17"/>
        <v>0</v>
      </c>
      <c r="V72" s="356"/>
      <c r="W72" s="497">
        <f t="shared" si="23"/>
        <v>0</v>
      </c>
      <c r="X72" s="497">
        <f t="shared" si="24"/>
        <v>0</v>
      </c>
      <c r="Y72" s="497">
        <f t="shared" si="25"/>
        <v>0</v>
      </c>
      <c r="Z72" s="356"/>
      <c r="AA72" s="497">
        <f>W72*(1-建設係数!V72)</f>
        <v>0</v>
      </c>
      <c r="AB72" s="497">
        <f>X72*(1-建設係数!V72)</f>
        <v>0</v>
      </c>
      <c r="AC72" s="497">
        <f t="shared" si="26"/>
        <v>0</v>
      </c>
      <c r="AD72" s="499">
        <f>(I72+K72+T72)*全国係数!H72/1000</f>
        <v>0</v>
      </c>
      <c r="AE72" s="499">
        <f>(I72+K72+T72)*全国係数!I72/1000</f>
        <v>0</v>
      </c>
    </row>
    <row r="73" spans="1:31">
      <c r="A73" s="341"/>
      <c r="B73" s="350">
        <v>481</v>
      </c>
      <c r="C73" s="358" t="s">
        <v>540</v>
      </c>
      <c r="D73" s="359"/>
      <c r="E73" s="497">
        <f>DATA!BO73</f>
        <v>0</v>
      </c>
      <c r="F73" s="498">
        <f>全国係数!D73</f>
        <v>0.99994602978921709</v>
      </c>
      <c r="G73" s="497">
        <f t="shared" si="18"/>
        <v>0</v>
      </c>
      <c r="H73" s="498">
        <f>建設係数!U73</f>
        <v>1.0357527234308124</v>
      </c>
      <c r="I73" s="359"/>
      <c r="J73" s="497">
        <f t="shared" si="16"/>
        <v>0</v>
      </c>
      <c r="K73" s="500">
        <v>0</v>
      </c>
      <c r="L73" s="497">
        <f t="shared" si="19"/>
        <v>0</v>
      </c>
      <c r="M73" s="498">
        <f>全国係数!E73+全国係数!F73</f>
        <v>0.51195305588806461</v>
      </c>
      <c r="N73" s="497">
        <f t="shared" si="20"/>
        <v>0</v>
      </c>
      <c r="O73" s="357"/>
      <c r="P73" s="341"/>
      <c r="Q73" s="498">
        <f>全国係数!G73</f>
        <v>1.8298934964890289E-3</v>
      </c>
      <c r="R73" s="497">
        <f t="shared" si="21"/>
        <v>0</v>
      </c>
      <c r="S73" s="497">
        <f t="shared" si="22"/>
        <v>0</v>
      </c>
      <c r="T73" s="500">
        <v>0</v>
      </c>
      <c r="U73" s="497">
        <f t="shared" si="17"/>
        <v>0</v>
      </c>
      <c r="V73" s="356"/>
      <c r="W73" s="497">
        <f t="shared" si="23"/>
        <v>0</v>
      </c>
      <c r="X73" s="497">
        <f t="shared" si="24"/>
        <v>0</v>
      </c>
      <c r="Y73" s="497">
        <f t="shared" si="25"/>
        <v>0</v>
      </c>
      <c r="Z73" s="356"/>
      <c r="AA73" s="497">
        <f>W73*(1-建設係数!V73)</f>
        <v>0</v>
      </c>
      <c r="AB73" s="497">
        <f>X73*(1-建設係数!V73)</f>
        <v>0</v>
      </c>
      <c r="AC73" s="497">
        <f t="shared" si="26"/>
        <v>0</v>
      </c>
      <c r="AD73" s="499">
        <f>(I73+K73+T73)*全国係数!H73/1000</f>
        <v>0</v>
      </c>
      <c r="AE73" s="499">
        <f>(I73+K73+T73)*全国係数!I73/1000</f>
        <v>0</v>
      </c>
    </row>
    <row r="74" spans="1:31">
      <c r="A74" s="341"/>
      <c r="B74" s="350">
        <v>511</v>
      </c>
      <c r="C74" s="358" t="s">
        <v>541</v>
      </c>
      <c r="D74" s="359"/>
      <c r="E74" s="497">
        <f>DATA!BO74</f>
        <v>0</v>
      </c>
      <c r="F74" s="498">
        <f>全国係数!D74</f>
        <v>0.99864413740912727</v>
      </c>
      <c r="G74" s="497">
        <f t="shared" si="18"/>
        <v>0</v>
      </c>
      <c r="H74" s="498">
        <f>建設係数!U74</f>
        <v>1.0795699408427928</v>
      </c>
      <c r="I74" s="359"/>
      <c r="J74" s="497">
        <f t="shared" si="16"/>
        <v>0</v>
      </c>
      <c r="K74" s="500">
        <v>0</v>
      </c>
      <c r="L74" s="497">
        <f t="shared" si="19"/>
        <v>0</v>
      </c>
      <c r="M74" s="498">
        <f>全国係数!E74+全国係数!F74</f>
        <v>0.53667782872037495</v>
      </c>
      <c r="N74" s="497">
        <f t="shared" si="20"/>
        <v>0</v>
      </c>
      <c r="O74" s="357"/>
      <c r="P74" s="341"/>
      <c r="Q74" s="498">
        <f>全国係数!G74</f>
        <v>0.16874271412737302</v>
      </c>
      <c r="R74" s="497">
        <f t="shared" si="21"/>
        <v>0</v>
      </c>
      <c r="S74" s="497">
        <f t="shared" si="22"/>
        <v>0</v>
      </c>
      <c r="T74" s="500">
        <v>0</v>
      </c>
      <c r="U74" s="497">
        <f t="shared" si="17"/>
        <v>0</v>
      </c>
      <c r="V74" s="356"/>
      <c r="W74" s="497">
        <f t="shared" si="23"/>
        <v>0</v>
      </c>
      <c r="X74" s="497">
        <f t="shared" si="24"/>
        <v>0</v>
      </c>
      <c r="Y74" s="497">
        <f t="shared" si="25"/>
        <v>0</v>
      </c>
      <c r="Z74" s="356"/>
      <c r="AA74" s="497">
        <f>W74*(1-建設係数!V74)</f>
        <v>0</v>
      </c>
      <c r="AB74" s="497">
        <f>X74*(1-建設係数!V74)</f>
        <v>0</v>
      </c>
      <c r="AC74" s="497">
        <f t="shared" si="26"/>
        <v>0</v>
      </c>
      <c r="AD74" s="499">
        <f>(I74+K74+T74)*全国係数!H74/1000</f>
        <v>0</v>
      </c>
      <c r="AE74" s="499">
        <f>(I74+K74+T74)*全国係数!I74/1000</f>
        <v>0</v>
      </c>
    </row>
    <row r="75" spans="1:31">
      <c r="A75" s="341"/>
      <c r="B75" s="350">
        <v>531</v>
      </c>
      <c r="C75" s="358" t="s">
        <v>542</v>
      </c>
      <c r="D75" s="359"/>
      <c r="E75" s="497">
        <f>DATA!BO75</f>
        <v>0</v>
      </c>
      <c r="F75" s="498">
        <f>全国係数!D75</f>
        <v>0.93408233148261732</v>
      </c>
      <c r="G75" s="497">
        <f t="shared" si="18"/>
        <v>0</v>
      </c>
      <c r="H75" s="498">
        <f>建設係数!U75</f>
        <v>1.0119713192019826</v>
      </c>
      <c r="I75" s="359"/>
      <c r="J75" s="497">
        <f t="shared" si="16"/>
        <v>0</v>
      </c>
      <c r="K75" s="500">
        <v>0</v>
      </c>
      <c r="L75" s="497">
        <f t="shared" si="19"/>
        <v>0</v>
      </c>
      <c r="M75" s="498">
        <f>全国係数!E75+全国係数!F75</f>
        <v>0.52932167304712707</v>
      </c>
      <c r="N75" s="497">
        <f t="shared" si="20"/>
        <v>0</v>
      </c>
      <c r="O75" s="357"/>
      <c r="P75" s="341"/>
      <c r="Q75" s="498">
        <f>全国係数!G75</f>
        <v>5.7039973248477309E-2</v>
      </c>
      <c r="R75" s="497">
        <f t="shared" si="21"/>
        <v>0</v>
      </c>
      <c r="S75" s="497">
        <f t="shared" si="22"/>
        <v>0</v>
      </c>
      <c r="T75" s="500">
        <v>0</v>
      </c>
      <c r="U75" s="497">
        <f t="shared" si="17"/>
        <v>0</v>
      </c>
      <c r="V75" s="356"/>
      <c r="W75" s="497">
        <f t="shared" si="23"/>
        <v>0</v>
      </c>
      <c r="X75" s="497">
        <f t="shared" si="24"/>
        <v>0</v>
      </c>
      <c r="Y75" s="497">
        <f t="shared" si="25"/>
        <v>0</v>
      </c>
      <c r="Z75" s="356"/>
      <c r="AA75" s="497">
        <f>W75*(1-建設係数!V75)</f>
        <v>0</v>
      </c>
      <c r="AB75" s="497">
        <f>X75*(1-建設係数!V75)</f>
        <v>0</v>
      </c>
      <c r="AC75" s="497">
        <f t="shared" si="26"/>
        <v>0</v>
      </c>
      <c r="AD75" s="499">
        <f>(I75+K75+T75)*全国係数!H75/1000</f>
        <v>0</v>
      </c>
      <c r="AE75" s="499">
        <f>(I75+K75+T75)*全国係数!I75/1000</f>
        <v>0</v>
      </c>
    </row>
    <row r="76" spans="1:31">
      <c r="A76" s="341"/>
      <c r="B76" s="350">
        <v>551</v>
      </c>
      <c r="C76" s="358" t="s">
        <v>543</v>
      </c>
      <c r="D76" s="359"/>
      <c r="E76" s="497">
        <f>DATA!BO76</f>
        <v>0</v>
      </c>
      <c r="F76" s="498">
        <f>全国係数!D76</f>
        <v>1</v>
      </c>
      <c r="G76" s="497">
        <f t="shared" si="18"/>
        <v>0</v>
      </c>
      <c r="H76" s="498">
        <f>建設係数!U76</f>
        <v>1.0445116635807883</v>
      </c>
      <c r="I76" s="359"/>
      <c r="J76" s="497">
        <f t="shared" si="16"/>
        <v>0</v>
      </c>
      <c r="K76" s="500">
        <v>0</v>
      </c>
      <c r="L76" s="497">
        <f t="shared" si="19"/>
        <v>0</v>
      </c>
      <c r="M76" s="498">
        <f>全国係数!E76+全国係数!F76</f>
        <v>0.37478568233415577</v>
      </c>
      <c r="N76" s="497">
        <f t="shared" si="20"/>
        <v>0</v>
      </c>
      <c r="O76" s="357"/>
      <c r="P76" s="341"/>
      <c r="Q76" s="498">
        <f>全国係数!G76</f>
        <v>1.6494642721180896E-3</v>
      </c>
      <c r="R76" s="497">
        <f t="shared" si="21"/>
        <v>0</v>
      </c>
      <c r="S76" s="497">
        <f t="shared" si="22"/>
        <v>0</v>
      </c>
      <c r="T76" s="500">
        <v>0</v>
      </c>
      <c r="U76" s="497">
        <f t="shared" si="17"/>
        <v>0</v>
      </c>
      <c r="V76" s="356"/>
      <c r="W76" s="497">
        <f t="shared" si="23"/>
        <v>0</v>
      </c>
      <c r="X76" s="497">
        <f t="shared" si="24"/>
        <v>0</v>
      </c>
      <c r="Y76" s="497">
        <f t="shared" si="25"/>
        <v>0</v>
      </c>
      <c r="Z76" s="356"/>
      <c r="AA76" s="497">
        <f>W76*(1-建設係数!V76)</f>
        <v>0</v>
      </c>
      <c r="AB76" s="497">
        <f>X76*(1-建設係数!V76)</f>
        <v>0</v>
      </c>
      <c r="AC76" s="497">
        <f t="shared" si="26"/>
        <v>0</v>
      </c>
      <c r="AD76" s="499">
        <f>(I76+K76+T76)*全国係数!H76/1000</f>
        <v>0</v>
      </c>
      <c r="AE76" s="499">
        <f>(I76+K76+T76)*全国係数!I76/1000</f>
        <v>0</v>
      </c>
    </row>
    <row r="77" spans="1:31">
      <c r="A77" s="341"/>
      <c r="B77" s="350">
        <v>552</v>
      </c>
      <c r="C77" s="358" t="s">
        <v>544</v>
      </c>
      <c r="D77" s="359"/>
      <c r="E77" s="497">
        <f>DATA!BO77</f>
        <v>0</v>
      </c>
      <c r="F77" s="498">
        <f>全国係数!D77</f>
        <v>0.99990068824389033</v>
      </c>
      <c r="G77" s="497">
        <f t="shared" si="18"/>
        <v>0</v>
      </c>
      <c r="H77" s="498">
        <f>建設係数!U77</f>
        <v>0.99794343839870603</v>
      </c>
      <c r="I77" s="359"/>
      <c r="J77" s="497">
        <f t="shared" si="16"/>
        <v>0</v>
      </c>
      <c r="K77" s="500">
        <v>0</v>
      </c>
      <c r="L77" s="497">
        <f t="shared" si="19"/>
        <v>0</v>
      </c>
      <c r="M77" s="498">
        <f>全国係数!E77+全国係数!F77</f>
        <v>0.29962766093140814</v>
      </c>
      <c r="N77" s="497">
        <f t="shared" si="20"/>
        <v>0</v>
      </c>
      <c r="O77" s="357"/>
      <c r="P77" s="341"/>
      <c r="Q77" s="498">
        <f>全国係数!G77</f>
        <v>5.2703902118751825E-2</v>
      </c>
      <c r="R77" s="497">
        <f t="shared" si="21"/>
        <v>0</v>
      </c>
      <c r="S77" s="497">
        <f t="shared" si="22"/>
        <v>0</v>
      </c>
      <c r="T77" s="500">
        <v>0</v>
      </c>
      <c r="U77" s="497">
        <f t="shared" si="17"/>
        <v>0</v>
      </c>
      <c r="V77" s="356"/>
      <c r="W77" s="497">
        <f t="shared" si="23"/>
        <v>0</v>
      </c>
      <c r="X77" s="497">
        <f t="shared" si="24"/>
        <v>0</v>
      </c>
      <c r="Y77" s="497">
        <f t="shared" si="25"/>
        <v>0</v>
      </c>
      <c r="Z77" s="356"/>
      <c r="AA77" s="497">
        <f>W77*(1-建設係数!V77)</f>
        <v>0</v>
      </c>
      <c r="AB77" s="497">
        <f>X77*(1-建設係数!V77)</f>
        <v>0</v>
      </c>
      <c r="AC77" s="497">
        <f t="shared" si="26"/>
        <v>0</v>
      </c>
      <c r="AD77" s="499">
        <f>(I77+K77+T77)*全国係数!H77/1000</f>
        <v>0</v>
      </c>
      <c r="AE77" s="499">
        <f>(I77+K77+T77)*全国係数!I77/1000</f>
        <v>0</v>
      </c>
    </row>
    <row r="78" spans="1:31">
      <c r="A78" s="341"/>
      <c r="B78" s="350">
        <v>553</v>
      </c>
      <c r="C78" s="358" t="s">
        <v>545</v>
      </c>
      <c r="D78" s="359"/>
      <c r="E78" s="497">
        <f>DATA!BO78</f>
        <v>0</v>
      </c>
      <c r="F78" s="498">
        <f>全国係数!D78</f>
        <v>1</v>
      </c>
      <c r="G78" s="497">
        <f t="shared" si="18"/>
        <v>0</v>
      </c>
      <c r="H78" s="498">
        <f>建設係数!U78</f>
        <v>1.0028003529063936</v>
      </c>
      <c r="I78" s="359"/>
      <c r="J78" s="497">
        <f t="shared" si="16"/>
        <v>0</v>
      </c>
      <c r="K78" s="500">
        <v>0</v>
      </c>
      <c r="L78" s="497">
        <f t="shared" si="19"/>
        <v>0</v>
      </c>
      <c r="M78" s="498">
        <f>全国係数!E78+全国係数!F78</f>
        <v>0.44350120328173004</v>
      </c>
      <c r="N78" s="497">
        <f t="shared" si="20"/>
        <v>0</v>
      </c>
      <c r="O78" s="357"/>
      <c r="P78" s="341"/>
      <c r="Q78" s="498">
        <f>全国係数!G78</f>
        <v>0.18471068279644878</v>
      </c>
      <c r="R78" s="497">
        <f t="shared" si="21"/>
        <v>0</v>
      </c>
      <c r="S78" s="497">
        <f t="shared" si="22"/>
        <v>0</v>
      </c>
      <c r="T78" s="500">
        <v>0</v>
      </c>
      <c r="U78" s="497">
        <f t="shared" si="17"/>
        <v>0</v>
      </c>
      <c r="V78" s="356"/>
      <c r="W78" s="497">
        <f t="shared" si="23"/>
        <v>0</v>
      </c>
      <c r="X78" s="497">
        <f t="shared" si="24"/>
        <v>0</v>
      </c>
      <c r="Y78" s="497">
        <f t="shared" si="25"/>
        <v>0</v>
      </c>
      <c r="Z78" s="356"/>
      <c r="AA78" s="497">
        <f>W78*(1-建設係数!V78)</f>
        <v>0</v>
      </c>
      <c r="AB78" s="497">
        <f>X78*(1-建設係数!V78)</f>
        <v>0</v>
      </c>
      <c r="AC78" s="497">
        <f t="shared" si="26"/>
        <v>0</v>
      </c>
      <c r="AD78" s="499">
        <f>(I78+K78+T78)*全国係数!H78/1000</f>
        <v>0</v>
      </c>
      <c r="AE78" s="499">
        <f>(I78+K78+T78)*全国係数!I78/1000</f>
        <v>0</v>
      </c>
    </row>
    <row r="79" spans="1:31">
      <c r="A79" s="341"/>
      <c r="B79" s="350">
        <v>571</v>
      </c>
      <c r="C79" s="358" t="s">
        <v>546</v>
      </c>
      <c r="D79" s="359"/>
      <c r="E79" s="497">
        <f>DATA!BO79</f>
        <v>0</v>
      </c>
      <c r="F79" s="498">
        <f>全国係数!D79</f>
        <v>0.99825582973497828</v>
      </c>
      <c r="G79" s="497">
        <f t="shared" si="18"/>
        <v>0</v>
      </c>
      <c r="H79" s="498">
        <f>建設係数!U79</f>
        <v>0.99963038999907505</v>
      </c>
      <c r="I79" s="359"/>
      <c r="J79" s="497">
        <f t="shared" si="16"/>
        <v>0</v>
      </c>
      <c r="K79" s="500">
        <v>0</v>
      </c>
      <c r="L79" s="497">
        <f t="shared" si="19"/>
        <v>0</v>
      </c>
      <c r="M79" s="498">
        <f>全国係数!E79+全国係数!F79</f>
        <v>9.758338790426499E-2</v>
      </c>
      <c r="N79" s="497">
        <f t="shared" si="20"/>
        <v>0</v>
      </c>
      <c r="O79" s="357"/>
      <c r="P79" s="341"/>
      <c r="Q79" s="498">
        <f>全国係数!G79</f>
        <v>9.1130802382705794E-3</v>
      </c>
      <c r="R79" s="497">
        <f t="shared" si="21"/>
        <v>0</v>
      </c>
      <c r="S79" s="497">
        <f t="shared" si="22"/>
        <v>0</v>
      </c>
      <c r="T79" s="500">
        <v>0</v>
      </c>
      <c r="U79" s="497">
        <f t="shared" si="17"/>
        <v>0</v>
      </c>
      <c r="V79" s="356"/>
      <c r="W79" s="497">
        <f t="shared" si="23"/>
        <v>0</v>
      </c>
      <c r="X79" s="497">
        <f t="shared" si="24"/>
        <v>0</v>
      </c>
      <c r="Y79" s="497">
        <f t="shared" si="25"/>
        <v>0</v>
      </c>
      <c r="Z79" s="356"/>
      <c r="AA79" s="497">
        <f>W79*(1-建設係数!V79)</f>
        <v>0</v>
      </c>
      <c r="AB79" s="497">
        <f>X79*(1-建設係数!V79)</f>
        <v>0</v>
      </c>
      <c r="AC79" s="497">
        <f t="shared" si="26"/>
        <v>0</v>
      </c>
      <c r="AD79" s="499">
        <f>(I79+K79+T79)*全国係数!H79/1000</f>
        <v>0</v>
      </c>
      <c r="AE79" s="499">
        <f>(I79+K79+T79)*全国係数!I79/1000</f>
        <v>0</v>
      </c>
    </row>
    <row r="80" spans="1:31">
      <c r="A80" s="341"/>
      <c r="B80" s="350">
        <v>572</v>
      </c>
      <c r="C80" s="358" t="s">
        <v>547</v>
      </c>
      <c r="D80" s="359"/>
      <c r="E80" s="497">
        <f>DATA!BO80</f>
        <v>0</v>
      </c>
      <c r="F80" s="498">
        <f>全国係数!D80</f>
        <v>0.99851556356441373</v>
      </c>
      <c r="G80" s="497">
        <f t="shared" si="18"/>
        <v>0</v>
      </c>
      <c r="H80" s="498">
        <f>建設係数!U80</f>
        <v>1.0059566671711802</v>
      </c>
      <c r="I80" s="359"/>
      <c r="J80" s="497">
        <f t="shared" si="16"/>
        <v>0</v>
      </c>
      <c r="K80" s="500">
        <v>0</v>
      </c>
      <c r="L80" s="497">
        <f t="shared" si="19"/>
        <v>0</v>
      </c>
      <c r="M80" s="498">
        <f>全国係数!E80+全国係数!F80</f>
        <v>0.59044609339632248</v>
      </c>
      <c r="N80" s="497">
        <f t="shared" si="20"/>
        <v>0</v>
      </c>
      <c r="O80" s="357"/>
      <c r="P80" s="341"/>
      <c r="Q80" s="498">
        <f>全国係数!G80</f>
        <v>1.4968734474464809E-2</v>
      </c>
      <c r="R80" s="497">
        <f t="shared" si="21"/>
        <v>0</v>
      </c>
      <c r="S80" s="497">
        <f t="shared" si="22"/>
        <v>0</v>
      </c>
      <c r="T80" s="500">
        <v>0</v>
      </c>
      <c r="U80" s="497">
        <f t="shared" si="17"/>
        <v>0</v>
      </c>
      <c r="V80" s="356"/>
      <c r="W80" s="497">
        <f t="shared" si="23"/>
        <v>0</v>
      </c>
      <c r="X80" s="497">
        <f t="shared" si="24"/>
        <v>0</v>
      </c>
      <c r="Y80" s="497">
        <f t="shared" si="25"/>
        <v>0</v>
      </c>
      <c r="Z80" s="356"/>
      <c r="AA80" s="497">
        <f>W80*(1-建設係数!V80)</f>
        <v>0</v>
      </c>
      <c r="AB80" s="497">
        <f>X80*(1-建設係数!V80)</f>
        <v>0</v>
      </c>
      <c r="AC80" s="497">
        <f t="shared" si="26"/>
        <v>0</v>
      </c>
      <c r="AD80" s="499">
        <f>(I80+K80+T80)*全国係数!H80/1000</f>
        <v>0</v>
      </c>
      <c r="AE80" s="499">
        <f>(I80+K80+T80)*全国係数!I80/1000</f>
        <v>0</v>
      </c>
    </row>
    <row r="81" spans="1:31">
      <c r="A81" s="341"/>
      <c r="B81" s="350">
        <v>573</v>
      </c>
      <c r="C81" s="358" t="s">
        <v>548</v>
      </c>
      <c r="D81" s="359"/>
      <c r="E81" s="497">
        <f>DATA!BO81</f>
        <v>0</v>
      </c>
      <c r="F81" s="498">
        <f>全国係数!D81</f>
        <v>1</v>
      </c>
      <c r="G81" s="497">
        <f t="shared" si="18"/>
        <v>0</v>
      </c>
      <c r="H81" s="498">
        <f>建設係数!U81</f>
        <v>1.0888212225587768</v>
      </c>
      <c r="I81" s="359"/>
      <c r="J81" s="497">
        <f t="shared" si="16"/>
        <v>0</v>
      </c>
      <c r="K81" s="500">
        <v>0</v>
      </c>
      <c r="L81" s="497">
        <f t="shared" si="19"/>
        <v>0</v>
      </c>
      <c r="M81" s="498">
        <f>全国係数!E81+全国係数!F81</f>
        <v>0</v>
      </c>
      <c r="N81" s="497">
        <f t="shared" si="20"/>
        <v>0</v>
      </c>
      <c r="O81" s="357"/>
      <c r="P81" s="341"/>
      <c r="Q81" s="498">
        <f>全国係数!G81</f>
        <v>0</v>
      </c>
      <c r="R81" s="497">
        <f t="shared" si="21"/>
        <v>0</v>
      </c>
      <c r="S81" s="497">
        <f t="shared" si="22"/>
        <v>0</v>
      </c>
      <c r="T81" s="500">
        <v>0</v>
      </c>
      <c r="U81" s="497">
        <f t="shared" si="17"/>
        <v>0</v>
      </c>
      <c r="V81" s="356"/>
      <c r="W81" s="497">
        <f t="shared" si="23"/>
        <v>0</v>
      </c>
      <c r="X81" s="497">
        <f t="shared" si="24"/>
        <v>0</v>
      </c>
      <c r="Y81" s="497">
        <f t="shared" si="25"/>
        <v>0</v>
      </c>
      <c r="Z81" s="356"/>
      <c r="AA81" s="497">
        <f>W81*(1-建設係数!V81)</f>
        <v>0</v>
      </c>
      <c r="AB81" s="497">
        <f>X81*(1-建設係数!V81)</f>
        <v>0</v>
      </c>
      <c r="AC81" s="497">
        <f t="shared" si="26"/>
        <v>0</v>
      </c>
      <c r="AD81" s="499">
        <f>(I81+K81+T81)*全国係数!H81/1000</f>
        <v>0</v>
      </c>
      <c r="AE81" s="499">
        <f>(I81+K81+T81)*全国係数!I81/1000</f>
        <v>0</v>
      </c>
    </row>
    <row r="82" spans="1:31">
      <c r="A82" s="341"/>
      <c r="B82" s="350">
        <v>574</v>
      </c>
      <c r="C82" s="358" t="s">
        <v>549</v>
      </c>
      <c r="D82" s="359"/>
      <c r="E82" s="497">
        <f>DATA!BO82</f>
        <v>0</v>
      </c>
      <c r="F82" s="498">
        <f>全国係数!D82</f>
        <v>0.63124665559675108</v>
      </c>
      <c r="G82" s="497">
        <f t="shared" si="18"/>
        <v>0</v>
      </c>
      <c r="H82" s="498">
        <f>建設係数!U82</f>
        <v>1.0858630666554445</v>
      </c>
      <c r="I82" s="359"/>
      <c r="J82" s="497">
        <f t="shared" si="16"/>
        <v>0</v>
      </c>
      <c r="K82" s="500">
        <v>0</v>
      </c>
      <c r="L82" s="497">
        <f t="shared" si="19"/>
        <v>0</v>
      </c>
      <c r="M82" s="498">
        <f>全国係数!E82+全国係数!F82</f>
        <v>8.5296877113005931E-2</v>
      </c>
      <c r="N82" s="497">
        <f t="shared" si="20"/>
        <v>0</v>
      </c>
      <c r="O82" s="357"/>
      <c r="P82" s="341"/>
      <c r="Q82" s="498">
        <f>全国係数!G82</f>
        <v>2.2395807544221885E-3</v>
      </c>
      <c r="R82" s="497">
        <f t="shared" si="21"/>
        <v>0</v>
      </c>
      <c r="S82" s="497">
        <f t="shared" si="22"/>
        <v>0</v>
      </c>
      <c r="T82" s="500">
        <v>0</v>
      </c>
      <c r="U82" s="497">
        <f t="shared" si="17"/>
        <v>0</v>
      </c>
      <c r="V82" s="356"/>
      <c r="W82" s="497">
        <f t="shared" si="23"/>
        <v>0</v>
      </c>
      <c r="X82" s="497">
        <f t="shared" si="24"/>
        <v>0</v>
      </c>
      <c r="Y82" s="497">
        <f t="shared" si="25"/>
        <v>0</v>
      </c>
      <c r="Z82" s="356"/>
      <c r="AA82" s="497">
        <f>W82*(1-建設係数!V82)</f>
        <v>0</v>
      </c>
      <c r="AB82" s="497">
        <f>X82*(1-建設係数!V82)</f>
        <v>0</v>
      </c>
      <c r="AC82" s="497">
        <f t="shared" si="26"/>
        <v>0</v>
      </c>
      <c r="AD82" s="499">
        <f>(I82+K82+T82)*全国係数!H82/1000</f>
        <v>0</v>
      </c>
      <c r="AE82" s="499">
        <f>(I82+K82+T82)*全国係数!I82/1000</f>
        <v>0</v>
      </c>
    </row>
    <row r="83" spans="1:31">
      <c r="A83" s="341"/>
      <c r="B83" s="350">
        <v>576</v>
      </c>
      <c r="C83" s="358" t="s">
        <v>550</v>
      </c>
      <c r="D83" s="359"/>
      <c r="E83" s="497">
        <f>DATA!BO83</f>
        <v>0</v>
      </c>
      <c r="F83" s="498">
        <f>全国係数!D83</f>
        <v>1</v>
      </c>
      <c r="G83" s="497">
        <f t="shared" si="18"/>
        <v>0</v>
      </c>
      <c r="H83" s="498">
        <f>建設係数!U83</f>
        <v>1.0260639722461333</v>
      </c>
      <c r="I83" s="359"/>
      <c r="J83" s="497">
        <f t="shared" si="16"/>
        <v>0</v>
      </c>
      <c r="K83" s="500">
        <v>0</v>
      </c>
      <c r="L83" s="497">
        <f t="shared" si="19"/>
        <v>0</v>
      </c>
      <c r="M83" s="498">
        <f>全国係数!E83+全国係数!F83</f>
        <v>0.49918017135712134</v>
      </c>
      <c r="N83" s="497">
        <f t="shared" si="20"/>
        <v>0</v>
      </c>
      <c r="O83" s="357"/>
      <c r="P83" s="341"/>
      <c r="Q83" s="498">
        <f>全国係数!G83</f>
        <v>6.4385541155315661E-4</v>
      </c>
      <c r="R83" s="497">
        <f t="shared" si="21"/>
        <v>0</v>
      </c>
      <c r="S83" s="497">
        <f t="shared" si="22"/>
        <v>0</v>
      </c>
      <c r="T83" s="500">
        <v>0</v>
      </c>
      <c r="U83" s="497">
        <f t="shared" si="17"/>
        <v>0</v>
      </c>
      <c r="V83" s="356"/>
      <c r="W83" s="497">
        <f t="shared" si="23"/>
        <v>0</v>
      </c>
      <c r="X83" s="497">
        <f t="shared" si="24"/>
        <v>0</v>
      </c>
      <c r="Y83" s="497">
        <f t="shared" si="25"/>
        <v>0</v>
      </c>
      <c r="Z83" s="356"/>
      <c r="AA83" s="497">
        <f>W83*(1-建設係数!V83)</f>
        <v>0</v>
      </c>
      <c r="AB83" s="497">
        <f>X83*(1-建設係数!V83)</f>
        <v>0</v>
      </c>
      <c r="AC83" s="497">
        <f t="shared" si="26"/>
        <v>0</v>
      </c>
      <c r="AD83" s="499">
        <f>(I83+K83+T83)*全国係数!H83/1000</f>
        <v>0</v>
      </c>
      <c r="AE83" s="499">
        <f>(I83+K83+T83)*全国係数!I83/1000</f>
        <v>0</v>
      </c>
    </row>
    <row r="84" spans="1:31">
      <c r="A84" s="341"/>
      <c r="B84" s="350">
        <v>577</v>
      </c>
      <c r="C84" s="358" t="s">
        <v>551</v>
      </c>
      <c r="D84" s="359"/>
      <c r="E84" s="497">
        <f>DATA!BO84</f>
        <v>0</v>
      </c>
      <c r="F84" s="498">
        <f>全国係数!D84</f>
        <v>1</v>
      </c>
      <c r="G84" s="497">
        <f t="shared" si="18"/>
        <v>0</v>
      </c>
      <c r="H84" s="498">
        <f>建設係数!U84</f>
        <v>1.0002151820820326</v>
      </c>
      <c r="I84" s="359"/>
      <c r="J84" s="497">
        <f t="shared" si="16"/>
        <v>0</v>
      </c>
      <c r="K84" s="500">
        <v>0</v>
      </c>
      <c r="L84" s="497">
        <f t="shared" si="19"/>
        <v>0</v>
      </c>
      <c r="M84" s="498">
        <f>全国係数!E84+全国係数!F84</f>
        <v>0.36713476393947797</v>
      </c>
      <c r="N84" s="497">
        <f t="shared" si="20"/>
        <v>0</v>
      </c>
      <c r="O84" s="357"/>
      <c r="P84" s="341"/>
      <c r="Q84" s="498">
        <f>全国係数!G84</f>
        <v>1.5252644125298353E-3</v>
      </c>
      <c r="R84" s="497">
        <f t="shared" si="21"/>
        <v>0</v>
      </c>
      <c r="S84" s="497">
        <f t="shared" si="22"/>
        <v>0</v>
      </c>
      <c r="T84" s="500">
        <v>0</v>
      </c>
      <c r="U84" s="497">
        <f t="shared" si="17"/>
        <v>0</v>
      </c>
      <c r="V84" s="356"/>
      <c r="W84" s="497">
        <f t="shared" si="23"/>
        <v>0</v>
      </c>
      <c r="X84" s="497">
        <f t="shared" si="24"/>
        <v>0</v>
      </c>
      <c r="Y84" s="497">
        <f t="shared" si="25"/>
        <v>0</v>
      </c>
      <c r="Z84" s="356"/>
      <c r="AA84" s="497">
        <f>W84*(1-建設係数!V84)</f>
        <v>0</v>
      </c>
      <c r="AB84" s="497">
        <f>X84*(1-建設係数!V84)</f>
        <v>0</v>
      </c>
      <c r="AC84" s="497">
        <f t="shared" si="26"/>
        <v>0</v>
      </c>
      <c r="AD84" s="499">
        <f>(I84+K84+T84)*全国係数!H84/1000</f>
        <v>0</v>
      </c>
      <c r="AE84" s="499">
        <f>(I84+K84+T84)*全国係数!I84/1000</f>
        <v>0</v>
      </c>
    </row>
    <row r="85" spans="1:31">
      <c r="A85" s="341"/>
      <c r="B85" s="350">
        <v>578</v>
      </c>
      <c r="C85" s="358" t="s">
        <v>552</v>
      </c>
      <c r="D85" s="359"/>
      <c r="E85" s="497">
        <f>DATA!BO85</f>
        <v>0</v>
      </c>
      <c r="F85" s="498">
        <f>全国係数!D85</f>
        <v>0.97933425622217884</v>
      </c>
      <c r="G85" s="497">
        <f t="shared" si="18"/>
        <v>0</v>
      </c>
      <c r="H85" s="498">
        <f>建設係数!U85</f>
        <v>0.99440242540030976</v>
      </c>
      <c r="I85" s="359"/>
      <c r="J85" s="497">
        <f t="shared" si="16"/>
        <v>0</v>
      </c>
      <c r="K85" s="500">
        <v>0</v>
      </c>
      <c r="L85" s="497">
        <f t="shared" si="19"/>
        <v>0</v>
      </c>
      <c r="M85" s="498">
        <f>全国係数!E85+全国係数!F85</f>
        <v>0.46465612378603766</v>
      </c>
      <c r="N85" s="497">
        <f t="shared" si="20"/>
        <v>0</v>
      </c>
      <c r="O85" s="357"/>
      <c r="P85" s="341"/>
      <c r="Q85" s="498">
        <f>全国係数!G85</f>
        <v>8.9885938370939406E-3</v>
      </c>
      <c r="R85" s="497">
        <f t="shared" si="21"/>
        <v>0</v>
      </c>
      <c r="S85" s="497">
        <f t="shared" si="22"/>
        <v>0</v>
      </c>
      <c r="T85" s="500">
        <v>0</v>
      </c>
      <c r="U85" s="497">
        <f t="shared" si="17"/>
        <v>0</v>
      </c>
      <c r="V85" s="356"/>
      <c r="W85" s="497">
        <f t="shared" si="23"/>
        <v>0</v>
      </c>
      <c r="X85" s="497">
        <f t="shared" si="24"/>
        <v>0</v>
      </c>
      <c r="Y85" s="497">
        <f t="shared" si="25"/>
        <v>0</v>
      </c>
      <c r="Z85" s="356"/>
      <c r="AA85" s="497">
        <f>W85*(1-建設係数!V85)</f>
        <v>0</v>
      </c>
      <c r="AB85" s="497">
        <f>X85*(1-建設係数!V85)</f>
        <v>0</v>
      </c>
      <c r="AC85" s="497">
        <f t="shared" si="26"/>
        <v>0</v>
      </c>
      <c r="AD85" s="499">
        <f>(I85+K85+T85)*全国係数!H85/1000</f>
        <v>0</v>
      </c>
      <c r="AE85" s="499">
        <f>(I85+K85+T85)*全国係数!I85/1000</f>
        <v>0</v>
      </c>
    </row>
    <row r="86" spans="1:31">
      <c r="A86" s="341"/>
      <c r="B86" s="350">
        <v>579</v>
      </c>
      <c r="C86" s="358" t="s">
        <v>553</v>
      </c>
      <c r="D86" s="359"/>
      <c r="E86" s="497">
        <f>DATA!BO86</f>
        <v>0</v>
      </c>
      <c r="F86" s="498">
        <f>全国係数!D86</f>
        <v>0.99909147139179921</v>
      </c>
      <c r="G86" s="497">
        <f t="shared" si="18"/>
        <v>0</v>
      </c>
      <c r="H86" s="498">
        <f>建設係数!U86</f>
        <v>1.0060319256316252</v>
      </c>
      <c r="I86" s="359"/>
      <c r="J86" s="497">
        <f t="shared" si="16"/>
        <v>0</v>
      </c>
      <c r="K86" s="500">
        <v>0</v>
      </c>
      <c r="L86" s="497">
        <f t="shared" si="19"/>
        <v>0</v>
      </c>
      <c r="M86" s="498">
        <f>全国係数!E86+全国係数!F86</f>
        <v>0.63005498635127588</v>
      </c>
      <c r="N86" s="497">
        <f t="shared" si="20"/>
        <v>0</v>
      </c>
      <c r="O86" s="357"/>
      <c r="P86" s="341"/>
      <c r="Q86" s="498">
        <f>全国係数!G86</f>
        <v>5.6757521068439014E-4</v>
      </c>
      <c r="R86" s="497">
        <f t="shared" si="21"/>
        <v>0</v>
      </c>
      <c r="S86" s="497">
        <f t="shared" si="22"/>
        <v>0</v>
      </c>
      <c r="T86" s="500">
        <v>0</v>
      </c>
      <c r="U86" s="497">
        <f t="shared" si="17"/>
        <v>0</v>
      </c>
      <c r="V86" s="356"/>
      <c r="W86" s="497">
        <f t="shared" si="23"/>
        <v>0</v>
      </c>
      <c r="X86" s="497">
        <f t="shared" si="24"/>
        <v>0</v>
      </c>
      <c r="Y86" s="497">
        <f t="shared" si="25"/>
        <v>0</v>
      </c>
      <c r="Z86" s="356"/>
      <c r="AA86" s="497">
        <f>W86*(1-建設係数!V86)</f>
        <v>0</v>
      </c>
      <c r="AB86" s="497">
        <f>X86*(1-建設係数!V86)</f>
        <v>0</v>
      </c>
      <c r="AC86" s="497">
        <f t="shared" si="26"/>
        <v>0</v>
      </c>
      <c r="AD86" s="499">
        <f>(I86+K86+T86)*全国係数!H86/1000</f>
        <v>0</v>
      </c>
      <c r="AE86" s="499">
        <f>(I86+K86+T86)*全国係数!I86/1000</f>
        <v>0</v>
      </c>
    </row>
    <row r="87" spans="1:31">
      <c r="A87" s="341"/>
      <c r="B87" s="350">
        <v>591</v>
      </c>
      <c r="C87" s="358" t="s">
        <v>554</v>
      </c>
      <c r="D87" s="359"/>
      <c r="E87" s="497">
        <f>DATA!BO87</f>
        <v>0</v>
      </c>
      <c r="F87" s="498">
        <f>全国係数!D87</f>
        <v>0.99320812815484694</v>
      </c>
      <c r="G87" s="497">
        <f t="shared" si="18"/>
        <v>0</v>
      </c>
      <c r="H87" s="498">
        <f>建設係数!U87</f>
        <v>0.82502333488101176</v>
      </c>
      <c r="I87" s="359"/>
      <c r="J87" s="497">
        <f t="shared" si="16"/>
        <v>0</v>
      </c>
      <c r="K87" s="500">
        <v>0</v>
      </c>
      <c r="L87" s="497">
        <f t="shared" si="19"/>
        <v>0</v>
      </c>
      <c r="M87" s="498">
        <f>全国係数!E87+全国係数!F87</f>
        <v>0.24143788212376285</v>
      </c>
      <c r="N87" s="497">
        <f t="shared" si="20"/>
        <v>0</v>
      </c>
      <c r="O87" s="357"/>
      <c r="P87" s="341"/>
      <c r="Q87" s="498">
        <f>全国係数!G87</f>
        <v>3.1253940057388761E-2</v>
      </c>
      <c r="R87" s="497">
        <f t="shared" si="21"/>
        <v>0</v>
      </c>
      <c r="S87" s="497">
        <f t="shared" si="22"/>
        <v>0</v>
      </c>
      <c r="T87" s="500">
        <v>0</v>
      </c>
      <c r="U87" s="497">
        <f t="shared" si="17"/>
        <v>0</v>
      </c>
      <c r="V87" s="356"/>
      <c r="W87" s="497">
        <f t="shared" si="23"/>
        <v>0</v>
      </c>
      <c r="X87" s="497">
        <f t="shared" si="24"/>
        <v>0</v>
      </c>
      <c r="Y87" s="497">
        <f t="shared" si="25"/>
        <v>0</v>
      </c>
      <c r="Z87" s="356"/>
      <c r="AA87" s="497">
        <f>W87*(1-建設係数!V87)</f>
        <v>0</v>
      </c>
      <c r="AB87" s="497">
        <f>X87*(1-建設係数!V87)</f>
        <v>0</v>
      </c>
      <c r="AC87" s="497">
        <f t="shared" si="26"/>
        <v>0</v>
      </c>
      <c r="AD87" s="499">
        <f>(I87+K87+T87)*全国係数!H87/1000</f>
        <v>0</v>
      </c>
      <c r="AE87" s="499">
        <f>(I87+K87+T87)*全国係数!I87/1000</f>
        <v>0</v>
      </c>
    </row>
    <row r="88" spans="1:31">
      <c r="A88" s="341"/>
      <c r="B88" s="350">
        <v>592</v>
      </c>
      <c r="C88" s="358" t="s">
        <v>555</v>
      </c>
      <c r="D88" s="359"/>
      <c r="E88" s="497">
        <f>DATA!BO88</f>
        <v>0</v>
      </c>
      <c r="F88" s="498">
        <f>全国係数!D88</f>
        <v>1</v>
      </c>
      <c r="G88" s="497">
        <f t="shared" si="18"/>
        <v>0</v>
      </c>
      <c r="H88" s="498">
        <f>建設係数!U88</f>
        <v>1.1383907721146711</v>
      </c>
      <c r="I88" s="359"/>
      <c r="J88" s="497">
        <f t="shared" si="16"/>
        <v>0</v>
      </c>
      <c r="K88" s="500">
        <v>0</v>
      </c>
      <c r="L88" s="497">
        <f t="shared" si="19"/>
        <v>0</v>
      </c>
      <c r="M88" s="498">
        <f>全国係数!E88+全国係数!F88</f>
        <v>0.23844825613518456</v>
      </c>
      <c r="N88" s="497">
        <f t="shared" si="20"/>
        <v>0</v>
      </c>
      <c r="O88" s="357"/>
      <c r="P88" s="341"/>
      <c r="Q88" s="498">
        <f>全国係数!G88</f>
        <v>5.7124506554601688E-3</v>
      </c>
      <c r="R88" s="497">
        <f t="shared" si="21"/>
        <v>0</v>
      </c>
      <c r="S88" s="497">
        <f t="shared" si="22"/>
        <v>0</v>
      </c>
      <c r="T88" s="500">
        <v>0</v>
      </c>
      <c r="U88" s="497">
        <f t="shared" si="17"/>
        <v>0</v>
      </c>
      <c r="V88" s="356"/>
      <c r="W88" s="497">
        <f t="shared" si="23"/>
        <v>0</v>
      </c>
      <c r="X88" s="497">
        <f t="shared" si="24"/>
        <v>0</v>
      </c>
      <c r="Y88" s="497">
        <f t="shared" si="25"/>
        <v>0</v>
      </c>
      <c r="Z88" s="356"/>
      <c r="AA88" s="497">
        <f>W88*(1-建設係数!V88)</f>
        <v>0</v>
      </c>
      <c r="AB88" s="497">
        <f>X88*(1-建設係数!V88)</f>
        <v>0</v>
      </c>
      <c r="AC88" s="497">
        <f t="shared" si="26"/>
        <v>0</v>
      </c>
      <c r="AD88" s="499">
        <f>(I88+K88+T88)*全国係数!H88/1000</f>
        <v>0</v>
      </c>
      <c r="AE88" s="499">
        <f>(I88+K88+T88)*全国係数!I88/1000</f>
        <v>0</v>
      </c>
    </row>
    <row r="89" spans="1:31">
      <c r="A89" s="341"/>
      <c r="B89" s="350">
        <v>593</v>
      </c>
      <c r="C89" s="358" t="s">
        <v>556</v>
      </c>
      <c r="D89" s="359"/>
      <c r="E89" s="497">
        <f>DATA!BO89</f>
        <v>0</v>
      </c>
      <c r="F89" s="498">
        <f>全国係数!D89</f>
        <v>0.8889897322782685</v>
      </c>
      <c r="G89" s="497">
        <f t="shared" si="18"/>
        <v>0</v>
      </c>
      <c r="H89" s="498">
        <f>建設係数!U89</f>
        <v>0.99520950440509182</v>
      </c>
      <c r="I89" s="359"/>
      <c r="J89" s="497">
        <f t="shared" si="16"/>
        <v>0</v>
      </c>
      <c r="K89" s="500">
        <v>0</v>
      </c>
      <c r="L89" s="497">
        <f t="shared" si="19"/>
        <v>0</v>
      </c>
      <c r="M89" s="498">
        <f>全国係数!E89+全国係数!F89</f>
        <v>0.47635838727741475</v>
      </c>
      <c r="N89" s="497">
        <f t="shared" si="20"/>
        <v>0</v>
      </c>
      <c r="O89" s="357"/>
      <c r="P89" s="341"/>
      <c r="Q89" s="498">
        <f>全国係数!G89</f>
        <v>1.0945432332338972E-2</v>
      </c>
      <c r="R89" s="497">
        <f t="shared" si="21"/>
        <v>0</v>
      </c>
      <c r="S89" s="497">
        <f t="shared" si="22"/>
        <v>0</v>
      </c>
      <c r="T89" s="500">
        <v>0</v>
      </c>
      <c r="U89" s="497">
        <f t="shared" si="17"/>
        <v>0</v>
      </c>
      <c r="V89" s="356"/>
      <c r="W89" s="497">
        <f t="shared" si="23"/>
        <v>0</v>
      </c>
      <c r="X89" s="497">
        <f t="shared" si="24"/>
        <v>0</v>
      </c>
      <c r="Y89" s="497">
        <f t="shared" si="25"/>
        <v>0</v>
      </c>
      <c r="Z89" s="356"/>
      <c r="AA89" s="497">
        <f>W89*(1-建設係数!V89)</f>
        <v>0</v>
      </c>
      <c r="AB89" s="497">
        <f>X89*(1-建設係数!V89)</f>
        <v>0</v>
      </c>
      <c r="AC89" s="497">
        <f t="shared" si="26"/>
        <v>0</v>
      </c>
      <c r="AD89" s="499">
        <f>(I89+K89+T89)*全国係数!H89/1000</f>
        <v>0</v>
      </c>
      <c r="AE89" s="499">
        <f>(I89+K89+T89)*全国係数!I89/1000</f>
        <v>0</v>
      </c>
    </row>
    <row r="90" spans="1:31">
      <c r="A90" s="341"/>
      <c r="B90" s="350">
        <v>594</v>
      </c>
      <c r="C90" s="358" t="s">
        <v>557</v>
      </c>
      <c r="D90" s="359"/>
      <c r="E90" s="497">
        <f>DATA!BO90</f>
        <v>0</v>
      </c>
      <c r="F90" s="498">
        <f>全国係数!D90</f>
        <v>0.99249292002800005</v>
      </c>
      <c r="G90" s="497">
        <f t="shared" si="18"/>
        <v>0</v>
      </c>
      <c r="H90" s="498">
        <f>建設係数!U90</f>
        <v>1.0034464965414736</v>
      </c>
      <c r="I90" s="359"/>
      <c r="J90" s="497">
        <f t="shared" si="16"/>
        <v>0</v>
      </c>
      <c r="K90" s="500">
        <v>0</v>
      </c>
      <c r="L90" s="497">
        <f t="shared" si="19"/>
        <v>0</v>
      </c>
      <c r="M90" s="498">
        <f>全国係数!E90+全国係数!F90</f>
        <v>0.32196979408815352</v>
      </c>
      <c r="N90" s="497">
        <f t="shared" si="20"/>
        <v>0</v>
      </c>
      <c r="O90" s="357"/>
      <c r="P90" s="341"/>
      <c r="Q90" s="498">
        <f>全国係数!G90</f>
        <v>6.4651564950953151E-3</v>
      </c>
      <c r="R90" s="497">
        <f t="shared" si="21"/>
        <v>0</v>
      </c>
      <c r="S90" s="497">
        <f t="shared" si="22"/>
        <v>0</v>
      </c>
      <c r="T90" s="500">
        <v>0</v>
      </c>
      <c r="U90" s="497">
        <f t="shared" si="17"/>
        <v>0</v>
      </c>
      <c r="V90" s="356"/>
      <c r="W90" s="497">
        <f t="shared" si="23"/>
        <v>0</v>
      </c>
      <c r="X90" s="497">
        <f t="shared" si="24"/>
        <v>0</v>
      </c>
      <c r="Y90" s="497">
        <f t="shared" si="25"/>
        <v>0</v>
      </c>
      <c r="Z90" s="356"/>
      <c r="AA90" s="497">
        <f>W90*(1-建設係数!V90)</f>
        <v>0</v>
      </c>
      <c r="AB90" s="497">
        <f>X90*(1-建設係数!V90)</f>
        <v>0</v>
      </c>
      <c r="AC90" s="497">
        <f t="shared" si="26"/>
        <v>0</v>
      </c>
      <c r="AD90" s="499">
        <f>(I90+K90+T90)*全国係数!H90/1000</f>
        <v>0</v>
      </c>
      <c r="AE90" s="499">
        <f>(I90+K90+T90)*全国係数!I90/1000</f>
        <v>0</v>
      </c>
    </row>
    <row r="91" spans="1:31">
      <c r="A91" s="341"/>
      <c r="B91" s="350">
        <v>595</v>
      </c>
      <c r="C91" s="358" t="s">
        <v>558</v>
      </c>
      <c r="D91" s="359"/>
      <c r="E91" s="497">
        <f>DATA!BO91</f>
        <v>0</v>
      </c>
      <c r="F91" s="498">
        <f>全国係数!D91</f>
        <v>0.96230033719116281</v>
      </c>
      <c r="G91" s="497">
        <f t="shared" si="18"/>
        <v>0</v>
      </c>
      <c r="H91" s="498">
        <f>建設係数!U91</f>
        <v>1.0201548284359365</v>
      </c>
      <c r="I91" s="359"/>
      <c r="J91" s="497">
        <f t="shared" si="16"/>
        <v>0</v>
      </c>
      <c r="K91" s="500">
        <v>0</v>
      </c>
      <c r="L91" s="497">
        <f t="shared" si="19"/>
        <v>0</v>
      </c>
      <c r="M91" s="498">
        <f>全国係数!E91+全国係数!F91</f>
        <v>0.35047645727768817</v>
      </c>
      <c r="N91" s="497">
        <f t="shared" si="20"/>
        <v>0</v>
      </c>
      <c r="O91" s="357"/>
      <c r="P91" s="341"/>
      <c r="Q91" s="498">
        <f>全国係数!G91</f>
        <v>4.0120173561140875E-3</v>
      </c>
      <c r="R91" s="497">
        <f t="shared" si="21"/>
        <v>0</v>
      </c>
      <c r="S91" s="497">
        <f t="shared" si="22"/>
        <v>0</v>
      </c>
      <c r="T91" s="500">
        <v>0</v>
      </c>
      <c r="U91" s="497">
        <f t="shared" si="17"/>
        <v>0</v>
      </c>
      <c r="V91" s="356"/>
      <c r="W91" s="497">
        <f t="shared" si="23"/>
        <v>0</v>
      </c>
      <c r="X91" s="497">
        <f t="shared" si="24"/>
        <v>0</v>
      </c>
      <c r="Y91" s="497">
        <f t="shared" si="25"/>
        <v>0</v>
      </c>
      <c r="Z91" s="356"/>
      <c r="AA91" s="497">
        <f>W91*(1-建設係数!V91)</f>
        <v>0</v>
      </c>
      <c r="AB91" s="497">
        <f>X91*(1-建設係数!V91)</f>
        <v>0</v>
      </c>
      <c r="AC91" s="497">
        <f t="shared" si="26"/>
        <v>0</v>
      </c>
      <c r="AD91" s="499">
        <f>(I91+K91+T91)*全国係数!H91/1000</f>
        <v>0</v>
      </c>
      <c r="AE91" s="499">
        <f>(I91+K91+T91)*全国係数!I91/1000</f>
        <v>0</v>
      </c>
    </row>
    <row r="92" spans="1:31">
      <c r="A92" s="341"/>
      <c r="B92" s="350">
        <v>611</v>
      </c>
      <c r="C92" s="358" t="s">
        <v>559</v>
      </c>
      <c r="D92" s="359"/>
      <c r="E92" s="497">
        <f>DATA!BO92</f>
        <v>0</v>
      </c>
      <c r="F92" s="498">
        <f>全国係数!D92</f>
        <v>1</v>
      </c>
      <c r="G92" s="497">
        <f t="shared" si="18"/>
        <v>0</v>
      </c>
      <c r="H92" s="498">
        <f>建設係数!U92</f>
        <v>1.0225218740975577</v>
      </c>
      <c r="I92" s="359"/>
      <c r="J92" s="497">
        <f t="shared" si="16"/>
        <v>0</v>
      </c>
      <c r="K92" s="500">
        <v>0</v>
      </c>
      <c r="L92" s="497">
        <f t="shared" si="19"/>
        <v>0</v>
      </c>
      <c r="M92" s="498">
        <f>全国係数!E92+全国係数!F92</f>
        <v>0.3394705284248159</v>
      </c>
      <c r="N92" s="497">
        <f t="shared" si="20"/>
        <v>0</v>
      </c>
      <c r="O92" s="357"/>
      <c r="P92" s="341"/>
      <c r="Q92" s="498">
        <f>全国係数!G92</f>
        <v>4.3622525407828365E-3</v>
      </c>
      <c r="R92" s="497">
        <f t="shared" si="21"/>
        <v>0</v>
      </c>
      <c r="S92" s="497">
        <f t="shared" si="22"/>
        <v>0</v>
      </c>
      <c r="T92" s="500">
        <v>0</v>
      </c>
      <c r="U92" s="497">
        <f t="shared" si="17"/>
        <v>0</v>
      </c>
      <c r="V92" s="356"/>
      <c r="W92" s="497">
        <f t="shared" si="23"/>
        <v>0</v>
      </c>
      <c r="X92" s="497">
        <f t="shared" si="24"/>
        <v>0</v>
      </c>
      <c r="Y92" s="497">
        <f t="shared" si="25"/>
        <v>0</v>
      </c>
      <c r="Z92" s="356"/>
      <c r="AA92" s="497">
        <f>W92*(1-建設係数!V92)</f>
        <v>0</v>
      </c>
      <c r="AB92" s="497">
        <f>X92*(1-建設係数!V92)</f>
        <v>0</v>
      </c>
      <c r="AC92" s="497">
        <f t="shared" si="26"/>
        <v>0</v>
      </c>
      <c r="AD92" s="499">
        <f>(I92+K92+T92)*全国係数!H92/1000</f>
        <v>0</v>
      </c>
      <c r="AE92" s="499">
        <f>(I92+K92+T92)*全国係数!I92/1000</f>
        <v>0</v>
      </c>
    </row>
    <row r="93" spans="1:31">
      <c r="A93" s="341"/>
      <c r="B93" s="350">
        <v>631</v>
      </c>
      <c r="C93" s="358" t="s">
        <v>560</v>
      </c>
      <c r="D93" s="359"/>
      <c r="E93" s="497">
        <f>DATA!BO93</f>
        <v>0</v>
      </c>
      <c r="F93" s="498">
        <f>全国係数!D93</f>
        <v>0.99910878467780329</v>
      </c>
      <c r="G93" s="497">
        <f t="shared" si="18"/>
        <v>0</v>
      </c>
      <c r="H93" s="498">
        <f>建設係数!U93</f>
        <v>0.9740532527863639</v>
      </c>
      <c r="I93" s="359"/>
      <c r="J93" s="497">
        <f t="shared" si="16"/>
        <v>0</v>
      </c>
      <c r="K93" s="500">
        <v>0</v>
      </c>
      <c r="L93" s="497">
        <f t="shared" si="19"/>
        <v>0</v>
      </c>
      <c r="M93" s="498">
        <f>全国係数!E93+全国係数!F93</f>
        <v>0.60517170894829397</v>
      </c>
      <c r="N93" s="497">
        <f t="shared" si="20"/>
        <v>0</v>
      </c>
      <c r="O93" s="357"/>
      <c r="P93" s="341"/>
      <c r="Q93" s="498">
        <f>全国係数!G93</f>
        <v>1.6745677915460461E-2</v>
      </c>
      <c r="R93" s="497">
        <f t="shared" si="21"/>
        <v>0</v>
      </c>
      <c r="S93" s="497">
        <f t="shared" si="22"/>
        <v>0</v>
      </c>
      <c r="T93" s="500">
        <v>0</v>
      </c>
      <c r="U93" s="497">
        <f t="shared" si="17"/>
        <v>0</v>
      </c>
      <c r="V93" s="356"/>
      <c r="W93" s="497">
        <f t="shared" si="23"/>
        <v>0</v>
      </c>
      <c r="X93" s="497">
        <f t="shared" si="24"/>
        <v>0</v>
      </c>
      <c r="Y93" s="497">
        <f t="shared" si="25"/>
        <v>0</v>
      </c>
      <c r="Z93" s="356"/>
      <c r="AA93" s="497">
        <f>W93*(1-建設係数!V93)</f>
        <v>0</v>
      </c>
      <c r="AB93" s="497">
        <f>X93*(1-建設係数!V93)</f>
        <v>0</v>
      </c>
      <c r="AC93" s="497">
        <f t="shared" si="26"/>
        <v>0</v>
      </c>
      <c r="AD93" s="499">
        <f>(I93+K93+T93)*全国係数!H93/1000</f>
        <v>0</v>
      </c>
      <c r="AE93" s="499">
        <f>(I93+K93+T93)*全国係数!I93/1000</f>
        <v>0</v>
      </c>
    </row>
    <row r="94" spans="1:31">
      <c r="A94" s="341"/>
      <c r="B94" s="350">
        <v>632</v>
      </c>
      <c r="C94" s="358" t="s">
        <v>561</v>
      </c>
      <c r="D94" s="359"/>
      <c r="E94" s="497">
        <f>DATA!BO94</f>
        <v>0</v>
      </c>
      <c r="F94" s="498">
        <f>全国係数!D94</f>
        <v>0.9060912975230957</v>
      </c>
      <c r="G94" s="497">
        <f t="shared" si="18"/>
        <v>0</v>
      </c>
      <c r="H94" s="498">
        <f>建設係数!U94</f>
        <v>1.0114522071199998</v>
      </c>
      <c r="I94" s="359"/>
      <c r="J94" s="497">
        <f t="shared" si="16"/>
        <v>0</v>
      </c>
      <c r="K94" s="500">
        <v>0</v>
      </c>
      <c r="L94" s="497">
        <f t="shared" si="19"/>
        <v>0</v>
      </c>
      <c r="M94" s="498">
        <f>全国係数!E94+全国係数!F94</f>
        <v>0.37790789908576472</v>
      </c>
      <c r="N94" s="497">
        <f t="shared" si="20"/>
        <v>0</v>
      </c>
      <c r="O94" s="357"/>
      <c r="P94" s="341"/>
      <c r="Q94" s="498">
        <f>全国係数!G94</f>
        <v>0</v>
      </c>
      <c r="R94" s="497">
        <f t="shared" si="21"/>
        <v>0</v>
      </c>
      <c r="S94" s="497">
        <f t="shared" si="22"/>
        <v>0</v>
      </c>
      <c r="T94" s="500">
        <v>0</v>
      </c>
      <c r="U94" s="497">
        <f t="shared" si="17"/>
        <v>0</v>
      </c>
      <c r="V94" s="356"/>
      <c r="W94" s="497">
        <f t="shared" si="23"/>
        <v>0</v>
      </c>
      <c r="X94" s="497">
        <f t="shared" si="24"/>
        <v>0</v>
      </c>
      <c r="Y94" s="497">
        <f t="shared" si="25"/>
        <v>0</v>
      </c>
      <c r="Z94" s="356"/>
      <c r="AA94" s="497">
        <f>W94*(1-建設係数!V94)</f>
        <v>0</v>
      </c>
      <c r="AB94" s="497">
        <f>X94*(1-建設係数!V94)</f>
        <v>0</v>
      </c>
      <c r="AC94" s="497">
        <f t="shared" si="26"/>
        <v>0</v>
      </c>
      <c r="AD94" s="499">
        <f>(I94+K94+T94)*全国係数!H94/1000</f>
        <v>0</v>
      </c>
      <c r="AE94" s="499">
        <f>(I94+K94+T94)*全国係数!I94/1000</f>
        <v>0</v>
      </c>
    </row>
    <row r="95" spans="1:31">
      <c r="A95" s="341"/>
      <c r="B95" s="350">
        <v>641</v>
      </c>
      <c r="C95" s="358" t="s">
        <v>562</v>
      </c>
      <c r="D95" s="359"/>
      <c r="E95" s="497">
        <f>DATA!BO95</f>
        <v>0</v>
      </c>
      <c r="F95" s="498">
        <f>全国係数!D95</f>
        <v>0.99989287833169949</v>
      </c>
      <c r="G95" s="497">
        <f t="shared" si="18"/>
        <v>0</v>
      </c>
      <c r="H95" s="498">
        <f>建設係数!U95</f>
        <v>0.98685871459986763</v>
      </c>
      <c r="I95" s="359"/>
      <c r="J95" s="497">
        <f t="shared" si="16"/>
        <v>0</v>
      </c>
      <c r="K95" s="500">
        <v>0</v>
      </c>
      <c r="L95" s="497">
        <f t="shared" si="19"/>
        <v>0</v>
      </c>
      <c r="M95" s="498">
        <f>全国係数!E95+全国係数!F95</f>
        <v>0.46463197700667008</v>
      </c>
      <c r="N95" s="497">
        <f t="shared" si="20"/>
        <v>0</v>
      </c>
      <c r="O95" s="357"/>
      <c r="P95" s="341"/>
      <c r="Q95" s="498">
        <f>全国係数!G95</f>
        <v>2.7317053198239422E-2</v>
      </c>
      <c r="R95" s="497">
        <f t="shared" si="21"/>
        <v>0</v>
      </c>
      <c r="S95" s="497">
        <f t="shared" si="22"/>
        <v>0</v>
      </c>
      <c r="T95" s="500">
        <v>0</v>
      </c>
      <c r="U95" s="497">
        <f t="shared" si="17"/>
        <v>0</v>
      </c>
      <c r="V95" s="356"/>
      <c r="W95" s="497">
        <f t="shared" si="23"/>
        <v>0</v>
      </c>
      <c r="X95" s="497">
        <f t="shared" si="24"/>
        <v>0</v>
      </c>
      <c r="Y95" s="497">
        <f t="shared" si="25"/>
        <v>0</v>
      </c>
      <c r="Z95" s="356"/>
      <c r="AA95" s="497">
        <f>W95*(1-建設係数!V95)</f>
        <v>0</v>
      </c>
      <c r="AB95" s="497">
        <f>X95*(1-建設係数!V95)</f>
        <v>0</v>
      </c>
      <c r="AC95" s="497">
        <f t="shared" si="26"/>
        <v>0</v>
      </c>
      <c r="AD95" s="499">
        <f>(I95+K95+T95)*全国係数!H95/1000</f>
        <v>0</v>
      </c>
      <c r="AE95" s="499">
        <f>(I95+K95+T95)*全国係数!I95/1000</f>
        <v>0</v>
      </c>
    </row>
    <row r="96" spans="1:31">
      <c r="A96" s="341"/>
      <c r="B96" s="350">
        <v>642</v>
      </c>
      <c r="C96" s="358" t="s">
        <v>563</v>
      </c>
      <c r="D96" s="359"/>
      <c r="E96" s="497">
        <f>DATA!BO96</f>
        <v>0</v>
      </c>
      <c r="F96" s="498">
        <f>全国係数!D96</f>
        <v>1</v>
      </c>
      <c r="G96" s="497">
        <f t="shared" si="18"/>
        <v>0</v>
      </c>
      <c r="H96" s="498">
        <f>建設係数!U96</f>
        <v>1</v>
      </c>
      <c r="I96" s="359"/>
      <c r="J96" s="497">
        <f t="shared" si="16"/>
        <v>0</v>
      </c>
      <c r="K96" s="500">
        <v>0</v>
      </c>
      <c r="L96" s="497">
        <f t="shared" si="19"/>
        <v>0</v>
      </c>
      <c r="M96" s="498">
        <f>全国係数!E96+全国係数!F96</f>
        <v>0.50158769728106212</v>
      </c>
      <c r="N96" s="497">
        <f t="shared" si="20"/>
        <v>0</v>
      </c>
      <c r="O96" s="357"/>
      <c r="P96" s="341"/>
      <c r="Q96" s="498">
        <f>全国係数!G96</f>
        <v>1.934474101149018E-4</v>
      </c>
      <c r="R96" s="497">
        <f t="shared" si="21"/>
        <v>0</v>
      </c>
      <c r="S96" s="497">
        <f t="shared" si="22"/>
        <v>0</v>
      </c>
      <c r="T96" s="500">
        <v>0</v>
      </c>
      <c r="U96" s="497">
        <f t="shared" si="17"/>
        <v>0</v>
      </c>
      <c r="V96" s="356"/>
      <c r="W96" s="497">
        <f t="shared" si="23"/>
        <v>0</v>
      </c>
      <c r="X96" s="497">
        <f t="shared" si="24"/>
        <v>0</v>
      </c>
      <c r="Y96" s="497">
        <f t="shared" si="25"/>
        <v>0</v>
      </c>
      <c r="Z96" s="356"/>
      <c r="AA96" s="497">
        <f>W96*(1-建設係数!V96)</f>
        <v>0</v>
      </c>
      <c r="AB96" s="497">
        <f>X96*(1-建設係数!V96)</f>
        <v>0</v>
      </c>
      <c r="AC96" s="497">
        <f t="shared" si="26"/>
        <v>0</v>
      </c>
      <c r="AD96" s="499">
        <f>(I96+K96+T96)*全国係数!H96/1000</f>
        <v>0</v>
      </c>
      <c r="AE96" s="499">
        <f>(I96+K96+T96)*全国係数!I96/1000</f>
        <v>0</v>
      </c>
    </row>
    <row r="97" spans="1:31">
      <c r="A97" s="341"/>
      <c r="B97" s="350">
        <v>643</v>
      </c>
      <c r="C97" s="358" t="s">
        <v>564</v>
      </c>
      <c r="D97" s="359"/>
      <c r="E97" s="497">
        <f>DATA!BO97</f>
        <v>0</v>
      </c>
      <c r="F97" s="498">
        <f>全国係数!D97</f>
        <v>1</v>
      </c>
      <c r="G97" s="497">
        <f t="shared" si="18"/>
        <v>0</v>
      </c>
      <c r="H97" s="498">
        <f>建設係数!U97</f>
        <v>0.96191377119310295</v>
      </c>
      <c r="I97" s="359"/>
      <c r="J97" s="497">
        <f t="shared" si="16"/>
        <v>0</v>
      </c>
      <c r="K97" s="500">
        <v>0</v>
      </c>
      <c r="L97" s="497">
        <f t="shared" si="19"/>
        <v>0</v>
      </c>
      <c r="M97" s="498">
        <f>全国係数!E97+全国係数!F97</f>
        <v>0.64128944682657041</v>
      </c>
      <c r="N97" s="497">
        <f t="shared" si="20"/>
        <v>0</v>
      </c>
      <c r="O97" s="357"/>
      <c r="P97" s="341"/>
      <c r="Q97" s="498">
        <f>全国係数!G97</f>
        <v>6.8948167630041302E-3</v>
      </c>
      <c r="R97" s="497">
        <f t="shared" si="21"/>
        <v>0</v>
      </c>
      <c r="S97" s="497">
        <f t="shared" si="22"/>
        <v>0</v>
      </c>
      <c r="T97" s="500">
        <v>0</v>
      </c>
      <c r="U97" s="497">
        <f t="shared" si="17"/>
        <v>0</v>
      </c>
      <c r="V97" s="356"/>
      <c r="W97" s="497">
        <f t="shared" si="23"/>
        <v>0</v>
      </c>
      <c r="X97" s="497">
        <f t="shared" si="24"/>
        <v>0</v>
      </c>
      <c r="Y97" s="497">
        <f t="shared" si="25"/>
        <v>0</v>
      </c>
      <c r="Z97" s="356"/>
      <c r="AA97" s="497">
        <f>W97*(1-建設係数!V97)</f>
        <v>0</v>
      </c>
      <c r="AB97" s="497">
        <f>X97*(1-建設係数!V97)</f>
        <v>0</v>
      </c>
      <c r="AC97" s="497">
        <f t="shared" si="26"/>
        <v>0</v>
      </c>
      <c r="AD97" s="499">
        <f>(I97+K97+T97)*全国係数!H97/1000</f>
        <v>0</v>
      </c>
      <c r="AE97" s="499">
        <f>(I97+K97+T97)*全国係数!I97/1000</f>
        <v>0</v>
      </c>
    </row>
    <row r="98" spans="1:31">
      <c r="A98" s="341"/>
      <c r="B98" s="350">
        <v>644</v>
      </c>
      <c r="C98" s="358" t="s">
        <v>565</v>
      </c>
      <c r="D98" s="359"/>
      <c r="E98" s="497">
        <f>DATA!BO98</f>
        <v>0</v>
      </c>
      <c r="F98" s="498">
        <f>全国係数!D98</f>
        <v>1</v>
      </c>
      <c r="G98" s="497">
        <f t="shared" si="18"/>
        <v>0</v>
      </c>
      <c r="H98" s="498">
        <f>建設係数!U98</f>
        <v>1.0165868470979744</v>
      </c>
      <c r="I98" s="359"/>
      <c r="J98" s="497">
        <f t="shared" si="16"/>
        <v>0</v>
      </c>
      <c r="K98" s="500">
        <v>0</v>
      </c>
      <c r="L98" s="497">
        <f t="shared" si="19"/>
        <v>0</v>
      </c>
      <c r="M98" s="498">
        <f>全国係数!E98+全国係数!F98</f>
        <v>0.6698610260930794</v>
      </c>
      <c r="N98" s="497">
        <f t="shared" si="20"/>
        <v>0</v>
      </c>
      <c r="O98" s="357"/>
      <c r="P98" s="341"/>
      <c r="Q98" s="498">
        <f>全国係数!G98</f>
        <v>4.0737051612780052E-3</v>
      </c>
      <c r="R98" s="497">
        <f t="shared" si="21"/>
        <v>0</v>
      </c>
      <c r="S98" s="497">
        <f t="shared" si="22"/>
        <v>0</v>
      </c>
      <c r="T98" s="500">
        <v>0</v>
      </c>
      <c r="U98" s="497">
        <f t="shared" si="17"/>
        <v>0</v>
      </c>
      <c r="V98" s="356"/>
      <c r="W98" s="497">
        <f t="shared" si="23"/>
        <v>0</v>
      </c>
      <c r="X98" s="497">
        <f t="shared" si="24"/>
        <v>0</v>
      </c>
      <c r="Y98" s="497">
        <f t="shared" si="25"/>
        <v>0</v>
      </c>
      <c r="Z98" s="356"/>
      <c r="AA98" s="497">
        <f>W98*(1-建設係数!V98)</f>
        <v>0</v>
      </c>
      <c r="AB98" s="497">
        <f>X98*(1-建設係数!V98)</f>
        <v>0</v>
      </c>
      <c r="AC98" s="497">
        <f t="shared" si="26"/>
        <v>0</v>
      </c>
      <c r="AD98" s="499">
        <f>(I98+K98+T98)*全国係数!H98/1000</f>
        <v>0</v>
      </c>
      <c r="AE98" s="499">
        <f>(I98+K98+T98)*全国係数!I98/1000</f>
        <v>0</v>
      </c>
    </row>
    <row r="99" spans="1:31">
      <c r="A99" s="341"/>
      <c r="B99" s="350">
        <v>659</v>
      </c>
      <c r="C99" s="358" t="s">
        <v>2</v>
      </c>
      <c r="D99" s="359"/>
      <c r="E99" s="497">
        <f>DATA!BO99</f>
        <v>0</v>
      </c>
      <c r="F99" s="498">
        <f>全国係数!D99</f>
        <v>0.97898910219726387</v>
      </c>
      <c r="G99" s="497">
        <f t="shared" si="18"/>
        <v>0</v>
      </c>
      <c r="H99" s="498">
        <f>建設係数!U99</f>
        <v>1.0009042588316837</v>
      </c>
      <c r="I99" s="359"/>
      <c r="J99" s="497">
        <f t="shared" si="16"/>
        <v>0</v>
      </c>
      <c r="K99" s="500">
        <v>0</v>
      </c>
      <c r="L99" s="497">
        <f t="shared" si="19"/>
        <v>0</v>
      </c>
      <c r="M99" s="498">
        <f>全国係数!E99+全国係数!F99</f>
        <v>0.52325579934152655</v>
      </c>
      <c r="N99" s="497">
        <f t="shared" si="20"/>
        <v>0</v>
      </c>
      <c r="O99" s="357"/>
      <c r="P99" s="341"/>
      <c r="Q99" s="498">
        <f>全国係数!G99</f>
        <v>8.1853576264895658E-3</v>
      </c>
      <c r="R99" s="497">
        <f t="shared" si="21"/>
        <v>0</v>
      </c>
      <c r="S99" s="497">
        <f t="shared" si="22"/>
        <v>0</v>
      </c>
      <c r="T99" s="500">
        <v>0</v>
      </c>
      <c r="U99" s="497">
        <f t="shared" si="17"/>
        <v>0</v>
      </c>
      <c r="V99" s="356"/>
      <c r="W99" s="497">
        <f t="shared" si="23"/>
        <v>0</v>
      </c>
      <c r="X99" s="497">
        <f t="shared" si="24"/>
        <v>0</v>
      </c>
      <c r="Y99" s="497">
        <f t="shared" si="25"/>
        <v>0</v>
      </c>
      <c r="Z99" s="356"/>
      <c r="AA99" s="497">
        <f>W99*(1-建設係数!V99)</f>
        <v>0</v>
      </c>
      <c r="AB99" s="497">
        <f>X99*(1-建設係数!V99)</f>
        <v>0</v>
      </c>
      <c r="AC99" s="497">
        <f t="shared" si="26"/>
        <v>0</v>
      </c>
      <c r="AD99" s="499">
        <f>(I99+K99+T99)*全国係数!H99/1000</f>
        <v>0</v>
      </c>
      <c r="AE99" s="499">
        <f>(I99+K99+T99)*全国係数!I99/1000</f>
        <v>0</v>
      </c>
    </row>
    <row r="100" spans="1:31">
      <c r="A100" s="341"/>
      <c r="B100" s="350">
        <v>661</v>
      </c>
      <c r="C100" s="358" t="s">
        <v>566</v>
      </c>
      <c r="D100" s="359"/>
      <c r="E100" s="497">
        <f>DATA!BO100</f>
        <v>0</v>
      </c>
      <c r="F100" s="498">
        <f>全国係数!D100</f>
        <v>0.98904409615161137</v>
      </c>
      <c r="G100" s="497">
        <f t="shared" si="18"/>
        <v>0</v>
      </c>
      <c r="H100" s="498">
        <f>建設係数!U100</f>
        <v>1.0035849969550921</v>
      </c>
      <c r="I100" s="359"/>
      <c r="J100" s="497">
        <f t="shared" si="16"/>
        <v>0</v>
      </c>
      <c r="K100" s="500">
        <v>0</v>
      </c>
      <c r="L100" s="497">
        <f t="shared" si="19"/>
        <v>0</v>
      </c>
      <c r="M100" s="498">
        <f>全国係数!E100+全国係数!F100</f>
        <v>0.20828212838279514</v>
      </c>
      <c r="N100" s="497">
        <f t="shared" si="20"/>
        <v>0</v>
      </c>
      <c r="O100" s="357"/>
      <c r="P100" s="341"/>
      <c r="Q100" s="498">
        <f>全国係数!G100</f>
        <v>1.4127561572578301E-3</v>
      </c>
      <c r="R100" s="497">
        <f t="shared" si="21"/>
        <v>0</v>
      </c>
      <c r="S100" s="497">
        <f t="shared" si="22"/>
        <v>0</v>
      </c>
      <c r="T100" s="500">
        <v>0</v>
      </c>
      <c r="U100" s="497">
        <f t="shared" si="17"/>
        <v>0</v>
      </c>
      <c r="V100" s="356"/>
      <c r="W100" s="497">
        <f t="shared" si="23"/>
        <v>0</v>
      </c>
      <c r="X100" s="497">
        <f t="shared" si="24"/>
        <v>0</v>
      </c>
      <c r="Y100" s="497">
        <f t="shared" si="25"/>
        <v>0</v>
      </c>
      <c r="Z100" s="356"/>
      <c r="AA100" s="497">
        <f>W100*(1-建設係数!V100)</f>
        <v>0</v>
      </c>
      <c r="AB100" s="497">
        <f>X100*(1-建設係数!V100)</f>
        <v>0</v>
      </c>
      <c r="AC100" s="497">
        <f t="shared" si="26"/>
        <v>0</v>
      </c>
      <c r="AD100" s="499">
        <f>(I100+K100+T100)*全国係数!H100/1000</f>
        <v>0</v>
      </c>
      <c r="AE100" s="499">
        <f>(I100+K100+T100)*全国係数!I100/1000</f>
        <v>0</v>
      </c>
    </row>
    <row r="101" spans="1:31">
      <c r="A101" s="341"/>
      <c r="B101" s="350">
        <v>662</v>
      </c>
      <c r="C101" s="358" t="s">
        <v>567</v>
      </c>
      <c r="D101" s="359"/>
      <c r="E101" s="497">
        <f>DATA!BO101</f>
        <v>0</v>
      </c>
      <c r="F101" s="498">
        <f>全国係数!D101</f>
        <v>0.81507864797146257</v>
      </c>
      <c r="G101" s="497">
        <f t="shared" si="18"/>
        <v>0</v>
      </c>
      <c r="H101" s="498">
        <f>建設係数!U101</f>
        <v>1.1628106085815024</v>
      </c>
      <c r="I101" s="359"/>
      <c r="J101" s="497">
        <f t="shared" si="16"/>
        <v>0</v>
      </c>
      <c r="K101" s="500">
        <v>0</v>
      </c>
      <c r="L101" s="497">
        <f t="shared" si="19"/>
        <v>0</v>
      </c>
      <c r="M101" s="498">
        <f>全国係数!E101+全国係数!F101</f>
        <v>8.1793492672943779E-2</v>
      </c>
      <c r="N101" s="497">
        <f t="shared" si="20"/>
        <v>0</v>
      </c>
      <c r="O101" s="357"/>
      <c r="P101" s="341"/>
      <c r="Q101" s="498">
        <f>全国係数!G101</f>
        <v>1.5292830698681888E-5</v>
      </c>
      <c r="R101" s="497">
        <f t="shared" si="21"/>
        <v>0</v>
      </c>
      <c r="S101" s="497">
        <f t="shared" si="22"/>
        <v>0</v>
      </c>
      <c r="T101" s="500">
        <v>0</v>
      </c>
      <c r="U101" s="497">
        <f t="shared" si="17"/>
        <v>0</v>
      </c>
      <c r="V101" s="356"/>
      <c r="W101" s="497">
        <f t="shared" si="23"/>
        <v>0</v>
      </c>
      <c r="X101" s="497">
        <f t="shared" si="24"/>
        <v>0</v>
      </c>
      <c r="Y101" s="497">
        <f t="shared" si="25"/>
        <v>0</v>
      </c>
      <c r="Z101" s="356"/>
      <c r="AA101" s="497">
        <f>W101*(1-建設係数!V101)</f>
        <v>0</v>
      </c>
      <c r="AB101" s="497">
        <f>X101*(1-建設係数!V101)</f>
        <v>0</v>
      </c>
      <c r="AC101" s="497">
        <f t="shared" si="26"/>
        <v>0</v>
      </c>
      <c r="AD101" s="499">
        <f>(I101+K101+T101)*全国係数!H101/1000</f>
        <v>0</v>
      </c>
      <c r="AE101" s="499">
        <f>(I101+K101+T101)*全国係数!I101/1000</f>
        <v>0</v>
      </c>
    </row>
    <row r="102" spans="1:31">
      <c r="A102" s="341"/>
      <c r="B102" s="350">
        <v>663</v>
      </c>
      <c r="C102" s="358" t="s">
        <v>568</v>
      </c>
      <c r="D102" s="359"/>
      <c r="E102" s="497">
        <f>DATA!BO102</f>
        <v>0</v>
      </c>
      <c r="F102" s="498">
        <f>全国係数!D102</f>
        <v>0.9999047892393581</v>
      </c>
      <c r="G102" s="497">
        <f t="shared" si="18"/>
        <v>0</v>
      </c>
      <c r="H102" s="498">
        <f>建設係数!U102</f>
        <v>1.0038718040127725</v>
      </c>
      <c r="I102" s="359"/>
      <c r="J102" s="497">
        <f t="shared" si="16"/>
        <v>0</v>
      </c>
      <c r="K102" s="500">
        <v>0</v>
      </c>
      <c r="L102" s="497">
        <f t="shared" si="19"/>
        <v>0</v>
      </c>
      <c r="M102" s="498">
        <f>全国係数!E102+全国係数!F102</f>
        <v>0.27120491784729495</v>
      </c>
      <c r="N102" s="497">
        <f t="shared" si="20"/>
        <v>0</v>
      </c>
      <c r="O102" s="357"/>
      <c r="P102" s="341"/>
      <c r="Q102" s="498">
        <f>全国係数!G102</f>
        <v>9.7928948503909589E-3</v>
      </c>
      <c r="R102" s="497">
        <f t="shared" si="21"/>
        <v>0</v>
      </c>
      <c r="S102" s="497">
        <f t="shared" si="22"/>
        <v>0</v>
      </c>
      <c r="T102" s="500">
        <v>0</v>
      </c>
      <c r="U102" s="497">
        <f t="shared" si="17"/>
        <v>0</v>
      </c>
      <c r="V102" s="356"/>
      <c r="W102" s="497">
        <f t="shared" si="23"/>
        <v>0</v>
      </c>
      <c r="X102" s="497">
        <f t="shared" si="24"/>
        <v>0</v>
      </c>
      <c r="Y102" s="497">
        <f t="shared" si="25"/>
        <v>0</v>
      </c>
      <c r="Z102" s="356"/>
      <c r="AA102" s="497">
        <f>W102*(1-建設係数!V102)</f>
        <v>0</v>
      </c>
      <c r="AB102" s="497">
        <f>X102*(1-建設係数!V102)</f>
        <v>0</v>
      </c>
      <c r="AC102" s="497">
        <f t="shared" si="26"/>
        <v>0</v>
      </c>
      <c r="AD102" s="499">
        <f>(I102+K102+T102)*全国係数!H102/1000</f>
        <v>0</v>
      </c>
      <c r="AE102" s="499">
        <f>(I102+K102+T102)*全国係数!I102/1000</f>
        <v>0</v>
      </c>
    </row>
    <row r="103" spans="1:31">
      <c r="A103" s="341"/>
      <c r="B103" s="350">
        <v>669</v>
      </c>
      <c r="C103" s="358" t="s">
        <v>569</v>
      </c>
      <c r="D103" s="359"/>
      <c r="E103" s="497">
        <f>DATA!BO103</f>
        <v>0</v>
      </c>
      <c r="F103" s="498">
        <f>全国係数!D103</f>
        <v>0.95789164306655916</v>
      </c>
      <c r="G103" s="497">
        <f t="shared" si="18"/>
        <v>0</v>
      </c>
      <c r="H103" s="498">
        <f>建設係数!U103</f>
        <v>1.0305325598786546</v>
      </c>
      <c r="I103" s="359"/>
      <c r="J103" s="497">
        <f t="shared" si="16"/>
        <v>0</v>
      </c>
      <c r="K103" s="500">
        <v>0</v>
      </c>
      <c r="L103" s="497">
        <f t="shared" si="19"/>
        <v>0</v>
      </c>
      <c r="M103" s="498">
        <f>全国係数!E103+全国係数!F103</f>
        <v>0.54461156862203031</v>
      </c>
      <c r="N103" s="497">
        <f t="shared" si="20"/>
        <v>0</v>
      </c>
      <c r="O103" s="357"/>
      <c r="P103" s="341"/>
      <c r="Q103" s="498">
        <f>全国係数!G103</f>
        <v>3.5738139038107978E-3</v>
      </c>
      <c r="R103" s="497">
        <f t="shared" si="21"/>
        <v>0</v>
      </c>
      <c r="S103" s="497">
        <f t="shared" si="22"/>
        <v>0</v>
      </c>
      <c r="T103" s="500">
        <v>0</v>
      </c>
      <c r="U103" s="497">
        <f t="shared" si="17"/>
        <v>0</v>
      </c>
      <c r="V103" s="356"/>
      <c r="W103" s="497">
        <f t="shared" si="23"/>
        <v>0</v>
      </c>
      <c r="X103" s="497">
        <f t="shared" si="24"/>
        <v>0</v>
      </c>
      <c r="Y103" s="497">
        <f t="shared" si="25"/>
        <v>0</v>
      </c>
      <c r="Z103" s="356"/>
      <c r="AA103" s="497">
        <f>W103*(1-建設係数!V103)</f>
        <v>0</v>
      </c>
      <c r="AB103" s="497">
        <f>X103*(1-建設係数!V103)</f>
        <v>0</v>
      </c>
      <c r="AC103" s="497">
        <f t="shared" si="26"/>
        <v>0</v>
      </c>
      <c r="AD103" s="499">
        <f>(I103+K103+T103)*全国係数!H103/1000</f>
        <v>0</v>
      </c>
      <c r="AE103" s="499">
        <f>(I103+K103+T103)*全国係数!I103/1000</f>
        <v>0</v>
      </c>
    </row>
    <row r="104" spans="1:31">
      <c r="A104" s="341"/>
      <c r="B104" s="350">
        <v>671</v>
      </c>
      <c r="C104" s="358" t="s">
        <v>570</v>
      </c>
      <c r="D104" s="359"/>
      <c r="E104" s="497">
        <f>DATA!BO104</f>
        <v>0</v>
      </c>
      <c r="F104" s="498">
        <f>全国係数!D104</f>
        <v>0.94782357539036943</v>
      </c>
      <c r="G104" s="497">
        <f t="shared" si="18"/>
        <v>0</v>
      </c>
      <c r="H104" s="498">
        <f>建設係数!U104</f>
        <v>1.2388031845846939</v>
      </c>
      <c r="I104" s="359"/>
      <c r="J104" s="497">
        <f t="shared" si="16"/>
        <v>0</v>
      </c>
      <c r="K104" s="500">
        <v>0</v>
      </c>
      <c r="L104" s="497">
        <f t="shared" si="19"/>
        <v>0</v>
      </c>
      <c r="M104" s="498">
        <f>全国係数!E104+全国係数!F104</f>
        <v>0.20306468361182653</v>
      </c>
      <c r="N104" s="497">
        <f t="shared" si="20"/>
        <v>0</v>
      </c>
      <c r="O104" s="357"/>
      <c r="P104" s="341"/>
      <c r="Q104" s="498">
        <f>全国係数!G104</f>
        <v>7.0440907803514079E-3</v>
      </c>
      <c r="R104" s="497">
        <f t="shared" si="21"/>
        <v>0</v>
      </c>
      <c r="S104" s="497">
        <f t="shared" si="22"/>
        <v>0</v>
      </c>
      <c r="T104" s="500">
        <v>0</v>
      </c>
      <c r="U104" s="497">
        <f t="shared" si="17"/>
        <v>0</v>
      </c>
      <c r="V104" s="356"/>
      <c r="W104" s="497">
        <f t="shared" si="23"/>
        <v>0</v>
      </c>
      <c r="X104" s="497">
        <f t="shared" si="24"/>
        <v>0</v>
      </c>
      <c r="Y104" s="497">
        <f t="shared" si="25"/>
        <v>0</v>
      </c>
      <c r="Z104" s="356"/>
      <c r="AA104" s="497">
        <f>W104*(1-建設係数!V104)</f>
        <v>0</v>
      </c>
      <c r="AB104" s="497">
        <f>X104*(1-建設係数!V104)</f>
        <v>0</v>
      </c>
      <c r="AC104" s="497">
        <f t="shared" si="26"/>
        <v>0</v>
      </c>
      <c r="AD104" s="499">
        <f>(I104+K104+T104)*全国係数!H104/1000</f>
        <v>0</v>
      </c>
      <c r="AE104" s="499">
        <f>(I104+K104+T104)*全国係数!I104/1000</f>
        <v>0</v>
      </c>
    </row>
    <row r="105" spans="1:31">
      <c r="A105" s="341"/>
      <c r="B105" s="350">
        <v>672</v>
      </c>
      <c r="C105" s="358" t="s">
        <v>571</v>
      </c>
      <c r="D105" s="359"/>
      <c r="E105" s="497">
        <f>DATA!BO105</f>
        <v>0</v>
      </c>
      <c r="F105" s="498">
        <f>全国係数!D105</f>
        <v>0.99279337483067454</v>
      </c>
      <c r="G105" s="497">
        <f t="shared" si="18"/>
        <v>0</v>
      </c>
      <c r="H105" s="498">
        <f>建設係数!U105</f>
        <v>1.0030520476753026</v>
      </c>
      <c r="I105" s="359"/>
      <c r="J105" s="497">
        <f t="shared" si="16"/>
        <v>0</v>
      </c>
      <c r="K105" s="500">
        <v>0</v>
      </c>
      <c r="L105" s="497">
        <f t="shared" si="19"/>
        <v>0</v>
      </c>
      <c r="M105" s="498">
        <f>全国係数!E105+全国係数!F105</f>
        <v>0.29915601705918632</v>
      </c>
      <c r="N105" s="497">
        <f t="shared" si="20"/>
        <v>0</v>
      </c>
      <c r="O105" s="357"/>
      <c r="P105" s="341"/>
      <c r="Q105" s="498">
        <f>全国係数!G105</f>
        <v>4.3836646262912754E-2</v>
      </c>
      <c r="R105" s="497">
        <f t="shared" si="21"/>
        <v>0</v>
      </c>
      <c r="S105" s="497">
        <f t="shared" si="22"/>
        <v>0</v>
      </c>
      <c r="T105" s="500">
        <v>0</v>
      </c>
      <c r="U105" s="497">
        <f t="shared" si="17"/>
        <v>0</v>
      </c>
      <c r="V105" s="356"/>
      <c r="W105" s="497">
        <f t="shared" si="23"/>
        <v>0</v>
      </c>
      <c r="X105" s="497">
        <f t="shared" si="24"/>
        <v>0</v>
      </c>
      <c r="Y105" s="497">
        <f t="shared" si="25"/>
        <v>0</v>
      </c>
      <c r="Z105" s="356"/>
      <c r="AA105" s="497">
        <f>W105*(1-建設係数!V105)</f>
        <v>0</v>
      </c>
      <c r="AB105" s="497">
        <f>X105*(1-建設係数!V105)</f>
        <v>0</v>
      </c>
      <c r="AC105" s="497">
        <f t="shared" si="26"/>
        <v>0</v>
      </c>
      <c r="AD105" s="499">
        <f>(I105+K105+T105)*全国係数!H105/1000</f>
        <v>0</v>
      </c>
      <c r="AE105" s="499">
        <f>(I105+K105+T105)*全国係数!I105/1000</f>
        <v>0</v>
      </c>
    </row>
    <row r="106" spans="1:31">
      <c r="A106" s="341"/>
      <c r="B106" s="350">
        <v>673</v>
      </c>
      <c r="C106" s="358" t="s">
        <v>572</v>
      </c>
      <c r="D106" s="359"/>
      <c r="E106" s="497">
        <f>DATA!BO106</f>
        <v>0</v>
      </c>
      <c r="F106" s="498">
        <f>全国係数!D106</f>
        <v>0.99970932666795909</v>
      </c>
      <c r="G106" s="497">
        <f t="shared" si="18"/>
        <v>0</v>
      </c>
      <c r="H106" s="498">
        <f>建設係数!U106</f>
        <v>1.0035674344723533</v>
      </c>
      <c r="I106" s="359"/>
      <c r="J106" s="497">
        <f t="shared" si="16"/>
        <v>0</v>
      </c>
      <c r="K106" s="500">
        <v>0</v>
      </c>
      <c r="L106" s="497">
        <f t="shared" si="19"/>
        <v>0</v>
      </c>
      <c r="M106" s="498">
        <f>全国係数!E106+全国係数!F106</f>
        <v>0.40768407345154573</v>
      </c>
      <c r="N106" s="497">
        <f t="shared" si="20"/>
        <v>0</v>
      </c>
      <c r="O106" s="357"/>
      <c r="P106" s="341"/>
      <c r="Q106" s="498">
        <f>全国係数!G106</f>
        <v>1.1390739185993858E-2</v>
      </c>
      <c r="R106" s="497">
        <f t="shared" si="21"/>
        <v>0</v>
      </c>
      <c r="S106" s="497">
        <f t="shared" si="22"/>
        <v>0</v>
      </c>
      <c r="T106" s="500">
        <v>0</v>
      </c>
      <c r="U106" s="497">
        <f t="shared" si="17"/>
        <v>0</v>
      </c>
      <c r="V106" s="356"/>
      <c r="W106" s="497">
        <f t="shared" si="23"/>
        <v>0</v>
      </c>
      <c r="X106" s="497">
        <f t="shared" si="24"/>
        <v>0</v>
      </c>
      <c r="Y106" s="497">
        <f t="shared" si="25"/>
        <v>0</v>
      </c>
      <c r="Z106" s="356"/>
      <c r="AA106" s="497">
        <f>W106*(1-建設係数!V106)</f>
        <v>0</v>
      </c>
      <c r="AB106" s="497">
        <f>X106*(1-建設係数!V106)</f>
        <v>0</v>
      </c>
      <c r="AC106" s="497">
        <f t="shared" si="26"/>
        <v>0</v>
      </c>
      <c r="AD106" s="499">
        <f>(I106+K106+T106)*全国係数!H106/1000</f>
        <v>0</v>
      </c>
      <c r="AE106" s="499">
        <f>(I106+K106+T106)*全国係数!I106/1000</f>
        <v>0</v>
      </c>
    </row>
    <row r="107" spans="1:31">
      <c r="A107" s="341"/>
      <c r="B107" s="350">
        <v>674</v>
      </c>
      <c r="C107" s="358" t="s">
        <v>573</v>
      </c>
      <c r="D107" s="359"/>
      <c r="E107" s="497">
        <f>DATA!BO107</f>
        <v>0</v>
      </c>
      <c r="F107" s="498">
        <f>全国係数!D107</f>
        <v>0.98777750601969116</v>
      </c>
      <c r="G107" s="497">
        <f t="shared" si="18"/>
        <v>0</v>
      </c>
      <c r="H107" s="498">
        <f>建設係数!U107</f>
        <v>1.0228933413163976</v>
      </c>
      <c r="I107" s="359"/>
      <c r="J107" s="497">
        <f t="shared" si="16"/>
        <v>0</v>
      </c>
      <c r="K107" s="500">
        <v>0</v>
      </c>
      <c r="L107" s="497">
        <f t="shared" si="19"/>
        <v>0</v>
      </c>
      <c r="M107" s="498">
        <f>全国係数!E107+全国係数!F107</f>
        <v>0.38447160223002486</v>
      </c>
      <c r="N107" s="497">
        <f t="shared" si="20"/>
        <v>0</v>
      </c>
      <c r="O107" s="357"/>
      <c r="P107" s="341"/>
      <c r="Q107" s="498">
        <f>全国係数!G107</f>
        <v>2.3941660500509835E-2</v>
      </c>
      <c r="R107" s="497">
        <f t="shared" si="21"/>
        <v>0</v>
      </c>
      <c r="S107" s="497">
        <f t="shared" si="22"/>
        <v>0</v>
      </c>
      <c r="T107" s="500">
        <v>0</v>
      </c>
      <c r="U107" s="497">
        <f t="shared" si="17"/>
        <v>0</v>
      </c>
      <c r="V107" s="356"/>
      <c r="W107" s="497">
        <f t="shared" si="23"/>
        <v>0</v>
      </c>
      <c r="X107" s="497">
        <f t="shared" si="24"/>
        <v>0</v>
      </c>
      <c r="Y107" s="497">
        <f t="shared" si="25"/>
        <v>0</v>
      </c>
      <c r="Z107" s="356"/>
      <c r="AA107" s="497">
        <f>W107*(1-建設係数!V107)</f>
        <v>0</v>
      </c>
      <c r="AB107" s="497">
        <f>X107*(1-建設係数!V107)</f>
        <v>0</v>
      </c>
      <c r="AC107" s="497">
        <f t="shared" si="26"/>
        <v>0</v>
      </c>
      <c r="AD107" s="499">
        <f>(I107+K107+T107)*全国係数!H107/1000</f>
        <v>0</v>
      </c>
      <c r="AE107" s="499">
        <f>(I107+K107+T107)*全国係数!I107/1000</f>
        <v>0</v>
      </c>
    </row>
    <row r="108" spans="1:31">
      <c r="A108" s="341"/>
      <c r="B108" s="350">
        <v>675</v>
      </c>
      <c r="C108" s="358" t="s">
        <v>574</v>
      </c>
      <c r="D108" s="359"/>
      <c r="E108" s="497">
        <f>DATA!BO108</f>
        <v>0</v>
      </c>
      <c r="F108" s="498">
        <f>全国係数!D108</f>
        <v>1</v>
      </c>
      <c r="G108" s="497">
        <f t="shared" si="18"/>
        <v>0</v>
      </c>
      <c r="H108" s="498">
        <f>建設係数!U108</f>
        <v>1.0118486099552586</v>
      </c>
      <c r="I108" s="359"/>
      <c r="J108" s="497">
        <f t="shared" si="16"/>
        <v>0</v>
      </c>
      <c r="K108" s="500">
        <v>0</v>
      </c>
      <c r="L108" s="497">
        <f t="shared" si="19"/>
        <v>0</v>
      </c>
      <c r="M108" s="498">
        <f>全国係数!E108+全国係数!F108</f>
        <v>0.5737874750787233</v>
      </c>
      <c r="N108" s="497">
        <f t="shared" si="20"/>
        <v>0</v>
      </c>
      <c r="O108" s="357"/>
      <c r="P108" s="341"/>
      <c r="Q108" s="498">
        <f>全国係数!G108</f>
        <v>1.7229285828096294E-3</v>
      </c>
      <c r="R108" s="497">
        <f t="shared" si="21"/>
        <v>0</v>
      </c>
      <c r="S108" s="497">
        <f t="shared" si="22"/>
        <v>0</v>
      </c>
      <c r="T108" s="500">
        <v>0</v>
      </c>
      <c r="U108" s="497">
        <f t="shared" si="17"/>
        <v>0</v>
      </c>
      <c r="V108" s="356"/>
      <c r="W108" s="497">
        <f t="shared" si="23"/>
        <v>0</v>
      </c>
      <c r="X108" s="497">
        <f t="shared" si="24"/>
        <v>0</v>
      </c>
      <c r="Y108" s="497">
        <f t="shared" si="25"/>
        <v>0</v>
      </c>
      <c r="Z108" s="356"/>
      <c r="AA108" s="497">
        <f>W108*(1-建設係数!V108)</f>
        <v>0</v>
      </c>
      <c r="AB108" s="497">
        <f>X108*(1-建設係数!V108)</f>
        <v>0</v>
      </c>
      <c r="AC108" s="497">
        <f t="shared" si="26"/>
        <v>0</v>
      </c>
      <c r="AD108" s="499">
        <f>(I108+K108+T108)*全国係数!H108/1000</f>
        <v>0</v>
      </c>
      <c r="AE108" s="499">
        <f>(I108+K108+T108)*全国係数!I108/1000</f>
        <v>0</v>
      </c>
    </row>
    <row r="109" spans="1:31">
      <c r="A109" s="341"/>
      <c r="B109" s="350">
        <v>679</v>
      </c>
      <c r="C109" s="358" t="s">
        <v>575</v>
      </c>
      <c r="D109" s="359"/>
      <c r="E109" s="497">
        <f>DATA!BO109</f>
        <v>0</v>
      </c>
      <c r="F109" s="498">
        <f>全国係数!D109</f>
        <v>0.99192577739580279</v>
      </c>
      <c r="G109" s="497">
        <f t="shared" si="18"/>
        <v>0</v>
      </c>
      <c r="H109" s="498">
        <f>建設係数!U109</f>
        <v>1.0147063623721853</v>
      </c>
      <c r="I109" s="359"/>
      <c r="J109" s="497">
        <f t="shared" si="16"/>
        <v>0</v>
      </c>
      <c r="K109" s="500">
        <v>0</v>
      </c>
      <c r="L109" s="497">
        <f t="shared" si="19"/>
        <v>0</v>
      </c>
      <c r="M109" s="498">
        <f>全国係数!E109+全国係数!F109</f>
        <v>0.42583516643713454</v>
      </c>
      <c r="N109" s="497">
        <f t="shared" si="20"/>
        <v>0</v>
      </c>
      <c r="O109" s="357"/>
      <c r="P109" s="341"/>
      <c r="Q109" s="498">
        <f>全国係数!G109</f>
        <v>1.9367162006393775E-2</v>
      </c>
      <c r="R109" s="497">
        <f t="shared" si="21"/>
        <v>0</v>
      </c>
      <c r="S109" s="497">
        <f t="shared" si="22"/>
        <v>0</v>
      </c>
      <c r="T109" s="500">
        <v>0</v>
      </c>
      <c r="U109" s="497">
        <f t="shared" si="17"/>
        <v>0</v>
      </c>
      <c r="V109" s="356"/>
      <c r="W109" s="497">
        <f t="shared" si="23"/>
        <v>0</v>
      </c>
      <c r="X109" s="497">
        <f t="shared" si="24"/>
        <v>0</v>
      </c>
      <c r="Y109" s="497">
        <f t="shared" si="25"/>
        <v>0</v>
      </c>
      <c r="Z109" s="356"/>
      <c r="AA109" s="497">
        <f>W109*(1-建設係数!V109)</f>
        <v>0</v>
      </c>
      <c r="AB109" s="497">
        <f>X109*(1-建設係数!V109)</f>
        <v>0</v>
      </c>
      <c r="AC109" s="497">
        <f t="shared" si="26"/>
        <v>0</v>
      </c>
      <c r="AD109" s="499">
        <f>(I109+K109+T109)*全国係数!H109/1000</f>
        <v>0</v>
      </c>
      <c r="AE109" s="499">
        <f>(I109+K109+T109)*全国係数!I109/1000</f>
        <v>0</v>
      </c>
    </row>
    <row r="110" spans="1:31">
      <c r="A110" s="341"/>
      <c r="B110" s="350">
        <v>681</v>
      </c>
      <c r="C110" s="358" t="s">
        <v>576</v>
      </c>
      <c r="D110" s="359"/>
      <c r="E110" s="497">
        <f>DATA!BO110</f>
        <v>0</v>
      </c>
      <c r="F110" s="498">
        <f>全国係数!D110</f>
        <v>1</v>
      </c>
      <c r="G110" s="497">
        <f t="shared" si="18"/>
        <v>0</v>
      </c>
      <c r="H110" s="498">
        <f>建設係数!U110</f>
        <v>1.0287413518373496</v>
      </c>
      <c r="I110" s="359"/>
      <c r="J110" s="497">
        <f t="shared" si="16"/>
        <v>0</v>
      </c>
      <c r="K110" s="500">
        <v>0</v>
      </c>
      <c r="L110" s="497">
        <f t="shared" si="19"/>
        <v>0</v>
      </c>
      <c r="M110" s="498">
        <f>全国係数!E110+全国係数!F110</f>
        <v>0</v>
      </c>
      <c r="N110" s="497">
        <f t="shared" si="20"/>
        <v>0</v>
      </c>
      <c r="O110" s="357"/>
      <c r="P110" s="341"/>
      <c r="Q110" s="498">
        <f>全国係数!G110</f>
        <v>0</v>
      </c>
      <c r="R110" s="497">
        <f t="shared" si="21"/>
        <v>0</v>
      </c>
      <c r="S110" s="497">
        <f t="shared" si="22"/>
        <v>0</v>
      </c>
      <c r="T110" s="500">
        <v>0</v>
      </c>
      <c r="U110" s="497">
        <f t="shared" si="17"/>
        <v>0</v>
      </c>
      <c r="V110" s="356"/>
      <c r="W110" s="497">
        <f t="shared" si="23"/>
        <v>0</v>
      </c>
      <c r="X110" s="497">
        <f t="shared" si="24"/>
        <v>0</v>
      </c>
      <c r="Y110" s="497">
        <f t="shared" si="25"/>
        <v>0</v>
      </c>
      <c r="Z110" s="356"/>
      <c r="AA110" s="497">
        <f>W110*(1-建設係数!V110)</f>
        <v>0</v>
      </c>
      <c r="AB110" s="497">
        <f>X110*(1-建設係数!V110)</f>
        <v>0</v>
      </c>
      <c r="AC110" s="497">
        <f t="shared" si="26"/>
        <v>0</v>
      </c>
      <c r="AD110" s="499">
        <f>(I110+K110+T110)*全国係数!H110/1000</f>
        <v>0</v>
      </c>
      <c r="AE110" s="499">
        <f>(I110+K110+T110)*全国係数!I110/1000</f>
        <v>0</v>
      </c>
    </row>
    <row r="111" spans="1:31">
      <c r="A111" s="341"/>
      <c r="B111" s="361">
        <v>691</v>
      </c>
      <c r="C111" s="362" t="s">
        <v>577</v>
      </c>
      <c r="D111" s="363"/>
      <c r="E111" s="497">
        <f>DATA!BO111</f>
        <v>0</v>
      </c>
      <c r="F111" s="498">
        <f>全国係数!D111</f>
        <v>0.72952939998567257</v>
      </c>
      <c r="G111" s="497">
        <f t="shared" ref="G111" si="27">E111*F111</f>
        <v>0</v>
      </c>
      <c r="H111" s="498">
        <f>建設係数!U111</f>
        <v>1.0462282109380405</v>
      </c>
      <c r="I111" s="363"/>
      <c r="J111" s="497">
        <f t="shared" si="16"/>
        <v>0</v>
      </c>
      <c r="K111" s="501">
        <v>0</v>
      </c>
      <c r="L111" s="497">
        <f t="shared" si="19"/>
        <v>0</v>
      </c>
      <c r="M111" s="498">
        <f>全国係数!E111+全国係数!F111</f>
        <v>0.58294801330774515</v>
      </c>
      <c r="N111" s="497">
        <f t="shared" si="20"/>
        <v>0</v>
      </c>
      <c r="O111" s="357"/>
      <c r="P111" s="341"/>
      <c r="Q111" s="498">
        <f>全国係数!G111</f>
        <v>6.4312667615553264E-6</v>
      </c>
      <c r="R111" s="497">
        <f t="shared" si="21"/>
        <v>0</v>
      </c>
      <c r="S111" s="497">
        <f t="shared" si="22"/>
        <v>0</v>
      </c>
      <c r="T111" s="501">
        <v>0</v>
      </c>
      <c r="U111" s="497">
        <f t="shared" si="17"/>
        <v>0</v>
      </c>
      <c r="V111" s="364"/>
      <c r="W111" s="497">
        <f t="shared" si="23"/>
        <v>0</v>
      </c>
      <c r="X111" s="497">
        <f t="shared" si="24"/>
        <v>0</v>
      </c>
      <c r="Y111" s="497">
        <f t="shared" si="25"/>
        <v>0</v>
      </c>
      <c r="Z111" s="364"/>
      <c r="AA111" s="497">
        <f>W111*(1-建設係数!V111)</f>
        <v>0</v>
      </c>
      <c r="AB111" s="497">
        <f>X111*(1-建設係数!V111)</f>
        <v>0</v>
      </c>
      <c r="AC111" s="497">
        <f t="shared" si="26"/>
        <v>0</v>
      </c>
      <c r="AD111" s="499">
        <f>(I111+K111+T111)*全国係数!H111/1000</f>
        <v>0</v>
      </c>
      <c r="AE111" s="499">
        <f>(I111+K111+T111)*全国係数!I111/1000</f>
        <v>0</v>
      </c>
    </row>
    <row r="112" spans="1:31">
      <c r="A112" s="341"/>
      <c r="B112" s="365">
        <v>700</v>
      </c>
      <c r="C112" s="366" t="s">
        <v>45</v>
      </c>
      <c r="D112" s="367"/>
      <c r="E112" s="502">
        <f>DATA!BO112</f>
        <v>0</v>
      </c>
      <c r="F112" s="369"/>
      <c r="G112" s="370">
        <f>SUM(G6:G111)</f>
        <v>0</v>
      </c>
      <c r="H112" s="371"/>
      <c r="I112" s="368">
        <f>SUM((I6:I111))</f>
        <v>0</v>
      </c>
      <c r="J112" s="368">
        <f t="shared" ref="J112:L112" si="28">SUM((J6:J111))</f>
        <v>0</v>
      </c>
      <c r="K112" s="370">
        <f t="shared" si="28"/>
        <v>0</v>
      </c>
      <c r="L112" s="368">
        <f t="shared" si="28"/>
        <v>0</v>
      </c>
      <c r="M112" s="372"/>
      <c r="N112" s="368">
        <f>SUM((N6:N111))</f>
        <v>0</v>
      </c>
      <c r="O112" s="357"/>
      <c r="P112" s="341"/>
      <c r="Q112" s="373">
        <f>全国係数!G112</f>
        <v>1</v>
      </c>
      <c r="R112" s="368">
        <f t="shared" ref="R112" si="29">Q112*$P$116</f>
        <v>0</v>
      </c>
      <c r="S112" s="368">
        <f>SUM((S6:S111))</f>
        <v>0</v>
      </c>
      <c r="T112" s="370">
        <f>SUM((T6:T111))</f>
        <v>0</v>
      </c>
      <c r="U112" s="368">
        <f t="shared" ref="U112:AE112" si="30">SUM((U6:U111))</f>
        <v>0</v>
      </c>
      <c r="V112" s="368">
        <f t="shared" si="30"/>
        <v>0</v>
      </c>
      <c r="W112" s="368">
        <f t="shared" si="30"/>
        <v>0</v>
      </c>
      <c r="X112" s="368">
        <f t="shared" si="30"/>
        <v>0</v>
      </c>
      <c r="Y112" s="368">
        <f t="shared" si="30"/>
        <v>0</v>
      </c>
      <c r="Z112" s="368">
        <f t="shared" si="30"/>
        <v>0</v>
      </c>
      <c r="AA112" s="368">
        <f t="shared" si="30"/>
        <v>0</v>
      </c>
      <c r="AB112" s="368">
        <f t="shared" si="30"/>
        <v>0</v>
      </c>
      <c r="AC112" s="368">
        <f t="shared" si="30"/>
        <v>0</v>
      </c>
      <c r="AD112" s="374">
        <f t="shared" si="30"/>
        <v>0</v>
      </c>
      <c r="AE112" s="374">
        <f t="shared" si="30"/>
        <v>0</v>
      </c>
    </row>
    <row r="113" spans="1:31">
      <c r="A113" s="341"/>
      <c r="B113" s="375">
        <v>711</v>
      </c>
      <c r="C113" s="376" t="s">
        <v>46</v>
      </c>
      <c r="D113" s="377"/>
      <c r="E113" s="503">
        <f>DATA!BO113</f>
        <v>0</v>
      </c>
      <c r="F113" s="379"/>
      <c r="G113" s="380"/>
      <c r="H113" s="381"/>
      <c r="I113" s="382"/>
      <c r="J113" s="380"/>
      <c r="K113" s="380"/>
      <c r="L113" s="380"/>
      <c r="M113" s="383"/>
      <c r="N113" s="313" t="s">
        <v>246</v>
      </c>
      <c r="O113" s="313" t="s">
        <v>295</v>
      </c>
      <c r="P113" s="313" t="s">
        <v>248</v>
      </c>
      <c r="Q113" s="384"/>
      <c r="R113" s="380"/>
      <c r="S113" s="380"/>
      <c r="T113" s="380"/>
      <c r="U113" s="380"/>
      <c r="V113" s="380"/>
      <c r="W113" s="380"/>
      <c r="X113" s="380"/>
      <c r="Y113" s="380"/>
      <c r="Z113" s="380"/>
      <c r="AA113" s="380"/>
      <c r="AB113" s="380"/>
      <c r="AC113" s="380"/>
      <c r="AD113" s="380"/>
      <c r="AE113" s="380"/>
    </row>
    <row r="114" spans="1:31">
      <c r="A114" s="341"/>
      <c r="B114" s="385">
        <v>911</v>
      </c>
      <c r="C114" s="386" t="s">
        <v>47</v>
      </c>
      <c r="D114" s="387"/>
      <c r="E114" s="504">
        <f>DATA!BO114</f>
        <v>0</v>
      </c>
      <c r="F114" s="354"/>
      <c r="G114" s="388"/>
      <c r="H114" s="389">
        <f>建設係数!U112</f>
        <v>0.99943280997520201</v>
      </c>
      <c r="J114" s="390">
        <f>(E114+E115)/H114</f>
        <v>0</v>
      </c>
      <c r="K114" s="388"/>
      <c r="L114" s="388"/>
      <c r="M114" s="388"/>
      <c r="N114" s="391">
        <f>J114</f>
        <v>0</v>
      </c>
      <c r="O114" s="392">
        <f>建設係数!N6</f>
        <v>0.97052247807292447</v>
      </c>
      <c r="P114" s="392">
        <f>建設係数!O6</f>
        <v>0.74582688417707854</v>
      </c>
      <c r="Q114" s="388"/>
      <c r="R114" s="388"/>
      <c r="S114" s="388"/>
      <c r="T114" s="388"/>
      <c r="U114" s="388"/>
      <c r="V114" s="388"/>
      <c r="W114" s="388"/>
      <c r="X114" s="388"/>
      <c r="Y114" s="388"/>
      <c r="Z114" s="388"/>
      <c r="AA114" s="388"/>
      <c r="AB114" s="388"/>
      <c r="AC114" s="388"/>
      <c r="AD114" s="388"/>
      <c r="AE114" s="388"/>
    </row>
    <row r="115" spans="1:31">
      <c r="A115" s="341"/>
      <c r="B115" s="393">
        <v>921</v>
      </c>
      <c r="C115" s="394" t="s">
        <v>578</v>
      </c>
      <c r="D115" s="395"/>
      <c r="E115" s="497">
        <f>DATA!BO115</f>
        <v>0</v>
      </c>
      <c r="F115" s="357"/>
      <c r="G115" s="396"/>
      <c r="I115" s="397"/>
      <c r="K115" s="357"/>
      <c r="M115" s="341"/>
      <c r="N115" s="398" t="s">
        <v>249</v>
      </c>
      <c r="O115" s="398" t="s">
        <v>249</v>
      </c>
      <c r="P115" s="398" t="s">
        <v>249</v>
      </c>
      <c r="Q115" s="357"/>
    </row>
    <row r="116" spans="1:31">
      <c r="A116" s="341"/>
      <c r="B116" s="393">
        <v>931</v>
      </c>
      <c r="C116" s="394" t="s">
        <v>48</v>
      </c>
      <c r="D116" s="387"/>
      <c r="E116" s="497">
        <f>DATA!BO116</f>
        <v>0</v>
      </c>
      <c r="F116" s="357"/>
      <c r="H116" s="399"/>
      <c r="I116" s="400"/>
      <c r="J116" s="401"/>
      <c r="N116" s="391">
        <f>N112+N114</f>
        <v>0</v>
      </c>
      <c r="O116" s="370">
        <f>N116*O114</f>
        <v>0</v>
      </c>
      <c r="P116" s="370">
        <f>O116*P114</f>
        <v>0</v>
      </c>
    </row>
    <row r="117" spans="1:31">
      <c r="A117" s="341"/>
      <c r="B117" s="393">
        <v>932</v>
      </c>
      <c r="C117" s="394" t="s">
        <v>49</v>
      </c>
      <c r="D117" s="387"/>
      <c r="E117" s="497">
        <f>DATA!BO117</f>
        <v>0</v>
      </c>
      <c r="F117" s="402"/>
      <c r="G117" s="403"/>
      <c r="M117" s="341"/>
      <c r="Q117" s="357"/>
    </row>
    <row r="118" spans="1:31">
      <c r="A118" s="341"/>
      <c r="B118" s="393">
        <v>941</v>
      </c>
      <c r="C118" s="394" t="s">
        <v>579</v>
      </c>
      <c r="D118" s="387"/>
      <c r="E118" s="497">
        <f>DATA!BO118</f>
        <v>0</v>
      </c>
      <c r="F118" s="357"/>
      <c r="N118" s="388"/>
      <c r="O118" s="388"/>
      <c r="P118" s="388"/>
    </row>
    <row r="119" spans="1:31">
      <c r="A119" s="341"/>
      <c r="B119" s="393">
        <v>951</v>
      </c>
      <c r="C119" s="394" t="s">
        <v>580</v>
      </c>
      <c r="D119" s="387"/>
      <c r="E119" s="497">
        <f>DATA!BO119</f>
        <v>0</v>
      </c>
      <c r="F119" s="357"/>
    </row>
    <row r="120" spans="1:31">
      <c r="A120" s="341"/>
      <c r="B120" s="404"/>
      <c r="C120" s="405" t="s">
        <v>581</v>
      </c>
      <c r="D120" s="387"/>
      <c r="E120" s="505">
        <f>DATA!BO120</f>
        <v>0</v>
      </c>
      <c r="F120" s="357"/>
    </row>
    <row r="121" spans="1:31">
      <c r="A121" s="341"/>
      <c r="B121" s="406">
        <v>960</v>
      </c>
      <c r="C121" s="407" t="s">
        <v>50</v>
      </c>
      <c r="D121" s="387"/>
      <c r="E121" s="502">
        <f>DATA!BO121</f>
        <v>0</v>
      </c>
      <c r="F121" s="357"/>
    </row>
    <row r="122" spans="1:31">
      <c r="A122" s="341"/>
      <c r="B122" s="406">
        <v>970</v>
      </c>
      <c r="C122" s="407" t="s">
        <v>51</v>
      </c>
      <c r="D122" s="387"/>
      <c r="E122" s="502">
        <f>DATA!BO122</f>
        <v>0</v>
      </c>
      <c r="F122" s="357"/>
    </row>
    <row r="123" spans="1:31">
      <c r="B123" s="408"/>
      <c r="C123" s="408"/>
      <c r="D123" s="409"/>
      <c r="E123" s="388"/>
    </row>
    <row r="124" spans="1:31">
      <c r="B124" s="409"/>
      <c r="C124" s="409"/>
      <c r="D124" s="409"/>
    </row>
    <row r="125" spans="1:31">
      <c r="B125" s="409"/>
    </row>
  </sheetData>
  <sheetProtection sheet="1" objects="1" scenarios="1"/>
  <mergeCells count="31">
    <mergeCell ref="H2:H4"/>
    <mergeCell ref="B2:C5"/>
    <mergeCell ref="D2:D4"/>
    <mergeCell ref="E2:E4"/>
    <mergeCell ref="F2:F4"/>
    <mergeCell ref="G2:G4"/>
    <mergeCell ref="T2:T4"/>
    <mergeCell ref="I2:I3"/>
    <mergeCell ref="J2:J3"/>
    <mergeCell ref="K2:K4"/>
    <mergeCell ref="L2:L3"/>
    <mergeCell ref="M2:M4"/>
    <mergeCell ref="N2:N4"/>
    <mergeCell ref="O2:O4"/>
    <mergeCell ref="P2:P4"/>
    <mergeCell ref="Q2:Q4"/>
    <mergeCell ref="R2:R4"/>
    <mergeCell ref="S2:S4"/>
    <mergeCell ref="U2:U3"/>
    <mergeCell ref="V2:Y2"/>
    <mergeCell ref="Z2:AC2"/>
    <mergeCell ref="AD2:AD5"/>
    <mergeCell ref="AE2:AE5"/>
    <mergeCell ref="V3:V4"/>
    <mergeCell ref="W3:W4"/>
    <mergeCell ref="X3:X4"/>
    <mergeCell ref="Y3:Y4"/>
    <mergeCell ref="Z3:Z4"/>
    <mergeCell ref="AA3:AA4"/>
    <mergeCell ref="AB3:AB4"/>
    <mergeCell ref="AC3:AC4"/>
  </mergeCells>
  <phoneticPr fontId="3"/>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663300"/>
  </sheetPr>
  <dimension ref="A1:DJ195"/>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8"/>
  <cols>
    <col min="1" max="1" width="1.6328125" style="1" customWidth="1"/>
    <col min="2" max="2" width="9" style="261"/>
    <col min="3" max="3" width="27.453125" style="159" customWidth="1"/>
    <col min="4" max="67" width="12.6328125" style="1" customWidth="1"/>
    <col min="68" max="68" width="7.90625" style="1" customWidth="1"/>
    <col min="69" max="72" width="12.6328125" style="1" customWidth="1"/>
    <col min="73" max="73" width="9" style="1"/>
    <col min="74" max="74" width="6.90625" style="160" customWidth="1"/>
    <col min="75" max="75" width="5.6328125" style="161" customWidth="1"/>
    <col min="76" max="76" width="5.6328125" style="1" customWidth="1"/>
    <col min="77" max="77" width="32.6328125" style="1" customWidth="1"/>
    <col min="78" max="81" width="12.6328125" style="1" customWidth="1"/>
    <col min="82" max="83" width="1.6328125" style="1" customWidth="1"/>
    <col min="84" max="85" width="5.6328125" style="161" customWidth="1"/>
    <col min="86" max="86" width="27" style="1" customWidth="1"/>
    <col min="87" max="90" width="12.6328125" style="1" customWidth="1"/>
    <col min="91" max="91" width="9" style="1"/>
    <col min="92" max="92" width="5.6328125" style="161" customWidth="1"/>
    <col min="93" max="93" width="5.6328125" style="162" customWidth="1"/>
    <col min="94" max="94" width="32.6328125" style="1" customWidth="1"/>
    <col min="95" max="98" width="12.6328125" style="1" customWidth="1"/>
    <col min="99" max="99" width="4.6328125" style="1" hidden="1" customWidth="1"/>
    <col min="100" max="100" width="4.453125" style="1" customWidth="1"/>
    <col min="101" max="102" width="5.6328125" style="161" customWidth="1"/>
    <col min="103" max="103" width="27" style="1" customWidth="1"/>
    <col min="104" max="107" width="12.6328125" style="1" customWidth="1"/>
    <col min="108" max="108" width="1.6328125" style="1" customWidth="1"/>
    <col min="109" max="109" width="5.6328125" style="161" customWidth="1"/>
    <col min="110" max="110" width="27" style="1" customWidth="1"/>
    <col min="111" max="114" width="12.6328125" style="1" customWidth="1"/>
    <col min="115" max="16384" width="9" style="1"/>
  </cols>
  <sheetData>
    <row r="1" spans="1:114" ht="37.5" customHeight="1">
      <c r="B1" s="158"/>
      <c r="DC1" s="163" t="s">
        <v>335</v>
      </c>
      <c r="DE1" s="164">
        <f>IF(報告書!K4="39部門",1,2)</f>
        <v>1</v>
      </c>
      <c r="DJ1" s="163" t="str">
        <f>報告書!K2</f>
        <v>千円</v>
      </c>
    </row>
    <row r="2" spans="1:114">
      <c r="A2" s="7"/>
      <c r="B2" s="866" t="s">
        <v>818</v>
      </c>
      <c r="C2" s="867"/>
      <c r="D2" s="165" t="s">
        <v>586</v>
      </c>
      <c r="E2" s="166"/>
      <c r="F2" s="166"/>
      <c r="G2" s="166"/>
      <c r="H2" s="167" t="s">
        <v>587</v>
      </c>
      <c r="I2" s="168"/>
      <c r="J2" s="168"/>
      <c r="K2" s="168"/>
      <c r="L2" s="168"/>
      <c r="M2" s="168"/>
      <c r="N2" s="168"/>
      <c r="O2" s="168"/>
      <c r="P2" s="168"/>
      <c r="Q2" s="168"/>
      <c r="R2" s="168"/>
      <c r="S2" s="168"/>
      <c r="T2" s="168"/>
      <c r="U2" s="168"/>
      <c r="V2" s="169" t="s">
        <v>588</v>
      </c>
      <c r="W2" s="170"/>
      <c r="X2" s="170"/>
      <c r="Y2" s="170"/>
      <c r="Z2" s="170"/>
      <c r="AA2" s="170"/>
      <c r="AB2" s="170"/>
      <c r="AC2" s="170"/>
      <c r="AD2" s="170"/>
      <c r="AE2" s="170"/>
      <c r="AF2" s="170"/>
      <c r="AG2" s="171" t="s">
        <v>589</v>
      </c>
      <c r="AH2" s="172"/>
      <c r="AI2" s="172"/>
      <c r="AJ2" s="172"/>
      <c r="AK2" s="172"/>
      <c r="AL2" s="172"/>
      <c r="AM2" s="172"/>
      <c r="AN2" s="172"/>
      <c r="AO2" s="172"/>
      <c r="AP2" s="172"/>
      <c r="AQ2" s="172"/>
      <c r="AR2" s="172"/>
      <c r="AS2" s="172"/>
      <c r="AT2" s="172"/>
      <c r="AU2" s="172"/>
      <c r="AV2" s="172"/>
      <c r="AW2" s="172"/>
      <c r="AX2" s="172"/>
      <c r="AY2" s="172"/>
      <c r="AZ2" s="172"/>
      <c r="BA2" s="172"/>
      <c r="BB2" s="173" t="s">
        <v>590</v>
      </c>
      <c r="BC2" s="174"/>
      <c r="BD2" s="174"/>
      <c r="BE2" s="174"/>
      <c r="BF2" s="174"/>
      <c r="BG2" s="174"/>
      <c r="BH2" s="174"/>
      <c r="BI2" s="174"/>
      <c r="BJ2" s="174"/>
      <c r="BK2" s="174"/>
      <c r="BL2" s="174"/>
      <c r="BM2" s="174"/>
      <c r="BN2" s="175"/>
      <c r="BO2" s="37"/>
      <c r="BP2" s="27"/>
      <c r="BQ2" s="861" t="s">
        <v>251</v>
      </c>
      <c r="BR2" s="862"/>
      <c r="BS2" s="862"/>
      <c r="BT2" s="863"/>
      <c r="BU2" s="27"/>
      <c r="BV2" s="864" t="s">
        <v>413</v>
      </c>
      <c r="BW2" s="857" t="s">
        <v>252</v>
      </c>
      <c r="BX2" s="859" t="s">
        <v>412</v>
      </c>
      <c r="BY2" s="859"/>
      <c r="BZ2" s="850" t="s">
        <v>253</v>
      </c>
      <c r="CA2" s="850" t="s">
        <v>254</v>
      </c>
      <c r="CB2" s="850" t="s">
        <v>255</v>
      </c>
      <c r="CC2" s="850" t="s">
        <v>236</v>
      </c>
      <c r="CD2" s="27"/>
      <c r="CE2" s="53"/>
      <c r="CF2" s="857" t="s">
        <v>256</v>
      </c>
      <c r="CG2" s="859" t="s">
        <v>412</v>
      </c>
      <c r="CH2" s="859"/>
      <c r="CI2" s="850" t="s">
        <v>253</v>
      </c>
      <c r="CJ2" s="850" t="s">
        <v>254</v>
      </c>
      <c r="CK2" s="850" t="s">
        <v>255</v>
      </c>
      <c r="CL2" s="850" t="s">
        <v>236</v>
      </c>
      <c r="CM2" s="48"/>
      <c r="CN2" s="851" t="s">
        <v>252</v>
      </c>
      <c r="CO2" s="853" t="s">
        <v>818</v>
      </c>
      <c r="CP2" s="853"/>
      <c r="CQ2" s="849" t="s">
        <v>253</v>
      </c>
      <c r="CR2" s="849" t="s">
        <v>254</v>
      </c>
      <c r="CS2" s="849" t="s">
        <v>255</v>
      </c>
      <c r="CT2" s="849" t="s">
        <v>236</v>
      </c>
      <c r="CU2" s="27"/>
      <c r="CV2" s="53"/>
      <c r="CW2" s="851" t="s">
        <v>252</v>
      </c>
      <c r="CX2" s="853" t="s">
        <v>818</v>
      </c>
      <c r="CY2" s="853"/>
      <c r="CZ2" s="849" t="s">
        <v>253</v>
      </c>
      <c r="DA2" s="849" t="s">
        <v>254</v>
      </c>
      <c r="DB2" s="849" t="s">
        <v>255</v>
      </c>
      <c r="DC2" s="849" t="s">
        <v>236</v>
      </c>
      <c r="DE2" s="855" t="str">
        <f>IF(DE1=1,"39部門分類","106部門分類")</f>
        <v>39部門分類</v>
      </c>
      <c r="DF2" s="855"/>
      <c r="DG2" s="849" t="s">
        <v>253</v>
      </c>
      <c r="DH2" s="849" t="s">
        <v>254</v>
      </c>
      <c r="DI2" s="849" t="s">
        <v>255</v>
      </c>
      <c r="DJ2" s="849" t="s">
        <v>236</v>
      </c>
    </row>
    <row r="3" spans="1:114" ht="31" customHeight="1">
      <c r="A3" s="7"/>
      <c r="B3" s="868"/>
      <c r="C3" s="869"/>
      <c r="D3" s="262" t="s">
        <v>282</v>
      </c>
      <c r="E3" s="263" t="s">
        <v>16</v>
      </c>
      <c r="F3" s="263" t="s">
        <v>839</v>
      </c>
      <c r="G3" s="263" t="s">
        <v>284</v>
      </c>
      <c r="H3" s="264" t="s">
        <v>285</v>
      </c>
      <c r="I3" s="264" t="s">
        <v>6</v>
      </c>
      <c r="J3" s="264" t="s">
        <v>17</v>
      </c>
      <c r="K3" s="265" t="s">
        <v>18</v>
      </c>
      <c r="L3" s="265" t="s">
        <v>19</v>
      </c>
      <c r="M3" s="265" t="s">
        <v>418</v>
      </c>
      <c r="N3" s="265" t="s">
        <v>840</v>
      </c>
      <c r="O3" s="265" t="s">
        <v>420</v>
      </c>
      <c r="P3" s="265" t="s">
        <v>421</v>
      </c>
      <c r="Q3" s="265" t="s">
        <v>422</v>
      </c>
      <c r="R3" s="265" t="s">
        <v>423</v>
      </c>
      <c r="S3" s="265" t="s">
        <v>424</v>
      </c>
      <c r="T3" s="265" t="s">
        <v>425</v>
      </c>
      <c r="U3" s="265" t="s">
        <v>426</v>
      </c>
      <c r="V3" s="266" t="s">
        <v>427</v>
      </c>
      <c r="W3" s="266" t="s">
        <v>428</v>
      </c>
      <c r="X3" s="266" t="s">
        <v>429</v>
      </c>
      <c r="Y3" s="266" t="s">
        <v>430</v>
      </c>
      <c r="Z3" s="266" t="s">
        <v>431</v>
      </c>
      <c r="AA3" s="266" t="s">
        <v>432</v>
      </c>
      <c r="AB3" s="266" t="s">
        <v>433</v>
      </c>
      <c r="AC3" s="266" t="s">
        <v>434</v>
      </c>
      <c r="AD3" s="266" t="s">
        <v>20</v>
      </c>
      <c r="AE3" s="266" t="s">
        <v>436</v>
      </c>
      <c r="AF3" s="266" t="s">
        <v>437</v>
      </c>
      <c r="AG3" s="267" t="s">
        <v>438</v>
      </c>
      <c r="AH3" s="267" t="s">
        <v>439</v>
      </c>
      <c r="AI3" s="267" t="s">
        <v>440</v>
      </c>
      <c r="AJ3" s="267" t="s">
        <v>441</v>
      </c>
      <c r="AK3" s="267" t="s">
        <v>442</v>
      </c>
      <c r="AL3" s="267" t="s">
        <v>443</v>
      </c>
      <c r="AM3" s="267" t="s">
        <v>444</v>
      </c>
      <c r="AN3" s="267" t="s">
        <v>445</v>
      </c>
      <c r="AO3" s="267" t="s">
        <v>446</v>
      </c>
      <c r="AP3" s="267" t="s">
        <v>447</v>
      </c>
      <c r="AQ3" s="267" t="s">
        <v>448</v>
      </c>
      <c r="AR3" s="267" t="s">
        <v>449</v>
      </c>
      <c r="AS3" s="267" t="s">
        <v>450</v>
      </c>
      <c r="AT3" s="267" t="s">
        <v>451</v>
      </c>
      <c r="AU3" s="267" t="s">
        <v>452</v>
      </c>
      <c r="AV3" s="267" t="s">
        <v>453</v>
      </c>
      <c r="AW3" s="267" t="s">
        <v>454</v>
      </c>
      <c r="AX3" s="267" t="s">
        <v>455</v>
      </c>
      <c r="AY3" s="267" t="s">
        <v>456</v>
      </c>
      <c r="AZ3" s="267" t="s">
        <v>817</v>
      </c>
      <c r="BA3" s="267" t="s">
        <v>458</v>
      </c>
      <c r="BB3" s="268" t="s">
        <v>459</v>
      </c>
      <c r="BC3" s="268" t="s">
        <v>460</v>
      </c>
      <c r="BD3" s="268" t="s">
        <v>461</v>
      </c>
      <c r="BE3" s="268" t="s">
        <v>462</v>
      </c>
      <c r="BF3" s="268" t="s">
        <v>463</v>
      </c>
      <c r="BG3" s="268" t="s">
        <v>464</v>
      </c>
      <c r="BH3" s="268" t="s">
        <v>465</v>
      </c>
      <c r="BI3" s="268" t="s">
        <v>466</v>
      </c>
      <c r="BJ3" s="268" t="s">
        <v>467</v>
      </c>
      <c r="BK3" s="268" t="s">
        <v>468</v>
      </c>
      <c r="BL3" s="268" t="s">
        <v>469</v>
      </c>
      <c r="BM3" s="268" t="s">
        <v>470</v>
      </c>
      <c r="BN3" s="269" t="s">
        <v>471</v>
      </c>
      <c r="BO3" s="270" t="s">
        <v>257</v>
      </c>
      <c r="BP3" s="27"/>
      <c r="BQ3" s="178" t="s">
        <v>122</v>
      </c>
      <c r="BR3" s="177" t="s">
        <v>16</v>
      </c>
      <c r="BS3" s="177" t="s">
        <v>149</v>
      </c>
      <c r="BT3" s="179" t="s">
        <v>171</v>
      </c>
      <c r="BU3" s="27"/>
      <c r="BV3" s="864"/>
      <c r="BW3" s="857"/>
      <c r="BX3" s="859"/>
      <c r="BY3" s="859"/>
      <c r="BZ3" s="850"/>
      <c r="CA3" s="850" t="s">
        <v>258</v>
      </c>
      <c r="CB3" s="850" t="s">
        <v>259</v>
      </c>
      <c r="CC3" s="850" t="s">
        <v>260</v>
      </c>
      <c r="CD3" s="27"/>
      <c r="CE3" s="53"/>
      <c r="CF3" s="857"/>
      <c r="CG3" s="859"/>
      <c r="CH3" s="859"/>
      <c r="CI3" s="850"/>
      <c r="CJ3" s="850" t="s">
        <v>261</v>
      </c>
      <c r="CK3" s="850" t="s">
        <v>262</v>
      </c>
      <c r="CL3" s="850" t="s">
        <v>263</v>
      </c>
      <c r="CM3" s="48"/>
      <c r="CN3" s="851"/>
      <c r="CO3" s="853"/>
      <c r="CP3" s="853"/>
      <c r="CQ3" s="849"/>
      <c r="CR3" s="849" t="s">
        <v>258</v>
      </c>
      <c r="CS3" s="849" t="s">
        <v>259</v>
      </c>
      <c r="CT3" s="849" t="s">
        <v>260</v>
      </c>
      <c r="CU3" s="27"/>
      <c r="CV3" s="53"/>
      <c r="CW3" s="851"/>
      <c r="CX3" s="853"/>
      <c r="CY3" s="853"/>
      <c r="CZ3" s="849"/>
      <c r="DA3" s="849" t="s">
        <v>258</v>
      </c>
      <c r="DB3" s="849" t="s">
        <v>259</v>
      </c>
      <c r="DC3" s="849" t="s">
        <v>260</v>
      </c>
      <c r="DE3" s="855"/>
      <c r="DF3" s="855"/>
      <c r="DG3" s="849"/>
      <c r="DH3" s="849"/>
      <c r="DI3" s="849"/>
      <c r="DJ3" s="849" t="s">
        <v>260</v>
      </c>
    </row>
    <row r="4" spans="1:114">
      <c r="A4" s="7"/>
      <c r="B4" s="180"/>
      <c r="C4" s="181" t="s">
        <v>280</v>
      </c>
      <c r="D4" s="182">
        <v>1</v>
      </c>
      <c r="E4" s="183">
        <v>2</v>
      </c>
      <c r="F4" s="182">
        <v>3</v>
      </c>
      <c r="G4" s="183">
        <v>4</v>
      </c>
      <c r="H4" s="182">
        <v>5</v>
      </c>
      <c r="I4" s="183">
        <v>6</v>
      </c>
      <c r="J4" s="182">
        <v>7</v>
      </c>
      <c r="K4" s="183">
        <v>8</v>
      </c>
      <c r="L4" s="182">
        <v>9</v>
      </c>
      <c r="M4" s="183">
        <v>10</v>
      </c>
      <c r="N4" s="182">
        <v>11</v>
      </c>
      <c r="O4" s="183">
        <v>12</v>
      </c>
      <c r="P4" s="182">
        <v>13</v>
      </c>
      <c r="Q4" s="183">
        <v>14</v>
      </c>
      <c r="R4" s="182">
        <v>15</v>
      </c>
      <c r="S4" s="183">
        <v>16</v>
      </c>
      <c r="T4" s="182">
        <v>17</v>
      </c>
      <c r="U4" s="183">
        <v>18</v>
      </c>
      <c r="V4" s="182">
        <v>19</v>
      </c>
      <c r="W4" s="183">
        <v>20</v>
      </c>
      <c r="X4" s="182">
        <v>21</v>
      </c>
      <c r="Y4" s="183">
        <v>22</v>
      </c>
      <c r="Z4" s="182">
        <v>23</v>
      </c>
      <c r="AA4" s="183">
        <v>24</v>
      </c>
      <c r="AB4" s="182">
        <v>25</v>
      </c>
      <c r="AC4" s="183">
        <v>26</v>
      </c>
      <c r="AD4" s="182">
        <v>27</v>
      </c>
      <c r="AE4" s="183">
        <v>28</v>
      </c>
      <c r="AF4" s="182">
        <v>29</v>
      </c>
      <c r="AG4" s="183">
        <v>30</v>
      </c>
      <c r="AH4" s="182">
        <v>31</v>
      </c>
      <c r="AI4" s="183">
        <v>32</v>
      </c>
      <c r="AJ4" s="182">
        <v>33</v>
      </c>
      <c r="AK4" s="183">
        <v>34</v>
      </c>
      <c r="AL4" s="182">
        <v>35</v>
      </c>
      <c r="AM4" s="183">
        <v>36</v>
      </c>
      <c r="AN4" s="182">
        <v>37</v>
      </c>
      <c r="AO4" s="183">
        <v>38</v>
      </c>
      <c r="AP4" s="182">
        <v>39</v>
      </c>
      <c r="AQ4" s="183">
        <v>40</v>
      </c>
      <c r="AR4" s="182">
        <v>41</v>
      </c>
      <c r="AS4" s="183">
        <v>42</v>
      </c>
      <c r="AT4" s="182">
        <v>43</v>
      </c>
      <c r="AU4" s="183">
        <v>44</v>
      </c>
      <c r="AV4" s="182">
        <v>45</v>
      </c>
      <c r="AW4" s="183">
        <v>46</v>
      </c>
      <c r="AX4" s="182">
        <v>47</v>
      </c>
      <c r="AY4" s="183">
        <v>48</v>
      </c>
      <c r="AZ4" s="182">
        <v>49</v>
      </c>
      <c r="BA4" s="183">
        <v>50</v>
      </c>
      <c r="BB4" s="182">
        <v>51</v>
      </c>
      <c r="BC4" s="183">
        <v>52</v>
      </c>
      <c r="BD4" s="182">
        <v>53</v>
      </c>
      <c r="BE4" s="183">
        <v>54</v>
      </c>
      <c r="BF4" s="182">
        <v>55</v>
      </c>
      <c r="BG4" s="183">
        <v>56</v>
      </c>
      <c r="BH4" s="182">
        <v>57</v>
      </c>
      <c r="BI4" s="183">
        <v>58</v>
      </c>
      <c r="BJ4" s="182">
        <v>59</v>
      </c>
      <c r="BK4" s="183">
        <v>60</v>
      </c>
      <c r="BL4" s="182">
        <v>61</v>
      </c>
      <c r="BM4" s="183">
        <v>62</v>
      </c>
      <c r="BN4" s="182">
        <v>63</v>
      </c>
      <c r="BO4" s="184"/>
      <c r="BP4" s="27"/>
      <c r="BU4" s="27"/>
      <c r="BV4" s="864"/>
      <c r="BW4" s="857"/>
      <c r="BX4" s="859"/>
      <c r="BY4" s="859"/>
      <c r="BZ4" s="185">
        <f>建設係数!$J$6</f>
        <v>2025</v>
      </c>
      <c r="CA4" s="185">
        <f>建設係数!$J$6</f>
        <v>2025</v>
      </c>
      <c r="CB4" s="185">
        <f>建設係数!$J$6</f>
        <v>2025</v>
      </c>
      <c r="CC4" s="185">
        <f>建設係数!$J$6</f>
        <v>2025</v>
      </c>
      <c r="CD4" s="27"/>
      <c r="CE4" s="53"/>
      <c r="CF4" s="857"/>
      <c r="CG4" s="859"/>
      <c r="CH4" s="859"/>
      <c r="CI4" s="185">
        <f>建設係数!$J$6</f>
        <v>2025</v>
      </c>
      <c r="CJ4" s="185">
        <f>建設係数!$J$6</f>
        <v>2025</v>
      </c>
      <c r="CK4" s="185">
        <f>建設係数!$J$6</f>
        <v>2025</v>
      </c>
      <c r="CL4" s="185">
        <f>建設係数!$J$6</f>
        <v>2025</v>
      </c>
      <c r="CM4" s="48"/>
      <c r="CN4" s="851"/>
      <c r="CO4" s="853"/>
      <c r="CP4" s="853"/>
      <c r="CQ4" s="186">
        <f>建設係数!$J$6</f>
        <v>2025</v>
      </c>
      <c r="CR4" s="186">
        <f>建設係数!$J$6</f>
        <v>2025</v>
      </c>
      <c r="CS4" s="186">
        <f>建設係数!$J$6</f>
        <v>2025</v>
      </c>
      <c r="CT4" s="186">
        <f>建設係数!$J$6</f>
        <v>2025</v>
      </c>
      <c r="CU4" s="27"/>
      <c r="CV4" s="53"/>
      <c r="CW4" s="851"/>
      <c r="CX4" s="853"/>
      <c r="CY4" s="853"/>
      <c r="CZ4" s="186">
        <f>建設係数!$J$6</f>
        <v>2025</v>
      </c>
      <c r="DA4" s="186">
        <f>建設係数!$J$6</f>
        <v>2025</v>
      </c>
      <c r="DB4" s="186">
        <f>建設係数!$J$6</f>
        <v>2025</v>
      </c>
      <c r="DC4" s="186">
        <f>建設係数!$J$6</f>
        <v>2025</v>
      </c>
      <c r="DE4" s="855"/>
      <c r="DF4" s="855"/>
      <c r="DG4" s="187">
        <f>建設係数!$J$6</f>
        <v>2025</v>
      </c>
      <c r="DH4" s="187">
        <f>建設係数!$J$6</f>
        <v>2025</v>
      </c>
      <c r="DI4" s="187">
        <f>建設係数!$J$6</f>
        <v>2025</v>
      </c>
      <c r="DJ4" s="187">
        <f>建設係数!$J$6</f>
        <v>2025</v>
      </c>
    </row>
    <row r="5" spans="1:114">
      <c r="A5" s="7"/>
      <c r="B5" s="180"/>
      <c r="C5" s="188" t="s">
        <v>281</v>
      </c>
      <c r="D5" s="189">
        <v>1</v>
      </c>
      <c r="E5" s="189">
        <v>2</v>
      </c>
      <c r="F5" s="189">
        <v>3</v>
      </c>
      <c r="G5" s="189">
        <v>4</v>
      </c>
      <c r="H5" s="189">
        <v>1</v>
      </c>
      <c r="I5" s="189">
        <v>1</v>
      </c>
      <c r="J5" s="189">
        <v>2</v>
      </c>
      <c r="K5" s="189">
        <v>2</v>
      </c>
      <c r="L5" s="189">
        <v>2</v>
      </c>
      <c r="M5" s="189">
        <v>3</v>
      </c>
      <c r="N5" s="189">
        <v>3</v>
      </c>
      <c r="O5" s="189">
        <v>3</v>
      </c>
      <c r="P5" s="189">
        <v>4</v>
      </c>
      <c r="Q5" s="189">
        <v>4</v>
      </c>
      <c r="R5" s="189">
        <v>4</v>
      </c>
      <c r="S5" s="189">
        <v>4</v>
      </c>
      <c r="T5" s="189">
        <v>4</v>
      </c>
      <c r="U5" s="189">
        <v>4</v>
      </c>
      <c r="V5" s="189">
        <v>1</v>
      </c>
      <c r="W5" s="189">
        <v>1</v>
      </c>
      <c r="X5" s="189">
        <v>1</v>
      </c>
      <c r="Y5" s="189">
        <v>1</v>
      </c>
      <c r="Z5" s="189">
        <v>3</v>
      </c>
      <c r="AA5" s="189">
        <v>3</v>
      </c>
      <c r="AB5" s="189">
        <v>3</v>
      </c>
      <c r="AC5" s="189">
        <v>3</v>
      </c>
      <c r="AD5" s="189">
        <v>3</v>
      </c>
      <c r="AE5" s="189">
        <v>3</v>
      </c>
      <c r="AF5" s="189">
        <v>3</v>
      </c>
      <c r="AG5" s="189">
        <v>1</v>
      </c>
      <c r="AH5" s="189">
        <v>1</v>
      </c>
      <c r="AI5" s="189">
        <v>1</v>
      </c>
      <c r="AJ5" s="189">
        <v>1</v>
      </c>
      <c r="AK5" s="189">
        <v>1</v>
      </c>
      <c r="AL5" s="189">
        <v>1</v>
      </c>
      <c r="AM5" s="189">
        <v>1</v>
      </c>
      <c r="AN5" s="189">
        <v>1</v>
      </c>
      <c r="AO5" s="189">
        <v>1</v>
      </c>
      <c r="AP5" s="189">
        <v>1</v>
      </c>
      <c r="AQ5" s="189">
        <v>1</v>
      </c>
      <c r="AR5" s="189">
        <v>1</v>
      </c>
      <c r="AS5" s="189">
        <v>1</v>
      </c>
      <c r="AT5" s="189">
        <v>1</v>
      </c>
      <c r="AU5" s="189">
        <v>1</v>
      </c>
      <c r="AV5" s="189">
        <v>1</v>
      </c>
      <c r="AW5" s="189">
        <v>3</v>
      </c>
      <c r="AX5" s="189">
        <v>3</v>
      </c>
      <c r="AY5" s="189">
        <v>3</v>
      </c>
      <c r="AZ5" s="189">
        <v>3</v>
      </c>
      <c r="BA5" s="189">
        <v>3</v>
      </c>
      <c r="BB5" s="189">
        <v>1</v>
      </c>
      <c r="BC5" s="189">
        <v>1</v>
      </c>
      <c r="BD5" s="189">
        <v>1</v>
      </c>
      <c r="BE5" s="189">
        <v>1</v>
      </c>
      <c r="BF5" s="189">
        <v>3</v>
      </c>
      <c r="BG5" s="189">
        <v>3</v>
      </c>
      <c r="BH5" s="189">
        <v>3</v>
      </c>
      <c r="BI5" s="189">
        <v>3</v>
      </c>
      <c r="BJ5" s="189">
        <v>3</v>
      </c>
      <c r="BK5" s="189">
        <v>3</v>
      </c>
      <c r="BL5" s="189">
        <v>3</v>
      </c>
      <c r="BM5" s="189">
        <v>3</v>
      </c>
      <c r="BN5" s="189">
        <v>3</v>
      </c>
      <c r="BO5" s="190"/>
      <c r="BP5" s="48"/>
      <c r="BQ5" s="191">
        <v>1</v>
      </c>
      <c r="BR5" s="191">
        <v>2</v>
      </c>
      <c r="BS5" s="191">
        <v>3</v>
      </c>
      <c r="BT5" s="191">
        <v>4</v>
      </c>
      <c r="BU5" s="7"/>
      <c r="BV5" s="865"/>
      <c r="BW5" s="858"/>
      <c r="BX5" s="860"/>
      <c r="BY5" s="860"/>
      <c r="BZ5" s="193"/>
      <c r="CA5" s="193"/>
      <c r="CB5" s="193"/>
      <c r="CC5" s="192"/>
      <c r="CD5" s="27"/>
      <c r="CE5" s="53"/>
      <c r="CF5" s="858"/>
      <c r="CG5" s="860"/>
      <c r="CH5" s="860"/>
      <c r="CI5" s="193"/>
      <c r="CJ5" s="193"/>
      <c r="CK5" s="193"/>
      <c r="CL5" s="192"/>
      <c r="CM5" s="48"/>
      <c r="CN5" s="852"/>
      <c r="CO5" s="854"/>
      <c r="CP5" s="854"/>
      <c r="CQ5" s="195"/>
      <c r="CR5" s="195"/>
      <c r="CS5" s="195"/>
      <c r="CT5" s="194"/>
      <c r="CU5" s="27"/>
      <c r="CV5" s="53"/>
      <c r="CW5" s="852"/>
      <c r="CX5" s="854"/>
      <c r="CY5" s="854"/>
      <c r="CZ5" s="195"/>
      <c r="DA5" s="195"/>
      <c r="DB5" s="195"/>
      <c r="DC5" s="194"/>
      <c r="DE5" s="856"/>
      <c r="DF5" s="856"/>
      <c r="DG5" s="176"/>
      <c r="DH5" s="176"/>
      <c r="DI5" s="176"/>
      <c r="DJ5" s="176"/>
    </row>
    <row r="6" spans="1:114">
      <c r="A6" s="7"/>
      <c r="B6" s="196">
        <v>11</v>
      </c>
      <c r="C6" s="197" t="s">
        <v>474</v>
      </c>
      <c r="D6" s="271">
        <f>建設係数!W6*D$122</f>
        <v>0</v>
      </c>
      <c r="E6" s="271">
        <f>建設係数!X6*E$122</f>
        <v>0</v>
      </c>
      <c r="F6" s="271">
        <f>建設係数!Y6*F$122</f>
        <v>0</v>
      </c>
      <c r="G6" s="271">
        <f>建設係数!Z6*G$122</f>
        <v>0</v>
      </c>
      <c r="H6" s="271">
        <f>建設係数!AA6*H$122</f>
        <v>0</v>
      </c>
      <c r="I6" s="271">
        <f>建設係数!AB6*I$122</f>
        <v>0</v>
      </c>
      <c r="J6" s="271">
        <f>建設係数!AC6*J$122</f>
        <v>0</v>
      </c>
      <c r="K6" s="271">
        <f>建設係数!AD6*K$122</f>
        <v>0</v>
      </c>
      <c r="L6" s="271">
        <f>建設係数!AE6*L$122</f>
        <v>0</v>
      </c>
      <c r="M6" s="271">
        <f>建設係数!AF6*M$122</f>
        <v>0</v>
      </c>
      <c r="N6" s="271">
        <f>建設係数!AG6*N$122</f>
        <v>0</v>
      </c>
      <c r="O6" s="271">
        <f>建設係数!AH6*O$122</f>
        <v>0</v>
      </c>
      <c r="P6" s="271">
        <f>建設係数!AI6*P$122</f>
        <v>0</v>
      </c>
      <c r="Q6" s="271">
        <f>建設係数!AJ6*Q$122</f>
        <v>0</v>
      </c>
      <c r="R6" s="271">
        <f>建設係数!AK6*R$122</f>
        <v>0</v>
      </c>
      <c r="S6" s="271">
        <f>建設係数!AL6*S$122</f>
        <v>0</v>
      </c>
      <c r="T6" s="271">
        <f>建設係数!AM6*T$122</f>
        <v>0</v>
      </c>
      <c r="U6" s="271">
        <f>建設係数!AN6*U$122</f>
        <v>0</v>
      </c>
      <c r="V6" s="271">
        <f>建設係数!AO6*V$122</f>
        <v>0</v>
      </c>
      <c r="W6" s="271">
        <f>建設係数!AP6*W$122</f>
        <v>0</v>
      </c>
      <c r="X6" s="271">
        <f>建設係数!AQ6*X$122</f>
        <v>0</v>
      </c>
      <c r="Y6" s="271">
        <f>建設係数!AR6*Y$122</f>
        <v>0</v>
      </c>
      <c r="Z6" s="271">
        <f>建設係数!AS6*Z$122</f>
        <v>0</v>
      </c>
      <c r="AA6" s="271">
        <f>建設係数!AT6*AA$122</f>
        <v>0</v>
      </c>
      <c r="AB6" s="271">
        <f>建設係数!AU6*AB$122</f>
        <v>0</v>
      </c>
      <c r="AC6" s="271">
        <f>建設係数!AV6*AC$122</f>
        <v>0</v>
      </c>
      <c r="AD6" s="271">
        <f>建設係数!AW6*AD$122</f>
        <v>0</v>
      </c>
      <c r="AE6" s="271">
        <f>建設係数!AX6*AE$122</f>
        <v>0</v>
      </c>
      <c r="AF6" s="271">
        <f>建設係数!AY6*AF$122</f>
        <v>0</v>
      </c>
      <c r="AG6" s="271">
        <f>建設係数!AZ6*AG$122</f>
        <v>0</v>
      </c>
      <c r="AH6" s="271">
        <f>建設係数!BA6*AH$122</f>
        <v>0</v>
      </c>
      <c r="AI6" s="271">
        <f>建設係数!BB6*AI$122</f>
        <v>0</v>
      </c>
      <c r="AJ6" s="271">
        <f>建設係数!BC6*AJ$122</f>
        <v>0</v>
      </c>
      <c r="AK6" s="271">
        <f>建設係数!BD6*AK$122</f>
        <v>0</v>
      </c>
      <c r="AL6" s="271">
        <f>建設係数!BE6*AL$122</f>
        <v>0</v>
      </c>
      <c r="AM6" s="271">
        <f>建設係数!BF6*AM$122</f>
        <v>0</v>
      </c>
      <c r="AN6" s="271">
        <f>建設係数!BG6*AN$122</f>
        <v>0</v>
      </c>
      <c r="AO6" s="271">
        <f>建設係数!BH6*AO$122</f>
        <v>0</v>
      </c>
      <c r="AP6" s="271">
        <f>建設係数!BI6*AP$122</f>
        <v>0</v>
      </c>
      <c r="AQ6" s="271">
        <f>建設係数!BJ6*AQ$122</f>
        <v>0</v>
      </c>
      <c r="AR6" s="271">
        <f>建設係数!BK6*AR$122</f>
        <v>0</v>
      </c>
      <c r="AS6" s="271">
        <f>建設係数!BL6*AS$122</f>
        <v>0</v>
      </c>
      <c r="AT6" s="271">
        <f>建設係数!BM6*AT$122</f>
        <v>0</v>
      </c>
      <c r="AU6" s="271">
        <f>建設係数!BN6*AU$122</f>
        <v>0</v>
      </c>
      <c r="AV6" s="271">
        <f>建設係数!BO6*AV$122</f>
        <v>0</v>
      </c>
      <c r="AW6" s="271">
        <f>建設係数!BP6*AW$122</f>
        <v>0</v>
      </c>
      <c r="AX6" s="271">
        <f>建設係数!BQ6*AX$122</f>
        <v>0</v>
      </c>
      <c r="AY6" s="271">
        <f>建設係数!BR6*AY$122</f>
        <v>0</v>
      </c>
      <c r="AZ6" s="271">
        <f>建設係数!BS6*AZ$122</f>
        <v>0</v>
      </c>
      <c r="BA6" s="271">
        <f>建設係数!BT6*BA$122</f>
        <v>0</v>
      </c>
      <c r="BB6" s="271">
        <f>建設係数!BU6*BB$122</f>
        <v>0</v>
      </c>
      <c r="BC6" s="271">
        <f>建設係数!BV6*BC$122</f>
        <v>0</v>
      </c>
      <c r="BD6" s="271">
        <f>建設係数!BW6*BD$122</f>
        <v>0</v>
      </c>
      <c r="BE6" s="271">
        <f>建設係数!BX6*BE$122</f>
        <v>0</v>
      </c>
      <c r="BF6" s="271">
        <f>建設係数!BY6*BF$122</f>
        <v>0</v>
      </c>
      <c r="BG6" s="271">
        <f>建設係数!BZ6*BG$122</f>
        <v>0</v>
      </c>
      <c r="BH6" s="271">
        <f>建設係数!CA6*BH$122</f>
        <v>0</v>
      </c>
      <c r="BI6" s="271">
        <f>建設係数!CB6*BI$122</f>
        <v>0</v>
      </c>
      <c r="BJ6" s="271">
        <f>建設係数!CC6*BJ$122</f>
        <v>0</v>
      </c>
      <c r="BK6" s="271">
        <f>建設係数!CD6*BK$122</f>
        <v>0</v>
      </c>
      <c r="BL6" s="271">
        <f>建設係数!CE6*BL$122</f>
        <v>0</v>
      </c>
      <c r="BM6" s="271">
        <f>建設係数!CF6*BM$122</f>
        <v>0</v>
      </c>
      <c r="BN6" s="271">
        <f>建設係数!CG6*BN$122</f>
        <v>0</v>
      </c>
      <c r="BO6" s="272">
        <f>SUM(D6:BN6)</f>
        <v>0</v>
      </c>
      <c r="BP6" s="48"/>
      <c r="BU6" s="7"/>
      <c r="BV6" s="198">
        <v>1</v>
      </c>
      <c r="BW6" s="520">
        <f t="shared" ref="BW6:BW40" si="0">RANK(CD6,$CD$6:$CD$40)</f>
        <v>1</v>
      </c>
      <c r="BX6" s="199">
        <v>1</v>
      </c>
      <c r="BY6" s="200" t="s">
        <v>302</v>
      </c>
      <c r="BZ6" s="521">
        <f>SUMIF($BV$6:$BV$111,$BX6,埼玉波及!V$6:V$111)</f>
        <v>0</v>
      </c>
      <c r="CA6" s="519">
        <f>SUMIF($BV$6:$BV$111,$BX6,埼玉波及!W$6:W$111)</f>
        <v>0</v>
      </c>
      <c r="CB6" s="519">
        <f>SUMIF($BV$6:$BV$111,$BX6,埼玉波及!X$6:X$111)</f>
        <v>0</v>
      </c>
      <c r="CC6" s="485">
        <f>SUM(BZ6:CB6)</f>
        <v>0</v>
      </c>
      <c r="CD6" s="201">
        <f>CC6+(1000-BX6)*0.0000001</f>
        <v>9.9899999999999989E-5</v>
      </c>
      <c r="CE6" s="53"/>
      <c r="CF6" s="35">
        <v>1</v>
      </c>
      <c r="CG6" s="523">
        <f>VLOOKUP($CF6,$BW$6:$CC$42,2,0)</f>
        <v>1</v>
      </c>
      <c r="CH6" s="524" t="str">
        <f>VLOOKUP($CF6,$BW$6:$CC$42,3,0)</f>
        <v>農林漁業</v>
      </c>
      <c r="CI6" s="519">
        <f>VLOOKUP($CF6,$BW$6:$CC$42,4,0)</f>
        <v>0</v>
      </c>
      <c r="CJ6" s="519">
        <f>VLOOKUP($CF6,$BW$6:$CC$42,5,0)</f>
        <v>0</v>
      </c>
      <c r="CK6" s="519">
        <f>VLOOKUP($CF6,$BW$6:$CC$42,6,0)</f>
        <v>0</v>
      </c>
      <c r="CL6" s="519">
        <f>VLOOKUP($CF6,$BW$6:$CC$42,7,0)</f>
        <v>0</v>
      </c>
      <c r="CM6" s="48"/>
      <c r="CN6" s="520">
        <f>RANK(CU6,$CU$6:$CU$107,0)</f>
        <v>1</v>
      </c>
      <c r="CO6" s="196">
        <v>11</v>
      </c>
      <c r="CP6" s="197" t="s">
        <v>474</v>
      </c>
      <c r="CQ6" s="517">
        <f>埼玉波及!V6</f>
        <v>0</v>
      </c>
      <c r="CR6" s="517">
        <f>埼玉波及!W6</f>
        <v>0</v>
      </c>
      <c r="CS6" s="517">
        <f>埼玉波及!X6</f>
        <v>0</v>
      </c>
      <c r="CT6" s="517">
        <f>埼玉波及!Y6</f>
        <v>0</v>
      </c>
      <c r="CU6" s="201">
        <f>CT6+(1000-CO6)*0.0000001</f>
        <v>9.8899999999999992E-5</v>
      </c>
      <c r="CV6" s="53"/>
      <c r="CW6" s="35">
        <v>1</v>
      </c>
      <c r="CX6" s="529">
        <f>VLOOKUP($CW6,$CN$6:$CS$107,2,0)</f>
        <v>11</v>
      </c>
      <c r="CY6" s="530" t="str">
        <f>VLOOKUP($CW6,$CN$6:$CS$107,3,0)</f>
        <v>耕種農業</v>
      </c>
      <c r="CZ6" s="518">
        <f>VLOOKUP($CW6,$CN$6:$CS$107,4,0)</f>
        <v>0</v>
      </c>
      <c r="DA6" s="518">
        <f>VLOOKUP($CW6,$CN$6:$CS$107,5,0)</f>
        <v>0</v>
      </c>
      <c r="DB6" s="518">
        <f>VLOOKUP($CW6,$CN$6:$CS$107,6,0)</f>
        <v>0</v>
      </c>
      <c r="DC6" s="519">
        <f>SUM(CZ6:DB6)</f>
        <v>0</v>
      </c>
      <c r="DE6" s="529">
        <f>IF($DE$1=1,CG6,CX6)</f>
        <v>1</v>
      </c>
      <c r="DF6" s="530" t="str">
        <f t="shared" ref="DF6" si="1">IF($DE$1=1,CH6,CY6)</f>
        <v>農林漁業</v>
      </c>
      <c r="DG6" s="518">
        <f>IF($DE$1=1,CI6/建設係数!$G$11*1000,CZ6/建設係数!$G$11*1000)</f>
        <v>0</v>
      </c>
      <c r="DH6" s="518">
        <f>IF($DE$1=1,CJ6/建設係数!$G$11*1000,DA6/建設係数!$G$11*1000)</f>
        <v>0</v>
      </c>
      <c r="DI6" s="518">
        <f>IF($DE$1=1,CK6/建設係数!$G$11*1000,DB6/建設係数!$G$11*1000)</f>
        <v>0</v>
      </c>
      <c r="DJ6" s="519">
        <f>IF($DE$1=1,CL6/建設係数!$G$11*1000,DC6/建設係数!$G$11*1000)</f>
        <v>0</v>
      </c>
    </row>
    <row r="7" spans="1:114">
      <c r="A7" s="7"/>
      <c r="B7" s="196">
        <v>12</v>
      </c>
      <c r="C7" s="197" t="s">
        <v>475</v>
      </c>
      <c r="D7" s="271">
        <f>建設係数!W7*D$122</f>
        <v>0</v>
      </c>
      <c r="E7" s="271">
        <f>建設係数!X7*E$122</f>
        <v>0</v>
      </c>
      <c r="F7" s="271">
        <f>建設係数!Y7*F$122</f>
        <v>0</v>
      </c>
      <c r="G7" s="271">
        <f>建設係数!Z7*G$122</f>
        <v>0</v>
      </c>
      <c r="H7" s="271">
        <f>建設係数!AA7*H$122</f>
        <v>0</v>
      </c>
      <c r="I7" s="271">
        <f>建設係数!AB7*I$122</f>
        <v>0</v>
      </c>
      <c r="J7" s="271">
        <f>建設係数!AC7*J$122</f>
        <v>0</v>
      </c>
      <c r="K7" s="271">
        <f>建設係数!AD7*K$122</f>
        <v>0</v>
      </c>
      <c r="L7" s="271">
        <f>建設係数!AE7*L$122</f>
        <v>0</v>
      </c>
      <c r="M7" s="271">
        <f>建設係数!AF7*M$122</f>
        <v>0</v>
      </c>
      <c r="N7" s="271">
        <f>建設係数!AG7*N$122</f>
        <v>0</v>
      </c>
      <c r="O7" s="271">
        <f>建設係数!AH7*O$122</f>
        <v>0</v>
      </c>
      <c r="P7" s="271">
        <f>建設係数!AI7*P$122</f>
        <v>0</v>
      </c>
      <c r="Q7" s="271">
        <f>建設係数!AJ7*Q$122</f>
        <v>0</v>
      </c>
      <c r="R7" s="271">
        <f>建設係数!AK7*R$122</f>
        <v>0</v>
      </c>
      <c r="S7" s="271">
        <f>建設係数!AL7*S$122</f>
        <v>0</v>
      </c>
      <c r="T7" s="271">
        <f>建設係数!AM7*T$122</f>
        <v>0</v>
      </c>
      <c r="U7" s="271">
        <f>建設係数!AN7*U$122</f>
        <v>0</v>
      </c>
      <c r="V7" s="271">
        <f>建設係数!AO7*V$122</f>
        <v>0</v>
      </c>
      <c r="W7" s="271">
        <f>建設係数!AP7*W$122</f>
        <v>0</v>
      </c>
      <c r="X7" s="271">
        <f>建設係数!AQ7*X$122</f>
        <v>0</v>
      </c>
      <c r="Y7" s="271">
        <f>建設係数!AR7*Y$122</f>
        <v>0</v>
      </c>
      <c r="Z7" s="271">
        <f>建設係数!AS7*Z$122</f>
        <v>0</v>
      </c>
      <c r="AA7" s="271">
        <f>建設係数!AT7*AA$122</f>
        <v>0</v>
      </c>
      <c r="AB7" s="271">
        <f>建設係数!AU7*AB$122</f>
        <v>0</v>
      </c>
      <c r="AC7" s="271">
        <f>建設係数!AV7*AC$122</f>
        <v>0</v>
      </c>
      <c r="AD7" s="271">
        <f>建設係数!AW7*AD$122</f>
        <v>0</v>
      </c>
      <c r="AE7" s="271">
        <f>建設係数!AX7*AE$122</f>
        <v>0</v>
      </c>
      <c r="AF7" s="271">
        <f>建設係数!AY7*AF$122</f>
        <v>0</v>
      </c>
      <c r="AG7" s="271">
        <f>建設係数!AZ7*AG$122</f>
        <v>0</v>
      </c>
      <c r="AH7" s="271">
        <f>建設係数!BA7*AH$122</f>
        <v>0</v>
      </c>
      <c r="AI7" s="271">
        <f>建設係数!BB7*AI$122</f>
        <v>0</v>
      </c>
      <c r="AJ7" s="271">
        <f>建設係数!BC7*AJ$122</f>
        <v>0</v>
      </c>
      <c r="AK7" s="271">
        <f>建設係数!BD7*AK$122</f>
        <v>0</v>
      </c>
      <c r="AL7" s="271">
        <f>建設係数!BE7*AL$122</f>
        <v>0</v>
      </c>
      <c r="AM7" s="271">
        <f>建設係数!BF7*AM$122</f>
        <v>0</v>
      </c>
      <c r="AN7" s="271">
        <f>建設係数!BG7*AN$122</f>
        <v>0</v>
      </c>
      <c r="AO7" s="271">
        <f>建設係数!BH7*AO$122</f>
        <v>0</v>
      </c>
      <c r="AP7" s="271">
        <f>建設係数!BI7*AP$122</f>
        <v>0</v>
      </c>
      <c r="AQ7" s="271">
        <f>建設係数!BJ7*AQ$122</f>
        <v>0</v>
      </c>
      <c r="AR7" s="271">
        <f>建設係数!BK7*AR$122</f>
        <v>0</v>
      </c>
      <c r="AS7" s="271">
        <f>建設係数!BL7*AS$122</f>
        <v>0</v>
      </c>
      <c r="AT7" s="271">
        <f>建設係数!BM7*AT$122</f>
        <v>0</v>
      </c>
      <c r="AU7" s="271">
        <f>建設係数!BN7*AU$122</f>
        <v>0</v>
      </c>
      <c r="AV7" s="271">
        <f>建設係数!BO7*AV$122</f>
        <v>0</v>
      </c>
      <c r="AW7" s="271">
        <f>建設係数!BP7*AW$122</f>
        <v>0</v>
      </c>
      <c r="AX7" s="271">
        <f>建設係数!BQ7*AX$122</f>
        <v>0</v>
      </c>
      <c r="AY7" s="271">
        <f>建設係数!BR7*AY$122</f>
        <v>0</v>
      </c>
      <c r="AZ7" s="271">
        <f>建設係数!BS7*AZ$122</f>
        <v>0</v>
      </c>
      <c r="BA7" s="271">
        <f>建設係数!BT7*BA$122</f>
        <v>0</v>
      </c>
      <c r="BB7" s="271">
        <f>建設係数!BU7*BB$122</f>
        <v>0</v>
      </c>
      <c r="BC7" s="271">
        <f>建設係数!BV7*BC$122</f>
        <v>0</v>
      </c>
      <c r="BD7" s="271">
        <f>建設係数!BW7*BD$122</f>
        <v>0</v>
      </c>
      <c r="BE7" s="271">
        <f>建設係数!BX7*BE$122</f>
        <v>0</v>
      </c>
      <c r="BF7" s="271">
        <f>建設係数!BY7*BF$122</f>
        <v>0</v>
      </c>
      <c r="BG7" s="271">
        <f>建設係数!BZ7*BG$122</f>
        <v>0</v>
      </c>
      <c r="BH7" s="271">
        <f>建設係数!CA7*BH$122</f>
        <v>0</v>
      </c>
      <c r="BI7" s="271">
        <f>建設係数!CB7*BI$122</f>
        <v>0</v>
      </c>
      <c r="BJ7" s="271">
        <f>建設係数!CC7*BJ$122</f>
        <v>0</v>
      </c>
      <c r="BK7" s="271">
        <f>建設係数!CD7*BK$122</f>
        <v>0</v>
      </c>
      <c r="BL7" s="271">
        <f>建設係数!CE7*BL$122</f>
        <v>0</v>
      </c>
      <c r="BM7" s="271">
        <f>建設係数!CF7*BM$122</f>
        <v>0</v>
      </c>
      <c r="BN7" s="271">
        <f>建設係数!CG7*BN$122</f>
        <v>0</v>
      </c>
      <c r="BO7" s="272">
        <f t="shared" ref="BO7:BO70" si="2">SUM(D7:BN7)</f>
        <v>0</v>
      </c>
      <c r="BP7" s="48"/>
      <c r="BU7" s="7"/>
      <c r="BV7" s="198">
        <v>1</v>
      </c>
      <c r="BW7" s="520">
        <f t="shared" si="0"/>
        <v>2</v>
      </c>
      <c r="BX7" s="199">
        <v>6</v>
      </c>
      <c r="BY7" s="197" t="s">
        <v>264</v>
      </c>
      <c r="BZ7" s="521">
        <f>SUMIF($BV$6:$BV$111,$BX7,埼玉波及!V$6:V$111)</f>
        <v>0</v>
      </c>
      <c r="CA7" s="519">
        <f>SUMIF($BV$6:$BV$111,$BX7,埼玉波及!W$6:W$111)</f>
        <v>0</v>
      </c>
      <c r="CB7" s="519">
        <f>SUMIF($BV$6:$BV$111,$BX7,埼玉波及!X$6:X$111)</f>
        <v>0</v>
      </c>
      <c r="CC7" s="485">
        <f t="shared" ref="CC7:CC44" si="3">SUM(BZ7:CB7)</f>
        <v>0</v>
      </c>
      <c r="CD7" s="201">
        <f t="shared" ref="CD7:CD40" si="4">CC7+(1000-BX7)*0.0000001</f>
        <v>9.939999999999999E-5</v>
      </c>
      <c r="CE7" s="53"/>
      <c r="CF7" s="35">
        <v>2</v>
      </c>
      <c r="CG7" s="523">
        <f t="shared" ref="CG7:CG40" si="5">VLOOKUP($CF7,$BW$6:$CC$42,2,0)</f>
        <v>6</v>
      </c>
      <c r="CH7" s="524" t="str">
        <f t="shared" ref="CH7:CH40" si="6">VLOOKUP($CF7,$BW$6:$CC$42,3,0)</f>
        <v>鉱業</v>
      </c>
      <c r="CI7" s="519">
        <f t="shared" ref="CI7:CI40" si="7">VLOOKUP($CF7,$BW$6:$CC$42,4,0)</f>
        <v>0</v>
      </c>
      <c r="CJ7" s="519">
        <f t="shared" ref="CJ7:CJ40" si="8">VLOOKUP($CF7,$BW$6:$CC$42,5,0)</f>
        <v>0</v>
      </c>
      <c r="CK7" s="519">
        <f t="shared" ref="CK7:CK40" si="9">VLOOKUP($CF7,$BW$6:$CC$42,6,0)</f>
        <v>0</v>
      </c>
      <c r="CL7" s="519">
        <f t="shared" ref="CL7:CL40" si="10">VLOOKUP($CF7,$BW$6:$CC$42,7,0)</f>
        <v>0</v>
      </c>
      <c r="CM7" s="48"/>
      <c r="CN7" s="520">
        <f t="shared" ref="CN7:CN70" si="11">RANK(CU7,$CU$6:$CU$107,0)</f>
        <v>2</v>
      </c>
      <c r="CO7" s="196">
        <v>12</v>
      </c>
      <c r="CP7" s="197" t="s">
        <v>475</v>
      </c>
      <c r="CQ7" s="517">
        <f>埼玉波及!V7</f>
        <v>0</v>
      </c>
      <c r="CR7" s="517">
        <f>埼玉波及!W7</f>
        <v>0</v>
      </c>
      <c r="CS7" s="517">
        <f>埼玉波及!X7</f>
        <v>0</v>
      </c>
      <c r="CT7" s="517">
        <f>埼玉波及!Y7</f>
        <v>0</v>
      </c>
      <c r="CU7" s="201">
        <f t="shared" ref="CU7:CU70" si="12">CT7+(1000-CO7)*0.0000001</f>
        <v>9.8799999999999989E-5</v>
      </c>
      <c r="CV7" s="53"/>
      <c r="CW7" s="35">
        <v>2</v>
      </c>
      <c r="CX7" s="529">
        <f t="shared" ref="CX7:CX70" si="13">VLOOKUP($CW7,$CN$6:$CS$107,2,0)</f>
        <v>12</v>
      </c>
      <c r="CY7" s="530" t="str">
        <f t="shared" ref="CY7:CY70" si="14">VLOOKUP($CW7,$CN$6:$CS$107,3,0)</f>
        <v>畜産</v>
      </c>
      <c r="CZ7" s="518">
        <f t="shared" ref="CZ7:CZ70" si="15">VLOOKUP($CW7,$CN$6:$CS$107,4,0)</f>
        <v>0</v>
      </c>
      <c r="DA7" s="518">
        <f t="shared" ref="DA7:DA70" si="16">VLOOKUP($CW7,$CN$6:$CS$107,5,0)</f>
        <v>0</v>
      </c>
      <c r="DB7" s="518">
        <f t="shared" ref="DB7:DB70" si="17">VLOOKUP($CW7,$CN$6:$CS$107,6,0)</f>
        <v>0</v>
      </c>
      <c r="DC7" s="519">
        <f t="shared" ref="DC7:DC70" si="18">SUM(CZ7:DB7)</f>
        <v>0</v>
      </c>
      <c r="DE7" s="529">
        <f t="shared" ref="DE7:DE25" si="19">IF($DE$1=1,CG7,CX7)</f>
        <v>6</v>
      </c>
      <c r="DF7" s="530" t="str">
        <f t="shared" ref="DF7:DF25" si="20">IF($DE$1=1,CH7,CY7)</f>
        <v>鉱業</v>
      </c>
      <c r="DG7" s="518">
        <f>IF($DE$1=1,CI7/建設係数!$G$11*1000,CZ7/建設係数!$G$11*1000)</f>
        <v>0</v>
      </c>
      <c r="DH7" s="518">
        <f>IF($DE$1=1,CJ7/建設係数!$G$11*1000,DA7/建設係数!$G$11*1000)</f>
        <v>0</v>
      </c>
      <c r="DI7" s="518">
        <f>IF($DE$1=1,CK7/建設係数!$G$11*1000,DB7/建設係数!$G$11*1000)</f>
        <v>0</v>
      </c>
      <c r="DJ7" s="519">
        <f>IF($DE$1=1,CL7/建設係数!$G$11*1000,DC7/建設係数!$G$11*1000)</f>
        <v>0</v>
      </c>
    </row>
    <row r="8" spans="1:114">
      <c r="A8" s="7"/>
      <c r="B8" s="196">
        <v>13</v>
      </c>
      <c r="C8" s="197" t="s">
        <v>476</v>
      </c>
      <c r="D8" s="271">
        <f>建設係数!W8*D$122</f>
        <v>0</v>
      </c>
      <c r="E8" s="271">
        <f>建設係数!X8*E$122</f>
        <v>0</v>
      </c>
      <c r="F8" s="271">
        <f>建設係数!Y8*F$122</f>
        <v>0</v>
      </c>
      <c r="G8" s="271">
        <f>建設係数!Z8*G$122</f>
        <v>0</v>
      </c>
      <c r="H8" s="271">
        <f>建設係数!AA8*H$122</f>
        <v>0</v>
      </c>
      <c r="I8" s="271">
        <f>建設係数!AB8*I$122</f>
        <v>0</v>
      </c>
      <c r="J8" s="271">
        <f>建設係数!AC8*J$122</f>
        <v>0</v>
      </c>
      <c r="K8" s="271">
        <f>建設係数!AD8*K$122</f>
        <v>0</v>
      </c>
      <c r="L8" s="271">
        <f>建設係数!AE8*L$122</f>
        <v>0</v>
      </c>
      <c r="M8" s="271">
        <f>建設係数!AF8*M$122</f>
        <v>0</v>
      </c>
      <c r="N8" s="271">
        <f>建設係数!AG8*N$122</f>
        <v>0</v>
      </c>
      <c r="O8" s="271">
        <f>建設係数!AH8*O$122</f>
        <v>0</v>
      </c>
      <c r="P8" s="271">
        <f>建設係数!AI8*P$122</f>
        <v>0</v>
      </c>
      <c r="Q8" s="271">
        <f>建設係数!AJ8*Q$122</f>
        <v>0</v>
      </c>
      <c r="R8" s="271">
        <f>建設係数!AK8*R$122</f>
        <v>0</v>
      </c>
      <c r="S8" s="271">
        <f>建設係数!AL8*S$122</f>
        <v>0</v>
      </c>
      <c r="T8" s="271">
        <f>建設係数!AM8*T$122</f>
        <v>0</v>
      </c>
      <c r="U8" s="271">
        <f>建設係数!AN8*U$122</f>
        <v>0</v>
      </c>
      <c r="V8" s="271">
        <f>建設係数!AO8*V$122</f>
        <v>0</v>
      </c>
      <c r="W8" s="271">
        <f>建設係数!AP8*W$122</f>
        <v>0</v>
      </c>
      <c r="X8" s="271">
        <f>建設係数!AQ8*X$122</f>
        <v>0</v>
      </c>
      <c r="Y8" s="271">
        <f>建設係数!AR8*Y$122</f>
        <v>0</v>
      </c>
      <c r="Z8" s="271">
        <f>建設係数!AS8*Z$122</f>
        <v>0</v>
      </c>
      <c r="AA8" s="271">
        <f>建設係数!AT8*AA$122</f>
        <v>0</v>
      </c>
      <c r="AB8" s="271">
        <f>建設係数!AU8*AB$122</f>
        <v>0</v>
      </c>
      <c r="AC8" s="271">
        <f>建設係数!AV8*AC$122</f>
        <v>0</v>
      </c>
      <c r="AD8" s="271">
        <f>建設係数!AW8*AD$122</f>
        <v>0</v>
      </c>
      <c r="AE8" s="271">
        <f>建設係数!AX8*AE$122</f>
        <v>0</v>
      </c>
      <c r="AF8" s="271">
        <f>建設係数!AY8*AF$122</f>
        <v>0</v>
      </c>
      <c r="AG8" s="271">
        <f>建設係数!AZ8*AG$122</f>
        <v>0</v>
      </c>
      <c r="AH8" s="271">
        <f>建設係数!BA8*AH$122</f>
        <v>0</v>
      </c>
      <c r="AI8" s="271">
        <f>建設係数!BB8*AI$122</f>
        <v>0</v>
      </c>
      <c r="AJ8" s="271">
        <f>建設係数!BC8*AJ$122</f>
        <v>0</v>
      </c>
      <c r="AK8" s="271">
        <f>建設係数!BD8*AK$122</f>
        <v>0</v>
      </c>
      <c r="AL8" s="271">
        <f>建設係数!BE8*AL$122</f>
        <v>0</v>
      </c>
      <c r="AM8" s="271">
        <f>建設係数!BF8*AM$122</f>
        <v>0</v>
      </c>
      <c r="AN8" s="271">
        <f>建設係数!BG8*AN$122</f>
        <v>0</v>
      </c>
      <c r="AO8" s="271">
        <f>建設係数!BH8*AO$122</f>
        <v>0</v>
      </c>
      <c r="AP8" s="271">
        <f>建設係数!BI8*AP$122</f>
        <v>0</v>
      </c>
      <c r="AQ8" s="271">
        <f>建設係数!BJ8*AQ$122</f>
        <v>0</v>
      </c>
      <c r="AR8" s="271">
        <f>建設係数!BK8*AR$122</f>
        <v>0</v>
      </c>
      <c r="AS8" s="271">
        <f>建設係数!BL8*AS$122</f>
        <v>0</v>
      </c>
      <c r="AT8" s="271">
        <f>建設係数!BM8*AT$122</f>
        <v>0</v>
      </c>
      <c r="AU8" s="271">
        <f>建設係数!BN8*AU$122</f>
        <v>0</v>
      </c>
      <c r="AV8" s="271">
        <f>建設係数!BO8*AV$122</f>
        <v>0</v>
      </c>
      <c r="AW8" s="271">
        <f>建設係数!BP8*AW$122</f>
        <v>0</v>
      </c>
      <c r="AX8" s="271">
        <f>建設係数!BQ8*AX$122</f>
        <v>0</v>
      </c>
      <c r="AY8" s="271">
        <f>建設係数!BR8*AY$122</f>
        <v>0</v>
      </c>
      <c r="AZ8" s="271">
        <f>建設係数!BS8*AZ$122</f>
        <v>0</v>
      </c>
      <c r="BA8" s="271">
        <f>建設係数!BT8*BA$122</f>
        <v>0</v>
      </c>
      <c r="BB8" s="271">
        <f>建設係数!BU8*BB$122</f>
        <v>0</v>
      </c>
      <c r="BC8" s="271">
        <f>建設係数!BV8*BC$122</f>
        <v>0</v>
      </c>
      <c r="BD8" s="271">
        <f>建設係数!BW8*BD$122</f>
        <v>0</v>
      </c>
      <c r="BE8" s="271">
        <f>建設係数!BX8*BE$122</f>
        <v>0</v>
      </c>
      <c r="BF8" s="271">
        <f>建設係数!BY8*BF$122</f>
        <v>0</v>
      </c>
      <c r="BG8" s="271">
        <f>建設係数!BZ8*BG$122</f>
        <v>0</v>
      </c>
      <c r="BH8" s="271">
        <f>建設係数!CA8*BH$122</f>
        <v>0</v>
      </c>
      <c r="BI8" s="271">
        <f>建設係数!CB8*BI$122</f>
        <v>0</v>
      </c>
      <c r="BJ8" s="271">
        <f>建設係数!CC8*BJ$122</f>
        <v>0</v>
      </c>
      <c r="BK8" s="271">
        <f>建設係数!CD8*BK$122</f>
        <v>0</v>
      </c>
      <c r="BL8" s="271">
        <f>建設係数!CE8*BL$122</f>
        <v>0</v>
      </c>
      <c r="BM8" s="271">
        <f>建設係数!CF8*BM$122</f>
        <v>0</v>
      </c>
      <c r="BN8" s="271">
        <f>建設係数!CG8*BN$122</f>
        <v>0</v>
      </c>
      <c r="BO8" s="272">
        <f t="shared" si="2"/>
        <v>0</v>
      </c>
      <c r="BP8" s="48"/>
      <c r="BU8" s="7"/>
      <c r="BV8" s="198">
        <v>1</v>
      </c>
      <c r="BW8" s="520">
        <f t="shared" si="0"/>
        <v>3</v>
      </c>
      <c r="BX8" s="199">
        <v>11</v>
      </c>
      <c r="BY8" s="197" t="s">
        <v>365</v>
      </c>
      <c r="BZ8" s="521">
        <f>SUMIF($BV$6:$BV$111,$BX8,埼玉波及!V$6:V$111)</f>
        <v>0</v>
      </c>
      <c r="CA8" s="519">
        <f>SUMIF($BV$6:$BV$111,$BX8,埼玉波及!W$6:W$111)</f>
        <v>0</v>
      </c>
      <c r="CB8" s="519">
        <f>SUMIF($BV$6:$BV$111,$BX8,埼玉波及!X$6:X$111)</f>
        <v>0</v>
      </c>
      <c r="CC8" s="485">
        <f t="shared" si="3"/>
        <v>0</v>
      </c>
      <c r="CD8" s="201">
        <f t="shared" si="4"/>
        <v>9.8899999999999992E-5</v>
      </c>
      <c r="CE8" s="53"/>
      <c r="CF8" s="35">
        <v>3</v>
      </c>
      <c r="CG8" s="523">
        <f t="shared" si="5"/>
        <v>11</v>
      </c>
      <c r="CH8" s="524" t="str">
        <f t="shared" si="6"/>
        <v>飲食料品</v>
      </c>
      <c r="CI8" s="519">
        <f t="shared" si="7"/>
        <v>0</v>
      </c>
      <c r="CJ8" s="519">
        <f t="shared" si="8"/>
        <v>0</v>
      </c>
      <c r="CK8" s="519">
        <f t="shared" si="9"/>
        <v>0</v>
      </c>
      <c r="CL8" s="519">
        <f t="shared" si="10"/>
        <v>0</v>
      </c>
      <c r="CM8" s="48"/>
      <c r="CN8" s="520">
        <f t="shared" si="11"/>
        <v>3</v>
      </c>
      <c r="CO8" s="196">
        <v>13</v>
      </c>
      <c r="CP8" s="197" t="s">
        <v>476</v>
      </c>
      <c r="CQ8" s="517">
        <f>埼玉波及!V8</f>
        <v>0</v>
      </c>
      <c r="CR8" s="517">
        <f>埼玉波及!W8</f>
        <v>0</v>
      </c>
      <c r="CS8" s="517">
        <f>埼玉波及!X8</f>
        <v>0</v>
      </c>
      <c r="CT8" s="517">
        <f>埼玉波及!Y8</f>
        <v>0</v>
      </c>
      <c r="CU8" s="201">
        <f t="shared" si="12"/>
        <v>9.87E-5</v>
      </c>
      <c r="CV8" s="53"/>
      <c r="CW8" s="35">
        <v>3</v>
      </c>
      <c r="CX8" s="529">
        <f t="shared" si="13"/>
        <v>13</v>
      </c>
      <c r="CY8" s="530" t="str">
        <f t="shared" si="14"/>
        <v>農業サービス</v>
      </c>
      <c r="CZ8" s="518">
        <f t="shared" si="15"/>
        <v>0</v>
      </c>
      <c r="DA8" s="518">
        <f t="shared" si="16"/>
        <v>0</v>
      </c>
      <c r="DB8" s="518">
        <f t="shared" si="17"/>
        <v>0</v>
      </c>
      <c r="DC8" s="519">
        <f t="shared" si="18"/>
        <v>0</v>
      </c>
      <c r="DE8" s="529">
        <f t="shared" si="19"/>
        <v>11</v>
      </c>
      <c r="DF8" s="530" t="str">
        <f t="shared" si="20"/>
        <v>飲食料品</v>
      </c>
      <c r="DG8" s="518">
        <f>IF($DE$1=1,CI8/建設係数!$G$11*1000,CZ8/建設係数!$G$11*1000)</f>
        <v>0</v>
      </c>
      <c r="DH8" s="518">
        <f>IF($DE$1=1,CJ8/建設係数!$G$11*1000,DA8/建設係数!$G$11*1000)</f>
        <v>0</v>
      </c>
      <c r="DI8" s="518">
        <f>IF($DE$1=1,CK8/建設係数!$G$11*1000,DB8/建設係数!$G$11*1000)</f>
        <v>0</v>
      </c>
      <c r="DJ8" s="519">
        <f>IF($DE$1=1,CL8/建設係数!$G$11*1000,DC8/建設係数!$G$11*1000)</f>
        <v>0</v>
      </c>
    </row>
    <row r="9" spans="1:114">
      <c r="A9" s="7"/>
      <c r="B9" s="196">
        <v>15</v>
      </c>
      <c r="C9" s="197" t="s">
        <v>477</v>
      </c>
      <c r="D9" s="271">
        <f>建設係数!W9*D$122</f>
        <v>0</v>
      </c>
      <c r="E9" s="271">
        <f>建設係数!X9*E$122</f>
        <v>0</v>
      </c>
      <c r="F9" s="271">
        <f>建設係数!Y9*F$122</f>
        <v>0</v>
      </c>
      <c r="G9" s="271">
        <f>建設係数!Z9*G$122</f>
        <v>0</v>
      </c>
      <c r="H9" s="271">
        <f>建設係数!AA9*H$122</f>
        <v>0</v>
      </c>
      <c r="I9" s="271">
        <f>建設係数!AB9*I$122</f>
        <v>0</v>
      </c>
      <c r="J9" s="271">
        <f>建設係数!AC9*J$122</f>
        <v>0</v>
      </c>
      <c r="K9" s="271">
        <f>建設係数!AD9*K$122</f>
        <v>0</v>
      </c>
      <c r="L9" s="271">
        <f>建設係数!AE9*L$122</f>
        <v>0</v>
      </c>
      <c r="M9" s="271">
        <f>建設係数!AF9*M$122</f>
        <v>0</v>
      </c>
      <c r="N9" s="271">
        <f>建設係数!AG9*N$122</f>
        <v>0</v>
      </c>
      <c r="O9" s="271">
        <f>建設係数!AH9*O$122</f>
        <v>0</v>
      </c>
      <c r="P9" s="271">
        <f>建設係数!AI9*P$122</f>
        <v>0</v>
      </c>
      <c r="Q9" s="271">
        <f>建設係数!AJ9*Q$122</f>
        <v>0</v>
      </c>
      <c r="R9" s="271">
        <f>建設係数!AK9*R$122</f>
        <v>0</v>
      </c>
      <c r="S9" s="271">
        <f>建設係数!AL9*S$122</f>
        <v>0</v>
      </c>
      <c r="T9" s="271">
        <f>建設係数!AM9*T$122</f>
        <v>0</v>
      </c>
      <c r="U9" s="271">
        <f>建設係数!AN9*U$122</f>
        <v>0</v>
      </c>
      <c r="V9" s="271">
        <f>建設係数!AO9*V$122</f>
        <v>0</v>
      </c>
      <c r="W9" s="271">
        <f>建設係数!AP9*W$122</f>
        <v>0</v>
      </c>
      <c r="X9" s="271">
        <f>建設係数!AQ9*X$122</f>
        <v>0</v>
      </c>
      <c r="Y9" s="271">
        <f>建設係数!AR9*Y$122</f>
        <v>0</v>
      </c>
      <c r="Z9" s="271">
        <f>建設係数!AS9*Z$122</f>
        <v>0</v>
      </c>
      <c r="AA9" s="271">
        <f>建設係数!AT9*AA$122</f>
        <v>0</v>
      </c>
      <c r="AB9" s="271">
        <f>建設係数!AU9*AB$122</f>
        <v>0</v>
      </c>
      <c r="AC9" s="271">
        <f>建設係数!AV9*AC$122</f>
        <v>0</v>
      </c>
      <c r="AD9" s="271">
        <f>建設係数!AW9*AD$122</f>
        <v>0</v>
      </c>
      <c r="AE9" s="271">
        <f>建設係数!AX9*AE$122</f>
        <v>0</v>
      </c>
      <c r="AF9" s="271">
        <f>建設係数!AY9*AF$122</f>
        <v>0</v>
      </c>
      <c r="AG9" s="271">
        <f>建設係数!AZ9*AG$122</f>
        <v>0</v>
      </c>
      <c r="AH9" s="271">
        <f>建設係数!BA9*AH$122</f>
        <v>0</v>
      </c>
      <c r="AI9" s="271">
        <f>建設係数!BB9*AI$122</f>
        <v>0</v>
      </c>
      <c r="AJ9" s="271">
        <f>建設係数!BC9*AJ$122</f>
        <v>0</v>
      </c>
      <c r="AK9" s="271">
        <f>建設係数!BD9*AK$122</f>
        <v>0</v>
      </c>
      <c r="AL9" s="271">
        <f>建設係数!BE9*AL$122</f>
        <v>0</v>
      </c>
      <c r="AM9" s="271">
        <f>建設係数!BF9*AM$122</f>
        <v>0</v>
      </c>
      <c r="AN9" s="271">
        <f>建設係数!BG9*AN$122</f>
        <v>0</v>
      </c>
      <c r="AO9" s="271">
        <f>建設係数!BH9*AO$122</f>
        <v>0</v>
      </c>
      <c r="AP9" s="271">
        <f>建設係数!BI9*AP$122</f>
        <v>0</v>
      </c>
      <c r="AQ9" s="271">
        <f>建設係数!BJ9*AQ$122</f>
        <v>0</v>
      </c>
      <c r="AR9" s="271">
        <f>建設係数!BK9*AR$122</f>
        <v>0</v>
      </c>
      <c r="AS9" s="271">
        <f>建設係数!BL9*AS$122</f>
        <v>0</v>
      </c>
      <c r="AT9" s="271">
        <f>建設係数!BM9*AT$122</f>
        <v>0</v>
      </c>
      <c r="AU9" s="271">
        <f>建設係数!BN9*AU$122</f>
        <v>0</v>
      </c>
      <c r="AV9" s="271">
        <f>建設係数!BO9*AV$122</f>
        <v>0</v>
      </c>
      <c r="AW9" s="271">
        <f>建設係数!BP9*AW$122</f>
        <v>0</v>
      </c>
      <c r="AX9" s="271">
        <f>建設係数!BQ9*AX$122</f>
        <v>0</v>
      </c>
      <c r="AY9" s="271">
        <f>建設係数!BR9*AY$122</f>
        <v>0</v>
      </c>
      <c r="AZ9" s="271">
        <f>建設係数!BS9*AZ$122</f>
        <v>0</v>
      </c>
      <c r="BA9" s="271">
        <f>建設係数!BT9*BA$122</f>
        <v>0</v>
      </c>
      <c r="BB9" s="271">
        <f>建設係数!BU9*BB$122</f>
        <v>0</v>
      </c>
      <c r="BC9" s="271">
        <f>建設係数!BV9*BC$122</f>
        <v>0</v>
      </c>
      <c r="BD9" s="271">
        <f>建設係数!BW9*BD$122</f>
        <v>0</v>
      </c>
      <c r="BE9" s="271">
        <f>建設係数!BX9*BE$122</f>
        <v>0</v>
      </c>
      <c r="BF9" s="271">
        <f>建設係数!BY9*BF$122</f>
        <v>0</v>
      </c>
      <c r="BG9" s="271">
        <f>建設係数!BZ9*BG$122</f>
        <v>0</v>
      </c>
      <c r="BH9" s="271">
        <f>建設係数!CA9*BH$122</f>
        <v>0</v>
      </c>
      <c r="BI9" s="271">
        <f>建設係数!CB9*BI$122</f>
        <v>0</v>
      </c>
      <c r="BJ9" s="271">
        <f>建設係数!CC9*BJ$122</f>
        <v>0</v>
      </c>
      <c r="BK9" s="271">
        <f>建設係数!CD9*BK$122</f>
        <v>0</v>
      </c>
      <c r="BL9" s="271">
        <f>建設係数!CE9*BL$122</f>
        <v>0</v>
      </c>
      <c r="BM9" s="271">
        <f>建設係数!CF9*BM$122</f>
        <v>0</v>
      </c>
      <c r="BN9" s="271">
        <f>建設係数!CG9*BN$122</f>
        <v>0</v>
      </c>
      <c r="BO9" s="272">
        <f t="shared" si="2"/>
        <v>0</v>
      </c>
      <c r="BP9" s="48"/>
      <c r="BU9" s="7"/>
      <c r="BV9" s="198">
        <v>1</v>
      </c>
      <c r="BW9" s="520">
        <f t="shared" si="0"/>
        <v>4</v>
      </c>
      <c r="BX9" s="199">
        <v>15</v>
      </c>
      <c r="BY9" s="197" t="s">
        <v>366</v>
      </c>
      <c r="BZ9" s="521">
        <f>SUMIF($BV$6:$BV$111,$BX9,埼玉波及!V$6:V$111)</f>
        <v>0</v>
      </c>
      <c r="CA9" s="519">
        <f>SUMIF($BV$6:$BV$111,$BX9,埼玉波及!W$6:W$111)</f>
        <v>0</v>
      </c>
      <c r="CB9" s="519">
        <f>SUMIF($BV$6:$BV$111,$BX9,埼玉波及!X$6:X$111)</f>
        <v>0</v>
      </c>
      <c r="CC9" s="485">
        <f t="shared" si="3"/>
        <v>0</v>
      </c>
      <c r="CD9" s="201">
        <f t="shared" si="4"/>
        <v>9.8499999999999995E-5</v>
      </c>
      <c r="CE9" s="53"/>
      <c r="CF9" s="35">
        <v>4</v>
      </c>
      <c r="CG9" s="523">
        <f t="shared" si="5"/>
        <v>15</v>
      </c>
      <c r="CH9" s="524" t="str">
        <f t="shared" si="6"/>
        <v>繊維製品</v>
      </c>
      <c r="CI9" s="519">
        <f t="shared" si="7"/>
        <v>0</v>
      </c>
      <c r="CJ9" s="519">
        <f t="shared" si="8"/>
        <v>0</v>
      </c>
      <c r="CK9" s="519">
        <f t="shared" si="9"/>
        <v>0</v>
      </c>
      <c r="CL9" s="519">
        <f t="shared" si="10"/>
        <v>0</v>
      </c>
      <c r="CM9" s="48"/>
      <c r="CN9" s="520">
        <f t="shared" si="11"/>
        <v>4</v>
      </c>
      <c r="CO9" s="196">
        <v>15</v>
      </c>
      <c r="CP9" s="197" t="s">
        <v>477</v>
      </c>
      <c r="CQ9" s="517">
        <f>埼玉波及!V9</f>
        <v>0</v>
      </c>
      <c r="CR9" s="517">
        <f>埼玉波及!W9</f>
        <v>0</v>
      </c>
      <c r="CS9" s="517">
        <f>埼玉波及!X9</f>
        <v>0</v>
      </c>
      <c r="CT9" s="517">
        <f>埼玉波及!Y9</f>
        <v>0</v>
      </c>
      <c r="CU9" s="201">
        <f t="shared" si="12"/>
        <v>9.8499999999999995E-5</v>
      </c>
      <c r="CV9" s="53"/>
      <c r="CW9" s="35">
        <v>4</v>
      </c>
      <c r="CX9" s="529">
        <f t="shared" si="13"/>
        <v>15</v>
      </c>
      <c r="CY9" s="530" t="str">
        <f t="shared" si="14"/>
        <v>林業</v>
      </c>
      <c r="CZ9" s="518">
        <f t="shared" si="15"/>
        <v>0</v>
      </c>
      <c r="DA9" s="518">
        <f t="shared" si="16"/>
        <v>0</v>
      </c>
      <c r="DB9" s="518">
        <f t="shared" si="17"/>
        <v>0</v>
      </c>
      <c r="DC9" s="519">
        <f t="shared" si="18"/>
        <v>0</v>
      </c>
      <c r="DE9" s="529">
        <f t="shared" si="19"/>
        <v>15</v>
      </c>
      <c r="DF9" s="530" t="str">
        <f t="shared" si="20"/>
        <v>繊維製品</v>
      </c>
      <c r="DG9" s="518">
        <f>IF($DE$1=1,CI9/建設係数!$G$11*1000,CZ9/建設係数!$G$11*1000)</f>
        <v>0</v>
      </c>
      <c r="DH9" s="518">
        <f>IF($DE$1=1,CJ9/建設係数!$G$11*1000,DA9/建設係数!$G$11*1000)</f>
        <v>0</v>
      </c>
      <c r="DI9" s="518">
        <f>IF($DE$1=1,CK9/建設係数!$G$11*1000,DB9/建設係数!$G$11*1000)</f>
        <v>0</v>
      </c>
      <c r="DJ9" s="519">
        <f>IF($DE$1=1,CL9/建設係数!$G$11*1000,DC9/建設係数!$G$11*1000)</f>
        <v>0</v>
      </c>
    </row>
    <row r="10" spans="1:114">
      <c r="A10" s="7"/>
      <c r="B10" s="196">
        <v>17</v>
      </c>
      <c r="C10" s="197" t="s">
        <v>478</v>
      </c>
      <c r="D10" s="271">
        <f>建設係数!W10*D$122</f>
        <v>0</v>
      </c>
      <c r="E10" s="271">
        <f>建設係数!X10*E$122</f>
        <v>0</v>
      </c>
      <c r="F10" s="271">
        <f>建設係数!Y10*F$122</f>
        <v>0</v>
      </c>
      <c r="G10" s="271">
        <f>建設係数!Z10*G$122</f>
        <v>0</v>
      </c>
      <c r="H10" s="271">
        <f>建設係数!AA10*H$122</f>
        <v>0</v>
      </c>
      <c r="I10" s="271">
        <f>建設係数!AB10*I$122</f>
        <v>0</v>
      </c>
      <c r="J10" s="271">
        <f>建設係数!AC10*J$122</f>
        <v>0</v>
      </c>
      <c r="K10" s="271">
        <f>建設係数!AD10*K$122</f>
        <v>0</v>
      </c>
      <c r="L10" s="271">
        <f>建設係数!AE10*L$122</f>
        <v>0</v>
      </c>
      <c r="M10" s="271">
        <f>建設係数!AF10*M$122</f>
        <v>0</v>
      </c>
      <c r="N10" s="271">
        <f>建設係数!AG10*N$122</f>
        <v>0</v>
      </c>
      <c r="O10" s="271">
        <f>建設係数!AH10*O$122</f>
        <v>0</v>
      </c>
      <c r="P10" s="271">
        <f>建設係数!AI10*P$122</f>
        <v>0</v>
      </c>
      <c r="Q10" s="271">
        <f>建設係数!AJ10*Q$122</f>
        <v>0</v>
      </c>
      <c r="R10" s="271">
        <f>建設係数!AK10*R$122</f>
        <v>0</v>
      </c>
      <c r="S10" s="271">
        <f>建設係数!AL10*S$122</f>
        <v>0</v>
      </c>
      <c r="T10" s="271">
        <f>建設係数!AM10*T$122</f>
        <v>0</v>
      </c>
      <c r="U10" s="271">
        <f>建設係数!AN10*U$122</f>
        <v>0</v>
      </c>
      <c r="V10" s="271">
        <f>建設係数!AO10*V$122</f>
        <v>0</v>
      </c>
      <c r="W10" s="271">
        <f>建設係数!AP10*W$122</f>
        <v>0</v>
      </c>
      <c r="X10" s="271">
        <f>建設係数!AQ10*X$122</f>
        <v>0</v>
      </c>
      <c r="Y10" s="271">
        <f>建設係数!AR10*Y$122</f>
        <v>0</v>
      </c>
      <c r="Z10" s="271">
        <f>建設係数!AS10*Z$122</f>
        <v>0</v>
      </c>
      <c r="AA10" s="271">
        <f>建設係数!AT10*AA$122</f>
        <v>0</v>
      </c>
      <c r="AB10" s="271">
        <f>建設係数!AU10*AB$122</f>
        <v>0</v>
      </c>
      <c r="AC10" s="271">
        <f>建設係数!AV10*AC$122</f>
        <v>0</v>
      </c>
      <c r="AD10" s="271">
        <f>建設係数!AW10*AD$122</f>
        <v>0</v>
      </c>
      <c r="AE10" s="271">
        <f>建設係数!AX10*AE$122</f>
        <v>0</v>
      </c>
      <c r="AF10" s="271">
        <f>建設係数!AY10*AF$122</f>
        <v>0</v>
      </c>
      <c r="AG10" s="271">
        <f>建設係数!AZ10*AG$122</f>
        <v>0</v>
      </c>
      <c r="AH10" s="271">
        <f>建設係数!BA10*AH$122</f>
        <v>0</v>
      </c>
      <c r="AI10" s="271">
        <f>建設係数!BB10*AI$122</f>
        <v>0</v>
      </c>
      <c r="AJ10" s="271">
        <f>建設係数!BC10*AJ$122</f>
        <v>0</v>
      </c>
      <c r="AK10" s="271">
        <f>建設係数!BD10*AK$122</f>
        <v>0</v>
      </c>
      <c r="AL10" s="271">
        <f>建設係数!BE10*AL$122</f>
        <v>0</v>
      </c>
      <c r="AM10" s="271">
        <f>建設係数!BF10*AM$122</f>
        <v>0</v>
      </c>
      <c r="AN10" s="271">
        <f>建設係数!BG10*AN$122</f>
        <v>0</v>
      </c>
      <c r="AO10" s="271">
        <f>建設係数!BH10*AO$122</f>
        <v>0</v>
      </c>
      <c r="AP10" s="271">
        <f>建設係数!BI10*AP$122</f>
        <v>0</v>
      </c>
      <c r="AQ10" s="271">
        <f>建設係数!BJ10*AQ$122</f>
        <v>0</v>
      </c>
      <c r="AR10" s="271">
        <f>建設係数!BK10*AR$122</f>
        <v>0</v>
      </c>
      <c r="AS10" s="271">
        <f>建設係数!BL10*AS$122</f>
        <v>0</v>
      </c>
      <c r="AT10" s="271">
        <f>建設係数!BM10*AT$122</f>
        <v>0</v>
      </c>
      <c r="AU10" s="271">
        <f>建設係数!BN10*AU$122</f>
        <v>0</v>
      </c>
      <c r="AV10" s="271">
        <f>建設係数!BO10*AV$122</f>
        <v>0</v>
      </c>
      <c r="AW10" s="271">
        <f>建設係数!BP10*AW$122</f>
        <v>0</v>
      </c>
      <c r="AX10" s="271">
        <f>建設係数!BQ10*AX$122</f>
        <v>0</v>
      </c>
      <c r="AY10" s="271">
        <f>建設係数!BR10*AY$122</f>
        <v>0</v>
      </c>
      <c r="AZ10" s="271">
        <f>建設係数!BS10*AZ$122</f>
        <v>0</v>
      </c>
      <c r="BA10" s="271">
        <f>建設係数!BT10*BA$122</f>
        <v>0</v>
      </c>
      <c r="BB10" s="271">
        <f>建設係数!BU10*BB$122</f>
        <v>0</v>
      </c>
      <c r="BC10" s="271">
        <f>建設係数!BV10*BC$122</f>
        <v>0</v>
      </c>
      <c r="BD10" s="271">
        <f>建設係数!BW10*BD$122</f>
        <v>0</v>
      </c>
      <c r="BE10" s="271">
        <f>建設係数!BX10*BE$122</f>
        <v>0</v>
      </c>
      <c r="BF10" s="271">
        <f>建設係数!BY10*BF$122</f>
        <v>0</v>
      </c>
      <c r="BG10" s="271">
        <f>建設係数!BZ10*BG$122</f>
        <v>0</v>
      </c>
      <c r="BH10" s="271">
        <f>建設係数!CA10*BH$122</f>
        <v>0</v>
      </c>
      <c r="BI10" s="271">
        <f>建設係数!CB10*BI$122</f>
        <v>0</v>
      </c>
      <c r="BJ10" s="271">
        <f>建設係数!CC10*BJ$122</f>
        <v>0</v>
      </c>
      <c r="BK10" s="271">
        <f>建設係数!CD10*BK$122</f>
        <v>0</v>
      </c>
      <c r="BL10" s="271">
        <f>建設係数!CE10*BL$122</f>
        <v>0</v>
      </c>
      <c r="BM10" s="271">
        <f>建設係数!CF10*BM$122</f>
        <v>0</v>
      </c>
      <c r="BN10" s="271">
        <f>建設係数!CG10*BN$122</f>
        <v>0</v>
      </c>
      <c r="BO10" s="272">
        <f t="shared" si="2"/>
        <v>0</v>
      </c>
      <c r="BP10" s="48"/>
      <c r="BU10" s="7"/>
      <c r="BV10" s="198">
        <v>1</v>
      </c>
      <c r="BW10" s="520">
        <f t="shared" si="0"/>
        <v>5</v>
      </c>
      <c r="BX10" s="199">
        <v>16</v>
      </c>
      <c r="BY10" s="197" t="s">
        <v>367</v>
      </c>
      <c r="BZ10" s="521">
        <f>SUMIF($BV$6:$BV$111,$BX10,埼玉波及!V$6:V$111)</f>
        <v>0</v>
      </c>
      <c r="CA10" s="519">
        <f>SUMIF($BV$6:$BV$111,$BX10,埼玉波及!W$6:W$111)</f>
        <v>0</v>
      </c>
      <c r="CB10" s="519">
        <f>SUMIF($BV$6:$BV$111,$BX10,埼玉波及!X$6:X$111)</f>
        <v>0</v>
      </c>
      <c r="CC10" s="485">
        <f t="shared" si="3"/>
        <v>0</v>
      </c>
      <c r="CD10" s="201">
        <f t="shared" si="4"/>
        <v>9.8399999999999993E-5</v>
      </c>
      <c r="CE10" s="53"/>
      <c r="CF10" s="35">
        <v>5</v>
      </c>
      <c r="CG10" s="523">
        <f t="shared" si="5"/>
        <v>16</v>
      </c>
      <c r="CH10" s="524" t="str">
        <f t="shared" si="6"/>
        <v>パルプ・紙・木製品</v>
      </c>
      <c r="CI10" s="519">
        <f t="shared" si="7"/>
        <v>0</v>
      </c>
      <c r="CJ10" s="519">
        <f t="shared" si="8"/>
        <v>0</v>
      </c>
      <c r="CK10" s="519">
        <f t="shared" si="9"/>
        <v>0</v>
      </c>
      <c r="CL10" s="519">
        <f t="shared" si="10"/>
        <v>0</v>
      </c>
      <c r="CM10" s="48"/>
      <c r="CN10" s="520">
        <f t="shared" si="11"/>
        <v>5</v>
      </c>
      <c r="CO10" s="196">
        <v>17</v>
      </c>
      <c r="CP10" s="197" t="s">
        <v>478</v>
      </c>
      <c r="CQ10" s="517">
        <f>埼玉波及!V10</f>
        <v>0</v>
      </c>
      <c r="CR10" s="517">
        <f>埼玉波及!W10</f>
        <v>0</v>
      </c>
      <c r="CS10" s="517">
        <f>埼玉波及!X10</f>
        <v>0</v>
      </c>
      <c r="CT10" s="517">
        <f>埼玉波及!Y10</f>
        <v>0</v>
      </c>
      <c r="CU10" s="201">
        <f t="shared" si="12"/>
        <v>9.8299999999999991E-5</v>
      </c>
      <c r="CV10" s="53"/>
      <c r="CW10" s="35">
        <v>5</v>
      </c>
      <c r="CX10" s="529">
        <f t="shared" si="13"/>
        <v>17</v>
      </c>
      <c r="CY10" s="530" t="str">
        <f t="shared" si="14"/>
        <v>漁業</v>
      </c>
      <c r="CZ10" s="518">
        <f t="shared" si="15"/>
        <v>0</v>
      </c>
      <c r="DA10" s="518">
        <f t="shared" si="16"/>
        <v>0</v>
      </c>
      <c r="DB10" s="518">
        <f t="shared" si="17"/>
        <v>0</v>
      </c>
      <c r="DC10" s="519">
        <f t="shared" si="18"/>
        <v>0</v>
      </c>
      <c r="DE10" s="529">
        <f t="shared" si="19"/>
        <v>16</v>
      </c>
      <c r="DF10" s="530" t="str">
        <f t="shared" si="20"/>
        <v>パルプ・紙・木製品</v>
      </c>
      <c r="DG10" s="518">
        <f>IF($DE$1=1,CI10/建設係数!$G$11*1000,CZ10/建設係数!$G$11*1000)</f>
        <v>0</v>
      </c>
      <c r="DH10" s="518">
        <f>IF($DE$1=1,CJ10/建設係数!$G$11*1000,DA10/建設係数!$G$11*1000)</f>
        <v>0</v>
      </c>
      <c r="DI10" s="518">
        <f>IF($DE$1=1,CK10/建設係数!$G$11*1000,DB10/建設係数!$G$11*1000)</f>
        <v>0</v>
      </c>
      <c r="DJ10" s="519">
        <f>IF($DE$1=1,CL10/建設係数!$G$11*1000,DC10/建設係数!$G$11*1000)</f>
        <v>0</v>
      </c>
    </row>
    <row r="11" spans="1:114">
      <c r="A11" s="7"/>
      <c r="B11" s="196">
        <v>61</v>
      </c>
      <c r="C11" s="197" t="s">
        <v>479</v>
      </c>
      <c r="D11" s="271">
        <f>建設係数!W11*D$122</f>
        <v>0</v>
      </c>
      <c r="E11" s="271">
        <f>建設係数!X11*E$122</f>
        <v>0</v>
      </c>
      <c r="F11" s="271">
        <f>建設係数!Y11*F$122</f>
        <v>0</v>
      </c>
      <c r="G11" s="271">
        <f>建設係数!Z11*G$122</f>
        <v>0</v>
      </c>
      <c r="H11" s="271">
        <f>建設係数!AA11*H$122</f>
        <v>0</v>
      </c>
      <c r="I11" s="271">
        <f>建設係数!AB11*I$122</f>
        <v>0</v>
      </c>
      <c r="J11" s="271">
        <f>建設係数!AC11*J$122</f>
        <v>0</v>
      </c>
      <c r="K11" s="271">
        <f>建設係数!AD11*K$122</f>
        <v>0</v>
      </c>
      <c r="L11" s="271">
        <f>建設係数!AE11*L$122</f>
        <v>0</v>
      </c>
      <c r="M11" s="271">
        <f>建設係数!AF11*M$122</f>
        <v>0</v>
      </c>
      <c r="N11" s="271">
        <f>建設係数!AG11*N$122</f>
        <v>0</v>
      </c>
      <c r="O11" s="271">
        <f>建設係数!AH11*O$122</f>
        <v>0</v>
      </c>
      <c r="P11" s="271">
        <f>建設係数!AI11*P$122</f>
        <v>0</v>
      </c>
      <c r="Q11" s="271">
        <f>建設係数!AJ11*Q$122</f>
        <v>0</v>
      </c>
      <c r="R11" s="271">
        <f>建設係数!AK11*R$122</f>
        <v>0</v>
      </c>
      <c r="S11" s="271">
        <f>建設係数!AL11*S$122</f>
        <v>0</v>
      </c>
      <c r="T11" s="271">
        <f>建設係数!AM11*T$122</f>
        <v>0</v>
      </c>
      <c r="U11" s="271">
        <f>建設係数!AN11*U$122</f>
        <v>0</v>
      </c>
      <c r="V11" s="271">
        <f>建設係数!AO11*V$122</f>
        <v>0</v>
      </c>
      <c r="W11" s="271">
        <f>建設係数!AP11*W$122</f>
        <v>0</v>
      </c>
      <c r="X11" s="271">
        <f>建設係数!AQ11*X$122</f>
        <v>0</v>
      </c>
      <c r="Y11" s="271">
        <f>建設係数!AR11*Y$122</f>
        <v>0</v>
      </c>
      <c r="Z11" s="271">
        <f>建設係数!AS11*Z$122</f>
        <v>0</v>
      </c>
      <c r="AA11" s="271">
        <f>建設係数!AT11*AA$122</f>
        <v>0</v>
      </c>
      <c r="AB11" s="271">
        <f>建設係数!AU11*AB$122</f>
        <v>0</v>
      </c>
      <c r="AC11" s="271">
        <f>建設係数!AV11*AC$122</f>
        <v>0</v>
      </c>
      <c r="AD11" s="271">
        <f>建設係数!AW11*AD$122</f>
        <v>0</v>
      </c>
      <c r="AE11" s="271">
        <f>建設係数!AX11*AE$122</f>
        <v>0</v>
      </c>
      <c r="AF11" s="271">
        <f>建設係数!AY11*AF$122</f>
        <v>0</v>
      </c>
      <c r="AG11" s="271">
        <f>建設係数!AZ11*AG$122</f>
        <v>0</v>
      </c>
      <c r="AH11" s="271">
        <f>建設係数!BA11*AH$122</f>
        <v>0</v>
      </c>
      <c r="AI11" s="271">
        <f>建設係数!BB11*AI$122</f>
        <v>0</v>
      </c>
      <c r="AJ11" s="271">
        <f>建設係数!BC11*AJ$122</f>
        <v>0</v>
      </c>
      <c r="AK11" s="271">
        <f>建設係数!BD11*AK$122</f>
        <v>0</v>
      </c>
      <c r="AL11" s="271">
        <f>建設係数!BE11*AL$122</f>
        <v>0</v>
      </c>
      <c r="AM11" s="271">
        <f>建設係数!BF11*AM$122</f>
        <v>0</v>
      </c>
      <c r="AN11" s="271">
        <f>建設係数!BG11*AN$122</f>
        <v>0</v>
      </c>
      <c r="AO11" s="271">
        <f>建設係数!BH11*AO$122</f>
        <v>0</v>
      </c>
      <c r="AP11" s="271">
        <f>建設係数!BI11*AP$122</f>
        <v>0</v>
      </c>
      <c r="AQ11" s="271">
        <f>建設係数!BJ11*AQ$122</f>
        <v>0</v>
      </c>
      <c r="AR11" s="271">
        <f>建設係数!BK11*AR$122</f>
        <v>0</v>
      </c>
      <c r="AS11" s="271">
        <f>建設係数!BL11*AS$122</f>
        <v>0</v>
      </c>
      <c r="AT11" s="271">
        <f>建設係数!BM11*AT$122</f>
        <v>0</v>
      </c>
      <c r="AU11" s="271">
        <f>建設係数!BN11*AU$122</f>
        <v>0</v>
      </c>
      <c r="AV11" s="271">
        <f>建設係数!BO11*AV$122</f>
        <v>0</v>
      </c>
      <c r="AW11" s="271">
        <f>建設係数!BP11*AW$122</f>
        <v>0</v>
      </c>
      <c r="AX11" s="271">
        <f>建設係数!BQ11*AX$122</f>
        <v>0</v>
      </c>
      <c r="AY11" s="271">
        <f>建設係数!BR11*AY$122</f>
        <v>0</v>
      </c>
      <c r="AZ11" s="271">
        <f>建設係数!BS11*AZ$122</f>
        <v>0</v>
      </c>
      <c r="BA11" s="271">
        <f>建設係数!BT11*BA$122</f>
        <v>0</v>
      </c>
      <c r="BB11" s="271">
        <f>建設係数!BU11*BB$122</f>
        <v>0</v>
      </c>
      <c r="BC11" s="271">
        <f>建設係数!BV11*BC$122</f>
        <v>0</v>
      </c>
      <c r="BD11" s="271">
        <f>建設係数!BW11*BD$122</f>
        <v>0</v>
      </c>
      <c r="BE11" s="271">
        <f>建設係数!BX11*BE$122</f>
        <v>0</v>
      </c>
      <c r="BF11" s="271">
        <f>建設係数!BY11*BF$122</f>
        <v>0</v>
      </c>
      <c r="BG11" s="271">
        <f>建設係数!BZ11*BG$122</f>
        <v>0</v>
      </c>
      <c r="BH11" s="271">
        <f>建設係数!CA11*BH$122</f>
        <v>0</v>
      </c>
      <c r="BI11" s="271">
        <f>建設係数!CB11*BI$122</f>
        <v>0</v>
      </c>
      <c r="BJ11" s="271">
        <f>建設係数!CC11*BJ$122</f>
        <v>0</v>
      </c>
      <c r="BK11" s="271">
        <f>建設係数!CD11*BK$122</f>
        <v>0</v>
      </c>
      <c r="BL11" s="271">
        <f>建設係数!CE11*BL$122</f>
        <v>0</v>
      </c>
      <c r="BM11" s="271">
        <f>建設係数!CF11*BM$122</f>
        <v>0</v>
      </c>
      <c r="BN11" s="271">
        <f>建設係数!CG11*BN$122</f>
        <v>0</v>
      </c>
      <c r="BO11" s="272">
        <f t="shared" si="2"/>
        <v>0</v>
      </c>
      <c r="BP11" s="48"/>
      <c r="BU11" s="7"/>
      <c r="BV11" s="198">
        <v>6</v>
      </c>
      <c r="BW11" s="520">
        <f t="shared" si="0"/>
        <v>6</v>
      </c>
      <c r="BX11" s="199">
        <v>20</v>
      </c>
      <c r="BY11" s="197" t="s">
        <v>368</v>
      </c>
      <c r="BZ11" s="521">
        <f>SUMIF($BV$6:$BV$111,$BX11,埼玉波及!V$6:V$111)</f>
        <v>0</v>
      </c>
      <c r="CA11" s="519">
        <f>SUMIF($BV$6:$BV$111,$BX11,埼玉波及!W$6:W$111)</f>
        <v>0</v>
      </c>
      <c r="CB11" s="519">
        <f>SUMIF($BV$6:$BV$111,$BX11,埼玉波及!X$6:X$111)</f>
        <v>0</v>
      </c>
      <c r="CC11" s="485">
        <f t="shared" si="3"/>
        <v>0</v>
      </c>
      <c r="CD11" s="201">
        <f t="shared" si="4"/>
        <v>9.7999999999999997E-5</v>
      </c>
      <c r="CE11" s="53"/>
      <c r="CF11" s="35">
        <v>6</v>
      </c>
      <c r="CG11" s="523">
        <f t="shared" si="5"/>
        <v>20</v>
      </c>
      <c r="CH11" s="524" t="str">
        <f t="shared" si="6"/>
        <v>化学製品</v>
      </c>
      <c r="CI11" s="519">
        <f t="shared" si="7"/>
        <v>0</v>
      </c>
      <c r="CJ11" s="519">
        <f t="shared" si="8"/>
        <v>0</v>
      </c>
      <c r="CK11" s="519">
        <f t="shared" si="9"/>
        <v>0</v>
      </c>
      <c r="CL11" s="519">
        <f t="shared" si="10"/>
        <v>0</v>
      </c>
      <c r="CM11" s="48"/>
      <c r="CN11" s="520">
        <f t="shared" si="11"/>
        <v>6</v>
      </c>
      <c r="CO11" s="196">
        <v>61</v>
      </c>
      <c r="CP11" s="197" t="s">
        <v>479</v>
      </c>
      <c r="CQ11" s="517">
        <f>埼玉波及!V11</f>
        <v>0</v>
      </c>
      <c r="CR11" s="517">
        <f>埼玉波及!W11</f>
        <v>0</v>
      </c>
      <c r="CS11" s="517">
        <f>埼玉波及!X11</f>
        <v>0</v>
      </c>
      <c r="CT11" s="517">
        <f>埼玉波及!Y11</f>
        <v>0</v>
      </c>
      <c r="CU11" s="201">
        <f t="shared" si="12"/>
        <v>9.3899999999999992E-5</v>
      </c>
      <c r="CV11" s="53"/>
      <c r="CW11" s="35">
        <v>6</v>
      </c>
      <c r="CX11" s="529">
        <f t="shared" si="13"/>
        <v>61</v>
      </c>
      <c r="CY11" s="530" t="str">
        <f t="shared" si="14"/>
        <v>石炭・原油・天然ガス</v>
      </c>
      <c r="CZ11" s="518">
        <f t="shared" si="15"/>
        <v>0</v>
      </c>
      <c r="DA11" s="518">
        <f t="shared" si="16"/>
        <v>0</v>
      </c>
      <c r="DB11" s="518">
        <f t="shared" si="17"/>
        <v>0</v>
      </c>
      <c r="DC11" s="519">
        <f t="shared" si="18"/>
        <v>0</v>
      </c>
      <c r="DE11" s="529">
        <f t="shared" si="19"/>
        <v>20</v>
      </c>
      <c r="DF11" s="530" t="str">
        <f t="shared" si="20"/>
        <v>化学製品</v>
      </c>
      <c r="DG11" s="518">
        <f>IF($DE$1=1,CI11/建設係数!$G$11*1000,CZ11/建設係数!$G$11*1000)</f>
        <v>0</v>
      </c>
      <c r="DH11" s="518">
        <f>IF($DE$1=1,CJ11/建設係数!$G$11*1000,DA11/建設係数!$G$11*1000)</f>
        <v>0</v>
      </c>
      <c r="DI11" s="518">
        <f>IF($DE$1=1,CK11/建設係数!$G$11*1000,DB11/建設係数!$G$11*1000)</f>
        <v>0</v>
      </c>
      <c r="DJ11" s="519">
        <f>IF($DE$1=1,CL11/建設係数!$G$11*1000,DC11/建設係数!$G$11*1000)</f>
        <v>0</v>
      </c>
    </row>
    <row r="12" spans="1:114">
      <c r="A12" s="7"/>
      <c r="B12" s="196">
        <v>62</v>
      </c>
      <c r="C12" s="197" t="s">
        <v>480</v>
      </c>
      <c r="D12" s="271">
        <f>建設係数!W12*D$122</f>
        <v>0</v>
      </c>
      <c r="E12" s="271">
        <f>建設係数!X12*E$122</f>
        <v>0</v>
      </c>
      <c r="F12" s="271">
        <f>建設係数!Y12*F$122</f>
        <v>0</v>
      </c>
      <c r="G12" s="271">
        <f>建設係数!Z12*G$122</f>
        <v>0</v>
      </c>
      <c r="H12" s="271">
        <f>建設係数!AA12*H$122</f>
        <v>0</v>
      </c>
      <c r="I12" s="271">
        <f>建設係数!AB12*I$122</f>
        <v>0</v>
      </c>
      <c r="J12" s="271">
        <f>建設係数!AC12*J$122</f>
        <v>0</v>
      </c>
      <c r="K12" s="271">
        <f>建設係数!AD12*K$122</f>
        <v>0</v>
      </c>
      <c r="L12" s="271">
        <f>建設係数!AE12*L$122</f>
        <v>0</v>
      </c>
      <c r="M12" s="271">
        <f>建設係数!AF12*M$122</f>
        <v>0</v>
      </c>
      <c r="N12" s="271">
        <f>建設係数!AG12*N$122</f>
        <v>0</v>
      </c>
      <c r="O12" s="271">
        <f>建設係数!AH12*O$122</f>
        <v>0</v>
      </c>
      <c r="P12" s="271">
        <f>建設係数!AI12*P$122</f>
        <v>0</v>
      </c>
      <c r="Q12" s="271">
        <f>建設係数!AJ12*Q$122</f>
        <v>0</v>
      </c>
      <c r="R12" s="271">
        <f>建設係数!AK12*R$122</f>
        <v>0</v>
      </c>
      <c r="S12" s="271">
        <f>建設係数!AL12*S$122</f>
        <v>0</v>
      </c>
      <c r="T12" s="271">
        <f>建設係数!AM12*T$122</f>
        <v>0</v>
      </c>
      <c r="U12" s="271">
        <f>建設係数!AN12*U$122</f>
        <v>0</v>
      </c>
      <c r="V12" s="271">
        <f>建設係数!AO12*V$122</f>
        <v>0</v>
      </c>
      <c r="W12" s="271">
        <f>建設係数!AP12*W$122</f>
        <v>0</v>
      </c>
      <c r="X12" s="271">
        <f>建設係数!AQ12*X$122</f>
        <v>0</v>
      </c>
      <c r="Y12" s="271">
        <f>建設係数!AR12*Y$122</f>
        <v>0</v>
      </c>
      <c r="Z12" s="271">
        <f>建設係数!AS12*Z$122</f>
        <v>0</v>
      </c>
      <c r="AA12" s="271">
        <f>建設係数!AT12*AA$122</f>
        <v>0</v>
      </c>
      <c r="AB12" s="271">
        <f>建設係数!AU12*AB$122</f>
        <v>0</v>
      </c>
      <c r="AC12" s="271">
        <f>建設係数!AV12*AC$122</f>
        <v>0</v>
      </c>
      <c r="AD12" s="271">
        <f>建設係数!AW12*AD$122</f>
        <v>0</v>
      </c>
      <c r="AE12" s="271">
        <f>建設係数!AX12*AE$122</f>
        <v>0</v>
      </c>
      <c r="AF12" s="271">
        <f>建設係数!AY12*AF$122</f>
        <v>0</v>
      </c>
      <c r="AG12" s="271">
        <f>建設係数!AZ12*AG$122</f>
        <v>0</v>
      </c>
      <c r="AH12" s="271">
        <f>建設係数!BA12*AH$122</f>
        <v>0</v>
      </c>
      <c r="AI12" s="271">
        <f>建設係数!BB12*AI$122</f>
        <v>0</v>
      </c>
      <c r="AJ12" s="271">
        <f>建設係数!BC12*AJ$122</f>
        <v>0</v>
      </c>
      <c r="AK12" s="271">
        <f>建設係数!BD12*AK$122</f>
        <v>0</v>
      </c>
      <c r="AL12" s="271">
        <f>建設係数!BE12*AL$122</f>
        <v>0</v>
      </c>
      <c r="AM12" s="271">
        <f>建設係数!BF12*AM$122</f>
        <v>0</v>
      </c>
      <c r="AN12" s="271">
        <f>建設係数!BG12*AN$122</f>
        <v>0</v>
      </c>
      <c r="AO12" s="271">
        <f>建設係数!BH12*AO$122</f>
        <v>0</v>
      </c>
      <c r="AP12" s="271">
        <f>建設係数!BI12*AP$122</f>
        <v>0</v>
      </c>
      <c r="AQ12" s="271">
        <f>建設係数!BJ12*AQ$122</f>
        <v>0</v>
      </c>
      <c r="AR12" s="271">
        <f>建設係数!BK12*AR$122</f>
        <v>0</v>
      </c>
      <c r="AS12" s="271">
        <f>建設係数!BL12*AS$122</f>
        <v>0</v>
      </c>
      <c r="AT12" s="271">
        <f>建設係数!BM12*AT$122</f>
        <v>0</v>
      </c>
      <c r="AU12" s="271">
        <f>建設係数!BN12*AU$122</f>
        <v>0</v>
      </c>
      <c r="AV12" s="271">
        <f>建設係数!BO12*AV$122</f>
        <v>0</v>
      </c>
      <c r="AW12" s="271">
        <f>建設係数!BP12*AW$122</f>
        <v>0</v>
      </c>
      <c r="AX12" s="271">
        <f>建設係数!BQ12*AX$122</f>
        <v>0</v>
      </c>
      <c r="AY12" s="271">
        <f>建設係数!BR12*AY$122</f>
        <v>0</v>
      </c>
      <c r="AZ12" s="271">
        <f>建設係数!BS12*AZ$122</f>
        <v>0</v>
      </c>
      <c r="BA12" s="271">
        <f>建設係数!BT12*BA$122</f>
        <v>0</v>
      </c>
      <c r="BB12" s="271">
        <f>建設係数!BU12*BB$122</f>
        <v>0</v>
      </c>
      <c r="BC12" s="271">
        <f>建設係数!BV12*BC$122</f>
        <v>0</v>
      </c>
      <c r="BD12" s="271">
        <f>建設係数!BW12*BD$122</f>
        <v>0</v>
      </c>
      <c r="BE12" s="271">
        <f>建設係数!BX12*BE$122</f>
        <v>0</v>
      </c>
      <c r="BF12" s="271">
        <f>建設係数!BY12*BF$122</f>
        <v>0</v>
      </c>
      <c r="BG12" s="271">
        <f>建設係数!BZ12*BG$122</f>
        <v>0</v>
      </c>
      <c r="BH12" s="271">
        <f>建設係数!CA12*BH$122</f>
        <v>0</v>
      </c>
      <c r="BI12" s="271">
        <f>建設係数!CB12*BI$122</f>
        <v>0</v>
      </c>
      <c r="BJ12" s="271">
        <f>建設係数!CC12*BJ$122</f>
        <v>0</v>
      </c>
      <c r="BK12" s="271">
        <f>建設係数!CD12*BK$122</f>
        <v>0</v>
      </c>
      <c r="BL12" s="271">
        <f>建設係数!CE12*BL$122</f>
        <v>0</v>
      </c>
      <c r="BM12" s="271">
        <f>建設係数!CF12*BM$122</f>
        <v>0</v>
      </c>
      <c r="BN12" s="271">
        <f>建設係数!CG12*BN$122</f>
        <v>0</v>
      </c>
      <c r="BO12" s="272">
        <f t="shared" si="2"/>
        <v>0</v>
      </c>
      <c r="BP12" s="48"/>
      <c r="BU12" s="7"/>
      <c r="BV12" s="198">
        <v>6</v>
      </c>
      <c r="BW12" s="520">
        <f t="shared" si="0"/>
        <v>7</v>
      </c>
      <c r="BX12" s="199">
        <v>21</v>
      </c>
      <c r="BY12" s="197" t="s">
        <v>369</v>
      </c>
      <c r="BZ12" s="521">
        <f>SUMIF($BV$6:$BV$111,$BX12,埼玉波及!V$6:V$111)</f>
        <v>0</v>
      </c>
      <c r="CA12" s="519">
        <f>SUMIF($BV$6:$BV$111,$BX12,埼玉波及!W$6:W$111)</f>
        <v>0</v>
      </c>
      <c r="CB12" s="519">
        <f>SUMIF($BV$6:$BV$111,$BX12,埼玉波及!X$6:X$111)</f>
        <v>0</v>
      </c>
      <c r="CC12" s="485">
        <f t="shared" si="3"/>
        <v>0</v>
      </c>
      <c r="CD12" s="201">
        <f t="shared" si="4"/>
        <v>9.7899999999999994E-5</v>
      </c>
      <c r="CE12" s="53"/>
      <c r="CF12" s="35">
        <v>7</v>
      </c>
      <c r="CG12" s="523">
        <f t="shared" si="5"/>
        <v>21</v>
      </c>
      <c r="CH12" s="524" t="str">
        <f t="shared" si="6"/>
        <v>石油・石炭製品</v>
      </c>
      <c r="CI12" s="519">
        <f t="shared" si="7"/>
        <v>0</v>
      </c>
      <c r="CJ12" s="519">
        <f t="shared" si="8"/>
        <v>0</v>
      </c>
      <c r="CK12" s="519">
        <f t="shared" si="9"/>
        <v>0</v>
      </c>
      <c r="CL12" s="519">
        <f t="shared" si="10"/>
        <v>0</v>
      </c>
      <c r="CM12" s="48"/>
      <c r="CN12" s="520">
        <f t="shared" si="11"/>
        <v>7</v>
      </c>
      <c r="CO12" s="196">
        <v>62</v>
      </c>
      <c r="CP12" s="197" t="s">
        <v>480</v>
      </c>
      <c r="CQ12" s="517">
        <f>埼玉波及!V12</f>
        <v>0</v>
      </c>
      <c r="CR12" s="517">
        <f>埼玉波及!W12</f>
        <v>0</v>
      </c>
      <c r="CS12" s="517">
        <f>埼玉波及!X12</f>
        <v>0</v>
      </c>
      <c r="CT12" s="517">
        <f>埼玉波及!Y12</f>
        <v>0</v>
      </c>
      <c r="CU12" s="201">
        <f t="shared" si="12"/>
        <v>9.379999999999999E-5</v>
      </c>
      <c r="CV12" s="53"/>
      <c r="CW12" s="35">
        <v>7</v>
      </c>
      <c r="CX12" s="529">
        <f t="shared" si="13"/>
        <v>62</v>
      </c>
      <c r="CY12" s="530" t="str">
        <f t="shared" si="14"/>
        <v>その他の鉱業</v>
      </c>
      <c r="CZ12" s="518">
        <f t="shared" si="15"/>
        <v>0</v>
      </c>
      <c r="DA12" s="518">
        <f t="shared" si="16"/>
        <v>0</v>
      </c>
      <c r="DB12" s="518">
        <f t="shared" si="17"/>
        <v>0</v>
      </c>
      <c r="DC12" s="519">
        <f t="shared" si="18"/>
        <v>0</v>
      </c>
      <c r="DE12" s="529">
        <f t="shared" si="19"/>
        <v>21</v>
      </c>
      <c r="DF12" s="530" t="str">
        <f t="shared" si="20"/>
        <v>石油・石炭製品</v>
      </c>
      <c r="DG12" s="518">
        <f>IF($DE$1=1,CI12/建設係数!$G$11*1000,CZ12/建設係数!$G$11*1000)</f>
        <v>0</v>
      </c>
      <c r="DH12" s="518">
        <f>IF($DE$1=1,CJ12/建設係数!$G$11*1000,DA12/建設係数!$G$11*1000)</f>
        <v>0</v>
      </c>
      <c r="DI12" s="518">
        <f>IF($DE$1=1,CK12/建設係数!$G$11*1000,DB12/建設係数!$G$11*1000)</f>
        <v>0</v>
      </c>
      <c r="DJ12" s="519">
        <f>IF($DE$1=1,CL12/建設係数!$G$11*1000,DC12/建設係数!$G$11*1000)</f>
        <v>0</v>
      </c>
    </row>
    <row r="13" spans="1:114">
      <c r="A13" s="7"/>
      <c r="B13" s="196">
        <v>111</v>
      </c>
      <c r="C13" s="197" t="s">
        <v>481</v>
      </c>
      <c r="D13" s="271">
        <f>建設係数!W13*D$122</f>
        <v>0</v>
      </c>
      <c r="E13" s="271">
        <f>建設係数!X13*E$122</f>
        <v>0</v>
      </c>
      <c r="F13" s="271">
        <f>建設係数!Y13*F$122</f>
        <v>0</v>
      </c>
      <c r="G13" s="271">
        <f>建設係数!Z13*G$122</f>
        <v>0</v>
      </c>
      <c r="H13" s="271">
        <f>建設係数!AA13*H$122</f>
        <v>0</v>
      </c>
      <c r="I13" s="271">
        <f>建設係数!AB13*I$122</f>
        <v>0</v>
      </c>
      <c r="J13" s="271">
        <f>建設係数!AC13*J$122</f>
        <v>0</v>
      </c>
      <c r="K13" s="271">
        <f>建設係数!AD13*K$122</f>
        <v>0</v>
      </c>
      <c r="L13" s="271">
        <f>建設係数!AE13*L$122</f>
        <v>0</v>
      </c>
      <c r="M13" s="271">
        <f>建設係数!AF13*M$122</f>
        <v>0</v>
      </c>
      <c r="N13" s="271">
        <f>建設係数!AG13*N$122</f>
        <v>0</v>
      </c>
      <c r="O13" s="271">
        <f>建設係数!AH13*O$122</f>
        <v>0</v>
      </c>
      <c r="P13" s="271">
        <f>建設係数!AI13*P$122</f>
        <v>0</v>
      </c>
      <c r="Q13" s="271">
        <f>建設係数!AJ13*Q$122</f>
        <v>0</v>
      </c>
      <c r="R13" s="271">
        <f>建設係数!AK13*R$122</f>
        <v>0</v>
      </c>
      <c r="S13" s="271">
        <f>建設係数!AL13*S$122</f>
        <v>0</v>
      </c>
      <c r="T13" s="271">
        <f>建設係数!AM13*T$122</f>
        <v>0</v>
      </c>
      <c r="U13" s="271">
        <f>建設係数!AN13*U$122</f>
        <v>0</v>
      </c>
      <c r="V13" s="271">
        <f>建設係数!AO13*V$122</f>
        <v>0</v>
      </c>
      <c r="W13" s="271">
        <f>建設係数!AP13*W$122</f>
        <v>0</v>
      </c>
      <c r="X13" s="271">
        <f>建設係数!AQ13*X$122</f>
        <v>0</v>
      </c>
      <c r="Y13" s="271">
        <f>建設係数!AR13*Y$122</f>
        <v>0</v>
      </c>
      <c r="Z13" s="271">
        <f>建設係数!AS13*Z$122</f>
        <v>0</v>
      </c>
      <c r="AA13" s="271">
        <f>建設係数!AT13*AA$122</f>
        <v>0</v>
      </c>
      <c r="AB13" s="271">
        <f>建設係数!AU13*AB$122</f>
        <v>0</v>
      </c>
      <c r="AC13" s="271">
        <f>建設係数!AV13*AC$122</f>
        <v>0</v>
      </c>
      <c r="AD13" s="271">
        <f>建設係数!AW13*AD$122</f>
        <v>0</v>
      </c>
      <c r="AE13" s="271">
        <f>建設係数!AX13*AE$122</f>
        <v>0</v>
      </c>
      <c r="AF13" s="271">
        <f>建設係数!AY13*AF$122</f>
        <v>0</v>
      </c>
      <c r="AG13" s="271">
        <f>建設係数!AZ13*AG$122</f>
        <v>0</v>
      </c>
      <c r="AH13" s="271">
        <f>建設係数!BA13*AH$122</f>
        <v>0</v>
      </c>
      <c r="AI13" s="271">
        <f>建設係数!BB13*AI$122</f>
        <v>0</v>
      </c>
      <c r="AJ13" s="271">
        <f>建設係数!BC13*AJ$122</f>
        <v>0</v>
      </c>
      <c r="AK13" s="271">
        <f>建設係数!BD13*AK$122</f>
        <v>0</v>
      </c>
      <c r="AL13" s="271">
        <f>建設係数!BE13*AL$122</f>
        <v>0</v>
      </c>
      <c r="AM13" s="271">
        <f>建設係数!BF13*AM$122</f>
        <v>0</v>
      </c>
      <c r="AN13" s="271">
        <f>建設係数!BG13*AN$122</f>
        <v>0</v>
      </c>
      <c r="AO13" s="271">
        <f>建設係数!BH13*AO$122</f>
        <v>0</v>
      </c>
      <c r="AP13" s="271">
        <f>建設係数!BI13*AP$122</f>
        <v>0</v>
      </c>
      <c r="AQ13" s="271">
        <f>建設係数!BJ13*AQ$122</f>
        <v>0</v>
      </c>
      <c r="AR13" s="271">
        <f>建設係数!BK13*AR$122</f>
        <v>0</v>
      </c>
      <c r="AS13" s="271">
        <f>建設係数!BL13*AS$122</f>
        <v>0</v>
      </c>
      <c r="AT13" s="271">
        <f>建設係数!BM13*AT$122</f>
        <v>0</v>
      </c>
      <c r="AU13" s="271">
        <f>建設係数!BN13*AU$122</f>
        <v>0</v>
      </c>
      <c r="AV13" s="271">
        <f>建設係数!BO13*AV$122</f>
        <v>0</v>
      </c>
      <c r="AW13" s="271">
        <f>建設係数!BP13*AW$122</f>
        <v>0</v>
      </c>
      <c r="AX13" s="271">
        <f>建設係数!BQ13*AX$122</f>
        <v>0</v>
      </c>
      <c r="AY13" s="271">
        <f>建設係数!BR13*AY$122</f>
        <v>0</v>
      </c>
      <c r="AZ13" s="271">
        <f>建設係数!BS13*AZ$122</f>
        <v>0</v>
      </c>
      <c r="BA13" s="271">
        <f>建設係数!BT13*BA$122</f>
        <v>0</v>
      </c>
      <c r="BB13" s="271">
        <f>建設係数!BU13*BB$122</f>
        <v>0</v>
      </c>
      <c r="BC13" s="271">
        <f>建設係数!BV13*BC$122</f>
        <v>0</v>
      </c>
      <c r="BD13" s="271">
        <f>建設係数!BW13*BD$122</f>
        <v>0</v>
      </c>
      <c r="BE13" s="271">
        <f>建設係数!BX13*BE$122</f>
        <v>0</v>
      </c>
      <c r="BF13" s="271">
        <f>建設係数!BY13*BF$122</f>
        <v>0</v>
      </c>
      <c r="BG13" s="271">
        <f>建設係数!BZ13*BG$122</f>
        <v>0</v>
      </c>
      <c r="BH13" s="271">
        <f>建設係数!CA13*BH$122</f>
        <v>0</v>
      </c>
      <c r="BI13" s="271">
        <f>建設係数!CB13*BI$122</f>
        <v>0</v>
      </c>
      <c r="BJ13" s="271">
        <f>建設係数!CC13*BJ$122</f>
        <v>0</v>
      </c>
      <c r="BK13" s="271">
        <f>建設係数!CD13*BK$122</f>
        <v>0</v>
      </c>
      <c r="BL13" s="271">
        <f>建設係数!CE13*BL$122</f>
        <v>0</v>
      </c>
      <c r="BM13" s="271">
        <f>建設係数!CF13*BM$122</f>
        <v>0</v>
      </c>
      <c r="BN13" s="271">
        <f>建設係数!CG13*BN$122</f>
        <v>0</v>
      </c>
      <c r="BO13" s="272">
        <f t="shared" si="2"/>
        <v>0</v>
      </c>
      <c r="BP13" s="48"/>
      <c r="BU13" s="7"/>
      <c r="BV13" s="198">
        <v>11</v>
      </c>
      <c r="BW13" s="520">
        <f t="shared" si="0"/>
        <v>8</v>
      </c>
      <c r="BX13" s="199">
        <v>22</v>
      </c>
      <c r="BY13" s="197" t="s">
        <v>303</v>
      </c>
      <c r="BZ13" s="521">
        <f>SUMIF($BV$6:$BV$111,$BX13,埼玉波及!V$6:V$111)</f>
        <v>0</v>
      </c>
      <c r="CA13" s="519">
        <f>SUMIF($BV$6:$BV$111,$BX13,埼玉波及!W$6:W$111)</f>
        <v>0</v>
      </c>
      <c r="CB13" s="519">
        <f>SUMIF($BV$6:$BV$111,$BX13,埼玉波及!X$6:X$111)</f>
        <v>0</v>
      </c>
      <c r="CC13" s="485">
        <f t="shared" si="3"/>
        <v>0</v>
      </c>
      <c r="CD13" s="201">
        <f t="shared" si="4"/>
        <v>9.7799999999999992E-5</v>
      </c>
      <c r="CE13" s="53"/>
      <c r="CF13" s="35">
        <v>8</v>
      </c>
      <c r="CG13" s="523">
        <f t="shared" si="5"/>
        <v>22</v>
      </c>
      <c r="CH13" s="524" t="str">
        <f t="shared" si="6"/>
        <v>プラスチック・ゴム製品</v>
      </c>
      <c r="CI13" s="519">
        <f t="shared" si="7"/>
        <v>0</v>
      </c>
      <c r="CJ13" s="519">
        <f t="shared" si="8"/>
        <v>0</v>
      </c>
      <c r="CK13" s="519">
        <f t="shared" si="9"/>
        <v>0</v>
      </c>
      <c r="CL13" s="519">
        <f t="shared" si="10"/>
        <v>0</v>
      </c>
      <c r="CM13" s="48"/>
      <c r="CN13" s="520">
        <f t="shared" si="11"/>
        <v>8</v>
      </c>
      <c r="CO13" s="196">
        <v>111</v>
      </c>
      <c r="CP13" s="197" t="s">
        <v>481</v>
      </c>
      <c r="CQ13" s="517">
        <f>埼玉波及!V13</f>
        <v>0</v>
      </c>
      <c r="CR13" s="517">
        <f>埼玉波及!W13</f>
        <v>0</v>
      </c>
      <c r="CS13" s="517">
        <f>埼玉波及!X13</f>
        <v>0</v>
      </c>
      <c r="CT13" s="517">
        <f>埼玉波及!Y13</f>
        <v>0</v>
      </c>
      <c r="CU13" s="201">
        <f t="shared" si="12"/>
        <v>8.8899999999999992E-5</v>
      </c>
      <c r="CV13" s="53"/>
      <c r="CW13" s="35">
        <v>8</v>
      </c>
      <c r="CX13" s="529">
        <f t="shared" si="13"/>
        <v>111</v>
      </c>
      <c r="CY13" s="530" t="str">
        <f t="shared" si="14"/>
        <v>食料品</v>
      </c>
      <c r="CZ13" s="518">
        <f t="shared" si="15"/>
        <v>0</v>
      </c>
      <c r="DA13" s="518">
        <f t="shared" si="16"/>
        <v>0</v>
      </c>
      <c r="DB13" s="518">
        <f t="shared" si="17"/>
        <v>0</v>
      </c>
      <c r="DC13" s="519">
        <f t="shared" si="18"/>
        <v>0</v>
      </c>
      <c r="DE13" s="529">
        <f t="shared" si="19"/>
        <v>22</v>
      </c>
      <c r="DF13" s="530" t="str">
        <f t="shared" si="20"/>
        <v>プラスチック・ゴム製品</v>
      </c>
      <c r="DG13" s="518">
        <f>IF($DE$1=1,CI13/建設係数!$G$11*1000,CZ13/建設係数!$G$11*1000)</f>
        <v>0</v>
      </c>
      <c r="DH13" s="518">
        <f>IF($DE$1=1,CJ13/建設係数!$G$11*1000,DA13/建設係数!$G$11*1000)</f>
        <v>0</v>
      </c>
      <c r="DI13" s="518">
        <f>IF($DE$1=1,CK13/建設係数!$G$11*1000,DB13/建設係数!$G$11*1000)</f>
        <v>0</v>
      </c>
      <c r="DJ13" s="519">
        <f>IF($DE$1=1,CL13/建設係数!$G$11*1000,DC13/建設係数!$G$11*1000)</f>
        <v>0</v>
      </c>
    </row>
    <row r="14" spans="1:114">
      <c r="A14" s="7"/>
      <c r="B14" s="196">
        <v>112</v>
      </c>
      <c r="C14" s="197" t="s">
        <v>482</v>
      </c>
      <c r="D14" s="271">
        <f>建設係数!W14*D$122</f>
        <v>0</v>
      </c>
      <c r="E14" s="271">
        <f>建設係数!X14*E$122</f>
        <v>0</v>
      </c>
      <c r="F14" s="271">
        <f>建設係数!Y14*F$122</f>
        <v>0</v>
      </c>
      <c r="G14" s="271">
        <f>建設係数!Z14*G$122</f>
        <v>0</v>
      </c>
      <c r="H14" s="271">
        <f>建設係数!AA14*H$122</f>
        <v>0</v>
      </c>
      <c r="I14" s="271">
        <f>建設係数!AB14*I$122</f>
        <v>0</v>
      </c>
      <c r="J14" s="271">
        <f>建設係数!AC14*J$122</f>
        <v>0</v>
      </c>
      <c r="K14" s="271">
        <f>建設係数!AD14*K$122</f>
        <v>0</v>
      </c>
      <c r="L14" s="271">
        <f>建設係数!AE14*L$122</f>
        <v>0</v>
      </c>
      <c r="M14" s="271">
        <f>建設係数!AF14*M$122</f>
        <v>0</v>
      </c>
      <c r="N14" s="271">
        <f>建設係数!AG14*N$122</f>
        <v>0</v>
      </c>
      <c r="O14" s="271">
        <f>建設係数!AH14*O$122</f>
        <v>0</v>
      </c>
      <c r="P14" s="271">
        <f>建設係数!AI14*P$122</f>
        <v>0</v>
      </c>
      <c r="Q14" s="271">
        <f>建設係数!AJ14*Q$122</f>
        <v>0</v>
      </c>
      <c r="R14" s="271">
        <f>建設係数!AK14*R$122</f>
        <v>0</v>
      </c>
      <c r="S14" s="271">
        <f>建設係数!AL14*S$122</f>
        <v>0</v>
      </c>
      <c r="T14" s="271">
        <f>建設係数!AM14*T$122</f>
        <v>0</v>
      </c>
      <c r="U14" s="271">
        <f>建設係数!AN14*U$122</f>
        <v>0</v>
      </c>
      <c r="V14" s="271">
        <f>建設係数!AO14*V$122</f>
        <v>0</v>
      </c>
      <c r="W14" s="271">
        <f>建設係数!AP14*W$122</f>
        <v>0</v>
      </c>
      <c r="X14" s="271">
        <f>建設係数!AQ14*X$122</f>
        <v>0</v>
      </c>
      <c r="Y14" s="271">
        <f>建設係数!AR14*Y$122</f>
        <v>0</v>
      </c>
      <c r="Z14" s="271">
        <f>建設係数!AS14*Z$122</f>
        <v>0</v>
      </c>
      <c r="AA14" s="271">
        <f>建設係数!AT14*AA$122</f>
        <v>0</v>
      </c>
      <c r="AB14" s="271">
        <f>建設係数!AU14*AB$122</f>
        <v>0</v>
      </c>
      <c r="AC14" s="271">
        <f>建設係数!AV14*AC$122</f>
        <v>0</v>
      </c>
      <c r="AD14" s="271">
        <f>建設係数!AW14*AD$122</f>
        <v>0</v>
      </c>
      <c r="AE14" s="271">
        <f>建設係数!AX14*AE$122</f>
        <v>0</v>
      </c>
      <c r="AF14" s="271">
        <f>建設係数!AY14*AF$122</f>
        <v>0</v>
      </c>
      <c r="AG14" s="271">
        <f>建設係数!AZ14*AG$122</f>
        <v>0</v>
      </c>
      <c r="AH14" s="271">
        <f>建設係数!BA14*AH$122</f>
        <v>0</v>
      </c>
      <c r="AI14" s="271">
        <f>建設係数!BB14*AI$122</f>
        <v>0</v>
      </c>
      <c r="AJ14" s="271">
        <f>建設係数!BC14*AJ$122</f>
        <v>0</v>
      </c>
      <c r="AK14" s="271">
        <f>建設係数!BD14*AK$122</f>
        <v>0</v>
      </c>
      <c r="AL14" s="271">
        <f>建設係数!BE14*AL$122</f>
        <v>0</v>
      </c>
      <c r="AM14" s="271">
        <f>建設係数!BF14*AM$122</f>
        <v>0</v>
      </c>
      <c r="AN14" s="271">
        <f>建設係数!BG14*AN$122</f>
        <v>0</v>
      </c>
      <c r="AO14" s="271">
        <f>建設係数!BH14*AO$122</f>
        <v>0</v>
      </c>
      <c r="AP14" s="271">
        <f>建設係数!BI14*AP$122</f>
        <v>0</v>
      </c>
      <c r="AQ14" s="271">
        <f>建設係数!BJ14*AQ$122</f>
        <v>0</v>
      </c>
      <c r="AR14" s="271">
        <f>建設係数!BK14*AR$122</f>
        <v>0</v>
      </c>
      <c r="AS14" s="271">
        <f>建設係数!BL14*AS$122</f>
        <v>0</v>
      </c>
      <c r="AT14" s="271">
        <f>建設係数!BM14*AT$122</f>
        <v>0</v>
      </c>
      <c r="AU14" s="271">
        <f>建設係数!BN14*AU$122</f>
        <v>0</v>
      </c>
      <c r="AV14" s="271">
        <f>建設係数!BO14*AV$122</f>
        <v>0</v>
      </c>
      <c r="AW14" s="271">
        <f>建設係数!BP14*AW$122</f>
        <v>0</v>
      </c>
      <c r="AX14" s="271">
        <f>建設係数!BQ14*AX$122</f>
        <v>0</v>
      </c>
      <c r="AY14" s="271">
        <f>建設係数!BR14*AY$122</f>
        <v>0</v>
      </c>
      <c r="AZ14" s="271">
        <f>建設係数!BS14*AZ$122</f>
        <v>0</v>
      </c>
      <c r="BA14" s="271">
        <f>建設係数!BT14*BA$122</f>
        <v>0</v>
      </c>
      <c r="BB14" s="271">
        <f>建設係数!BU14*BB$122</f>
        <v>0</v>
      </c>
      <c r="BC14" s="271">
        <f>建設係数!BV14*BC$122</f>
        <v>0</v>
      </c>
      <c r="BD14" s="271">
        <f>建設係数!BW14*BD$122</f>
        <v>0</v>
      </c>
      <c r="BE14" s="271">
        <f>建設係数!BX14*BE$122</f>
        <v>0</v>
      </c>
      <c r="BF14" s="271">
        <f>建設係数!BY14*BF$122</f>
        <v>0</v>
      </c>
      <c r="BG14" s="271">
        <f>建設係数!BZ14*BG$122</f>
        <v>0</v>
      </c>
      <c r="BH14" s="271">
        <f>建設係数!CA14*BH$122</f>
        <v>0</v>
      </c>
      <c r="BI14" s="271">
        <f>建設係数!CB14*BI$122</f>
        <v>0</v>
      </c>
      <c r="BJ14" s="271">
        <f>建設係数!CC14*BJ$122</f>
        <v>0</v>
      </c>
      <c r="BK14" s="271">
        <f>建設係数!CD14*BK$122</f>
        <v>0</v>
      </c>
      <c r="BL14" s="271">
        <f>建設係数!CE14*BL$122</f>
        <v>0</v>
      </c>
      <c r="BM14" s="271">
        <f>建設係数!CF14*BM$122</f>
        <v>0</v>
      </c>
      <c r="BN14" s="271">
        <f>建設係数!CG14*BN$122</f>
        <v>0</v>
      </c>
      <c r="BO14" s="272">
        <f t="shared" si="2"/>
        <v>0</v>
      </c>
      <c r="BP14" s="48"/>
      <c r="BU14" s="7"/>
      <c r="BV14" s="198">
        <v>11</v>
      </c>
      <c r="BW14" s="520">
        <f t="shared" si="0"/>
        <v>9</v>
      </c>
      <c r="BX14" s="199">
        <v>25</v>
      </c>
      <c r="BY14" s="197" t="s">
        <v>370</v>
      </c>
      <c r="BZ14" s="521">
        <f>SUMIF($BV$6:$BV$111,$BX14,埼玉波及!V$6:V$111)</f>
        <v>0</v>
      </c>
      <c r="CA14" s="519">
        <f>SUMIF($BV$6:$BV$111,$BX14,埼玉波及!W$6:W$111)</f>
        <v>0</v>
      </c>
      <c r="CB14" s="519">
        <f>SUMIF($BV$6:$BV$111,$BX14,埼玉波及!X$6:X$111)</f>
        <v>0</v>
      </c>
      <c r="CC14" s="485">
        <f t="shared" si="3"/>
        <v>0</v>
      </c>
      <c r="CD14" s="201">
        <f t="shared" si="4"/>
        <v>9.7499999999999998E-5</v>
      </c>
      <c r="CE14" s="53"/>
      <c r="CF14" s="35">
        <v>9</v>
      </c>
      <c r="CG14" s="523">
        <f t="shared" si="5"/>
        <v>25</v>
      </c>
      <c r="CH14" s="524" t="str">
        <f t="shared" si="6"/>
        <v>窯業・土石製品</v>
      </c>
      <c r="CI14" s="519">
        <f t="shared" si="7"/>
        <v>0</v>
      </c>
      <c r="CJ14" s="519">
        <f t="shared" si="8"/>
        <v>0</v>
      </c>
      <c r="CK14" s="519">
        <f t="shared" si="9"/>
        <v>0</v>
      </c>
      <c r="CL14" s="519">
        <f t="shared" si="10"/>
        <v>0</v>
      </c>
      <c r="CM14" s="48"/>
      <c r="CN14" s="520">
        <f t="shared" si="11"/>
        <v>9</v>
      </c>
      <c r="CO14" s="196">
        <v>112</v>
      </c>
      <c r="CP14" s="197" t="s">
        <v>482</v>
      </c>
      <c r="CQ14" s="517">
        <f>埼玉波及!V14</f>
        <v>0</v>
      </c>
      <c r="CR14" s="517">
        <f>埼玉波及!W14</f>
        <v>0</v>
      </c>
      <c r="CS14" s="517">
        <f>埼玉波及!X14</f>
        <v>0</v>
      </c>
      <c r="CT14" s="517">
        <f>埼玉波及!Y14</f>
        <v>0</v>
      </c>
      <c r="CU14" s="201">
        <f t="shared" si="12"/>
        <v>8.879999999999999E-5</v>
      </c>
      <c r="CV14" s="53"/>
      <c r="CW14" s="35">
        <v>9</v>
      </c>
      <c r="CX14" s="529">
        <f t="shared" si="13"/>
        <v>112</v>
      </c>
      <c r="CY14" s="530" t="str">
        <f t="shared" si="14"/>
        <v>飲料</v>
      </c>
      <c r="CZ14" s="518">
        <f t="shared" si="15"/>
        <v>0</v>
      </c>
      <c r="DA14" s="518">
        <f t="shared" si="16"/>
        <v>0</v>
      </c>
      <c r="DB14" s="518">
        <f t="shared" si="17"/>
        <v>0</v>
      </c>
      <c r="DC14" s="519">
        <f t="shared" si="18"/>
        <v>0</v>
      </c>
      <c r="DE14" s="529">
        <f t="shared" si="19"/>
        <v>25</v>
      </c>
      <c r="DF14" s="530" t="str">
        <f t="shared" si="20"/>
        <v>窯業・土石製品</v>
      </c>
      <c r="DG14" s="518">
        <f>IF($DE$1=1,CI14/建設係数!$G$11*1000,CZ14/建設係数!$G$11*1000)</f>
        <v>0</v>
      </c>
      <c r="DH14" s="518">
        <f>IF($DE$1=1,CJ14/建設係数!$G$11*1000,DA14/建設係数!$G$11*1000)</f>
        <v>0</v>
      </c>
      <c r="DI14" s="518">
        <f>IF($DE$1=1,CK14/建設係数!$G$11*1000,DB14/建設係数!$G$11*1000)</f>
        <v>0</v>
      </c>
      <c r="DJ14" s="519">
        <f>IF($DE$1=1,CL14/建設係数!$G$11*1000,DC14/建設係数!$G$11*1000)</f>
        <v>0</v>
      </c>
    </row>
    <row r="15" spans="1:114">
      <c r="A15" s="7"/>
      <c r="B15" s="196">
        <v>113</v>
      </c>
      <c r="C15" s="197" t="s">
        <v>483</v>
      </c>
      <c r="D15" s="271">
        <f>建設係数!W15*D$122</f>
        <v>0</v>
      </c>
      <c r="E15" s="271">
        <f>建設係数!X15*E$122</f>
        <v>0</v>
      </c>
      <c r="F15" s="271">
        <f>建設係数!Y15*F$122</f>
        <v>0</v>
      </c>
      <c r="G15" s="271">
        <f>建設係数!Z15*G$122</f>
        <v>0</v>
      </c>
      <c r="H15" s="271">
        <f>建設係数!AA15*H$122</f>
        <v>0</v>
      </c>
      <c r="I15" s="271">
        <f>建設係数!AB15*I$122</f>
        <v>0</v>
      </c>
      <c r="J15" s="271">
        <f>建設係数!AC15*J$122</f>
        <v>0</v>
      </c>
      <c r="K15" s="271">
        <f>建設係数!AD15*K$122</f>
        <v>0</v>
      </c>
      <c r="L15" s="271">
        <f>建設係数!AE15*L$122</f>
        <v>0</v>
      </c>
      <c r="M15" s="271">
        <f>建設係数!AF15*M$122</f>
        <v>0</v>
      </c>
      <c r="N15" s="271">
        <f>建設係数!AG15*N$122</f>
        <v>0</v>
      </c>
      <c r="O15" s="271">
        <f>建設係数!AH15*O$122</f>
        <v>0</v>
      </c>
      <c r="P15" s="271">
        <f>建設係数!AI15*P$122</f>
        <v>0</v>
      </c>
      <c r="Q15" s="271">
        <f>建設係数!AJ15*Q$122</f>
        <v>0</v>
      </c>
      <c r="R15" s="271">
        <f>建設係数!AK15*R$122</f>
        <v>0</v>
      </c>
      <c r="S15" s="271">
        <f>建設係数!AL15*S$122</f>
        <v>0</v>
      </c>
      <c r="T15" s="271">
        <f>建設係数!AM15*T$122</f>
        <v>0</v>
      </c>
      <c r="U15" s="271">
        <f>建設係数!AN15*U$122</f>
        <v>0</v>
      </c>
      <c r="V15" s="271">
        <f>建設係数!AO15*V$122</f>
        <v>0</v>
      </c>
      <c r="W15" s="271">
        <f>建設係数!AP15*W$122</f>
        <v>0</v>
      </c>
      <c r="X15" s="271">
        <f>建設係数!AQ15*X$122</f>
        <v>0</v>
      </c>
      <c r="Y15" s="271">
        <f>建設係数!AR15*Y$122</f>
        <v>0</v>
      </c>
      <c r="Z15" s="271">
        <f>建設係数!AS15*Z$122</f>
        <v>0</v>
      </c>
      <c r="AA15" s="271">
        <f>建設係数!AT15*AA$122</f>
        <v>0</v>
      </c>
      <c r="AB15" s="271">
        <f>建設係数!AU15*AB$122</f>
        <v>0</v>
      </c>
      <c r="AC15" s="271">
        <f>建設係数!AV15*AC$122</f>
        <v>0</v>
      </c>
      <c r="AD15" s="271">
        <f>建設係数!AW15*AD$122</f>
        <v>0</v>
      </c>
      <c r="AE15" s="271">
        <f>建設係数!AX15*AE$122</f>
        <v>0</v>
      </c>
      <c r="AF15" s="271">
        <f>建設係数!AY15*AF$122</f>
        <v>0</v>
      </c>
      <c r="AG15" s="271">
        <f>建設係数!AZ15*AG$122</f>
        <v>0</v>
      </c>
      <c r="AH15" s="271">
        <f>建設係数!BA15*AH$122</f>
        <v>0</v>
      </c>
      <c r="AI15" s="271">
        <f>建設係数!BB15*AI$122</f>
        <v>0</v>
      </c>
      <c r="AJ15" s="271">
        <f>建設係数!BC15*AJ$122</f>
        <v>0</v>
      </c>
      <c r="AK15" s="271">
        <f>建設係数!BD15*AK$122</f>
        <v>0</v>
      </c>
      <c r="AL15" s="271">
        <f>建設係数!BE15*AL$122</f>
        <v>0</v>
      </c>
      <c r="AM15" s="271">
        <f>建設係数!BF15*AM$122</f>
        <v>0</v>
      </c>
      <c r="AN15" s="271">
        <f>建設係数!BG15*AN$122</f>
        <v>0</v>
      </c>
      <c r="AO15" s="271">
        <f>建設係数!BH15*AO$122</f>
        <v>0</v>
      </c>
      <c r="AP15" s="271">
        <f>建設係数!BI15*AP$122</f>
        <v>0</v>
      </c>
      <c r="AQ15" s="271">
        <f>建設係数!BJ15*AQ$122</f>
        <v>0</v>
      </c>
      <c r="AR15" s="271">
        <f>建設係数!BK15*AR$122</f>
        <v>0</v>
      </c>
      <c r="AS15" s="271">
        <f>建設係数!BL15*AS$122</f>
        <v>0</v>
      </c>
      <c r="AT15" s="271">
        <f>建設係数!BM15*AT$122</f>
        <v>0</v>
      </c>
      <c r="AU15" s="271">
        <f>建設係数!BN15*AU$122</f>
        <v>0</v>
      </c>
      <c r="AV15" s="271">
        <f>建設係数!BO15*AV$122</f>
        <v>0</v>
      </c>
      <c r="AW15" s="271">
        <f>建設係数!BP15*AW$122</f>
        <v>0</v>
      </c>
      <c r="AX15" s="271">
        <f>建設係数!BQ15*AX$122</f>
        <v>0</v>
      </c>
      <c r="AY15" s="271">
        <f>建設係数!BR15*AY$122</f>
        <v>0</v>
      </c>
      <c r="AZ15" s="271">
        <f>建設係数!BS15*AZ$122</f>
        <v>0</v>
      </c>
      <c r="BA15" s="271">
        <f>建設係数!BT15*BA$122</f>
        <v>0</v>
      </c>
      <c r="BB15" s="271">
        <f>建設係数!BU15*BB$122</f>
        <v>0</v>
      </c>
      <c r="BC15" s="271">
        <f>建設係数!BV15*BC$122</f>
        <v>0</v>
      </c>
      <c r="BD15" s="271">
        <f>建設係数!BW15*BD$122</f>
        <v>0</v>
      </c>
      <c r="BE15" s="271">
        <f>建設係数!BX15*BE$122</f>
        <v>0</v>
      </c>
      <c r="BF15" s="271">
        <f>建設係数!BY15*BF$122</f>
        <v>0</v>
      </c>
      <c r="BG15" s="271">
        <f>建設係数!BZ15*BG$122</f>
        <v>0</v>
      </c>
      <c r="BH15" s="271">
        <f>建設係数!CA15*BH$122</f>
        <v>0</v>
      </c>
      <c r="BI15" s="271">
        <f>建設係数!CB15*BI$122</f>
        <v>0</v>
      </c>
      <c r="BJ15" s="271">
        <f>建設係数!CC15*BJ$122</f>
        <v>0</v>
      </c>
      <c r="BK15" s="271">
        <f>建設係数!CD15*BK$122</f>
        <v>0</v>
      </c>
      <c r="BL15" s="271">
        <f>建設係数!CE15*BL$122</f>
        <v>0</v>
      </c>
      <c r="BM15" s="271">
        <f>建設係数!CF15*BM$122</f>
        <v>0</v>
      </c>
      <c r="BN15" s="271">
        <f>建設係数!CG15*BN$122</f>
        <v>0</v>
      </c>
      <c r="BO15" s="272">
        <f t="shared" si="2"/>
        <v>0</v>
      </c>
      <c r="BP15" s="48"/>
      <c r="BU15" s="7"/>
      <c r="BV15" s="198">
        <v>11</v>
      </c>
      <c r="BW15" s="520">
        <f t="shared" si="0"/>
        <v>10</v>
      </c>
      <c r="BX15" s="199">
        <v>26</v>
      </c>
      <c r="BY15" s="197" t="s">
        <v>371</v>
      </c>
      <c r="BZ15" s="521">
        <f>SUMIF($BV$6:$BV$111,$BX15,埼玉波及!V$6:V$111)</f>
        <v>0</v>
      </c>
      <c r="CA15" s="519">
        <f>SUMIF($BV$6:$BV$111,$BX15,埼玉波及!W$6:W$111)</f>
        <v>0</v>
      </c>
      <c r="CB15" s="519">
        <f>SUMIF($BV$6:$BV$111,$BX15,埼玉波及!X$6:X$111)</f>
        <v>0</v>
      </c>
      <c r="CC15" s="485">
        <f t="shared" si="3"/>
        <v>0</v>
      </c>
      <c r="CD15" s="201">
        <f t="shared" si="4"/>
        <v>9.7399999999999996E-5</v>
      </c>
      <c r="CE15" s="53"/>
      <c r="CF15" s="35">
        <v>10</v>
      </c>
      <c r="CG15" s="523">
        <f t="shared" si="5"/>
        <v>26</v>
      </c>
      <c r="CH15" s="524" t="str">
        <f t="shared" si="6"/>
        <v>鉄鋼</v>
      </c>
      <c r="CI15" s="519">
        <f t="shared" si="7"/>
        <v>0</v>
      </c>
      <c r="CJ15" s="519">
        <f t="shared" si="8"/>
        <v>0</v>
      </c>
      <c r="CK15" s="519">
        <f t="shared" si="9"/>
        <v>0</v>
      </c>
      <c r="CL15" s="519">
        <f t="shared" si="10"/>
        <v>0</v>
      </c>
      <c r="CM15" s="48"/>
      <c r="CN15" s="520">
        <f t="shared" si="11"/>
        <v>10</v>
      </c>
      <c r="CO15" s="196">
        <v>113</v>
      </c>
      <c r="CP15" s="197" t="s">
        <v>483</v>
      </c>
      <c r="CQ15" s="517">
        <f>埼玉波及!V15</f>
        <v>0</v>
      </c>
      <c r="CR15" s="517">
        <f>埼玉波及!W15</f>
        <v>0</v>
      </c>
      <c r="CS15" s="517">
        <f>埼玉波及!X15</f>
        <v>0</v>
      </c>
      <c r="CT15" s="517">
        <f>埼玉波及!Y15</f>
        <v>0</v>
      </c>
      <c r="CU15" s="201">
        <f t="shared" si="12"/>
        <v>8.8700000000000001E-5</v>
      </c>
      <c r="CV15" s="53"/>
      <c r="CW15" s="35">
        <v>10</v>
      </c>
      <c r="CX15" s="529">
        <f t="shared" si="13"/>
        <v>113</v>
      </c>
      <c r="CY15" s="530" t="str">
        <f t="shared" si="14"/>
        <v>飼料・有機質肥料（別掲を除く。）</v>
      </c>
      <c r="CZ15" s="518">
        <f t="shared" si="15"/>
        <v>0</v>
      </c>
      <c r="DA15" s="518">
        <f t="shared" si="16"/>
        <v>0</v>
      </c>
      <c r="DB15" s="518">
        <f t="shared" si="17"/>
        <v>0</v>
      </c>
      <c r="DC15" s="519">
        <f t="shared" si="18"/>
        <v>0</v>
      </c>
      <c r="DE15" s="529">
        <f t="shared" si="19"/>
        <v>26</v>
      </c>
      <c r="DF15" s="530" t="str">
        <f t="shared" si="20"/>
        <v>鉄鋼</v>
      </c>
      <c r="DG15" s="518">
        <f>IF($DE$1=1,CI15/建設係数!$G$11*1000,CZ15/建設係数!$G$11*1000)</f>
        <v>0</v>
      </c>
      <c r="DH15" s="518">
        <f>IF($DE$1=1,CJ15/建設係数!$G$11*1000,DA15/建設係数!$G$11*1000)</f>
        <v>0</v>
      </c>
      <c r="DI15" s="518">
        <f>IF($DE$1=1,CK15/建設係数!$G$11*1000,DB15/建設係数!$G$11*1000)</f>
        <v>0</v>
      </c>
      <c r="DJ15" s="519">
        <f>IF($DE$1=1,CL15/建設係数!$G$11*1000,DC15/建設係数!$G$11*1000)</f>
        <v>0</v>
      </c>
    </row>
    <row r="16" spans="1:114">
      <c r="A16" s="7"/>
      <c r="B16" s="196">
        <v>114</v>
      </c>
      <c r="C16" s="202" t="s">
        <v>0</v>
      </c>
      <c r="D16" s="271">
        <f>建設係数!W16*D$122</f>
        <v>0</v>
      </c>
      <c r="E16" s="271">
        <f>建設係数!X16*E$122</f>
        <v>0</v>
      </c>
      <c r="F16" s="271">
        <f>建設係数!Y16*F$122</f>
        <v>0</v>
      </c>
      <c r="G16" s="271">
        <f>建設係数!Z16*G$122</f>
        <v>0</v>
      </c>
      <c r="H16" s="271">
        <f>建設係数!AA16*H$122</f>
        <v>0</v>
      </c>
      <c r="I16" s="271">
        <f>建設係数!AB16*I$122</f>
        <v>0</v>
      </c>
      <c r="J16" s="271">
        <f>建設係数!AC16*J$122</f>
        <v>0</v>
      </c>
      <c r="K16" s="271">
        <f>建設係数!AD16*K$122</f>
        <v>0</v>
      </c>
      <c r="L16" s="271">
        <f>建設係数!AE16*L$122</f>
        <v>0</v>
      </c>
      <c r="M16" s="271">
        <f>建設係数!AF16*M$122</f>
        <v>0</v>
      </c>
      <c r="N16" s="271">
        <f>建設係数!AG16*N$122</f>
        <v>0</v>
      </c>
      <c r="O16" s="271">
        <f>建設係数!AH16*O$122</f>
        <v>0</v>
      </c>
      <c r="P16" s="271">
        <f>建設係数!AI16*P$122</f>
        <v>0</v>
      </c>
      <c r="Q16" s="271">
        <f>建設係数!AJ16*Q$122</f>
        <v>0</v>
      </c>
      <c r="R16" s="271">
        <f>建設係数!AK16*R$122</f>
        <v>0</v>
      </c>
      <c r="S16" s="271">
        <f>建設係数!AL16*S$122</f>
        <v>0</v>
      </c>
      <c r="T16" s="271">
        <f>建設係数!AM16*T$122</f>
        <v>0</v>
      </c>
      <c r="U16" s="271">
        <f>建設係数!AN16*U$122</f>
        <v>0</v>
      </c>
      <c r="V16" s="271">
        <f>建設係数!AO16*V$122</f>
        <v>0</v>
      </c>
      <c r="W16" s="271">
        <f>建設係数!AP16*W$122</f>
        <v>0</v>
      </c>
      <c r="X16" s="271">
        <f>建設係数!AQ16*X$122</f>
        <v>0</v>
      </c>
      <c r="Y16" s="271">
        <f>建設係数!AR16*Y$122</f>
        <v>0</v>
      </c>
      <c r="Z16" s="271">
        <f>建設係数!AS16*Z$122</f>
        <v>0</v>
      </c>
      <c r="AA16" s="271">
        <f>建設係数!AT16*AA$122</f>
        <v>0</v>
      </c>
      <c r="AB16" s="271">
        <f>建設係数!AU16*AB$122</f>
        <v>0</v>
      </c>
      <c r="AC16" s="271">
        <f>建設係数!AV16*AC$122</f>
        <v>0</v>
      </c>
      <c r="AD16" s="271">
        <f>建設係数!AW16*AD$122</f>
        <v>0</v>
      </c>
      <c r="AE16" s="271">
        <f>建設係数!AX16*AE$122</f>
        <v>0</v>
      </c>
      <c r="AF16" s="271">
        <f>建設係数!AY16*AF$122</f>
        <v>0</v>
      </c>
      <c r="AG16" s="271">
        <f>建設係数!AZ16*AG$122</f>
        <v>0</v>
      </c>
      <c r="AH16" s="271">
        <f>建設係数!BA16*AH$122</f>
        <v>0</v>
      </c>
      <c r="AI16" s="271">
        <f>建設係数!BB16*AI$122</f>
        <v>0</v>
      </c>
      <c r="AJ16" s="271">
        <f>建設係数!BC16*AJ$122</f>
        <v>0</v>
      </c>
      <c r="AK16" s="271">
        <f>建設係数!BD16*AK$122</f>
        <v>0</v>
      </c>
      <c r="AL16" s="271">
        <f>建設係数!BE16*AL$122</f>
        <v>0</v>
      </c>
      <c r="AM16" s="271">
        <f>建設係数!BF16*AM$122</f>
        <v>0</v>
      </c>
      <c r="AN16" s="271">
        <f>建設係数!BG16*AN$122</f>
        <v>0</v>
      </c>
      <c r="AO16" s="271">
        <f>建設係数!BH16*AO$122</f>
        <v>0</v>
      </c>
      <c r="AP16" s="271">
        <f>建設係数!BI16*AP$122</f>
        <v>0</v>
      </c>
      <c r="AQ16" s="271">
        <f>建設係数!BJ16*AQ$122</f>
        <v>0</v>
      </c>
      <c r="AR16" s="271">
        <f>建設係数!BK16*AR$122</f>
        <v>0</v>
      </c>
      <c r="AS16" s="271">
        <f>建設係数!BL16*AS$122</f>
        <v>0</v>
      </c>
      <c r="AT16" s="271">
        <f>建設係数!BM16*AT$122</f>
        <v>0</v>
      </c>
      <c r="AU16" s="271">
        <f>建設係数!BN16*AU$122</f>
        <v>0</v>
      </c>
      <c r="AV16" s="271">
        <f>建設係数!BO16*AV$122</f>
        <v>0</v>
      </c>
      <c r="AW16" s="271">
        <f>建設係数!BP16*AW$122</f>
        <v>0</v>
      </c>
      <c r="AX16" s="271">
        <f>建設係数!BQ16*AX$122</f>
        <v>0</v>
      </c>
      <c r="AY16" s="271">
        <f>建設係数!BR16*AY$122</f>
        <v>0</v>
      </c>
      <c r="AZ16" s="271">
        <f>建設係数!BS16*AZ$122</f>
        <v>0</v>
      </c>
      <c r="BA16" s="271">
        <f>建設係数!BT16*BA$122</f>
        <v>0</v>
      </c>
      <c r="BB16" s="271">
        <f>建設係数!BU16*BB$122</f>
        <v>0</v>
      </c>
      <c r="BC16" s="271">
        <f>建設係数!BV16*BC$122</f>
        <v>0</v>
      </c>
      <c r="BD16" s="271">
        <f>建設係数!BW16*BD$122</f>
        <v>0</v>
      </c>
      <c r="BE16" s="271">
        <f>建設係数!BX16*BE$122</f>
        <v>0</v>
      </c>
      <c r="BF16" s="271">
        <f>建設係数!BY16*BF$122</f>
        <v>0</v>
      </c>
      <c r="BG16" s="271">
        <f>建設係数!BZ16*BG$122</f>
        <v>0</v>
      </c>
      <c r="BH16" s="271">
        <f>建設係数!CA16*BH$122</f>
        <v>0</v>
      </c>
      <c r="BI16" s="271">
        <f>建設係数!CB16*BI$122</f>
        <v>0</v>
      </c>
      <c r="BJ16" s="271">
        <f>建設係数!CC16*BJ$122</f>
        <v>0</v>
      </c>
      <c r="BK16" s="271">
        <f>建設係数!CD16*BK$122</f>
        <v>0</v>
      </c>
      <c r="BL16" s="271">
        <f>建設係数!CE16*BL$122</f>
        <v>0</v>
      </c>
      <c r="BM16" s="271">
        <f>建設係数!CF16*BM$122</f>
        <v>0</v>
      </c>
      <c r="BN16" s="271">
        <f>建設係数!CG16*BN$122</f>
        <v>0</v>
      </c>
      <c r="BO16" s="272">
        <f t="shared" si="2"/>
        <v>0</v>
      </c>
      <c r="BP16" s="48"/>
      <c r="BU16" s="7"/>
      <c r="BV16" s="198">
        <v>11</v>
      </c>
      <c r="BW16" s="520">
        <f t="shared" si="0"/>
        <v>11</v>
      </c>
      <c r="BX16" s="199">
        <v>27</v>
      </c>
      <c r="BY16" s="197" t="s">
        <v>372</v>
      </c>
      <c r="BZ16" s="521">
        <f>SUMIF($BV$6:$BV$111,$BX16,埼玉波及!V$6:V$111)</f>
        <v>0</v>
      </c>
      <c r="CA16" s="519">
        <f>SUMIF($BV$6:$BV$111,$BX16,埼玉波及!W$6:W$111)</f>
        <v>0</v>
      </c>
      <c r="CB16" s="519">
        <f>SUMIF($BV$6:$BV$111,$BX16,埼玉波及!X$6:X$111)</f>
        <v>0</v>
      </c>
      <c r="CC16" s="485">
        <f t="shared" si="3"/>
        <v>0</v>
      </c>
      <c r="CD16" s="201">
        <f t="shared" si="4"/>
        <v>9.7299999999999993E-5</v>
      </c>
      <c r="CE16" s="53"/>
      <c r="CF16" s="35">
        <v>11</v>
      </c>
      <c r="CG16" s="523">
        <f t="shared" si="5"/>
        <v>27</v>
      </c>
      <c r="CH16" s="524" t="str">
        <f t="shared" si="6"/>
        <v>非鉄金属</v>
      </c>
      <c r="CI16" s="519">
        <f t="shared" si="7"/>
        <v>0</v>
      </c>
      <c r="CJ16" s="519">
        <f t="shared" si="8"/>
        <v>0</v>
      </c>
      <c r="CK16" s="519">
        <f t="shared" si="9"/>
        <v>0</v>
      </c>
      <c r="CL16" s="519">
        <f t="shared" si="10"/>
        <v>0</v>
      </c>
      <c r="CM16" s="48"/>
      <c r="CN16" s="520">
        <f t="shared" si="11"/>
        <v>11</v>
      </c>
      <c r="CO16" s="196">
        <v>114</v>
      </c>
      <c r="CP16" s="202" t="s">
        <v>0</v>
      </c>
      <c r="CQ16" s="517">
        <f>埼玉波及!V16</f>
        <v>0</v>
      </c>
      <c r="CR16" s="517">
        <f>埼玉波及!W16</f>
        <v>0</v>
      </c>
      <c r="CS16" s="517">
        <f>埼玉波及!X16</f>
        <v>0</v>
      </c>
      <c r="CT16" s="517">
        <f>埼玉波及!Y16</f>
        <v>0</v>
      </c>
      <c r="CU16" s="201">
        <f t="shared" si="12"/>
        <v>8.8599999999999999E-5</v>
      </c>
      <c r="CV16" s="53"/>
      <c r="CW16" s="35">
        <v>11</v>
      </c>
      <c r="CX16" s="529">
        <f t="shared" si="13"/>
        <v>114</v>
      </c>
      <c r="CY16" s="530" t="str">
        <f t="shared" si="14"/>
        <v>たばこ</v>
      </c>
      <c r="CZ16" s="518">
        <f t="shared" si="15"/>
        <v>0</v>
      </c>
      <c r="DA16" s="518">
        <f t="shared" si="16"/>
        <v>0</v>
      </c>
      <c r="DB16" s="518">
        <f t="shared" si="17"/>
        <v>0</v>
      </c>
      <c r="DC16" s="519">
        <f t="shared" si="18"/>
        <v>0</v>
      </c>
      <c r="DE16" s="529">
        <f t="shared" si="19"/>
        <v>27</v>
      </c>
      <c r="DF16" s="530" t="str">
        <f t="shared" si="20"/>
        <v>非鉄金属</v>
      </c>
      <c r="DG16" s="518">
        <f>IF($DE$1=1,CI16/建設係数!$G$11*1000,CZ16/建設係数!$G$11*1000)</f>
        <v>0</v>
      </c>
      <c r="DH16" s="518">
        <f>IF($DE$1=1,CJ16/建設係数!$G$11*1000,DA16/建設係数!$G$11*1000)</f>
        <v>0</v>
      </c>
      <c r="DI16" s="518">
        <f>IF($DE$1=1,CK16/建設係数!$G$11*1000,DB16/建設係数!$G$11*1000)</f>
        <v>0</v>
      </c>
      <c r="DJ16" s="519">
        <f>IF($DE$1=1,CL16/建設係数!$G$11*1000,DC16/建設係数!$G$11*1000)</f>
        <v>0</v>
      </c>
    </row>
    <row r="17" spans="1:114">
      <c r="A17" s="7"/>
      <c r="B17" s="196">
        <v>151</v>
      </c>
      <c r="C17" s="197" t="s">
        <v>484</v>
      </c>
      <c r="D17" s="271">
        <f>建設係数!W17*D$122</f>
        <v>0</v>
      </c>
      <c r="E17" s="271">
        <f>建設係数!X17*E$122</f>
        <v>0</v>
      </c>
      <c r="F17" s="271">
        <f>建設係数!Y17*F$122</f>
        <v>0</v>
      </c>
      <c r="G17" s="271">
        <f>建設係数!Z17*G$122</f>
        <v>0</v>
      </c>
      <c r="H17" s="271">
        <f>建設係数!AA17*H$122</f>
        <v>0</v>
      </c>
      <c r="I17" s="271">
        <f>建設係数!AB17*I$122</f>
        <v>0</v>
      </c>
      <c r="J17" s="271">
        <f>建設係数!AC17*J$122</f>
        <v>0</v>
      </c>
      <c r="K17" s="271">
        <f>建設係数!AD17*K$122</f>
        <v>0</v>
      </c>
      <c r="L17" s="271">
        <f>建設係数!AE17*L$122</f>
        <v>0</v>
      </c>
      <c r="M17" s="271">
        <f>建設係数!AF17*M$122</f>
        <v>0</v>
      </c>
      <c r="N17" s="271">
        <f>建設係数!AG17*N$122</f>
        <v>0</v>
      </c>
      <c r="O17" s="271">
        <f>建設係数!AH17*O$122</f>
        <v>0</v>
      </c>
      <c r="P17" s="271">
        <f>建設係数!AI17*P$122</f>
        <v>0</v>
      </c>
      <c r="Q17" s="271">
        <f>建設係数!AJ17*Q$122</f>
        <v>0</v>
      </c>
      <c r="R17" s="271">
        <f>建設係数!AK17*R$122</f>
        <v>0</v>
      </c>
      <c r="S17" s="271">
        <f>建設係数!AL17*S$122</f>
        <v>0</v>
      </c>
      <c r="T17" s="271">
        <f>建設係数!AM17*T$122</f>
        <v>0</v>
      </c>
      <c r="U17" s="271">
        <f>建設係数!AN17*U$122</f>
        <v>0</v>
      </c>
      <c r="V17" s="271">
        <f>建設係数!AO17*V$122</f>
        <v>0</v>
      </c>
      <c r="W17" s="271">
        <f>建設係数!AP17*W$122</f>
        <v>0</v>
      </c>
      <c r="X17" s="271">
        <f>建設係数!AQ17*X$122</f>
        <v>0</v>
      </c>
      <c r="Y17" s="271">
        <f>建設係数!AR17*Y$122</f>
        <v>0</v>
      </c>
      <c r="Z17" s="271">
        <f>建設係数!AS17*Z$122</f>
        <v>0</v>
      </c>
      <c r="AA17" s="271">
        <f>建設係数!AT17*AA$122</f>
        <v>0</v>
      </c>
      <c r="AB17" s="271">
        <f>建設係数!AU17*AB$122</f>
        <v>0</v>
      </c>
      <c r="AC17" s="271">
        <f>建設係数!AV17*AC$122</f>
        <v>0</v>
      </c>
      <c r="AD17" s="271">
        <f>建設係数!AW17*AD$122</f>
        <v>0</v>
      </c>
      <c r="AE17" s="271">
        <f>建設係数!AX17*AE$122</f>
        <v>0</v>
      </c>
      <c r="AF17" s="271">
        <f>建設係数!AY17*AF$122</f>
        <v>0</v>
      </c>
      <c r="AG17" s="271">
        <f>建設係数!AZ17*AG$122</f>
        <v>0</v>
      </c>
      <c r="AH17" s="271">
        <f>建設係数!BA17*AH$122</f>
        <v>0</v>
      </c>
      <c r="AI17" s="271">
        <f>建設係数!BB17*AI$122</f>
        <v>0</v>
      </c>
      <c r="AJ17" s="271">
        <f>建設係数!BC17*AJ$122</f>
        <v>0</v>
      </c>
      <c r="AK17" s="271">
        <f>建設係数!BD17*AK$122</f>
        <v>0</v>
      </c>
      <c r="AL17" s="271">
        <f>建設係数!BE17*AL$122</f>
        <v>0</v>
      </c>
      <c r="AM17" s="271">
        <f>建設係数!BF17*AM$122</f>
        <v>0</v>
      </c>
      <c r="AN17" s="271">
        <f>建設係数!BG17*AN$122</f>
        <v>0</v>
      </c>
      <c r="AO17" s="271">
        <f>建設係数!BH17*AO$122</f>
        <v>0</v>
      </c>
      <c r="AP17" s="271">
        <f>建設係数!BI17*AP$122</f>
        <v>0</v>
      </c>
      <c r="AQ17" s="271">
        <f>建設係数!BJ17*AQ$122</f>
        <v>0</v>
      </c>
      <c r="AR17" s="271">
        <f>建設係数!BK17*AR$122</f>
        <v>0</v>
      </c>
      <c r="AS17" s="271">
        <f>建設係数!BL17*AS$122</f>
        <v>0</v>
      </c>
      <c r="AT17" s="271">
        <f>建設係数!BM17*AT$122</f>
        <v>0</v>
      </c>
      <c r="AU17" s="271">
        <f>建設係数!BN17*AU$122</f>
        <v>0</v>
      </c>
      <c r="AV17" s="271">
        <f>建設係数!BO17*AV$122</f>
        <v>0</v>
      </c>
      <c r="AW17" s="271">
        <f>建設係数!BP17*AW$122</f>
        <v>0</v>
      </c>
      <c r="AX17" s="271">
        <f>建設係数!BQ17*AX$122</f>
        <v>0</v>
      </c>
      <c r="AY17" s="271">
        <f>建設係数!BR17*AY$122</f>
        <v>0</v>
      </c>
      <c r="AZ17" s="271">
        <f>建設係数!BS17*AZ$122</f>
        <v>0</v>
      </c>
      <c r="BA17" s="271">
        <f>建設係数!BT17*BA$122</f>
        <v>0</v>
      </c>
      <c r="BB17" s="271">
        <f>建設係数!BU17*BB$122</f>
        <v>0</v>
      </c>
      <c r="BC17" s="271">
        <f>建設係数!BV17*BC$122</f>
        <v>0</v>
      </c>
      <c r="BD17" s="271">
        <f>建設係数!BW17*BD$122</f>
        <v>0</v>
      </c>
      <c r="BE17" s="271">
        <f>建設係数!BX17*BE$122</f>
        <v>0</v>
      </c>
      <c r="BF17" s="271">
        <f>建設係数!BY17*BF$122</f>
        <v>0</v>
      </c>
      <c r="BG17" s="271">
        <f>建設係数!BZ17*BG$122</f>
        <v>0</v>
      </c>
      <c r="BH17" s="271">
        <f>建設係数!CA17*BH$122</f>
        <v>0</v>
      </c>
      <c r="BI17" s="271">
        <f>建設係数!CB17*BI$122</f>
        <v>0</v>
      </c>
      <c r="BJ17" s="271">
        <f>建設係数!CC17*BJ$122</f>
        <v>0</v>
      </c>
      <c r="BK17" s="271">
        <f>建設係数!CD17*BK$122</f>
        <v>0</v>
      </c>
      <c r="BL17" s="271">
        <f>建設係数!CE17*BL$122</f>
        <v>0</v>
      </c>
      <c r="BM17" s="271">
        <f>建設係数!CF17*BM$122</f>
        <v>0</v>
      </c>
      <c r="BN17" s="271">
        <f>建設係数!CG17*BN$122</f>
        <v>0</v>
      </c>
      <c r="BO17" s="272">
        <f t="shared" si="2"/>
        <v>0</v>
      </c>
      <c r="BP17" s="48"/>
      <c r="BU17" s="7"/>
      <c r="BV17" s="198">
        <v>15</v>
      </c>
      <c r="BW17" s="520">
        <f t="shared" si="0"/>
        <v>12</v>
      </c>
      <c r="BX17" s="199">
        <v>28</v>
      </c>
      <c r="BY17" s="197" t="s">
        <v>373</v>
      </c>
      <c r="BZ17" s="521">
        <f>SUMIF($BV$6:$BV$111,$BX17,埼玉波及!V$6:V$111)</f>
        <v>0</v>
      </c>
      <c r="CA17" s="519">
        <f>SUMIF($BV$6:$BV$111,$BX17,埼玉波及!W$6:W$111)</f>
        <v>0</v>
      </c>
      <c r="CB17" s="519">
        <f>SUMIF($BV$6:$BV$111,$BX17,埼玉波及!X$6:X$111)</f>
        <v>0</v>
      </c>
      <c r="CC17" s="485">
        <f t="shared" si="3"/>
        <v>0</v>
      </c>
      <c r="CD17" s="201">
        <f t="shared" si="4"/>
        <v>9.7199999999999991E-5</v>
      </c>
      <c r="CE17" s="53"/>
      <c r="CF17" s="35">
        <v>12</v>
      </c>
      <c r="CG17" s="523">
        <f t="shared" si="5"/>
        <v>28</v>
      </c>
      <c r="CH17" s="524" t="str">
        <f t="shared" si="6"/>
        <v>金属製品</v>
      </c>
      <c r="CI17" s="519">
        <f t="shared" si="7"/>
        <v>0</v>
      </c>
      <c r="CJ17" s="519">
        <f t="shared" si="8"/>
        <v>0</v>
      </c>
      <c r="CK17" s="519">
        <f t="shared" si="9"/>
        <v>0</v>
      </c>
      <c r="CL17" s="519">
        <f t="shared" si="10"/>
        <v>0</v>
      </c>
      <c r="CM17" s="48"/>
      <c r="CN17" s="520">
        <f t="shared" si="11"/>
        <v>12</v>
      </c>
      <c r="CO17" s="196">
        <v>151</v>
      </c>
      <c r="CP17" s="197" t="s">
        <v>484</v>
      </c>
      <c r="CQ17" s="517">
        <f>埼玉波及!V17</f>
        <v>0</v>
      </c>
      <c r="CR17" s="517">
        <f>埼玉波及!W17</f>
        <v>0</v>
      </c>
      <c r="CS17" s="517">
        <f>埼玉波及!X17</f>
        <v>0</v>
      </c>
      <c r="CT17" s="517">
        <f>埼玉波及!Y17</f>
        <v>0</v>
      </c>
      <c r="CU17" s="201">
        <f t="shared" si="12"/>
        <v>8.489999999999999E-5</v>
      </c>
      <c r="CV17" s="53"/>
      <c r="CW17" s="35">
        <v>12</v>
      </c>
      <c r="CX17" s="529">
        <f t="shared" si="13"/>
        <v>151</v>
      </c>
      <c r="CY17" s="530" t="str">
        <f t="shared" si="14"/>
        <v>繊維工業製品</v>
      </c>
      <c r="CZ17" s="518">
        <f t="shared" si="15"/>
        <v>0</v>
      </c>
      <c r="DA17" s="518">
        <f t="shared" si="16"/>
        <v>0</v>
      </c>
      <c r="DB17" s="518">
        <f t="shared" si="17"/>
        <v>0</v>
      </c>
      <c r="DC17" s="519">
        <f t="shared" si="18"/>
        <v>0</v>
      </c>
      <c r="DE17" s="529">
        <f t="shared" si="19"/>
        <v>28</v>
      </c>
      <c r="DF17" s="530" t="str">
        <f t="shared" si="20"/>
        <v>金属製品</v>
      </c>
      <c r="DG17" s="518">
        <f>IF($DE$1=1,CI17/建設係数!$G$11*1000,CZ17/建設係数!$G$11*1000)</f>
        <v>0</v>
      </c>
      <c r="DH17" s="518">
        <f>IF($DE$1=1,CJ17/建設係数!$G$11*1000,DA17/建設係数!$G$11*1000)</f>
        <v>0</v>
      </c>
      <c r="DI17" s="518">
        <f>IF($DE$1=1,CK17/建設係数!$G$11*1000,DB17/建設係数!$G$11*1000)</f>
        <v>0</v>
      </c>
      <c r="DJ17" s="519">
        <f>IF($DE$1=1,CL17/建設係数!$G$11*1000,DC17/建設係数!$G$11*1000)</f>
        <v>0</v>
      </c>
    </row>
    <row r="18" spans="1:114">
      <c r="A18" s="7"/>
      <c r="B18" s="196">
        <v>152</v>
      </c>
      <c r="C18" s="197" t="s">
        <v>485</v>
      </c>
      <c r="D18" s="271">
        <f>建設係数!W18*D$122</f>
        <v>0</v>
      </c>
      <c r="E18" s="271">
        <f>建設係数!X18*E$122</f>
        <v>0</v>
      </c>
      <c r="F18" s="271">
        <f>建設係数!Y18*F$122</f>
        <v>0</v>
      </c>
      <c r="G18" s="271">
        <f>建設係数!Z18*G$122</f>
        <v>0</v>
      </c>
      <c r="H18" s="271">
        <f>建設係数!AA18*H$122</f>
        <v>0</v>
      </c>
      <c r="I18" s="271">
        <f>建設係数!AB18*I$122</f>
        <v>0</v>
      </c>
      <c r="J18" s="271">
        <f>建設係数!AC18*J$122</f>
        <v>0</v>
      </c>
      <c r="K18" s="271">
        <f>建設係数!AD18*K$122</f>
        <v>0</v>
      </c>
      <c r="L18" s="271">
        <f>建設係数!AE18*L$122</f>
        <v>0</v>
      </c>
      <c r="M18" s="271">
        <f>建設係数!AF18*M$122</f>
        <v>0</v>
      </c>
      <c r="N18" s="271">
        <f>建設係数!AG18*N$122</f>
        <v>0</v>
      </c>
      <c r="O18" s="271">
        <f>建設係数!AH18*O$122</f>
        <v>0</v>
      </c>
      <c r="P18" s="271">
        <f>建設係数!AI18*P$122</f>
        <v>0</v>
      </c>
      <c r="Q18" s="271">
        <f>建設係数!AJ18*Q$122</f>
        <v>0</v>
      </c>
      <c r="R18" s="271">
        <f>建設係数!AK18*R$122</f>
        <v>0</v>
      </c>
      <c r="S18" s="271">
        <f>建設係数!AL18*S$122</f>
        <v>0</v>
      </c>
      <c r="T18" s="271">
        <f>建設係数!AM18*T$122</f>
        <v>0</v>
      </c>
      <c r="U18" s="271">
        <f>建設係数!AN18*U$122</f>
        <v>0</v>
      </c>
      <c r="V18" s="271">
        <f>建設係数!AO18*V$122</f>
        <v>0</v>
      </c>
      <c r="W18" s="271">
        <f>建設係数!AP18*W$122</f>
        <v>0</v>
      </c>
      <c r="X18" s="271">
        <f>建設係数!AQ18*X$122</f>
        <v>0</v>
      </c>
      <c r="Y18" s="271">
        <f>建設係数!AR18*Y$122</f>
        <v>0</v>
      </c>
      <c r="Z18" s="271">
        <f>建設係数!AS18*Z$122</f>
        <v>0</v>
      </c>
      <c r="AA18" s="271">
        <f>建設係数!AT18*AA$122</f>
        <v>0</v>
      </c>
      <c r="AB18" s="271">
        <f>建設係数!AU18*AB$122</f>
        <v>0</v>
      </c>
      <c r="AC18" s="271">
        <f>建設係数!AV18*AC$122</f>
        <v>0</v>
      </c>
      <c r="AD18" s="271">
        <f>建設係数!AW18*AD$122</f>
        <v>0</v>
      </c>
      <c r="AE18" s="271">
        <f>建設係数!AX18*AE$122</f>
        <v>0</v>
      </c>
      <c r="AF18" s="271">
        <f>建設係数!AY18*AF$122</f>
        <v>0</v>
      </c>
      <c r="AG18" s="271">
        <f>建設係数!AZ18*AG$122</f>
        <v>0</v>
      </c>
      <c r="AH18" s="271">
        <f>建設係数!BA18*AH$122</f>
        <v>0</v>
      </c>
      <c r="AI18" s="271">
        <f>建設係数!BB18*AI$122</f>
        <v>0</v>
      </c>
      <c r="AJ18" s="271">
        <f>建設係数!BC18*AJ$122</f>
        <v>0</v>
      </c>
      <c r="AK18" s="271">
        <f>建設係数!BD18*AK$122</f>
        <v>0</v>
      </c>
      <c r="AL18" s="271">
        <f>建設係数!BE18*AL$122</f>
        <v>0</v>
      </c>
      <c r="AM18" s="271">
        <f>建設係数!BF18*AM$122</f>
        <v>0</v>
      </c>
      <c r="AN18" s="271">
        <f>建設係数!BG18*AN$122</f>
        <v>0</v>
      </c>
      <c r="AO18" s="271">
        <f>建設係数!BH18*AO$122</f>
        <v>0</v>
      </c>
      <c r="AP18" s="271">
        <f>建設係数!BI18*AP$122</f>
        <v>0</v>
      </c>
      <c r="AQ18" s="271">
        <f>建設係数!BJ18*AQ$122</f>
        <v>0</v>
      </c>
      <c r="AR18" s="271">
        <f>建設係数!BK18*AR$122</f>
        <v>0</v>
      </c>
      <c r="AS18" s="271">
        <f>建設係数!BL18*AS$122</f>
        <v>0</v>
      </c>
      <c r="AT18" s="271">
        <f>建設係数!BM18*AT$122</f>
        <v>0</v>
      </c>
      <c r="AU18" s="271">
        <f>建設係数!BN18*AU$122</f>
        <v>0</v>
      </c>
      <c r="AV18" s="271">
        <f>建設係数!BO18*AV$122</f>
        <v>0</v>
      </c>
      <c r="AW18" s="271">
        <f>建設係数!BP18*AW$122</f>
        <v>0</v>
      </c>
      <c r="AX18" s="271">
        <f>建設係数!BQ18*AX$122</f>
        <v>0</v>
      </c>
      <c r="AY18" s="271">
        <f>建設係数!BR18*AY$122</f>
        <v>0</v>
      </c>
      <c r="AZ18" s="271">
        <f>建設係数!BS18*AZ$122</f>
        <v>0</v>
      </c>
      <c r="BA18" s="271">
        <f>建設係数!BT18*BA$122</f>
        <v>0</v>
      </c>
      <c r="BB18" s="271">
        <f>建設係数!BU18*BB$122</f>
        <v>0</v>
      </c>
      <c r="BC18" s="271">
        <f>建設係数!BV18*BC$122</f>
        <v>0</v>
      </c>
      <c r="BD18" s="271">
        <f>建設係数!BW18*BD$122</f>
        <v>0</v>
      </c>
      <c r="BE18" s="271">
        <f>建設係数!BX18*BE$122</f>
        <v>0</v>
      </c>
      <c r="BF18" s="271">
        <f>建設係数!BY18*BF$122</f>
        <v>0</v>
      </c>
      <c r="BG18" s="271">
        <f>建設係数!BZ18*BG$122</f>
        <v>0</v>
      </c>
      <c r="BH18" s="271">
        <f>建設係数!CA18*BH$122</f>
        <v>0</v>
      </c>
      <c r="BI18" s="271">
        <f>建設係数!CB18*BI$122</f>
        <v>0</v>
      </c>
      <c r="BJ18" s="271">
        <f>建設係数!CC18*BJ$122</f>
        <v>0</v>
      </c>
      <c r="BK18" s="271">
        <f>建設係数!CD18*BK$122</f>
        <v>0</v>
      </c>
      <c r="BL18" s="271">
        <f>建設係数!CE18*BL$122</f>
        <v>0</v>
      </c>
      <c r="BM18" s="271">
        <f>建設係数!CF18*BM$122</f>
        <v>0</v>
      </c>
      <c r="BN18" s="271">
        <f>建設係数!CG18*BN$122</f>
        <v>0</v>
      </c>
      <c r="BO18" s="272">
        <f t="shared" si="2"/>
        <v>0</v>
      </c>
      <c r="BP18" s="48"/>
      <c r="BU18" s="7"/>
      <c r="BV18" s="198">
        <v>15</v>
      </c>
      <c r="BW18" s="520">
        <f t="shared" si="0"/>
        <v>13</v>
      </c>
      <c r="BX18" s="203">
        <v>29</v>
      </c>
      <c r="BY18" s="204" t="s">
        <v>241</v>
      </c>
      <c r="BZ18" s="521">
        <f>SUMIF($BV$6:$BV$111,$BX18,埼玉波及!V$6:V$111)</f>
        <v>0</v>
      </c>
      <c r="CA18" s="519">
        <f>SUMIF($BV$6:$BV$111,$BX18,埼玉波及!W$6:W$111)</f>
        <v>0</v>
      </c>
      <c r="CB18" s="519">
        <f>SUMIF($BV$6:$BV$111,$BX18,埼玉波及!X$6:X$111)</f>
        <v>0</v>
      </c>
      <c r="CC18" s="485">
        <f t="shared" si="3"/>
        <v>0</v>
      </c>
      <c r="CD18" s="201">
        <f t="shared" si="4"/>
        <v>9.7100000000000002E-5</v>
      </c>
      <c r="CE18" s="53"/>
      <c r="CF18" s="35">
        <v>13</v>
      </c>
      <c r="CG18" s="523">
        <f t="shared" si="5"/>
        <v>29</v>
      </c>
      <c r="CH18" s="524" t="str">
        <f t="shared" si="6"/>
        <v>はん用機械</v>
      </c>
      <c r="CI18" s="519">
        <f t="shared" si="7"/>
        <v>0</v>
      </c>
      <c r="CJ18" s="519">
        <f t="shared" si="8"/>
        <v>0</v>
      </c>
      <c r="CK18" s="519">
        <f t="shared" si="9"/>
        <v>0</v>
      </c>
      <c r="CL18" s="519">
        <f t="shared" si="10"/>
        <v>0</v>
      </c>
      <c r="CM18" s="48"/>
      <c r="CN18" s="520">
        <f t="shared" si="11"/>
        <v>13</v>
      </c>
      <c r="CO18" s="196">
        <v>152</v>
      </c>
      <c r="CP18" s="197" t="s">
        <v>485</v>
      </c>
      <c r="CQ18" s="517">
        <f>埼玉波及!V18</f>
        <v>0</v>
      </c>
      <c r="CR18" s="517">
        <f>埼玉波及!W18</f>
        <v>0</v>
      </c>
      <c r="CS18" s="517">
        <f>埼玉波及!X18</f>
        <v>0</v>
      </c>
      <c r="CT18" s="517">
        <f>埼玉波及!Y18</f>
        <v>0</v>
      </c>
      <c r="CU18" s="201">
        <f t="shared" si="12"/>
        <v>8.4800000000000001E-5</v>
      </c>
      <c r="CV18" s="53"/>
      <c r="CW18" s="35">
        <v>13</v>
      </c>
      <c r="CX18" s="529">
        <f t="shared" si="13"/>
        <v>152</v>
      </c>
      <c r="CY18" s="530" t="str">
        <f t="shared" si="14"/>
        <v>衣服・その他の繊維既製品</v>
      </c>
      <c r="CZ18" s="518">
        <f t="shared" si="15"/>
        <v>0</v>
      </c>
      <c r="DA18" s="518">
        <f t="shared" si="16"/>
        <v>0</v>
      </c>
      <c r="DB18" s="518">
        <f t="shared" si="17"/>
        <v>0</v>
      </c>
      <c r="DC18" s="519">
        <f t="shared" si="18"/>
        <v>0</v>
      </c>
      <c r="DE18" s="529">
        <f t="shared" si="19"/>
        <v>29</v>
      </c>
      <c r="DF18" s="530" t="str">
        <f t="shared" si="20"/>
        <v>はん用機械</v>
      </c>
      <c r="DG18" s="518">
        <f>IF($DE$1=1,CI18/建設係数!$G$11*1000,CZ18/建設係数!$G$11*1000)</f>
        <v>0</v>
      </c>
      <c r="DH18" s="518">
        <f>IF($DE$1=1,CJ18/建設係数!$G$11*1000,DA18/建設係数!$G$11*1000)</f>
        <v>0</v>
      </c>
      <c r="DI18" s="518">
        <f>IF($DE$1=1,CK18/建設係数!$G$11*1000,DB18/建設係数!$G$11*1000)</f>
        <v>0</v>
      </c>
      <c r="DJ18" s="519">
        <f>IF($DE$1=1,CL18/建設係数!$G$11*1000,DC18/建設係数!$G$11*1000)</f>
        <v>0</v>
      </c>
    </row>
    <row r="19" spans="1:114">
      <c r="A19" s="7"/>
      <c r="B19" s="196">
        <v>161</v>
      </c>
      <c r="C19" s="202" t="s">
        <v>486</v>
      </c>
      <c r="D19" s="271">
        <f>建設係数!W19*D$122</f>
        <v>0</v>
      </c>
      <c r="E19" s="271">
        <f>建設係数!X19*E$122</f>
        <v>0</v>
      </c>
      <c r="F19" s="271">
        <f>建設係数!Y19*F$122</f>
        <v>0</v>
      </c>
      <c r="G19" s="271">
        <f>建設係数!Z19*G$122</f>
        <v>0</v>
      </c>
      <c r="H19" s="271">
        <f>建設係数!AA19*H$122</f>
        <v>0</v>
      </c>
      <c r="I19" s="271">
        <f>建設係数!AB19*I$122</f>
        <v>0</v>
      </c>
      <c r="J19" s="271">
        <f>建設係数!AC19*J$122</f>
        <v>0</v>
      </c>
      <c r="K19" s="271">
        <f>建設係数!AD19*K$122</f>
        <v>0</v>
      </c>
      <c r="L19" s="271">
        <f>建設係数!AE19*L$122</f>
        <v>0</v>
      </c>
      <c r="M19" s="271">
        <f>建設係数!AF19*M$122</f>
        <v>0</v>
      </c>
      <c r="N19" s="271">
        <f>建設係数!AG19*N$122</f>
        <v>0</v>
      </c>
      <c r="O19" s="271">
        <f>建設係数!AH19*O$122</f>
        <v>0</v>
      </c>
      <c r="P19" s="271">
        <f>建設係数!AI19*P$122</f>
        <v>0</v>
      </c>
      <c r="Q19" s="271">
        <f>建設係数!AJ19*Q$122</f>
        <v>0</v>
      </c>
      <c r="R19" s="271">
        <f>建設係数!AK19*R$122</f>
        <v>0</v>
      </c>
      <c r="S19" s="271">
        <f>建設係数!AL19*S$122</f>
        <v>0</v>
      </c>
      <c r="T19" s="271">
        <f>建設係数!AM19*T$122</f>
        <v>0</v>
      </c>
      <c r="U19" s="271">
        <f>建設係数!AN19*U$122</f>
        <v>0</v>
      </c>
      <c r="V19" s="271">
        <f>建設係数!AO19*V$122</f>
        <v>0</v>
      </c>
      <c r="W19" s="271">
        <f>建設係数!AP19*W$122</f>
        <v>0</v>
      </c>
      <c r="X19" s="271">
        <f>建設係数!AQ19*X$122</f>
        <v>0</v>
      </c>
      <c r="Y19" s="271">
        <f>建設係数!AR19*Y$122</f>
        <v>0</v>
      </c>
      <c r="Z19" s="271">
        <f>建設係数!AS19*Z$122</f>
        <v>0</v>
      </c>
      <c r="AA19" s="271">
        <f>建設係数!AT19*AA$122</f>
        <v>0</v>
      </c>
      <c r="AB19" s="271">
        <f>建設係数!AU19*AB$122</f>
        <v>0</v>
      </c>
      <c r="AC19" s="271">
        <f>建設係数!AV19*AC$122</f>
        <v>0</v>
      </c>
      <c r="AD19" s="271">
        <f>建設係数!AW19*AD$122</f>
        <v>0</v>
      </c>
      <c r="AE19" s="271">
        <f>建設係数!AX19*AE$122</f>
        <v>0</v>
      </c>
      <c r="AF19" s="271">
        <f>建設係数!AY19*AF$122</f>
        <v>0</v>
      </c>
      <c r="AG19" s="271">
        <f>建設係数!AZ19*AG$122</f>
        <v>0</v>
      </c>
      <c r="AH19" s="271">
        <f>建設係数!BA19*AH$122</f>
        <v>0</v>
      </c>
      <c r="AI19" s="271">
        <f>建設係数!BB19*AI$122</f>
        <v>0</v>
      </c>
      <c r="AJ19" s="271">
        <f>建設係数!BC19*AJ$122</f>
        <v>0</v>
      </c>
      <c r="AK19" s="271">
        <f>建設係数!BD19*AK$122</f>
        <v>0</v>
      </c>
      <c r="AL19" s="271">
        <f>建設係数!BE19*AL$122</f>
        <v>0</v>
      </c>
      <c r="AM19" s="271">
        <f>建設係数!BF19*AM$122</f>
        <v>0</v>
      </c>
      <c r="AN19" s="271">
        <f>建設係数!BG19*AN$122</f>
        <v>0</v>
      </c>
      <c r="AO19" s="271">
        <f>建設係数!BH19*AO$122</f>
        <v>0</v>
      </c>
      <c r="AP19" s="271">
        <f>建設係数!BI19*AP$122</f>
        <v>0</v>
      </c>
      <c r="AQ19" s="271">
        <f>建設係数!BJ19*AQ$122</f>
        <v>0</v>
      </c>
      <c r="AR19" s="271">
        <f>建設係数!BK19*AR$122</f>
        <v>0</v>
      </c>
      <c r="AS19" s="271">
        <f>建設係数!BL19*AS$122</f>
        <v>0</v>
      </c>
      <c r="AT19" s="271">
        <f>建設係数!BM19*AT$122</f>
        <v>0</v>
      </c>
      <c r="AU19" s="271">
        <f>建設係数!BN19*AU$122</f>
        <v>0</v>
      </c>
      <c r="AV19" s="271">
        <f>建設係数!BO19*AV$122</f>
        <v>0</v>
      </c>
      <c r="AW19" s="271">
        <f>建設係数!BP19*AW$122</f>
        <v>0</v>
      </c>
      <c r="AX19" s="271">
        <f>建設係数!BQ19*AX$122</f>
        <v>0</v>
      </c>
      <c r="AY19" s="271">
        <f>建設係数!BR19*AY$122</f>
        <v>0</v>
      </c>
      <c r="AZ19" s="271">
        <f>建設係数!BS19*AZ$122</f>
        <v>0</v>
      </c>
      <c r="BA19" s="271">
        <f>建設係数!BT19*BA$122</f>
        <v>0</v>
      </c>
      <c r="BB19" s="271">
        <f>建設係数!BU19*BB$122</f>
        <v>0</v>
      </c>
      <c r="BC19" s="271">
        <f>建設係数!BV19*BC$122</f>
        <v>0</v>
      </c>
      <c r="BD19" s="271">
        <f>建設係数!BW19*BD$122</f>
        <v>0</v>
      </c>
      <c r="BE19" s="271">
        <f>建設係数!BX19*BE$122</f>
        <v>0</v>
      </c>
      <c r="BF19" s="271">
        <f>建設係数!BY19*BF$122</f>
        <v>0</v>
      </c>
      <c r="BG19" s="271">
        <f>建設係数!BZ19*BG$122</f>
        <v>0</v>
      </c>
      <c r="BH19" s="271">
        <f>建設係数!CA19*BH$122</f>
        <v>0</v>
      </c>
      <c r="BI19" s="271">
        <f>建設係数!CB19*BI$122</f>
        <v>0</v>
      </c>
      <c r="BJ19" s="271">
        <f>建設係数!CC19*BJ$122</f>
        <v>0</v>
      </c>
      <c r="BK19" s="271">
        <f>建設係数!CD19*BK$122</f>
        <v>0</v>
      </c>
      <c r="BL19" s="271">
        <f>建設係数!CE19*BL$122</f>
        <v>0</v>
      </c>
      <c r="BM19" s="271">
        <f>建設係数!CF19*BM$122</f>
        <v>0</v>
      </c>
      <c r="BN19" s="271">
        <f>建設係数!CG19*BN$122</f>
        <v>0</v>
      </c>
      <c r="BO19" s="272">
        <f t="shared" si="2"/>
        <v>0</v>
      </c>
      <c r="BP19" s="48"/>
      <c r="BU19" s="7"/>
      <c r="BV19" s="198">
        <v>16</v>
      </c>
      <c r="BW19" s="520">
        <f t="shared" si="0"/>
        <v>14</v>
      </c>
      <c r="BX19" s="203">
        <v>30</v>
      </c>
      <c r="BY19" s="204" t="s">
        <v>242</v>
      </c>
      <c r="BZ19" s="521">
        <f>SUMIF($BV$6:$BV$111,$BX19,埼玉波及!V$6:V$111)</f>
        <v>0</v>
      </c>
      <c r="CA19" s="519">
        <f>SUMIF($BV$6:$BV$111,$BX19,埼玉波及!W$6:W$111)</f>
        <v>0</v>
      </c>
      <c r="CB19" s="519">
        <f>SUMIF($BV$6:$BV$111,$BX19,埼玉波及!X$6:X$111)</f>
        <v>0</v>
      </c>
      <c r="CC19" s="485">
        <f t="shared" si="3"/>
        <v>0</v>
      </c>
      <c r="CD19" s="201">
        <f t="shared" si="4"/>
        <v>9.7E-5</v>
      </c>
      <c r="CE19" s="53"/>
      <c r="CF19" s="35">
        <v>14</v>
      </c>
      <c r="CG19" s="523">
        <f t="shared" si="5"/>
        <v>30</v>
      </c>
      <c r="CH19" s="524" t="str">
        <f t="shared" si="6"/>
        <v>生産用機械</v>
      </c>
      <c r="CI19" s="519">
        <f t="shared" si="7"/>
        <v>0</v>
      </c>
      <c r="CJ19" s="519">
        <f t="shared" si="8"/>
        <v>0</v>
      </c>
      <c r="CK19" s="519">
        <f t="shared" si="9"/>
        <v>0</v>
      </c>
      <c r="CL19" s="519">
        <f t="shared" si="10"/>
        <v>0</v>
      </c>
      <c r="CM19" s="48"/>
      <c r="CN19" s="520">
        <f t="shared" si="11"/>
        <v>14</v>
      </c>
      <c r="CO19" s="196">
        <v>161</v>
      </c>
      <c r="CP19" s="202" t="s">
        <v>486</v>
      </c>
      <c r="CQ19" s="517">
        <f>埼玉波及!V19</f>
        <v>0</v>
      </c>
      <c r="CR19" s="517">
        <f>埼玉波及!W19</f>
        <v>0</v>
      </c>
      <c r="CS19" s="517">
        <f>埼玉波及!X19</f>
        <v>0</v>
      </c>
      <c r="CT19" s="517">
        <f>埼玉波及!Y19</f>
        <v>0</v>
      </c>
      <c r="CU19" s="201">
        <f t="shared" si="12"/>
        <v>8.3899999999999993E-5</v>
      </c>
      <c r="CV19" s="53"/>
      <c r="CW19" s="35">
        <v>14</v>
      </c>
      <c r="CX19" s="529">
        <f t="shared" si="13"/>
        <v>161</v>
      </c>
      <c r="CY19" s="530" t="str">
        <f t="shared" si="14"/>
        <v>木材・木製品</v>
      </c>
      <c r="CZ19" s="518">
        <f t="shared" si="15"/>
        <v>0</v>
      </c>
      <c r="DA19" s="518">
        <f t="shared" si="16"/>
        <v>0</v>
      </c>
      <c r="DB19" s="518">
        <f t="shared" si="17"/>
        <v>0</v>
      </c>
      <c r="DC19" s="519">
        <f t="shared" si="18"/>
        <v>0</v>
      </c>
      <c r="DE19" s="529">
        <f t="shared" si="19"/>
        <v>30</v>
      </c>
      <c r="DF19" s="530" t="str">
        <f t="shared" si="20"/>
        <v>生産用機械</v>
      </c>
      <c r="DG19" s="518">
        <f>IF($DE$1=1,CI19/建設係数!$G$11*1000,CZ19/建設係数!$G$11*1000)</f>
        <v>0</v>
      </c>
      <c r="DH19" s="518">
        <f>IF($DE$1=1,CJ19/建設係数!$G$11*1000,DA19/建設係数!$G$11*1000)</f>
        <v>0</v>
      </c>
      <c r="DI19" s="518">
        <f>IF($DE$1=1,CK19/建設係数!$G$11*1000,DB19/建設係数!$G$11*1000)</f>
        <v>0</v>
      </c>
      <c r="DJ19" s="519">
        <f>IF($DE$1=1,CL19/建設係数!$G$11*1000,DC19/建設係数!$G$11*1000)</f>
        <v>0</v>
      </c>
    </row>
    <row r="20" spans="1:114">
      <c r="A20" s="7"/>
      <c r="B20" s="196">
        <v>162</v>
      </c>
      <c r="C20" s="197" t="s">
        <v>487</v>
      </c>
      <c r="D20" s="271">
        <f>建設係数!W20*D$122</f>
        <v>0</v>
      </c>
      <c r="E20" s="271">
        <f>建設係数!X20*E$122</f>
        <v>0</v>
      </c>
      <c r="F20" s="271">
        <f>建設係数!Y20*F$122</f>
        <v>0</v>
      </c>
      <c r="G20" s="271">
        <f>建設係数!Z20*G$122</f>
        <v>0</v>
      </c>
      <c r="H20" s="271">
        <f>建設係数!AA20*H$122</f>
        <v>0</v>
      </c>
      <c r="I20" s="271">
        <f>建設係数!AB20*I$122</f>
        <v>0</v>
      </c>
      <c r="J20" s="271">
        <f>建設係数!AC20*J$122</f>
        <v>0</v>
      </c>
      <c r="K20" s="271">
        <f>建設係数!AD20*K$122</f>
        <v>0</v>
      </c>
      <c r="L20" s="271">
        <f>建設係数!AE20*L$122</f>
        <v>0</v>
      </c>
      <c r="M20" s="271">
        <f>建設係数!AF20*M$122</f>
        <v>0</v>
      </c>
      <c r="N20" s="271">
        <f>建設係数!AG20*N$122</f>
        <v>0</v>
      </c>
      <c r="O20" s="271">
        <f>建設係数!AH20*O$122</f>
        <v>0</v>
      </c>
      <c r="P20" s="271">
        <f>建設係数!AI20*P$122</f>
        <v>0</v>
      </c>
      <c r="Q20" s="271">
        <f>建設係数!AJ20*Q$122</f>
        <v>0</v>
      </c>
      <c r="R20" s="271">
        <f>建設係数!AK20*R$122</f>
        <v>0</v>
      </c>
      <c r="S20" s="271">
        <f>建設係数!AL20*S$122</f>
        <v>0</v>
      </c>
      <c r="T20" s="271">
        <f>建設係数!AM20*T$122</f>
        <v>0</v>
      </c>
      <c r="U20" s="271">
        <f>建設係数!AN20*U$122</f>
        <v>0</v>
      </c>
      <c r="V20" s="271">
        <f>建設係数!AO20*V$122</f>
        <v>0</v>
      </c>
      <c r="W20" s="271">
        <f>建設係数!AP20*W$122</f>
        <v>0</v>
      </c>
      <c r="X20" s="271">
        <f>建設係数!AQ20*X$122</f>
        <v>0</v>
      </c>
      <c r="Y20" s="271">
        <f>建設係数!AR20*Y$122</f>
        <v>0</v>
      </c>
      <c r="Z20" s="271">
        <f>建設係数!AS20*Z$122</f>
        <v>0</v>
      </c>
      <c r="AA20" s="271">
        <f>建設係数!AT20*AA$122</f>
        <v>0</v>
      </c>
      <c r="AB20" s="271">
        <f>建設係数!AU20*AB$122</f>
        <v>0</v>
      </c>
      <c r="AC20" s="271">
        <f>建設係数!AV20*AC$122</f>
        <v>0</v>
      </c>
      <c r="AD20" s="271">
        <f>建設係数!AW20*AD$122</f>
        <v>0</v>
      </c>
      <c r="AE20" s="271">
        <f>建設係数!AX20*AE$122</f>
        <v>0</v>
      </c>
      <c r="AF20" s="271">
        <f>建設係数!AY20*AF$122</f>
        <v>0</v>
      </c>
      <c r="AG20" s="271">
        <f>建設係数!AZ20*AG$122</f>
        <v>0</v>
      </c>
      <c r="AH20" s="271">
        <f>建設係数!BA20*AH$122</f>
        <v>0</v>
      </c>
      <c r="AI20" s="271">
        <f>建設係数!BB20*AI$122</f>
        <v>0</v>
      </c>
      <c r="AJ20" s="271">
        <f>建設係数!BC20*AJ$122</f>
        <v>0</v>
      </c>
      <c r="AK20" s="271">
        <f>建設係数!BD20*AK$122</f>
        <v>0</v>
      </c>
      <c r="AL20" s="271">
        <f>建設係数!BE20*AL$122</f>
        <v>0</v>
      </c>
      <c r="AM20" s="271">
        <f>建設係数!BF20*AM$122</f>
        <v>0</v>
      </c>
      <c r="AN20" s="271">
        <f>建設係数!BG20*AN$122</f>
        <v>0</v>
      </c>
      <c r="AO20" s="271">
        <f>建設係数!BH20*AO$122</f>
        <v>0</v>
      </c>
      <c r="AP20" s="271">
        <f>建設係数!BI20*AP$122</f>
        <v>0</v>
      </c>
      <c r="AQ20" s="271">
        <f>建設係数!BJ20*AQ$122</f>
        <v>0</v>
      </c>
      <c r="AR20" s="271">
        <f>建設係数!BK20*AR$122</f>
        <v>0</v>
      </c>
      <c r="AS20" s="271">
        <f>建設係数!BL20*AS$122</f>
        <v>0</v>
      </c>
      <c r="AT20" s="271">
        <f>建設係数!BM20*AT$122</f>
        <v>0</v>
      </c>
      <c r="AU20" s="271">
        <f>建設係数!BN20*AU$122</f>
        <v>0</v>
      </c>
      <c r="AV20" s="271">
        <f>建設係数!BO20*AV$122</f>
        <v>0</v>
      </c>
      <c r="AW20" s="271">
        <f>建設係数!BP20*AW$122</f>
        <v>0</v>
      </c>
      <c r="AX20" s="271">
        <f>建設係数!BQ20*AX$122</f>
        <v>0</v>
      </c>
      <c r="AY20" s="271">
        <f>建設係数!BR20*AY$122</f>
        <v>0</v>
      </c>
      <c r="AZ20" s="271">
        <f>建設係数!BS20*AZ$122</f>
        <v>0</v>
      </c>
      <c r="BA20" s="271">
        <f>建設係数!BT20*BA$122</f>
        <v>0</v>
      </c>
      <c r="BB20" s="271">
        <f>建設係数!BU20*BB$122</f>
        <v>0</v>
      </c>
      <c r="BC20" s="271">
        <f>建設係数!BV20*BC$122</f>
        <v>0</v>
      </c>
      <c r="BD20" s="271">
        <f>建設係数!BW20*BD$122</f>
        <v>0</v>
      </c>
      <c r="BE20" s="271">
        <f>建設係数!BX20*BE$122</f>
        <v>0</v>
      </c>
      <c r="BF20" s="271">
        <f>建設係数!BY20*BF$122</f>
        <v>0</v>
      </c>
      <c r="BG20" s="271">
        <f>建設係数!BZ20*BG$122</f>
        <v>0</v>
      </c>
      <c r="BH20" s="271">
        <f>建設係数!CA20*BH$122</f>
        <v>0</v>
      </c>
      <c r="BI20" s="271">
        <f>建設係数!CB20*BI$122</f>
        <v>0</v>
      </c>
      <c r="BJ20" s="271">
        <f>建設係数!CC20*BJ$122</f>
        <v>0</v>
      </c>
      <c r="BK20" s="271">
        <f>建設係数!CD20*BK$122</f>
        <v>0</v>
      </c>
      <c r="BL20" s="271">
        <f>建設係数!CE20*BL$122</f>
        <v>0</v>
      </c>
      <c r="BM20" s="271">
        <f>建設係数!CF20*BM$122</f>
        <v>0</v>
      </c>
      <c r="BN20" s="271">
        <f>建設係数!CG20*BN$122</f>
        <v>0</v>
      </c>
      <c r="BO20" s="272">
        <f t="shared" si="2"/>
        <v>0</v>
      </c>
      <c r="BP20" s="48"/>
      <c r="BU20" s="7"/>
      <c r="BV20" s="198">
        <v>16</v>
      </c>
      <c r="BW20" s="520">
        <f t="shared" si="0"/>
        <v>15</v>
      </c>
      <c r="BX20" s="203">
        <v>31</v>
      </c>
      <c r="BY20" s="204" t="s">
        <v>243</v>
      </c>
      <c r="BZ20" s="521">
        <f>SUMIF($BV$6:$BV$111,$BX20,埼玉波及!V$6:V$111)</f>
        <v>0</v>
      </c>
      <c r="CA20" s="519">
        <f>SUMIF($BV$6:$BV$111,$BX20,埼玉波及!W$6:W$111)</f>
        <v>0</v>
      </c>
      <c r="CB20" s="519">
        <f>SUMIF($BV$6:$BV$111,$BX20,埼玉波及!X$6:X$111)</f>
        <v>0</v>
      </c>
      <c r="CC20" s="485">
        <f t="shared" si="3"/>
        <v>0</v>
      </c>
      <c r="CD20" s="201">
        <f t="shared" si="4"/>
        <v>9.6899999999999997E-5</v>
      </c>
      <c r="CE20" s="53"/>
      <c r="CF20" s="35">
        <v>15</v>
      </c>
      <c r="CG20" s="523">
        <f t="shared" si="5"/>
        <v>31</v>
      </c>
      <c r="CH20" s="524" t="str">
        <f t="shared" si="6"/>
        <v>業務用機械</v>
      </c>
      <c r="CI20" s="519">
        <f t="shared" si="7"/>
        <v>0</v>
      </c>
      <c r="CJ20" s="519">
        <f t="shared" si="8"/>
        <v>0</v>
      </c>
      <c r="CK20" s="519">
        <f t="shared" si="9"/>
        <v>0</v>
      </c>
      <c r="CL20" s="519">
        <f t="shared" si="10"/>
        <v>0</v>
      </c>
      <c r="CM20" s="48"/>
      <c r="CN20" s="520">
        <f t="shared" si="11"/>
        <v>15</v>
      </c>
      <c r="CO20" s="196">
        <v>162</v>
      </c>
      <c r="CP20" s="197" t="s">
        <v>487</v>
      </c>
      <c r="CQ20" s="517">
        <f>埼玉波及!V20</f>
        <v>0</v>
      </c>
      <c r="CR20" s="517">
        <f>埼玉波及!W20</f>
        <v>0</v>
      </c>
      <c r="CS20" s="517">
        <f>埼玉波及!X20</f>
        <v>0</v>
      </c>
      <c r="CT20" s="517">
        <f>埼玉波及!Y20</f>
        <v>0</v>
      </c>
      <c r="CU20" s="201">
        <f t="shared" si="12"/>
        <v>8.379999999999999E-5</v>
      </c>
      <c r="CV20" s="53"/>
      <c r="CW20" s="35">
        <v>15</v>
      </c>
      <c r="CX20" s="529">
        <f t="shared" si="13"/>
        <v>162</v>
      </c>
      <c r="CY20" s="530" t="str">
        <f t="shared" si="14"/>
        <v>家具・装備品</v>
      </c>
      <c r="CZ20" s="518">
        <f t="shared" si="15"/>
        <v>0</v>
      </c>
      <c r="DA20" s="518">
        <f t="shared" si="16"/>
        <v>0</v>
      </c>
      <c r="DB20" s="518">
        <f t="shared" si="17"/>
        <v>0</v>
      </c>
      <c r="DC20" s="519">
        <f t="shared" si="18"/>
        <v>0</v>
      </c>
      <c r="DE20" s="529">
        <f t="shared" si="19"/>
        <v>31</v>
      </c>
      <c r="DF20" s="530" t="str">
        <f t="shared" si="20"/>
        <v>業務用機械</v>
      </c>
      <c r="DG20" s="518">
        <f>IF($DE$1=1,CI20/建設係数!$G$11*1000,CZ20/建設係数!$G$11*1000)</f>
        <v>0</v>
      </c>
      <c r="DH20" s="518">
        <f>IF($DE$1=1,CJ20/建設係数!$G$11*1000,DA20/建設係数!$G$11*1000)</f>
        <v>0</v>
      </c>
      <c r="DI20" s="518">
        <f>IF($DE$1=1,CK20/建設係数!$G$11*1000,DB20/建設係数!$G$11*1000)</f>
        <v>0</v>
      </c>
      <c r="DJ20" s="519">
        <f>IF($DE$1=1,CL20/建設係数!$G$11*1000,DC20/建設係数!$G$11*1000)</f>
        <v>0</v>
      </c>
    </row>
    <row r="21" spans="1:114">
      <c r="A21" s="7"/>
      <c r="B21" s="196">
        <v>163</v>
      </c>
      <c r="C21" s="197" t="s">
        <v>488</v>
      </c>
      <c r="D21" s="271">
        <f>建設係数!W21*D$122</f>
        <v>0</v>
      </c>
      <c r="E21" s="271">
        <f>建設係数!X21*E$122</f>
        <v>0</v>
      </c>
      <c r="F21" s="271">
        <f>建設係数!Y21*F$122</f>
        <v>0</v>
      </c>
      <c r="G21" s="271">
        <f>建設係数!Z21*G$122</f>
        <v>0</v>
      </c>
      <c r="H21" s="271">
        <f>建設係数!AA21*H$122</f>
        <v>0</v>
      </c>
      <c r="I21" s="271">
        <f>建設係数!AB21*I$122</f>
        <v>0</v>
      </c>
      <c r="J21" s="271">
        <f>建設係数!AC21*J$122</f>
        <v>0</v>
      </c>
      <c r="K21" s="271">
        <f>建設係数!AD21*K$122</f>
        <v>0</v>
      </c>
      <c r="L21" s="271">
        <f>建設係数!AE21*L$122</f>
        <v>0</v>
      </c>
      <c r="M21" s="271">
        <f>建設係数!AF21*M$122</f>
        <v>0</v>
      </c>
      <c r="N21" s="271">
        <f>建設係数!AG21*N$122</f>
        <v>0</v>
      </c>
      <c r="O21" s="271">
        <f>建設係数!AH21*O$122</f>
        <v>0</v>
      </c>
      <c r="P21" s="271">
        <f>建設係数!AI21*P$122</f>
        <v>0</v>
      </c>
      <c r="Q21" s="271">
        <f>建設係数!AJ21*Q$122</f>
        <v>0</v>
      </c>
      <c r="R21" s="271">
        <f>建設係数!AK21*R$122</f>
        <v>0</v>
      </c>
      <c r="S21" s="271">
        <f>建設係数!AL21*S$122</f>
        <v>0</v>
      </c>
      <c r="T21" s="271">
        <f>建設係数!AM21*T$122</f>
        <v>0</v>
      </c>
      <c r="U21" s="271">
        <f>建設係数!AN21*U$122</f>
        <v>0</v>
      </c>
      <c r="V21" s="271">
        <f>建設係数!AO21*V$122</f>
        <v>0</v>
      </c>
      <c r="W21" s="271">
        <f>建設係数!AP21*W$122</f>
        <v>0</v>
      </c>
      <c r="X21" s="271">
        <f>建設係数!AQ21*X$122</f>
        <v>0</v>
      </c>
      <c r="Y21" s="271">
        <f>建設係数!AR21*Y$122</f>
        <v>0</v>
      </c>
      <c r="Z21" s="271">
        <f>建設係数!AS21*Z$122</f>
        <v>0</v>
      </c>
      <c r="AA21" s="271">
        <f>建設係数!AT21*AA$122</f>
        <v>0</v>
      </c>
      <c r="AB21" s="271">
        <f>建設係数!AU21*AB$122</f>
        <v>0</v>
      </c>
      <c r="AC21" s="271">
        <f>建設係数!AV21*AC$122</f>
        <v>0</v>
      </c>
      <c r="AD21" s="271">
        <f>建設係数!AW21*AD$122</f>
        <v>0</v>
      </c>
      <c r="AE21" s="271">
        <f>建設係数!AX21*AE$122</f>
        <v>0</v>
      </c>
      <c r="AF21" s="271">
        <f>建設係数!AY21*AF$122</f>
        <v>0</v>
      </c>
      <c r="AG21" s="271">
        <f>建設係数!AZ21*AG$122</f>
        <v>0</v>
      </c>
      <c r="AH21" s="271">
        <f>建設係数!BA21*AH$122</f>
        <v>0</v>
      </c>
      <c r="AI21" s="271">
        <f>建設係数!BB21*AI$122</f>
        <v>0</v>
      </c>
      <c r="AJ21" s="271">
        <f>建設係数!BC21*AJ$122</f>
        <v>0</v>
      </c>
      <c r="AK21" s="271">
        <f>建設係数!BD21*AK$122</f>
        <v>0</v>
      </c>
      <c r="AL21" s="271">
        <f>建設係数!BE21*AL$122</f>
        <v>0</v>
      </c>
      <c r="AM21" s="271">
        <f>建設係数!BF21*AM$122</f>
        <v>0</v>
      </c>
      <c r="AN21" s="271">
        <f>建設係数!BG21*AN$122</f>
        <v>0</v>
      </c>
      <c r="AO21" s="271">
        <f>建設係数!BH21*AO$122</f>
        <v>0</v>
      </c>
      <c r="AP21" s="271">
        <f>建設係数!BI21*AP$122</f>
        <v>0</v>
      </c>
      <c r="AQ21" s="271">
        <f>建設係数!BJ21*AQ$122</f>
        <v>0</v>
      </c>
      <c r="AR21" s="271">
        <f>建設係数!BK21*AR$122</f>
        <v>0</v>
      </c>
      <c r="AS21" s="271">
        <f>建設係数!BL21*AS$122</f>
        <v>0</v>
      </c>
      <c r="AT21" s="271">
        <f>建設係数!BM21*AT$122</f>
        <v>0</v>
      </c>
      <c r="AU21" s="271">
        <f>建設係数!BN21*AU$122</f>
        <v>0</v>
      </c>
      <c r="AV21" s="271">
        <f>建設係数!BO21*AV$122</f>
        <v>0</v>
      </c>
      <c r="AW21" s="271">
        <f>建設係数!BP21*AW$122</f>
        <v>0</v>
      </c>
      <c r="AX21" s="271">
        <f>建設係数!BQ21*AX$122</f>
        <v>0</v>
      </c>
      <c r="AY21" s="271">
        <f>建設係数!BR21*AY$122</f>
        <v>0</v>
      </c>
      <c r="AZ21" s="271">
        <f>建設係数!BS21*AZ$122</f>
        <v>0</v>
      </c>
      <c r="BA21" s="271">
        <f>建設係数!BT21*BA$122</f>
        <v>0</v>
      </c>
      <c r="BB21" s="271">
        <f>建設係数!BU21*BB$122</f>
        <v>0</v>
      </c>
      <c r="BC21" s="271">
        <f>建設係数!BV21*BC$122</f>
        <v>0</v>
      </c>
      <c r="BD21" s="271">
        <f>建設係数!BW21*BD$122</f>
        <v>0</v>
      </c>
      <c r="BE21" s="271">
        <f>建設係数!BX21*BE$122</f>
        <v>0</v>
      </c>
      <c r="BF21" s="271">
        <f>建設係数!BY21*BF$122</f>
        <v>0</v>
      </c>
      <c r="BG21" s="271">
        <f>建設係数!BZ21*BG$122</f>
        <v>0</v>
      </c>
      <c r="BH21" s="271">
        <f>建設係数!CA21*BH$122</f>
        <v>0</v>
      </c>
      <c r="BI21" s="271">
        <f>建設係数!CB21*BI$122</f>
        <v>0</v>
      </c>
      <c r="BJ21" s="271">
        <f>建設係数!CC21*BJ$122</f>
        <v>0</v>
      </c>
      <c r="BK21" s="271">
        <f>建設係数!CD21*BK$122</f>
        <v>0</v>
      </c>
      <c r="BL21" s="271">
        <f>建設係数!CE21*BL$122</f>
        <v>0</v>
      </c>
      <c r="BM21" s="271">
        <f>建設係数!CF21*BM$122</f>
        <v>0</v>
      </c>
      <c r="BN21" s="271">
        <f>建設係数!CG21*BN$122</f>
        <v>0</v>
      </c>
      <c r="BO21" s="272">
        <f t="shared" si="2"/>
        <v>0</v>
      </c>
      <c r="BP21" s="48"/>
      <c r="BU21" s="7"/>
      <c r="BV21" s="198">
        <v>16</v>
      </c>
      <c r="BW21" s="520">
        <f t="shared" si="0"/>
        <v>16</v>
      </c>
      <c r="BX21" s="203">
        <v>32</v>
      </c>
      <c r="BY21" s="197" t="s">
        <v>265</v>
      </c>
      <c r="BZ21" s="521">
        <f>SUMIF($BV$6:$BV$111,$BX21,埼玉波及!V$6:V$111)</f>
        <v>0</v>
      </c>
      <c r="CA21" s="519">
        <f>SUMIF($BV$6:$BV$111,$BX21,埼玉波及!W$6:W$111)</f>
        <v>0</v>
      </c>
      <c r="CB21" s="519">
        <f>SUMIF($BV$6:$BV$111,$BX21,埼玉波及!X$6:X$111)</f>
        <v>0</v>
      </c>
      <c r="CC21" s="485">
        <f t="shared" si="3"/>
        <v>0</v>
      </c>
      <c r="CD21" s="201">
        <f t="shared" si="4"/>
        <v>9.6799999999999995E-5</v>
      </c>
      <c r="CE21" s="53"/>
      <c r="CF21" s="35">
        <v>16</v>
      </c>
      <c r="CG21" s="523">
        <f t="shared" si="5"/>
        <v>32</v>
      </c>
      <c r="CH21" s="524" t="str">
        <f t="shared" si="6"/>
        <v>電子部品</v>
      </c>
      <c r="CI21" s="519">
        <f t="shared" si="7"/>
        <v>0</v>
      </c>
      <c r="CJ21" s="519">
        <f t="shared" si="8"/>
        <v>0</v>
      </c>
      <c r="CK21" s="519">
        <f t="shared" si="9"/>
        <v>0</v>
      </c>
      <c r="CL21" s="519">
        <f t="shared" si="10"/>
        <v>0</v>
      </c>
      <c r="CM21" s="48"/>
      <c r="CN21" s="520">
        <f t="shared" si="11"/>
        <v>16</v>
      </c>
      <c r="CO21" s="196">
        <v>163</v>
      </c>
      <c r="CP21" s="197" t="s">
        <v>488</v>
      </c>
      <c r="CQ21" s="517">
        <f>埼玉波及!V21</f>
        <v>0</v>
      </c>
      <c r="CR21" s="517">
        <f>埼玉波及!W21</f>
        <v>0</v>
      </c>
      <c r="CS21" s="517">
        <f>埼玉波及!X21</f>
        <v>0</v>
      </c>
      <c r="CT21" s="517">
        <f>埼玉波及!Y21</f>
        <v>0</v>
      </c>
      <c r="CU21" s="201">
        <f t="shared" si="12"/>
        <v>8.3700000000000002E-5</v>
      </c>
      <c r="CV21" s="53"/>
      <c r="CW21" s="35">
        <v>16</v>
      </c>
      <c r="CX21" s="529">
        <f t="shared" si="13"/>
        <v>163</v>
      </c>
      <c r="CY21" s="530" t="str">
        <f t="shared" si="14"/>
        <v>パルプ・紙・板紙・加工紙</v>
      </c>
      <c r="CZ21" s="518">
        <f t="shared" si="15"/>
        <v>0</v>
      </c>
      <c r="DA21" s="518">
        <f t="shared" si="16"/>
        <v>0</v>
      </c>
      <c r="DB21" s="518">
        <f t="shared" si="17"/>
        <v>0</v>
      </c>
      <c r="DC21" s="519">
        <f t="shared" si="18"/>
        <v>0</v>
      </c>
      <c r="DE21" s="529">
        <f t="shared" si="19"/>
        <v>32</v>
      </c>
      <c r="DF21" s="530" t="str">
        <f t="shared" si="20"/>
        <v>電子部品</v>
      </c>
      <c r="DG21" s="518">
        <f>IF($DE$1=1,CI21/建設係数!$G$11*1000,CZ21/建設係数!$G$11*1000)</f>
        <v>0</v>
      </c>
      <c r="DH21" s="518">
        <f>IF($DE$1=1,CJ21/建設係数!$G$11*1000,DA21/建設係数!$G$11*1000)</f>
        <v>0</v>
      </c>
      <c r="DI21" s="518">
        <f>IF($DE$1=1,CK21/建設係数!$G$11*1000,DB21/建設係数!$G$11*1000)</f>
        <v>0</v>
      </c>
      <c r="DJ21" s="519">
        <f>IF($DE$1=1,CL21/建設係数!$G$11*1000,DC21/建設係数!$G$11*1000)</f>
        <v>0</v>
      </c>
    </row>
    <row r="22" spans="1:114">
      <c r="A22" s="7"/>
      <c r="B22" s="196">
        <v>164</v>
      </c>
      <c r="C22" s="202" t="s">
        <v>489</v>
      </c>
      <c r="D22" s="271">
        <f>建設係数!W22*D$122</f>
        <v>0</v>
      </c>
      <c r="E22" s="271">
        <f>建設係数!X22*E$122</f>
        <v>0</v>
      </c>
      <c r="F22" s="271">
        <f>建設係数!Y22*F$122</f>
        <v>0</v>
      </c>
      <c r="G22" s="271">
        <f>建設係数!Z22*G$122</f>
        <v>0</v>
      </c>
      <c r="H22" s="271">
        <f>建設係数!AA22*H$122</f>
        <v>0</v>
      </c>
      <c r="I22" s="271">
        <f>建設係数!AB22*I$122</f>
        <v>0</v>
      </c>
      <c r="J22" s="271">
        <f>建設係数!AC22*J$122</f>
        <v>0</v>
      </c>
      <c r="K22" s="271">
        <f>建設係数!AD22*K$122</f>
        <v>0</v>
      </c>
      <c r="L22" s="271">
        <f>建設係数!AE22*L$122</f>
        <v>0</v>
      </c>
      <c r="M22" s="271">
        <f>建設係数!AF22*M$122</f>
        <v>0</v>
      </c>
      <c r="N22" s="271">
        <f>建設係数!AG22*N$122</f>
        <v>0</v>
      </c>
      <c r="O22" s="271">
        <f>建設係数!AH22*O$122</f>
        <v>0</v>
      </c>
      <c r="P22" s="271">
        <f>建設係数!AI22*P$122</f>
        <v>0</v>
      </c>
      <c r="Q22" s="271">
        <f>建設係数!AJ22*Q$122</f>
        <v>0</v>
      </c>
      <c r="R22" s="271">
        <f>建設係数!AK22*R$122</f>
        <v>0</v>
      </c>
      <c r="S22" s="271">
        <f>建設係数!AL22*S$122</f>
        <v>0</v>
      </c>
      <c r="T22" s="271">
        <f>建設係数!AM22*T$122</f>
        <v>0</v>
      </c>
      <c r="U22" s="271">
        <f>建設係数!AN22*U$122</f>
        <v>0</v>
      </c>
      <c r="V22" s="271">
        <f>建設係数!AO22*V$122</f>
        <v>0</v>
      </c>
      <c r="W22" s="271">
        <f>建設係数!AP22*W$122</f>
        <v>0</v>
      </c>
      <c r="X22" s="271">
        <f>建設係数!AQ22*X$122</f>
        <v>0</v>
      </c>
      <c r="Y22" s="271">
        <f>建設係数!AR22*Y$122</f>
        <v>0</v>
      </c>
      <c r="Z22" s="271">
        <f>建設係数!AS22*Z$122</f>
        <v>0</v>
      </c>
      <c r="AA22" s="271">
        <f>建設係数!AT22*AA$122</f>
        <v>0</v>
      </c>
      <c r="AB22" s="271">
        <f>建設係数!AU22*AB$122</f>
        <v>0</v>
      </c>
      <c r="AC22" s="271">
        <f>建設係数!AV22*AC$122</f>
        <v>0</v>
      </c>
      <c r="AD22" s="271">
        <f>建設係数!AW22*AD$122</f>
        <v>0</v>
      </c>
      <c r="AE22" s="271">
        <f>建設係数!AX22*AE$122</f>
        <v>0</v>
      </c>
      <c r="AF22" s="271">
        <f>建設係数!AY22*AF$122</f>
        <v>0</v>
      </c>
      <c r="AG22" s="271">
        <f>建設係数!AZ22*AG$122</f>
        <v>0</v>
      </c>
      <c r="AH22" s="271">
        <f>建設係数!BA22*AH$122</f>
        <v>0</v>
      </c>
      <c r="AI22" s="271">
        <f>建設係数!BB22*AI$122</f>
        <v>0</v>
      </c>
      <c r="AJ22" s="271">
        <f>建設係数!BC22*AJ$122</f>
        <v>0</v>
      </c>
      <c r="AK22" s="271">
        <f>建設係数!BD22*AK$122</f>
        <v>0</v>
      </c>
      <c r="AL22" s="271">
        <f>建設係数!BE22*AL$122</f>
        <v>0</v>
      </c>
      <c r="AM22" s="271">
        <f>建設係数!BF22*AM$122</f>
        <v>0</v>
      </c>
      <c r="AN22" s="271">
        <f>建設係数!BG22*AN$122</f>
        <v>0</v>
      </c>
      <c r="AO22" s="271">
        <f>建設係数!BH22*AO$122</f>
        <v>0</v>
      </c>
      <c r="AP22" s="271">
        <f>建設係数!BI22*AP$122</f>
        <v>0</v>
      </c>
      <c r="AQ22" s="271">
        <f>建設係数!BJ22*AQ$122</f>
        <v>0</v>
      </c>
      <c r="AR22" s="271">
        <f>建設係数!BK22*AR$122</f>
        <v>0</v>
      </c>
      <c r="AS22" s="271">
        <f>建設係数!BL22*AS$122</f>
        <v>0</v>
      </c>
      <c r="AT22" s="271">
        <f>建設係数!BM22*AT$122</f>
        <v>0</v>
      </c>
      <c r="AU22" s="271">
        <f>建設係数!BN22*AU$122</f>
        <v>0</v>
      </c>
      <c r="AV22" s="271">
        <f>建設係数!BO22*AV$122</f>
        <v>0</v>
      </c>
      <c r="AW22" s="271">
        <f>建設係数!BP22*AW$122</f>
        <v>0</v>
      </c>
      <c r="AX22" s="271">
        <f>建設係数!BQ22*AX$122</f>
        <v>0</v>
      </c>
      <c r="AY22" s="271">
        <f>建設係数!BR22*AY$122</f>
        <v>0</v>
      </c>
      <c r="AZ22" s="271">
        <f>建設係数!BS22*AZ$122</f>
        <v>0</v>
      </c>
      <c r="BA22" s="271">
        <f>建設係数!BT22*BA$122</f>
        <v>0</v>
      </c>
      <c r="BB22" s="271">
        <f>建設係数!BU22*BB$122</f>
        <v>0</v>
      </c>
      <c r="BC22" s="271">
        <f>建設係数!BV22*BC$122</f>
        <v>0</v>
      </c>
      <c r="BD22" s="271">
        <f>建設係数!BW22*BD$122</f>
        <v>0</v>
      </c>
      <c r="BE22" s="271">
        <f>建設係数!BX22*BE$122</f>
        <v>0</v>
      </c>
      <c r="BF22" s="271">
        <f>建設係数!BY22*BF$122</f>
        <v>0</v>
      </c>
      <c r="BG22" s="271">
        <f>建設係数!BZ22*BG$122</f>
        <v>0</v>
      </c>
      <c r="BH22" s="271">
        <f>建設係数!CA22*BH$122</f>
        <v>0</v>
      </c>
      <c r="BI22" s="271">
        <f>建設係数!CB22*BI$122</f>
        <v>0</v>
      </c>
      <c r="BJ22" s="271">
        <f>建設係数!CC22*BJ$122</f>
        <v>0</v>
      </c>
      <c r="BK22" s="271">
        <f>建設係数!CD22*BK$122</f>
        <v>0</v>
      </c>
      <c r="BL22" s="271">
        <f>建設係数!CE22*BL$122</f>
        <v>0</v>
      </c>
      <c r="BM22" s="271">
        <f>建設係数!CF22*BM$122</f>
        <v>0</v>
      </c>
      <c r="BN22" s="271">
        <f>建設係数!CG22*BN$122</f>
        <v>0</v>
      </c>
      <c r="BO22" s="272">
        <f t="shared" si="2"/>
        <v>0</v>
      </c>
      <c r="BP22" s="48"/>
      <c r="BU22" s="7"/>
      <c r="BV22" s="198">
        <v>16</v>
      </c>
      <c r="BW22" s="520">
        <f t="shared" si="0"/>
        <v>17</v>
      </c>
      <c r="BX22" s="203">
        <v>33</v>
      </c>
      <c r="BY22" s="197" t="s">
        <v>374</v>
      </c>
      <c r="BZ22" s="521">
        <f>SUMIF($BV$6:$BV$111,$BX22,埼玉波及!V$6:V$111)</f>
        <v>0</v>
      </c>
      <c r="CA22" s="519">
        <f>SUMIF($BV$6:$BV$111,$BX22,埼玉波及!W$6:W$111)</f>
        <v>0</v>
      </c>
      <c r="CB22" s="519">
        <f>SUMIF($BV$6:$BV$111,$BX22,埼玉波及!X$6:X$111)</f>
        <v>0</v>
      </c>
      <c r="CC22" s="485">
        <f t="shared" si="3"/>
        <v>0</v>
      </c>
      <c r="CD22" s="201">
        <f t="shared" si="4"/>
        <v>9.6699999999999992E-5</v>
      </c>
      <c r="CE22" s="53"/>
      <c r="CF22" s="35">
        <v>17</v>
      </c>
      <c r="CG22" s="523">
        <f t="shared" si="5"/>
        <v>33</v>
      </c>
      <c r="CH22" s="524" t="str">
        <f t="shared" si="6"/>
        <v>電気機械</v>
      </c>
      <c r="CI22" s="519">
        <f t="shared" si="7"/>
        <v>0</v>
      </c>
      <c r="CJ22" s="519">
        <f t="shared" si="8"/>
        <v>0</v>
      </c>
      <c r="CK22" s="519">
        <f t="shared" si="9"/>
        <v>0</v>
      </c>
      <c r="CL22" s="519">
        <f t="shared" si="10"/>
        <v>0</v>
      </c>
      <c r="CM22" s="48"/>
      <c r="CN22" s="520">
        <f t="shared" si="11"/>
        <v>17</v>
      </c>
      <c r="CO22" s="196">
        <v>164</v>
      </c>
      <c r="CP22" s="202" t="s">
        <v>489</v>
      </c>
      <c r="CQ22" s="517">
        <f>埼玉波及!V22</f>
        <v>0</v>
      </c>
      <c r="CR22" s="517">
        <f>埼玉波及!W22</f>
        <v>0</v>
      </c>
      <c r="CS22" s="517">
        <f>埼玉波及!X22</f>
        <v>0</v>
      </c>
      <c r="CT22" s="517">
        <f>埼玉波及!Y22</f>
        <v>0</v>
      </c>
      <c r="CU22" s="201">
        <f t="shared" si="12"/>
        <v>8.3599999999999999E-5</v>
      </c>
      <c r="CV22" s="53"/>
      <c r="CW22" s="35">
        <v>17</v>
      </c>
      <c r="CX22" s="529">
        <f t="shared" si="13"/>
        <v>164</v>
      </c>
      <c r="CY22" s="530" t="str">
        <f t="shared" si="14"/>
        <v>紙加工品</v>
      </c>
      <c r="CZ22" s="518">
        <f t="shared" si="15"/>
        <v>0</v>
      </c>
      <c r="DA22" s="518">
        <f t="shared" si="16"/>
        <v>0</v>
      </c>
      <c r="DB22" s="518">
        <f t="shared" si="17"/>
        <v>0</v>
      </c>
      <c r="DC22" s="519">
        <f t="shared" si="18"/>
        <v>0</v>
      </c>
      <c r="DE22" s="529">
        <f t="shared" si="19"/>
        <v>33</v>
      </c>
      <c r="DF22" s="530" t="str">
        <f t="shared" si="20"/>
        <v>電気機械</v>
      </c>
      <c r="DG22" s="518">
        <f>IF($DE$1=1,CI22/建設係数!$G$11*1000,CZ22/建設係数!$G$11*1000)</f>
        <v>0</v>
      </c>
      <c r="DH22" s="518">
        <f>IF($DE$1=1,CJ22/建設係数!$G$11*1000,DA22/建設係数!$G$11*1000)</f>
        <v>0</v>
      </c>
      <c r="DI22" s="518">
        <f>IF($DE$1=1,CK22/建設係数!$G$11*1000,DB22/建設係数!$G$11*1000)</f>
        <v>0</v>
      </c>
      <c r="DJ22" s="519">
        <f>IF($DE$1=1,CL22/建設係数!$G$11*1000,DC22/建設係数!$G$11*1000)</f>
        <v>0</v>
      </c>
    </row>
    <row r="23" spans="1:114">
      <c r="A23" s="7"/>
      <c r="B23" s="196">
        <v>191</v>
      </c>
      <c r="C23" s="197" t="s">
        <v>490</v>
      </c>
      <c r="D23" s="271">
        <f>建設係数!W23*D$122</f>
        <v>0</v>
      </c>
      <c r="E23" s="271">
        <f>建設係数!X23*E$122</f>
        <v>0</v>
      </c>
      <c r="F23" s="271">
        <f>建設係数!Y23*F$122</f>
        <v>0</v>
      </c>
      <c r="G23" s="271">
        <f>建設係数!Z23*G$122</f>
        <v>0</v>
      </c>
      <c r="H23" s="271">
        <f>建設係数!AA23*H$122</f>
        <v>0</v>
      </c>
      <c r="I23" s="271">
        <f>建設係数!AB23*I$122</f>
        <v>0</v>
      </c>
      <c r="J23" s="271">
        <f>建設係数!AC23*J$122</f>
        <v>0</v>
      </c>
      <c r="K23" s="271">
        <f>建設係数!AD23*K$122</f>
        <v>0</v>
      </c>
      <c r="L23" s="271">
        <f>建設係数!AE23*L$122</f>
        <v>0</v>
      </c>
      <c r="M23" s="271">
        <f>建設係数!AF23*M$122</f>
        <v>0</v>
      </c>
      <c r="N23" s="271">
        <f>建設係数!AG23*N$122</f>
        <v>0</v>
      </c>
      <c r="O23" s="271">
        <f>建設係数!AH23*O$122</f>
        <v>0</v>
      </c>
      <c r="P23" s="271">
        <f>建設係数!AI23*P$122</f>
        <v>0</v>
      </c>
      <c r="Q23" s="271">
        <f>建設係数!AJ23*Q$122</f>
        <v>0</v>
      </c>
      <c r="R23" s="271">
        <f>建設係数!AK23*R$122</f>
        <v>0</v>
      </c>
      <c r="S23" s="271">
        <f>建設係数!AL23*S$122</f>
        <v>0</v>
      </c>
      <c r="T23" s="271">
        <f>建設係数!AM23*T$122</f>
        <v>0</v>
      </c>
      <c r="U23" s="271">
        <f>建設係数!AN23*U$122</f>
        <v>0</v>
      </c>
      <c r="V23" s="271">
        <f>建設係数!AO23*V$122</f>
        <v>0</v>
      </c>
      <c r="W23" s="271">
        <f>建設係数!AP23*W$122</f>
        <v>0</v>
      </c>
      <c r="X23" s="271">
        <f>建設係数!AQ23*X$122</f>
        <v>0</v>
      </c>
      <c r="Y23" s="271">
        <f>建設係数!AR23*Y$122</f>
        <v>0</v>
      </c>
      <c r="Z23" s="271">
        <f>建設係数!AS23*Z$122</f>
        <v>0</v>
      </c>
      <c r="AA23" s="271">
        <f>建設係数!AT23*AA$122</f>
        <v>0</v>
      </c>
      <c r="AB23" s="271">
        <f>建設係数!AU23*AB$122</f>
        <v>0</v>
      </c>
      <c r="AC23" s="271">
        <f>建設係数!AV23*AC$122</f>
        <v>0</v>
      </c>
      <c r="AD23" s="271">
        <f>建設係数!AW23*AD$122</f>
        <v>0</v>
      </c>
      <c r="AE23" s="271">
        <f>建設係数!AX23*AE$122</f>
        <v>0</v>
      </c>
      <c r="AF23" s="271">
        <f>建設係数!AY23*AF$122</f>
        <v>0</v>
      </c>
      <c r="AG23" s="271">
        <f>建設係数!AZ23*AG$122</f>
        <v>0</v>
      </c>
      <c r="AH23" s="271">
        <f>建設係数!BA23*AH$122</f>
        <v>0</v>
      </c>
      <c r="AI23" s="271">
        <f>建設係数!BB23*AI$122</f>
        <v>0</v>
      </c>
      <c r="AJ23" s="271">
        <f>建設係数!BC23*AJ$122</f>
        <v>0</v>
      </c>
      <c r="AK23" s="271">
        <f>建設係数!BD23*AK$122</f>
        <v>0</v>
      </c>
      <c r="AL23" s="271">
        <f>建設係数!BE23*AL$122</f>
        <v>0</v>
      </c>
      <c r="AM23" s="271">
        <f>建設係数!BF23*AM$122</f>
        <v>0</v>
      </c>
      <c r="AN23" s="271">
        <f>建設係数!BG23*AN$122</f>
        <v>0</v>
      </c>
      <c r="AO23" s="271">
        <f>建設係数!BH23*AO$122</f>
        <v>0</v>
      </c>
      <c r="AP23" s="271">
        <f>建設係数!BI23*AP$122</f>
        <v>0</v>
      </c>
      <c r="AQ23" s="271">
        <f>建設係数!BJ23*AQ$122</f>
        <v>0</v>
      </c>
      <c r="AR23" s="271">
        <f>建設係数!BK23*AR$122</f>
        <v>0</v>
      </c>
      <c r="AS23" s="271">
        <f>建設係数!BL23*AS$122</f>
        <v>0</v>
      </c>
      <c r="AT23" s="271">
        <f>建設係数!BM23*AT$122</f>
        <v>0</v>
      </c>
      <c r="AU23" s="271">
        <f>建設係数!BN23*AU$122</f>
        <v>0</v>
      </c>
      <c r="AV23" s="271">
        <f>建設係数!BO23*AV$122</f>
        <v>0</v>
      </c>
      <c r="AW23" s="271">
        <f>建設係数!BP23*AW$122</f>
        <v>0</v>
      </c>
      <c r="AX23" s="271">
        <f>建設係数!BQ23*AX$122</f>
        <v>0</v>
      </c>
      <c r="AY23" s="271">
        <f>建設係数!BR23*AY$122</f>
        <v>0</v>
      </c>
      <c r="AZ23" s="271">
        <f>建設係数!BS23*AZ$122</f>
        <v>0</v>
      </c>
      <c r="BA23" s="271">
        <f>建設係数!BT23*BA$122</f>
        <v>0</v>
      </c>
      <c r="BB23" s="271">
        <f>建設係数!BU23*BB$122</f>
        <v>0</v>
      </c>
      <c r="BC23" s="271">
        <f>建設係数!BV23*BC$122</f>
        <v>0</v>
      </c>
      <c r="BD23" s="271">
        <f>建設係数!BW23*BD$122</f>
        <v>0</v>
      </c>
      <c r="BE23" s="271">
        <f>建設係数!BX23*BE$122</f>
        <v>0</v>
      </c>
      <c r="BF23" s="271">
        <f>建設係数!BY23*BF$122</f>
        <v>0</v>
      </c>
      <c r="BG23" s="271">
        <f>建設係数!BZ23*BG$122</f>
        <v>0</v>
      </c>
      <c r="BH23" s="271">
        <f>建設係数!CA23*BH$122</f>
        <v>0</v>
      </c>
      <c r="BI23" s="271">
        <f>建設係数!CB23*BI$122</f>
        <v>0</v>
      </c>
      <c r="BJ23" s="271">
        <f>建設係数!CC23*BJ$122</f>
        <v>0</v>
      </c>
      <c r="BK23" s="271">
        <f>建設係数!CD23*BK$122</f>
        <v>0</v>
      </c>
      <c r="BL23" s="271">
        <f>建設係数!CE23*BL$122</f>
        <v>0</v>
      </c>
      <c r="BM23" s="271">
        <f>建設係数!CF23*BM$122</f>
        <v>0</v>
      </c>
      <c r="BN23" s="271">
        <f>建設係数!CG23*BN$122</f>
        <v>0</v>
      </c>
      <c r="BO23" s="272">
        <f t="shared" si="2"/>
        <v>0</v>
      </c>
      <c r="BP23" s="48"/>
      <c r="BU23" s="7"/>
      <c r="BV23" s="482">
        <v>39</v>
      </c>
      <c r="BW23" s="520">
        <f t="shared" si="0"/>
        <v>18</v>
      </c>
      <c r="BX23" s="199">
        <v>34</v>
      </c>
      <c r="BY23" s="202" t="s">
        <v>304</v>
      </c>
      <c r="BZ23" s="521">
        <f>SUMIF($BV$6:$BV$111,$BX23,埼玉波及!V$6:V$111)</f>
        <v>0</v>
      </c>
      <c r="CA23" s="519">
        <f>SUMIF($BV$6:$BV$111,$BX23,埼玉波及!W$6:W$111)</f>
        <v>0</v>
      </c>
      <c r="CB23" s="519">
        <f>SUMIF($BV$6:$BV$111,$BX23,埼玉波及!X$6:X$111)</f>
        <v>0</v>
      </c>
      <c r="CC23" s="485">
        <f t="shared" si="3"/>
        <v>0</v>
      </c>
      <c r="CD23" s="201">
        <f t="shared" si="4"/>
        <v>9.659999999999999E-5</v>
      </c>
      <c r="CE23" s="53"/>
      <c r="CF23" s="35">
        <v>18</v>
      </c>
      <c r="CG23" s="523">
        <f t="shared" si="5"/>
        <v>34</v>
      </c>
      <c r="CH23" s="524" t="str">
        <f t="shared" si="6"/>
        <v>情報通信機器</v>
      </c>
      <c r="CI23" s="519">
        <f t="shared" si="7"/>
        <v>0</v>
      </c>
      <c r="CJ23" s="519">
        <f t="shared" si="8"/>
        <v>0</v>
      </c>
      <c r="CK23" s="519">
        <f t="shared" si="9"/>
        <v>0</v>
      </c>
      <c r="CL23" s="519">
        <f t="shared" si="10"/>
        <v>0</v>
      </c>
      <c r="CM23" s="48"/>
      <c r="CN23" s="520">
        <f t="shared" si="11"/>
        <v>18</v>
      </c>
      <c r="CO23" s="196">
        <v>191</v>
      </c>
      <c r="CP23" s="197" t="s">
        <v>490</v>
      </c>
      <c r="CQ23" s="517">
        <f>埼玉波及!V23</f>
        <v>0</v>
      </c>
      <c r="CR23" s="517">
        <f>埼玉波及!W23</f>
        <v>0</v>
      </c>
      <c r="CS23" s="517">
        <f>埼玉波及!X23</f>
        <v>0</v>
      </c>
      <c r="CT23" s="517">
        <f>埼玉波及!Y23</f>
        <v>0</v>
      </c>
      <c r="CU23" s="201">
        <f t="shared" si="12"/>
        <v>8.0900000000000001E-5</v>
      </c>
      <c r="CV23" s="53"/>
      <c r="CW23" s="35">
        <v>18</v>
      </c>
      <c r="CX23" s="529">
        <f t="shared" si="13"/>
        <v>191</v>
      </c>
      <c r="CY23" s="530" t="str">
        <f t="shared" si="14"/>
        <v>印刷・製版・製本</v>
      </c>
      <c r="CZ23" s="518">
        <f t="shared" si="15"/>
        <v>0</v>
      </c>
      <c r="DA23" s="518">
        <f t="shared" si="16"/>
        <v>0</v>
      </c>
      <c r="DB23" s="518">
        <f t="shared" si="17"/>
        <v>0</v>
      </c>
      <c r="DC23" s="519">
        <f t="shared" si="18"/>
        <v>0</v>
      </c>
      <c r="DE23" s="529">
        <f t="shared" si="19"/>
        <v>34</v>
      </c>
      <c r="DF23" s="530" t="str">
        <f t="shared" si="20"/>
        <v>情報通信機器</v>
      </c>
      <c r="DG23" s="518">
        <f>IF($DE$1=1,CI23/建設係数!$G$11*1000,CZ23/建設係数!$G$11*1000)</f>
        <v>0</v>
      </c>
      <c r="DH23" s="518">
        <f>IF($DE$1=1,CJ23/建設係数!$G$11*1000,DA23/建設係数!$G$11*1000)</f>
        <v>0</v>
      </c>
      <c r="DI23" s="518">
        <f>IF($DE$1=1,CK23/建設係数!$G$11*1000,DB23/建設係数!$G$11*1000)</f>
        <v>0</v>
      </c>
      <c r="DJ23" s="519">
        <f>IF($DE$1=1,CL23/建設係数!$G$11*1000,DC23/建設係数!$G$11*1000)</f>
        <v>0</v>
      </c>
    </row>
    <row r="24" spans="1:114">
      <c r="A24" s="7"/>
      <c r="B24" s="196">
        <v>201</v>
      </c>
      <c r="C24" s="197" t="s">
        <v>491</v>
      </c>
      <c r="D24" s="271">
        <f>建設係数!W24*D$122</f>
        <v>0</v>
      </c>
      <c r="E24" s="271">
        <f>建設係数!X24*E$122</f>
        <v>0</v>
      </c>
      <c r="F24" s="271">
        <f>建設係数!Y24*F$122</f>
        <v>0</v>
      </c>
      <c r="G24" s="271">
        <f>建設係数!Z24*G$122</f>
        <v>0</v>
      </c>
      <c r="H24" s="271">
        <f>建設係数!AA24*H$122</f>
        <v>0</v>
      </c>
      <c r="I24" s="271">
        <f>建設係数!AB24*I$122</f>
        <v>0</v>
      </c>
      <c r="J24" s="271">
        <f>建設係数!AC24*J$122</f>
        <v>0</v>
      </c>
      <c r="K24" s="271">
        <f>建設係数!AD24*K$122</f>
        <v>0</v>
      </c>
      <c r="L24" s="271">
        <f>建設係数!AE24*L$122</f>
        <v>0</v>
      </c>
      <c r="M24" s="271">
        <f>建設係数!AF24*M$122</f>
        <v>0</v>
      </c>
      <c r="N24" s="271">
        <f>建設係数!AG24*N$122</f>
        <v>0</v>
      </c>
      <c r="O24" s="271">
        <f>建設係数!AH24*O$122</f>
        <v>0</v>
      </c>
      <c r="P24" s="271">
        <f>建設係数!AI24*P$122</f>
        <v>0</v>
      </c>
      <c r="Q24" s="271">
        <f>建設係数!AJ24*Q$122</f>
        <v>0</v>
      </c>
      <c r="R24" s="271">
        <f>建設係数!AK24*R$122</f>
        <v>0</v>
      </c>
      <c r="S24" s="271">
        <f>建設係数!AL24*S$122</f>
        <v>0</v>
      </c>
      <c r="T24" s="271">
        <f>建設係数!AM24*T$122</f>
        <v>0</v>
      </c>
      <c r="U24" s="271">
        <f>建設係数!AN24*U$122</f>
        <v>0</v>
      </c>
      <c r="V24" s="271">
        <f>建設係数!AO24*V$122</f>
        <v>0</v>
      </c>
      <c r="W24" s="271">
        <f>建設係数!AP24*W$122</f>
        <v>0</v>
      </c>
      <c r="X24" s="271">
        <f>建設係数!AQ24*X$122</f>
        <v>0</v>
      </c>
      <c r="Y24" s="271">
        <f>建設係数!AR24*Y$122</f>
        <v>0</v>
      </c>
      <c r="Z24" s="271">
        <f>建設係数!AS24*Z$122</f>
        <v>0</v>
      </c>
      <c r="AA24" s="271">
        <f>建設係数!AT24*AA$122</f>
        <v>0</v>
      </c>
      <c r="AB24" s="271">
        <f>建設係数!AU24*AB$122</f>
        <v>0</v>
      </c>
      <c r="AC24" s="271">
        <f>建設係数!AV24*AC$122</f>
        <v>0</v>
      </c>
      <c r="AD24" s="271">
        <f>建設係数!AW24*AD$122</f>
        <v>0</v>
      </c>
      <c r="AE24" s="271">
        <f>建設係数!AX24*AE$122</f>
        <v>0</v>
      </c>
      <c r="AF24" s="271">
        <f>建設係数!AY24*AF$122</f>
        <v>0</v>
      </c>
      <c r="AG24" s="271">
        <f>建設係数!AZ24*AG$122</f>
        <v>0</v>
      </c>
      <c r="AH24" s="271">
        <f>建設係数!BA24*AH$122</f>
        <v>0</v>
      </c>
      <c r="AI24" s="271">
        <f>建設係数!BB24*AI$122</f>
        <v>0</v>
      </c>
      <c r="AJ24" s="271">
        <f>建設係数!BC24*AJ$122</f>
        <v>0</v>
      </c>
      <c r="AK24" s="271">
        <f>建設係数!BD24*AK$122</f>
        <v>0</v>
      </c>
      <c r="AL24" s="271">
        <f>建設係数!BE24*AL$122</f>
        <v>0</v>
      </c>
      <c r="AM24" s="271">
        <f>建設係数!BF24*AM$122</f>
        <v>0</v>
      </c>
      <c r="AN24" s="271">
        <f>建設係数!BG24*AN$122</f>
        <v>0</v>
      </c>
      <c r="AO24" s="271">
        <f>建設係数!BH24*AO$122</f>
        <v>0</v>
      </c>
      <c r="AP24" s="271">
        <f>建設係数!BI24*AP$122</f>
        <v>0</v>
      </c>
      <c r="AQ24" s="271">
        <f>建設係数!BJ24*AQ$122</f>
        <v>0</v>
      </c>
      <c r="AR24" s="271">
        <f>建設係数!BK24*AR$122</f>
        <v>0</v>
      </c>
      <c r="AS24" s="271">
        <f>建設係数!BL24*AS$122</f>
        <v>0</v>
      </c>
      <c r="AT24" s="271">
        <f>建設係数!BM24*AT$122</f>
        <v>0</v>
      </c>
      <c r="AU24" s="271">
        <f>建設係数!BN24*AU$122</f>
        <v>0</v>
      </c>
      <c r="AV24" s="271">
        <f>建設係数!BO24*AV$122</f>
        <v>0</v>
      </c>
      <c r="AW24" s="271">
        <f>建設係数!BP24*AW$122</f>
        <v>0</v>
      </c>
      <c r="AX24" s="271">
        <f>建設係数!BQ24*AX$122</f>
        <v>0</v>
      </c>
      <c r="AY24" s="271">
        <f>建設係数!BR24*AY$122</f>
        <v>0</v>
      </c>
      <c r="AZ24" s="271">
        <f>建設係数!BS24*AZ$122</f>
        <v>0</v>
      </c>
      <c r="BA24" s="271">
        <f>建設係数!BT24*BA$122</f>
        <v>0</v>
      </c>
      <c r="BB24" s="271">
        <f>建設係数!BU24*BB$122</f>
        <v>0</v>
      </c>
      <c r="BC24" s="271">
        <f>建設係数!BV24*BC$122</f>
        <v>0</v>
      </c>
      <c r="BD24" s="271">
        <f>建設係数!BW24*BD$122</f>
        <v>0</v>
      </c>
      <c r="BE24" s="271">
        <f>建設係数!BX24*BE$122</f>
        <v>0</v>
      </c>
      <c r="BF24" s="271">
        <f>建設係数!BY24*BF$122</f>
        <v>0</v>
      </c>
      <c r="BG24" s="271">
        <f>建設係数!BZ24*BG$122</f>
        <v>0</v>
      </c>
      <c r="BH24" s="271">
        <f>建設係数!CA24*BH$122</f>
        <v>0</v>
      </c>
      <c r="BI24" s="271">
        <f>建設係数!CB24*BI$122</f>
        <v>0</v>
      </c>
      <c r="BJ24" s="271">
        <f>建設係数!CC24*BJ$122</f>
        <v>0</v>
      </c>
      <c r="BK24" s="271">
        <f>建設係数!CD24*BK$122</f>
        <v>0</v>
      </c>
      <c r="BL24" s="271">
        <f>建設係数!CE24*BL$122</f>
        <v>0</v>
      </c>
      <c r="BM24" s="271">
        <f>建設係数!CF24*BM$122</f>
        <v>0</v>
      </c>
      <c r="BN24" s="271">
        <f>建設係数!CG24*BN$122</f>
        <v>0</v>
      </c>
      <c r="BO24" s="272">
        <f t="shared" si="2"/>
        <v>0</v>
      </c>
      <c r="BP24" s="48"/>
      <c r="BU24" s="7"/>
      <c r="BV24" s="198">
        <v>20</v>
      </c>
      <c r="BW24" s="520">
        <f t="shared" si="0"/>
        <v>19</v>
      </c>
      <c r="BX24" s="203">
        <v>35</v>
      </c>
      <c r="BY24" s="197" t="s">
        <v>375</v>
      </c>
      <c r="BZ24" s="521">
        <f>SUMIF($BV$6:$BV$111,$BX24,埼玉波及!V$6:V$111)</f>
        <v>0</v>
      </c>
      <c r="CA24" s="519">
        <f>SUMIF($BV$6:$BV$111,$BX24,埼玉波及!W$6:W$111)</f>
        <v>0</v>
      </c>
      <c r="CB24" s="519">
        <f>SUMIF($BV$6:$BV$111,$BX24,埼玉波及!X$6:X$111)</f>
        <v>0</v>
      </c>
      <c r="CC24" s="485">
        <f t="shared" si="3"/>
        <v>0</v>
      </c>
      <c r="CD24" s="201">
        <f t="shared" si="4"/>
        <v>9.6500000000000001E-5</v>
      </c>
      <c r="CE24" s="53"/>
      <c r="CF24" s="35">
        <v>19</v>
      </c>
      <c r="CG24" s="523">
        <f t="shared" si="5"/>
        <v>35</v>
      </c>
      <c r="CH24" s="524" t="str">
        <f t="shared" si="6"/>
        <v>輸送機械</v>
      </c>
      <c r="CI24" s="519">
        <f t="shared" si="7"/>
        <v>0</v>
      </c>
      <c r="CJ24" s="519">
        <f t="shared" si="8"/>
        <v>0</v>
      </c>
      <c r="CK24" s="519">
        <f t="shared" si="9"/>
        <v>0</v>
      </c>
      <c r="CL24" s="519">
        <f t="shared" si="10"/>
        <v>0</v>
      </c>
      <c r="CM24" s="48"/>
      <c r="CN24" s="520">
        <f t="shared" si="11"/>
        <v>19</v>
      </c>
      <c r="CO24" s="196">
        <v>201</v>
      </c>
      <c r="CP24" s="197" t="s">
        <v>491</v>
      </c>
      <c r="CQ24" s="517">
        <f>埼玉波及!V24</f>
        <v>0</v>
      </c>
      <c r="CR24" s="517">
        <f>埼玉波及!W24</f>
        <v>0</v>
      </c>
      <c r="CS24" s="517">
        <f>埼玉波及!X24</f>
        <v>0</v>
      </c>
      <c r="CT24" s="517">
        <f>埼玉波及!Y24</f>
        <v>0</v>
      </c>
      <c r="CU24" s="201">
        <f t="shared" si="12"/>
        <v>7.9899999999999991E-5</v>
      </c>
      <c r="CV24" s="53"/>
      <c r="CW24" s="35">
        <v>19</v>
      </c>
      <c r="CX24" s="529">
        <f t="shared" si="13"/>
        <v>201</v>
      </c>
      <c r="CY24" s="530" t="str">
        <f t="shared" si="14"/>
        <v>化学肥料</v>
      </c>
      <c r="CZ24" s="518">
        <f t="shared" si="15"/>
        <v>0</v>
      </c>
      <c r="DA24" s="518">
        <f t="shared" si="16"/>
        <v>0</v>
      </c>
      <c r="DB24" s="518">
        <f t="shared" si="17"/>
        <v>0</v>
      </c>
      <c r="DC24" s="519">
        <f t="shared" si="18"/>
        <v>0</v>
      </c>
      <c r="DE24" s="529">
        <f t="shared" si="19"/>
        <v>35</v>
      </c>
      <c r="DF24" s="530" t="str">
        <f t="shared" si="20"/>
        <v>輸送機械</v>
      </c>
      <c r="DG24" s="518">
        <f>IF($DE$1=1,CI24/建設係数!$G$11*1000,CZ24/建設係数!$G$11*1000)</f>
        <v>0</v>
      </c>
      <c r="DH24" s="518">
        <f>IF($DE$1=1,CJ24/建設係数!$G$11*1000,DA24/建設係数!$G$11*1000)</f>
        <v>0</v>
      </c>
      <c r="DI24" s="518">
        <f>IF($DE$1=1,CK24/建設係数!$G$11*1000,DB24/建設係数!$G$11*1000)</f>
        <v>0</v>
      </c>
      <c r="DJ24" s="519">
        <f>IF($DE$1=1,CL24/建設係数!$G$11*1000,DC24/建設係数!$G$11*1000)</f>
        <v>0</v>
      </c>
    </row>
    <row r="25" spans="1:114">
      <c r="A25" s="7"/>
      <c r="B25" s="196">
        <v>202</v>
      </c>
      <c r="C25" s="197" t="s">
        <v>492</v>
      </c>
      <c r="D25" s="271">
        <f>建設係数!W25*D$122</f>
        <v>0</v>
      </c>
      <c r="E25" s="271">
        <f>建設係数!X25*E$122</f>
        <v>0</v>
      </c>
      <c r="F25" s="271">
        <f>建設係数!Y25*F$122</f>
        <v>0</v>
      </c>
      <c r="G25" s="271">
        <f>建設係数!Z25*G$122</f>
        <v>0</v>
      </c>
      <c r="H25" s="271">
        <f>建設係数!AA25*H$122</f>
        <v>0</v>
      </c>
      <c r="I25" s="271">
        <f>建設係数!AB25*I$122</f>
        <v>0</v>
      </c>
      <c r="J25" s="271">
        <f>建設係数!AC25*J$122</f>
        <v>0</v>
      </c>
      <c r="K25" s="271">
        <f>建設係数!AD25*K$122</f>
        <v>0</v>
      </c>
      <c r="L25" s="271">
        <f>建設係数!AE25*L$122</f>
        <v>0</v>
      </c>
      <c r="M25" s="271">
        <f>建設係数!AF25*M$122</f>
        <v>0</v>
      </c>
      <c r="N25" s="271">
        <f>建設係数!AG25*N$122</f>
        <v>0</v>
      </c>
      <c r="O25" s="271">
        <f>建設係数!AH25*O$122</f>
        <v>0</v>
      </c>
      <c r="P25" s="271">
        <f>建設係数!AI25*P$122</f>
        <v>0</v>
      </c>
      <c r="Q25" s="271">
        <f>建設係数!AJ25*Q$122</f>
        <v>0</v>
      </c>
      <c r="R25" s="271">
        <f>建設係数!AK25*R$122</f>
        <v>0</v>
      </c>
      <c r="S25" s="271">
        <f>建設係数!AL25*S$122</f>
        <v>0</v>
      </c>
      <c r="T25" s="271">
        <f>建設係数!AM25*T$122</f>
        <v>0</v>
      </c>
      <c r="U25" s="271">
        <f>建設係数!AN25*U$122</f>
        <v>0</v>
      </c>
      <c r="V25" s="271">
        <f>建設係数!AO25*V$122</f>
        <v>0</v>
      </c>
      <c r="W25" s="271">
        <f>建設係数!AP25*W$122</f>
        <v>0</v>
      </c>
      <c r="X25" s="271">
        <f>建設係数!AQ25*X$122</f>
        <v>0</v>
      </c>
      <c r="Y25" s="271">
        <f>建設係数!AR25*Y$122</f>
        <v>0</v>
      </c>
      <c r="Z25" s="271">
        <f>建設係数!AS25*Z$122</f>
        <v>0</v>
      </c>
      <c r="AA25" s="271">
        <f>建設係数!AT25*AA$122</f>
        <v>0</v>
      </c>
      <c r="AB25" s="271">
        <f>建設係数!AU25*AB$122</f>
        <v>0</v>
      </c>
      <c r="AC25" s="271">
        <f>建設係数!AV25*AC$122</f>
        <v>0</v>
      </c>
      <c r="AD25" s="271">
        <f>建設係数!AW25*AD$122</f>
        <v>0</v>
      </c>
      <c r="AE25" s="271">
        <f>建設係数!AX25*AE$122</f>
        <v>0</v>
      </c>
      <c r="AF25" s="271">
        <f>建設係数!AY25*AF$122</f>
        <v>0</v>
      </c>
      <c r="AG25" s="271">
        <f>建設係数!AZ25*AG$122</f>
        <v>0</v>
      </c>
      <c r="AH25" s="271">
        <f>建設係数!BA25*AH$122</f>
        <v>0</v>
      </c>
      <c r="AI25" s="271">
        <f>建設係数!BB25*AI$122</f>
        <v>0</v>
      </c>
      <c r="AJ25" s="271">
        <f>建設係数!BC25*AJ$122</f>
        <v>0</v>
      </c>
      <c r="AK25" s="271">
        <f>建設係数!BD25*AK$122</f>
        <v>0</v>
      </c>
      <c r="AL25" s="271">
        <f>建設係数!BE25*AL$122</f>
        <v>0</v>
      </c>
      <c r="AM25" s="271">
        <f>建設係数!BF25*AM$122</f>
        <v>0</v>
      </c>
      <c r="AN25" s="271">
        <f>建設係数!BG25*AN$122</f>
        <v>0</v>
      </c>
      <c r="AO25" s="271">
        <f>建設係数!BH25*AO$122</f>
        <v>0</v>
      </c>
      <c r="AP25" s="271">
        <f>建設係数!BI25*AP$122</f>
        <v>0</v>
      </c>
      <c r="AQ25" s="271">
        <f>建設係数!BJ25*AQ$122</f>
        <v>0</v>
      </c>
      <c r="AR25" s="271">
        <f>建設係数!BK25*AR$122</f>
        <v>0</v>
      </c>
      <c r="AS25" s="271">
        <f>建設係数!BL25*AS$122</f>
        <v>0</v>
      </c>
      <c r="AT25" s="271">
        <f>建設係数!BM25*AT$122</f>
        <v>0</v>
      </c>
      <c r="AU25" s="271">
        <f>建設係数!BN25*AU$122</f>
        <v>0</v>
      </c>
      <c r="AV25" s="271">
        <f>建設係数!BO25*AV$122</f>
        <v>0</v>
      </c>
      <c r="AW25" s="271">
        <f>建設係数!BP25*AW$122</f>
        <v>0</v>
      </c>
      <c r="AX25" s="271">
        <f>建設係数!BQ25*AX$122</f>
        <v>0</v>
      </c>
      <c r="AY25" s="271">
        <f>建設係数!BR25*AY$122</f>
        <v>0</v>
      </c>
      <c r="AZ25" s="271">
        <f>建設係数!BS25*AZ$122</f>
        <v>0</v>
      </c>
      <c r="BA25" s="271">
        <f>建設係数!BT25*BA$122</f>
        <v>0</v>
      </c>
      <c r="BB25" s="271">
        <f>建設係数!BU25*BB$122</f>
        <v>0</v>
      </c>
      <c r="BC25" s="271">
        <f>建設係数!BV25*BC$122</f>
        <v>0</v>
      </c>
      <c r="BD25" s="271">
        <f>建設係数!BW25*BD$122</f>
        <v>0</v>
      </c>
      <c r="BE25" s="271">
        <f>建設係数!BX25*BE$122</f>
        <v>0</v>
      </c>
      <c r="BF25" s="271">
        <f>建設係数!BY25*BF$122</f>
        <v>0</v>
      </c>
      <c r="BG25" s="271">
        <f>建設係数!BZ25*BG$122</f>
        <v>0</v>
      </c>
      <c r="BH25" s="271">
        <f>建設係数!CA25*BH$122</f>
        <v>0</v>
      </c>
      <c r="BI25" s="271">
        <f>建設係数!CB25*BI$122</f>
        <v>0</v>
      </c>
      <c r="BJ25" s="271">
        <f>建設係数!CC25*BJ$122</f>
        <v>0</v>
      </c>
      <c r="BK25" s="271">
        <f>建設係数!CD25*BK$122</f>
        <v>0</v>
      </c>
      <c r="BL25" s="271">
        <f>建設係数!CE25*BL$122</f>
        <v>0</v>
      </c>
      <c r="BM25" s="271">
        <f>建設係数!CF25*BM$122</f>
        <v>0</v>
      </c>
      <c r="BN25" s="271">
        <f>建設係数!CG25*BN$122</f>
        <v>0</v>
      </c>
      <c r="BO25" s="272">
        <f t="shared" si="2"/>
        <v>0</v>
      </c>
      <c r="BP25" s="48"/>
      <c r="BU25" s="7"/>
      <c r="BV25" s="198">
        <v>20</v>
      </c>
      <c r="BW25" s="520">
        <f t="shared" si="0"/>
        <v>20</v>
      </c>
      <c r="BX25" s="203">
        <v>39</v>
      </c>
      <c r="BY25" s="197" t="s">
        <v>376</v>
      </c>
      <c r="BZ25" s="521">
        <f>SUMIF($BV$6:$BV$111,$BX25,埼玉波及!V$6:V$111)</f>
        <v>0</v>
      </c>
      <c r="CA25" s="519">
        <f>SUMIF($BV$6:$BV$111,$BX25,埼玉波及!W$6:W$111)</f>
        <v>0</v>
      </c>
      <c r="CB25" s="519">
        <f>SUMIF($BV$6:$BV$111,$BX25,埼玉波及!X$6:X$111)</f>
        <v>0</v>
      </c>
      <c r="CC25" s="485">
        <f t="shared" si="3"/>
        <v>0</v>
      </c>
      <c r="CD25" s="201">
        <f t="shared" si="4"/>
        <v>9.6099999999999991E-5</v>
      </c>
      <c r="CE25" s="53"/>
      <c r="CF25" s="35">
        <v>20</v>
      </c>
      <c r="CG25" s="523">
        <f t="shared" si="5"/>
        <v>39</v>
      </c>
      <c r="CH25" s="524" t="str">
        <f t="shared" si="6"/>
        <v>その他の製造工業製品</v>
      </c>
      <c r="CI25" s="519">
        <f t="shared" si="7"/>
        <v>0</v>
      </c>
      <c r="CJ25" s="519">
        <f t="shared" si="8"/>
        <v>0</v>
      </c>
      <c r="CK25" s="519">
        <f t="shared" si="9"/>
        <v>0</v>
      </c>
      <c r="CL25" s="519">
        <f t="shared" si="10"/>
        <v>0</v>
      </c>
      <c r="CM25" s="48"/>
      <c r="CN25" s="520">
        <f t="shared" si="11"/>
        <v>20</v>
      </c>
      <c r="CO25" s="196">
        <v>202</v>
      </c>
      <c r="CP25" s="197" t="s">
        <v>492</v>
      </c>
      <c r="CQ25" s="517">
        <f>埼玉波及!V25</f>
        <v>0</v>
      </c>
      <c r="CR25" s="517">
        <f>埼玉波及!W25</f>
        <v>0</v>
      </c>
      <c r="CS25" s="517">
        <f>埼玉波及!X25</f>
        <v>0</v>
      </c>
      <c r="CT25" s="517">
        <f>埼玉波及!Y25</f>
        <v>0</v>
      </c>
      <c r="CU25" s="201">
        <f t="shared" si="12"/>
        <v>7.9800000000000002E-5</v>
      </c>
      <c r="CV25" s="53"/>
      <c r="CW25" s="35">
        <v>20</v>
      </c>
      <c r="CX25" s="529">
        <f t="shared" si="13"/>
        <v>202</v>
      </c>
      <c r="CY25" s="530" t="str">
        <f t="shared" si="14"/>
        <v>無機化学工業製品</v>
      </c>
      <c r="CZ25" s="518">
        <f t="shared" si="15"/>
        <v>0</v>
      </c>
      <c r="DA25" s="518">
        <f t="shared" si="16"/>
        <v>0</v>
      </c>
      <c r="DB25" s="518">
        <f t="shared" si="17"/>
        <v>0</v>
      </c>
      <c r="DC25" s="519">
        <f t="shared" si="18"/>
        <v>0</v>
      </c>
      <c r="DE25" s="529">
        <f t="shared" si="19"/>
        <v>39</v>
      </c>
      <c r="DF25" s="530" t="str">
        <f t="shared" si="20"/>
        <v>その他の製造工業製品</v>
      </c>
      <c r="DG25" s="518">
        <f>IF($DE$1=1,CI25/建設係数!$G$11*1000,CZ25/建設係数!$G$11*1000)</f>
        <v>0</v>
      </c>
      <c r="DH25" s="518">
        <f>IF($DE$1=1,CJ25/建設係数!$G$11*1000,DA25/建設係数!$G$11*1000)</f>
        <v>0</v>
      </c>
      <c r="DI25" s="518">
        <f>IF($DE$1=1,CK25/建設係数!$G$11*1000,DB25/建設係数!$G$11*1000)</f>
        <v>0</v>
      </c>
      <c r="DJ25" s="519">
        <f>IF($DE$1=1,CL25/建設係数!$G$11*1000,DC25/建設係数!$G$11*1000)</f>
        <v>0</v>
      </c>
    </row>
    <row r="26" spans="1:114">
      <c r="A26" s="7"/>
      <c r="B26" s="196">
        <v>203</v>
      </c>
      <c r="C26" s="197" t="s">
        <v>493</v>
      </c>
      <c r="D26" s="271">
        <f>建設係数!W26*D$122</f>
        <v>0</v>
      </c>
      <c r="E26" s="271">
        <f>建設係数!X26*E$122</f>
        <v>0</v>
      </c>
      <c r="F26" s="271">
        <f>建設係数!Y26*F$122</f>
        <v>0</v>
      </c>
      <c r="G26" s="271">
        <f>建設係数!Z26*G$122</f>
        <v>0</v>
      </c>
      <c r="H26" s="271">
        <f>建設係数!AA26*H$122</f>
        <v>0</v>
      </c>
      <c r="I26" s="271">
        <f>建設係数!AB26*I$122</f>
        <v>0</v>
      </c>
      <c r="J26" s="271">
        <f>建設係数!AC26*J$122</f>
        <v>0</v>
      </c>
      <c r="K26" s="271">
        <f>建設係数!AD26*K$122</f>
        <v>0</v>
      </c>
      <c r="L26" s="271">
        <f>建設係数!AE26*L$122</f>
        <v>0</v>
      </c>
      <c r="M26" s="271">
        <f>建設係数!AF26*M$122</f>
        <v>0</v>
      </c>
      <c r="N26" s="271">
        <f>建設係数!AG26*N$122</f>
        <v>0</v>
      </c>
      <c r="O26" s="271">
        <f>建設係数!AH26*O$122</f>
        <v>0</v>
      </c>
      <c r="P26" s="271">
        <f>建設係数!AI26*P$122</f>
        <v>0</v>
      </c>
      <c r="Q26" s="271">
        <f>建設係数!AJ26*Q$122</f>
        <v>0</v>
      </c>
      <c r="R26" s="271">
        <f>建設係数!AK26*R$122</f>
        <v>0</v>
      </c>
      <c r="S26" s="271">
        <f>建設係数!AL26*S$122</f>
        <v>0</v>
      </c>
      <c r="T26" s="271">
        <f>建設係数!AM26*T$122</f>
        <v>0</v>
      </c>
      <c r="U26" s="271">
        <f>建設係数!AN26*U$122</f>
        <v>0</v>
      </c>
      <c r="V26" s="271">
        <f>建設係数!AO26*V$122</f>
        <v>0</v>
      </c>
      <c r="W26" s="271">
        <f>建設係数!AP26*W$122</f>
        <v>0</v>
      </c>
      <c r="X26" s="271">
        <f>建設係数!AQ26*X$122</f>
        <v>0</v>
      </c>
      <c r="Y26" s="271">
        <f>建設係数!AR26*Y$122</f>
        <v>0</v>
      </c>
      <c r="Z26" s="271">
        <f>建設係数!AS26*Z$122</f>
        <v>0</v>
      </c>
      <c r="AA26" s="271">
        <f>建設係数!AT26*AA$122</f>
        <v>0</v>
      </c>
      <c r="AB26" s="271">
        <f>建設係数!AU26*AB$122</f>
        <v>0</v>
      </c>
      <c r="AC26" s="271">
        <f>建設係数!AV26*AC$122</f>
        <v>0</v>
      </c>
      <c r="AD26" s="271">
        <f>建設係数!AW26*AD$122</f>
        <v>0</v>
      </c>
      <c r="AE26" s="271">
        <f>建設係数!AX26*AE$122</f>
        <v>0</v>
      </c>
      <c r="AF26" s="271">
        <f>建設係数!AY26*AF$122</f>
        <v>0</v>
      </c>
      <c r="AG26" s="271">
        <f>建設係数!AZ26*AG$122</f>
        <v>0</v>
      </c>
      <c r="AH26" s="271">
        <f>建設係数!BA26*AH$122</f>
        <v>0</v>
      </c>
      <c r="AI26" s="271">
        <f>建設係数!BB26*AI$122</f>
        <v>0</v>
      </c>
      <c r="AJ26" s="271">
        <f>建設係数!BC26*AJ$122</f>
        <v>0</v>
      </c>
      <c r="AK26" s="271">
        <f>建設係数!BD26*AK$122</f>
        <v>0</v>
      </c>
      <c r="AL26" s="271">
        <f>建設係数!BE26*AL$122</f>
        <v>0</v>
      </c>
      <c r="AM26" s="271">
        <f>建設係数!BF26*AM$122</f>
        <v>0</v>
      </c>
      <c r="AN26" s="271">
        <f>建設係数!BG26*AN$122</f>
        <v>0</v>
      </c>
      <c r="AO26" s="271">
        <f>建設係数!BH26*AO$122</f>
        <v>0</v>
      </c>
      <c r="AP26" s="271">
        <f>建設係数!BI26*AP$122</f>
        <v>0</v>
      </c>
      <c r="AQ26" s="271">
        <f>建設係数!BJ26*AQ$122</f>
        <v>0</v>
      </c>
      <c r="AR26" s="271">
        <f>建設係数!BK26*AR$122</f>
        <v>0</v>
      </c>
      <c r="AS26" s="271">
        <f>建設係数!BL26*AS$122</f>
        <v>0</v>
      </c>
      <c r="AT26" s="271">
        <f>建設係数!BM26*AT$122</f>
        <v>0</v>
      </c>
      <c r="AU26" s="271">
        <f>建設係数!BN26*AU$122</f>
        <v>0</v>
      </c>
      <c r="AV26" s="271">
        <f>建設係数!BO26*AV$122</f>
        <v>0</v>
      </c>
      <c r="AW26" s="271">
        <f>建設係数!BP26*AW$122</f>
        <v>0</v>
      </c>
      <c r="AX26" s="271">
        <f>建設係数!BQ26*AX$122</f>
        <v>0</v>
      </c>
      <c r="AY26" s="271">
        <f>建設係数!BR26*AY$122</f>
        <v>0</v>
      </c>
      <c r="AZ26" s="271">
        <f>建設係数!BS26*AZ$122</f>
        <v>0</v>
      </c>
      <c r="BA26" s="271">
        <f>建設係数!BT26*BA$122</f>
        <v>0</v>
      </c>
      <c r="BB26" s="271">
        <f>建設係数!BU26*BB$122</f>
        <v>0</v>
      </c>
      <c r="BC26" s="271">
        <f>建設係数!BV26*BC$122</f>
        <v>0</v>
      </c>
      <c r="BD26" s="271">
        <f>建設係数!BW26*BD$122</f>
        <v>0</v>
      </c>
      <c r="BE26" s="271">
        <f>建設係数!BX26*BE$122</f>
        <v>0</v>
      </c>
      <c r="BF26" s="271">
        <f>建設係数!BY26*BF$122</f>
        <v>0</v>
      </c>
      <c r="BG26" s="271">
        <f>建設係数!BZ26*BG$122</f>
        <v>0</v>
      </c>
      <c r="BH26" s="271">
        <f>建設係数!CA26*BH$122</f>
        <v>0</v>
      </c>
      <c r="BI26" s="271">
        <f>建設係数!CB26*BI$122</f>
        <v>0</v>
      </c>
      <c r="BJ26" s="271">
        <f>建設係数!CC26*BJ$122</f>
        <v>0</v>
      </c>
      <c r="BK26" s="271">
        <f>建設係数!CD26*BK$122</f>
        <v>0</v>
      </c>
      <c r="BL26" s="271">
        <f>建設係数!CE26*BL$122</f>
        <v>0</v>
      </c>
      <c r="BM26" s="271">
        <f>建設係数!CF26*BM$122</f>
        <v>0</v>
      </c>
      <c r="BN26" s="271">
        <f>建設係数!CG26*BN$122</f>
        <v>0</v>
      </c>
      <c r="BO26" s="272">
        <f t="shared" si="2"/>
        <v>0</v>
      </c>
      <c r="BP26" s="48"/>
      <c r="BU26" s="7"/>
      <c r="BV26" s="198">
        <v>20</v>
      </c>
      <c r="BW26" s="520">
        <f t="shared" si="0"/>
        <v>21</v>
      </c>
      <c r="BX26" s="203">
        <v>41</v>
      </c>
      <c r="BY26" s="197" t="s">
        <v>377</v>
      </c>
      <c r="BZ26" s="521">
        <f>SUMIF($BV$6:$BV$111,$BX26,埼玉波及!V$6:V$111)</f>
        <v>0</v>
      </c>
      <c r="CA26" s="519">
        <f>SUMIF($BV$6:$BV$111,$BX26,埼玉波及!W$6:W$111)</f>
        <v>0</v>
      </c>
      <c r="CB26" s="519">
        <f>SUMIF($BV$6:$BV$111,$BX26,埼玉波及!X$6:X$111)</f>
        <v>0</v>
      </c>
      <c r="CC26" s="485">
        <f t="shared" si="3"/>
        <v>0</v>
      </c>
      <c r="CD26" s="201">
        <f t="shared" si="4"/>
        <v>9.59E-5</v>
      </c>
      <c r="CE26" s="53"/>
      <c r="CF26" s="35">
        <v>21</v>
      </c>
      <c r="CG26" s="523">
        <f t="shared" si="5"/>
        <v>41</v>
      </c>
      <c r="CH26" s="524" t="str">
        <f t="shared" si="6"/>
        <v>建設</v>
      </c>
      <c r="CI26" s="519">
        <f t="shared" si="7"/>
        <v>0</v>
      </c>
      <c r="CJ26" s="519">
        <f t="shared" si="8"/>
        <v>0</v>
      </c>
      <c r="CK26" s="519">
        <f t="shared" si="9"/>
        <v>0</v>
      </c>
      <c r="CL26" s="519">
        <f t="shared" si="10"/>
        <v>0</v>
      </c>
      <c r="CM26" s="48"/>
      <c r="CN26" s="520">
        <f t="shared" si="11"/>
        <v>21</v>
      </c>
      <c r="CO26" s="196">
        <v>203</v>
      </c>
      <c r="CP26" s="197" t="s">
        <v>493</v>
      </c>
      <c r="CQ26" s="517">
        <f>埼玉波及!V26</f>
        <v>0</v>
      </c>
      <c r="CR26" s="517">
        <f>埼玉波及!W26</f>
        <v>0</v>
      </c>
      <c r="CS26" s="517">
        <f>埼玉波及!X26</f>
        <v>0</v>
      </c>
      <c r="CT26" s="517">
        <f>埼玉波及!Y26</f>
        <v>0</v>
      </c>
      <c r="CU26" s="201">
        <f t="shared" si="12"/>
        <v>7.9699999999999999E-5</v>
      </c>
      <c r="CV26" s="53"/>
      <c r="CW26" s="35">
        <v>21</v>
      </c>
      <c r="CX26" s="529">
        <f t="shared" si="13"/>
        <v>203</v>
      </c>
      <c r="CY26" s="530" t="str">
        <f t="shared" si="14"/>
        <v>石油化学系基礎製品</v>
      </c>
      <c r="CZ26" s="518">
        <f t="shared" si="15"/>
        <v>0</v>
      </c>
      <c r="DA26" s="518">
        <f t="shared" si="16"/>
        <v>0</v>
      </c>
      <c r="DB26" s="518">
        <f t="shared" si="17"/>
        <v>0</v>
      </c>
      <c r="DC26" s="519">
        <f t="shared" si="18"/>
        <v>0</v>
      </c>
      <c r="DE26" s="531">
        <f>IF($DE$1=1,CG47,CX114)</f>
        <v>99</v>
      </c>
      <c r="DF26" s="532" t="str">
        <f>IF($DE$1=1,CH47,CY114)</f>
        <v>その他</v>
      </c>
      <c r="DG26" s="533">
        <f>IF($DE$1=1,CI47/建設係数!$G$11*1000,CZ114/建設係数!$G$11*1000)</f>
        <v>0</v>
      </c>
      <c r="DH26" s="533">
        <f>IF($DE$1=1,CJ47/建設係数!$G$11*1000,DA114/建設係数!$G$11*1000)</f>
        <v>0</v>
      </c>
      <c r="DI26" s="533">
        <f>IF($DE$1=1,CK47/建設係数!$G$11*1000,DB114/建設係数!$G$11*1000)</f>
        <v>0</v>
      </c>
      <c r="DJ26" s="534">
        <f>IF($DE$1=1,CL47/建設係数!$G$11*1000,DC114/建設係数!$G$11*1000)</f>
        <v>0</v>
      </c>
    </row>
    <row r="27" spans="1:114">
      <c r="A27" s="7"/>
      <c r="B27" s="196">
        <v>204</v>
      </c>
      <c r="C27" s="197" t="s">
        <v>494</v>
      </c>
      <c r="D27" s="271">
        <f>建設係数!W27*D$122</f>
        <v>0</v>
      </c>
      <c r="E27" s="271">
        <f>建設係数!X27*E$122</f>
        <v>0</v>
      </c>
      <c r="F27" s="271">
        <f>建設係数!Y27*F$122</f>
        <v>0</v>
      </c>
      <c r="G27" s="271">
        <f>建設係数!Z27*G$122</f>
        <v>0</v>
      </c>
      <c r="H27" s="271">
        <f>建設係数!AA27*H$122</f>
        <v>0</v>
      </c>
      <c r="I27" s="271">
        <f>建設係数!AB27*I$122</f>
        <v>0</v>
      </c>
      <c r="J27" s="271">
        <f>建設係数!AC27*J$122</f>
        <v>0</v>
      </c>
      <c r="K27" s="271">
        <f>建設係数!AD27*K$122</f>
        <v>0</v>
      </c>
      <c r="L27" s="271">
        <f>建設係数!AE27*L$122</f>
        <v>0</v>
      </c>
      <c r="M27" s="271">
        <f>建設係数!AF27*M$122</f>
        <v>0</v>
      </c>
      <c r="N27" s="271">
        <f>建設係数!AG27*N$122</f>
        <v>0</v>
      </c>
      <c r="O27" s="271">
        <f>建設係数!AH27*O$122</f>
        <v>0</v>
      </c>
      <c r="P27" s="271">
        <f>建設係数!AI27*P$122</f>
        <v>0</v>
      </c>
      <c r="Q27" s="271">
        <f>建設係数!AJ27*Q$122</f>
        <v>0</v>
      </c>
      <c r="R27" s="271">
        <f>建設係数!AK27*R$122</f>
        <v>0</v>
      </c>
      <c r="S27" s="271">
        <f>建設係数!AL27*S$122</f>
        <v>0</v>
      </c>
      <c r="T27" s="271">
        <f>建設係数!AM27*T$122</f>
        <v>0</v>
      </c>
      <c r="U27" s="271">
        <f>建設係数!AN27*U$122</f>
        <v>0</v>
      </c>
      <c r="V27" s="271">
        <f>建設係数!AO27*V$122</f>
        <v>0</v>
      </c>
      <c r="W27" s="271">
        <f>建設係数!AP27*W$122</f>
        <v>0</v>
      </c>
      <c r="X27" s="271">
        <f>建設係数!AQ27*X$122</f>
        <v>0</v>
      </c>
      <c r="Y27" s="271">
        <f>建設係数!AR27*Y$122</f>
        <v>0</v>
      </c>
      <c r="Z27" s="271">
        <f>建設係数!AS27*Z$122</f>
        <v>0</v>
      </c>
      <c r="AA27" s="271">
        <f>建設係数!AT27*AA$122</f>
        <v>0</v>
      </c>
      <c r="AB27" s="271">
        <f>建設係数!AU27*AB$122</f>
        <v>0</v>
      </c>
      <c r="AC27" s="271">
        <f>建設係数!AV27*AC$122</f>
        <v>0</v>
      </c>
      <c r="AD27" s="271">
        <f>建設係数!AW27*AD$122</f>
        <v>0</v>
      </c>
      <c r="AE27" s="271">
        <f>建設係数!AX27*AE$122</f>
        <v>0</v>
      </c>
      <c r="AF27" s="271">
        <f>建設係数!AY27*AF$122</f>
        <v>0</v>
      </c>
      <c r="AG27" s="271">
        <f>建設係数!AZ27*AG$122</f>
        <v>0</v>
      </c>
      <c r="AH27" s="271">
        <f>建設係数!BA27*AH$122</f>
        <v>0</v>
      </c>
      <c r="AI27" s="271">
        <f>建設係数!BB27*AI$122</f>
        <v>0</v>
      </c>
      <c r="AJ27" s="271">
        <f>建設係数!BC27*AJ$122</f>
        <v>0</v>
      </c>
      <c r="AK27" s="271">
        <f>建設係数!BD27*AK$122</f>
        <v>0</v>
      </c>
      <c r="AL27" s="271">
        <f>建設係数!BE27*AL$122</f>
        <v>0</v>
      </c>
      <c r="AM27" s="271">
        <f>建設係数!BF27*AM$122</f>
        <v>0</v>
      </c>
      <c r="AN27" s="271">
        <f>建設係数!BG27*AN$122</f>
        <v>0</v>
      </c>
      <c r="AO27" s="271">
        <f>建設係数!BH27*AO$122</f>
        <v>0</v>
      </c>
      <c r="AP27" s="271">
        <f>建設係数!BI27*AP$122</f>
        <v>0</v>
      </c>
      <c r="AQ27" s="271">
        <f>建設係数!BJ27*AQ$122</f>
        <v>0</v>
      </c>
      <c r="AR27" s="271">
        <f>建設係数!BK27*AR$122</f>
        <v>0</v>
      </c>
      <c r="AS27" s="271">
        <f>建設係数!BL27*AS$122</f>
        <v>0</v>
      </c>
      <c r="AT27" s="271">
        <f>建設係数!BM27*AT$122</f>
        <v>0</v>
      </c>
      <c r="AU27" s="271">
        <f>建設係数!BN27*AU$122</f>
        <v>0</v>
      </c>
      <c r="AV27" s="271">
        <f>建設係数!BO27*AV$122</f>
        <v>0</v>
      </c>
      <c r="AW27" s="271">
        <f>建設係数!BP27*AW$122</f>
        <v>0</v>
      </c>
      <c r="AX27" s="271">
        <f>建設係数!BQ27*AX$122</f>
        <v>0</v>
      </c>
      <c r="AY27" s="271">
        <f>建設係数!BR27*AY$122</f>
        <v>0</v>
      </c>
      <c r="AZ27" s="271">
        <f>建設係数!BS27*AZ$122</f>
        <v>0</v>
      </c>
      <c r="BA27" s="271">
        <f>建設係数!BT27*BA$122</f>
        <v>0</v>
      </c>
      <c r="BB27" s="271">
        <f>建設係数!BU27*BB$122</f>
        <v>0</v>
      </c>
      <c r="BC27" s="271">
        <f>建設係数!BV27*BC$122</f>
        <v>0</v>
      </c>
      <c r="BD27" s="271">
        <f>建設係数!BW27*BD$122</f>
        <v>0</v>
      </c>
      <c r="BE27" s="271">
        <f>建設係数!BX27*BE$122</f>
        <v>0</v>
      </c>
      <c r="BF27" s="271">
        <f>建設係数!BY27*BF$122</f>
        <v>0</v>
      </c>
      <c r="BG27" s="271">
        <f>建設係数!BZ27*BG$122</f>
        <v>0</v>
      </c>
      <c r="BH27" s="271">
        <f>建設係数!CA27*BH$122</f>
        <v>0</v>
      </c>
      <c r="BI27" s="271">
        <f>建設係数!CB27*BI$122</f>
        <v>0</v>
      </c>
      <c r="BJ27" s="271">
        <f>建設係数!CC27*BJ$122</f>
        <v>0</v>
      </c>
      <c r="BK27" s="271">
        <f>建設係数!CD27*BK$122</f>
        <v>0</v>
      </c>
      <c r="BL27" s="271">
        <f>建設係数!CE27*BL$122</f>
        <v>0</v>
      </c>
      <c r="BM27" s="271">
        <f>建設係数!CF27*BM$122</f>
        <v>0</v>
      </c>
      <c r="BN27" s="271">
        <f>建設係数!CG27*BN$122</f>
        <v>0</v>
      </c>
      <c r="BO27" s="272">
        <f t="shared" si="2"/>
        <v>0</v>
      </c>
      <c r="BP27" s="48"/>
      <c r="BU27" s="7"/>
      <c r="BV27" s="198">
        <v>20</v>
      </c>
      <c r="BW27" s="520">
        <f t="shared" si="0"/>
        <v>22</v>
      </c>
      <c r="BX27" s="203">
        <v>46</v>
      </c>
      <c r="BY27" s="197" t="s">
        <v>819</v>
      </c>
      <c r="BZ27" s="521">
        <f>SUMIF($BV$6:$BV$111,$BX27,埼玉波及!V$6:V$111)</f>
        <v>0</v>
      </c>
      <c r="CA27" s="519">
        <f>SUMIF($BV$6:$BV$111,$BX27,埼玉波及!W$6:W$111)</f>
        <v>0</v>
      </c>
      <c r="CB27" s="519">
        <f>SUMIF($BV$6:$BV$111,$BX27,埼玉波及!X$6:X$111)</f>
        <v>0</v>
      </c>
      <c r="CC27" s="485">
        <f t="shared" si="3"/>
        <v>0</v>
      </c>
      <c r="CD27" s="201">
        <f t="shared" si="4"/>
        <v>9.5400000000000001E-5</v>
      </c>
      <c r="CE27" s="53"/>
      <c r="CF27" s="35">
        <v>22</v>
      </c>
      <c r="CG27" s="523">
        <f t="shared" si="5"/>
        <v>46</v>
      </c>
      <c r="CH27" s="524" t="str">
        <f t="shared" si="6"/>
        <v>電気・ガス・熱供給</v>
      </c>
      <c r="CI27" s="519">
        <f t="shared" si="7"/>
        <v>0</v>
      </c>
      <c r="CJ27" s="519">
        <f t="shared" si="8"/>
        <v>0</v>
      </c>
      <c r="CK27" s="519">
        <f t="shared" si="9"/>
        <v>0</v>
      </c>
      <c r="CL27" s="519">
        <f t="shared" si="10"/>
        <v>0</v>
      </c>
      <c r="CM27" s="48"/>
      <c r="CN27" s="520">
        <f t="shared" si="11"/>
        <v>22</v>
      </c>
      <c r="CO27" s="196">
        <v>204</v>
      </c>
      <c r="CP27" s="197" t="s">
        <v>494</v>
      </c>
      <c r="CQ27" s="517">
        <f>埼玉波及!V27</f>
        <v>0</v>
      </c>
      <c r="CR27" s="517">
        <f>埼玉波及!W27</f>
        <v>0</v>
      </c>
      <c r="CS27" s="517">
        <f>埼玉波及!X27</f>
        <v>0</v>
      </c>
      <c r="CT27" s="517">
        <f>埼玉波及!Y27</f>
        <v>0</v>
      </c>
      <c r="CU27" s="201">
        <f t="shared" si="12"/>
        <v>7.9599999999999997E-5</v>
      </c>
      <c r="CV27" s="53"/>
      <c r="CW27" s="35">
        <v>22</v>
      </c>
      <c r="CX27" s="529">
        <f t="shared" si="13"/>
        <v>204</v>
      </c>
      <c r="CY27" s="530" t="str">
        <f t="shared" si="14"/>
        <v>有機化学工業製品（石油化学系基礎製品・合成樹脂を除く。）</v>
      </c>
      <c r="CZ27" s="518">
        <f t="shared" si="15"/>
        <v>0</v>
      </c>
      <c r="DA27" s="518">
        <f t="shared" si="16"/>
        <v>0</v>
      </c>
      <c r="DB27" s="518">
        <f t="shared" si="17"/>
        <v>0</v>
      </c>
      <c r="DC27" s="519">
        <f t="shared" si="18"/>
        <v>0</v>
      </c>
    </row>
    <row r="28" spans="1:114">
      <c r="A28" s="7"/>
      <c r="B28" s="196">
        <v>205</v>
      </c>
      <c r="C28" s="202" t="s">
        <v>495</v>
      </c>
      <c r="D28" s="271">
        <f>建設係数!W28*D$122</f>
        <v>0</v>
      </c>
      <c r="E28" s="271">
        <f>建設係数!X28*E$122</f>
        <v>0</v>
      </c>
      <c r="F28" s="271">
        <f>建設係数!Y28*F$122</f>
        <v>0</v>
      </c>
      <c r="G28" s="271">
        <f>建設係数!Z28*G$122</f>
        <v>0</v>
      </c>
      <c r="H28" s="271">
        <f>建設係数!AA28*H$122</f>
        <v>0</v>
      </c>
      <c r="I28" s="271">
        <f>建設係数!AB28*I$122</f>
        <v>0</v>
      </c>
      <c r="J28" s="271">
        <f>建設係数!AC28*J$122</f>
        <v>0</v>
      </c>
      <c r="K28" s="271">
        <f>建設係数!AD28*K$122</f>
        <v>0</v>
      </c>
      <c r="L28" s="271">
        <f>建設係数!AE28*L$122</f>
        <v>0</v>
      </c>
      <c r="M28" s="271">
        <f>建設係数!AF28*M$122</f>
        <v>0</v>
      </c>
      <c r="N28" s="271">
        <f>建設係数!AG28*N$122</f>
        <v>0</v>
      </c>
      <c r="O28" s="271">
        <f>建設係数!AH28*O$122</f>
        <v>0</v>
      </c>
      <c r="P28" s="271">
        <f>建設係数!AI28*P$122</f>
        <v>0</v>
      </c>
      <c r="Q28" s="271">
        <f>建設係数!AJ28*Q$122</f>
        <v>0</v>
      </c>
      <c r="R28" s="271">
        <f>建設係数!AK28*R$122</f>
        <v>0</v>
      </c>
      <c r="S28" s="271">
        <f>建設係数!AL28*S$122</f>
        <v>0</v>
      </c>
      <c r="T28" s="271">
        <f>建設係数!AM28*T$122</f>
        <v>0</v>
      </c>
      <c r="U28" s="271">
        <f>建設係数!AN28*U$122</f>
        <v>0</v>
      </c>
      <c r="V28" s="271">
        <f>建設係数!AO28*V$122</f>
        <v>0</v>
      </c>
      <c r="W28" s="271">
        <f>建設係数!AP28*W$122</f>
        <v>0</v>
      </c>
      <c r="X28" s="271">
        <f>建設係数!AQ28*X$122</f>
        <v>0</v>
      </c>
      <c r="Y28" s="271">
        <f>建設係数!AR28*Y$122</f>
        <v>0</v>
      </c>
      <c r="Z28" s="271">
        <f>建設係数!AS28*Z$122</f>
        <v>0</v>
      </c>
      <c r="AA28" s="271">
        <f>建設係数!AT28*AA$122</f>
        <v>0</v>
      </c>
      <c r="AB28" s="271">
        <f>建設係数!AU28*AB$122</f>
        <v>0</v>
      </c>
      <c r="AC28" s="271">
        <f>建設係数!AV28*AC$122</f>
        <v>0</v>
      </c>
      <c r="AD28" s="271">
        <f>建設係数!AW28*AD$122</f>
        <v>0</v>
      </c>
      <c r="AE28" s="271">
        <f>建設係数!AX28*AE$122</f>
        <v>0</v>
      </c>
      <c r="AF28" s="271">
        <f>建設係数!AY28*AF$122</f>
        <v>0</v>
      </c>
      <c r="AG28" s="271">
        <f>建設係数!AZ28*AG$122</f>
        <v>0</v>
      </c>
      <c r="AH28" s="271">
        <f>建設係数!BA28*AH$122</f>
        <v>0</v>
      </c>
      <c r="AI28" s="271">
        <f>建設係数!BB28*AI$122</f>
        <v>0</v>
      </c>
      <c r="AJ28" s="271">
        <f>建設係数!BC28*AJ$122</f>
        <v>0</v>
      </c>
      <c r="AK28" s="271">
        <f>建設係数!BD28*AK$122</f>
        <v>0</v>
      </c>
      <c r="AL28" s="271">
        <f>建設係数!BE28*AL$122</f>
        <v>0</v>
      </c>
      <c r="AM28" s="271">
        <f>建設係数!BF28*AM$122</f>
        <v>0</v>
      </c>
      <c r="AN28" s="271">
        <f>建設係数!BG28*AN$122</f>
        <v>0</v>
      </c>
      <c r="AO28" s="271">
        <f>建設係数!BH28*AO$122</f>
        <v>0</v>
      </c>
      <c r="AP28" s="271">
        <f>建設係数!BI28*AP$122</f>
        <v>0</v>
      </c>
      <c r="AQ28" s="271">
        <f>建設係数!BJ28*AQ$122</f>
        <v>0</v>
      </c>
      <c r="AR28" s="271">
        <f>建設係数!BK28*AR$122</f>
        <v>0</v>
      </c>
      <c r="AS28" s="271">
        <f>建設係数!BL28*AS$122</f>
        <v>0</v>
      </c>
      <c r="AT28" s="271">
        <f>建設係数!BM28*AT$122</f>
        <v>0</v>
      </c>
      <c r="AU28" s="271">
        <f>建設係数!BN28*AU$122</f>
        <v>0</v>
      </c>
      <c r="AV28" s="271">
        <f>建設係数!BO28*AV$122</f>
        <v>0</v>
      </c>
      <c r="AW28" s="271">
        <f>建設係数!BP28*AW$122</f>
        <v>0</v>
      </c>
      <c r="AX28" s="271">
        <f>建設係数!BQ28*AX$122</f>
        <v>0</v>
      </c>
      <c r="AY28" s="271">
        <f>建設係数!BR28*AY$122</f>
        <v>0</v>
      </c>
      <c r="AZ28" s="271">
        <f>建設係数!BS28*AZ$122</f>
        <v>0</v>
      </c>
      <c r="BA28" s="271">
        <f>建設係数!BT28*BA$122</f>
        <v>0</v>
      </c>
      <c r="BB28" s="271">
        <f>建設係数!BU28*BB$122</f>
        <v>0</v>
      </c>
      <c r="BC28" s="271">
        <f>建設係数!BV28*BC$122</f>
        <v>0</v>
      </c>
      <c r="BD28" s="271">
        <f>建設係数!BW28*BD$122</f>
        <v>0</v>
      </c>
      <c r="BE28" s="271">
        <f>建設係数!BX28*BE$122</f>
        <v>0</v>
      </c>
      <c r="BF28" s="271">
        <f>建設係数!BY28*BF$122</f>
        <v>0</v>
      </c>
      <c r="BG28" s="271">
        <f>建設係数!BZ28*BG$122</f>
        <v>0</v>
      </c>
      <c r="BH28" s="271">
        <f>建設係数!CA28*BH$122</f>
        <v>0</v>
      </c>
      <c r="BI28" s="271">
        <f>建設係数!CB28*BI$122</f>
        <v>0</v>
      </c>
      <c r="BJ28" s="271">
        <f>建設係数!CC28*BJ$122</f>
        <v>0</v>
      </c>
      <c r="BK28" s="271">
        <f>建設係数!CD28*BK$122</f>
        <v>0</v>
      </c>
      <c r="BL28" s="271">
        <f>建設係数!CE28*BL$122</f>
        <v>0</v>
      </c>
      <c r="BM28" s="271">
        <f>建設係数!CF28*BM$122</f>
        <v>0</v>
      </c>
      <c r="BN28" s="271">
        <f>建設係数!CG28*BN$122</f>
        <v>0</v>
      </c>
      <c r="BO28" s="272">
        <f t="shared" si="2"/>
        <v>0</v>
      </c>
      <c r="BP28" s="48"/>
      <c r="BU28" s="7"/>
      <c r="BV28" s="198">
        <v>20</v>
      </c>
      <c r="BW28" s="520">
        <f t="shared" si="0"/>
        <v>23</v>
      </c>
      <c r="BX28" s="203">
        <v>47</v>
      </c>
      <c r="BY28" s="197" t="s">
        <v>378</v>
      </c>
      <c r="BZ28" s="521">
        <f>SUMIF($BV$6:$BV$111,$BX28,埼玉波及!V$6:V$111)</f>
        <v>0</v>
      </c>
      <c r="CA28" s="519">
        <f>SUMIF($BV$6:$BV$111,$BX28,埼玉波及!W$6:W$111)</f>
        <v>0</v>
      </c>
      <c r="CB28" s="519">
        <f>SUMIF($BV$6:$BV$111,$BX28,埼玉波及!X$6:X$111)</f>
        <v>0</v>
      </c>
      <c r="CC28" s="485">
        <f t="shared" si="3"/>
        <v>0</v>
      </c>
      <c r="CD28" s="201">
        <f t="shared" si="4"/>
        <v>9.5299999999999999E-5</v>
      </c>
      <c r="CE28" s="53"/>
      <c r="CF28" s="35">
        <v>23</v>
      </c>
      <c r="CG28" s="523">
        <f t="shared" si="5"/>
        <v>47</v>
      </c>
      <c r="CH28" s="524" t="str">
        <f t="shared" si="6"/>
        <v>水道</v>
      </c>
      <c r="CI28" s="519">
        <f t="shared" si="7"/>
        <v>0</v>
      </c>
      <c r="CJ28" s="519">
        <f t="shared" si="8"/>
        <v>0</v>
      </c>
      <c r="CK28" s="519">
        <f t="shared" si="9"/>
        <v>0</v>
      </c>
      <c r="CL28" s="519">
        <f t="shared" si="10"/>
        <v>0</v>
      </c>
      <c r="CM28" s="48"/>
      <c r="CN28" s="520">
        <f t="shared" si="11"/>
        <v>23</v>
      </c>
      <c r="CO28" s="196">
        <v>205</v>
      </c>
      <c r="CP28" s="202" t="s">
        <v>495</v>
      </c>
      <c r="CQ28" s="517">
        <f>埼玉波及!V28</f>
        <v>0</v>
      </c>
      <c r="CR28" s="517">
        <f>埼玉波及!W28</f>
        <v>0</v>
      </c>
      <c r="CS28" s="517">
        <f>埼玉波及!X28</f>
        <v>0</v>
      </c>
      <c r="CT28" s="517">
        <f>埼玉波及!Y28</f>
        <v>0</v>
      </c>
      <c r="CU28" s="201">
        <f t="shared" si="12"/>
        <v>7.9499999999999994E-5</v>
      </c>
      <c r="CV28" s="53"/>
      <c r="CW28" s="35">
        <v>23</v>
      </c>
      <c r="CX28" s="529">
        <f t="shared" si="13"/>
        <v>205</v>
      </c>
      <c r="CY28" s="530" t="str">
        <f t="shared" si="14"/>
        <v>合成樹脂</v>
      </c>
      <c r="CZ28" s="518">
        <f t="shared" si="15"/>
        <v>0</v>
      </c>
      <c r="DA28" s="518">
        <f t="shared" si="16"/>
        <v>0</v>
      </c>
      <c r="DB28" s="518">
        <f t="shared" si="17"/>
        <v>0</v>
      </c>
      <c r="DC28" s="519">
        <f t="shared" si="18"/>
        <v>0</v>
      </c>
    </row>
    <row r="29" spans="1:114">
      <c r="A29" s="7"/>
      <c r="B29" s="196">
        <v>206</v>
      </c>
      <c r="C29" s="197" t="s">
        <v>496</v>
      </c>
      <c r="D29" s="271">
        <f>建設係数!W29*D$122</f>
        <v>0</v>
      </c>
      <c r="E29" s="271">
        <f>建設係数!X29*E$122</f>
        <v>0</v>
      </c>
      <c r="F29" s="271">
        <f>建設係数!Y29*F$122</f>
        <v>0</v>
      </c>
      <c r="G29" s="271">
        <f>建設係数!Z29*G$122</f>
        <v>0</v>
      </c>
      <c r="H29" s="271">
        <f>建設係数!AA29*H$122</f>
        <v>0</v>
      </c>
      <c r="I29" s="271">
        <f>建設係数!AB29*I$122</f>
        <v>0</v>
      </c>
      <c r="J29" s="271">
        <f>建設係数!AC29*J$122</f>
        <v>0</v>
      </c>
      <c r="K29" s="271">
        <f>建設係数!AD29*K$122</f>
        <v>0</v>
      </c>
      <c r="L29" s="271">
        <f>建設係数!AE29*L$122</f>
        <v>0</v>
      </c>
      <c r="M29" s="271">
        <f>建設係数!AF29*M$122</f>
        <v>0</v>
      </c>
      <c r="N29" s="271">
        <f>建設係数!AG29*N$122</f>
        <v>0</v>
      </c>
      <c r="O29" s="271">
        <f>建設係数!AH29*O$122</f>
        <v>0</v>
      </c>
      <c r="P29" s="271">
        <f>建設係数!AI29*P$122</f>
        <v>0</v>
      </c>
      <c r="Q29" s="271">
        <f>建設係数!AJ29*Q$122</f>
        <v>0</v>
      </c>
      <c r="R29" s="271">
        <f>建設係数!AK29*R$122</f>
        <v>0</v>
      </c>
      <c r="S29" s="271">
        <f>建設係数!AL29*S$122</f>
        <v>0</v>
      </c>
      <c r="T29" s="271">
        <f>建設係数!AM29*T$122</f>
        <v>0</v>
      </c>
      <c r="U29" s="271">
        <f>建設係数!AN29*U$122</f>
        <v>0</v>
      </c>
      <c r="V29" s="271">
        <f>建設係数!AO29*V$122</f>
        <v>0</v>
      </c>
      <c r="W29" s="271">
        <f>建設係数!AP29*W$122</f>
        <v>0</v>
      </c>
      <c r="X29" s="271">
        <f>建設係数!AQ29*X$122</f>
        <v>0</v>
      </c>
      <c r="Y29" s="271">
        <f>建設係数!AR29*Y$122</f>
        <v>0</v>
      </c>
      <c r="Z29" s="271">
        <f>建設係数!AS29*Z$122</f>
        <v>0</v>
      </c>
      <c r="AA29" s="271">
        <f>建設係数!AT29*AA$122</f>
        <v>0</v>
      </c>
      <c r="AB29" s="271">
        <f>建設係数!AU29*AB$122</f>
        <v>0</v>
      </c>
      <c r="AC29" s="271">
        <f>建設係数!AV29*AC$122</f>
        <v>0</v>
      </c>
      <c r="AD29" s="271">
        <f>建設係数!AW29*AD$122</f>
        <v>0</v>
      </c>
      <c r="AE29" s="271">
        <f>建設係数!AX29*AE$122</f>
        <v>0</v>
      </c>
      <c r="AF29" s="271">
        <f>建設係数!AY29*AF$122</f>
        <v>0</v>
      </c>
      <c r="AG29" s="271">
        <f>建設係数!AZ29*AG$122</f>
        <v>0</v>
      </c>
      <c r="AH29" s="271">
        <f>建設係数!BA29*AH$122</f>
        <v>0</v>
      </c>
      <c r="AI29" s="271">
        <f>建設係数!BB29*AI$122</f>
        <v>0</v>
      </c>
      <c r="AJ29" s="271">
        <f>建設係数!BC29*AJ$122</f>
        <v>0</v>
      </c>
      <c r="AK29" s="271">
        <f>建設係数!BD29*AK$122</f>
        <v>0</v>
      </c>
      <c r="AL29" s="271">
        <f>建設係数!BE29*AL$122</f>
        <v>0</v>
      </c>
      <c r="AM29" s="271">
        <f>建設係数!BF29*AM$122</f>
        <v>0</v>
      </c>
      <c r="AN29" s="271">
        <f>建設係数!BG29*AN$122</f>
        <v>0</v>
      </c>
      <c r="AO29" s="271">
        <f>建設係数!BH29*AO$122</f>
        <v>0</v>
      </c>
      <c r="AP29" s="271">
        <f>建設係数!BI29*AP$122</f>
        <v>0</v>
      </c>
      <c r="AQ29" s="271">
        <f>建設係数!BJ29*AQ$122</f>
        <v>0</v>
      </c>
      <c r="AR29" s="271">
        <f>建設係数!BK29*AR$122</f>
        <v>0</v>
      </c>
      <c r="AS29" s="271">
        <f>建設係数!BL29*AS$122</f>
        <v>0</v>
      </c>
      <c r="AT29" s="271">
        <f>建設係数!BM29*AT$122</f>
        <v>0</v>
      </c>
      <c r="AU29" s="271">
        <f>建設係数!BN29*AU$122</f>
        <v>0</v>
      </c>
      <c r="AV29" s="271">
        <f>建設係数!BO29*AV$122</f>
        <v>0</v>
      </c>
      <c r="AW29" s="271">
        <f>建設係数!BP29*AW$122</f>
        <v>0</v>
      </c>
      <c r="AX29" s="271">
        <f>建設係数!BQ29*AX$122</f>
        <v>0</v>
      </c>
      <c r="AY29" s="271">
        <f>建設係数!BR29*AY$122</f>
        <v>0</v>
      </c>
      <c r="AZ29" s="271">
        <f>建設係数!BS29*AZ$122</f>
        <v>0</v>
      </c>
      <c r="BA29" s="271">
        <f>建設係数!BT29*BA$122</f>
        <v>0</v>
      </c>
      <c r="BB29" s="271">
        <f>建設係数!BU29*BB$122</f>
        <v>0</v>
      </c>
      <c r="BC29" s="271">
        <f>建設係数!BV29*BC$122</f>
        <v>0</v>
      </c>
      <c r="BD29" s="271">
        <f>建設係数!BW29*BD$122</f>
        <v>0</v>
      </c>
      <c r="BE29" s="271">
        <f>建設係数!BX29*BE$122</f>
        <v>0</v>
      </c>
      <c r="BF29" s="271">
        <f>建設係数!BY29*BF$122</f>
        <v>0</v>
      </c>
      <c r="BG29" s="271">
        <f>建設係数!BZ29*BG$122</f>
        <v>0</v>
      </c>
      <c r="BH29" s="271">
        <f>建設係数!CA29*BH$122</f>
        <v>0</v>
      </c>
      <c r="BI29" s="271">
        <f>建設係数!CB29*BI$122</f>
        <v>0</v>
      </c>
      <c r="BJ29" s="271">
        <f>建設係数!CC29*BJ$122</f>
        <v>0</v>
      </c>
      <c r="BK29" s="271">
        <f>建設係数!CD29*BK$122</f>
        <v>0</v>
      </c>
      <c r="BL29" s="271">
        <f>建設係数!CE29*BL$122</f>
        <v>0</v>
      </c>
      <c r="BM29" s="271">
        <f>建設係数!CF29*BM$122</f>
        <v>0</v>
      </c>
      <c r="BN29" s="271">
        <f>建設係数!CG29*BN$122</f>
        <v>0</v>
      </c>
      <c r="BO29" s="272">
        <f t="shared" si="2"/>
        <v>0</v>
      </c>
      <c r="BP29" s="48"/>
      <c r="BU29" s="7"/>
      <c r="BV29" s="198">
        <v>20</v>
      </c>
      <c r="BW29" s="520">
        <f t="shared" si="0"/>
        <v>24</v>
      </c>
      <c r="BX29" s="203">
        <v>48</v>
      </c>
      <c r="BY29" s="197" t="s">
        <v>379</v>
      </c>
      <c r="BZ29" s="521">
        <f>SUMIF($BV$6:$BV$111,$BX29,埼玉波及!V$6:V$111)</f>
        <v>0</v>
      </c>
      <c r="CA29" s="519">
        <f>SUMIF($BV$6:$BV$111,$BX29,埼玉波及!W$6:W$111)</f>
        <v>0</v>
      </c>
      <c r="CB29" s="519">
        <f>SUMIF($BV$6:$BV$111,$BX29,埼玉波及!X$6:X$111)</f>
        <v>0</v>
      </c>
      <c r="CC29" s="485">
        <f t="shared" si="3"/>
        <v>0</v>
      </c>
      <c r="CD29" s="201">
        <f t="shared" si="4"/>
        <v>9.5199999999999997E-5</v>
      </c>
      <c r="CE29" s="53"/>
      <c r="CF29" s="35">
        <v>24</v>
      </c>
      <c r="CG29" s="523">
        <f t="shared" si="5"/>
        <v>48</v>
      </c>
      <c r="CH29" s="524" t="str">
        <f t="shared" si="6"/>
        <v>廃棄物処理</v>
      </c>
      <c r="CI29" s="519">
        <f t="shared" si="7"/>
        <v>0</v>
      </c>
      <c r="CJ29" s="519">
        <f t="shared" si="8"/>
        <v>0</v>
      </c>
      <c r="CK29" s="519">
        <f t="shared" si="9"/>
        <v>0</v>
      </c>
      <c r="CL29" s="519">
        <f t="shared" si="10"/>
        <v>0</v>
      </c>
      <c r="CM29" s="48"/>
      <c r="CN29" s="520">
        <f t="shared" si="11"/>
        <v>24</v>
      </c>
      <c r="CO29" s="196">
        <v>206</v>
      </c>
      <c r="CP29" s="197" t="s">
        <v>496</v>
      </c>
      <c r="CQ29" s="517">
        <f>埼玉波及!V29</f>
        <v>0</v>
      </c>
      <c r="CR29" s="517">
        <f>埼玉波及!W29</f>
        <v>0</v>
      </c>
      <c r="CS29" s="517">
        <f>埼玉波及!X29</f>
        <v>0</v>
      </c>
      <c r="CT29" s="517">
        <f>埼玉波及!Y29</f>
        <v>0</v>
      </c>
      <c r="CU29" s="201">
        <f t="shared" si="12"/>
        <v>7.9399999999999992E-5</v>
      </c>
      <c r="CV29" s="53"/>
      <c r="CW29" s="35">
        <v>24</v>
      </c>
      <c r="CX29" s="529">
        <f t="shared" si="13"/>
        <v>206</v>
      </c>
      <c r="CY29" s="530" t="str">
        <f t="shared" si="14"/>
        <v>化学繊維</v>
      </c>
      <c r="CZ29" s="518">
        <f t="shared" si="15"/>
        <v>0</v>
      </c>
      <c r="DA29" s="518">
        <f t="shared" si="16"/>
        <v>0</v>
      </c>
      <c r="DB29" s="518">
        <f t="shared" si="17"/>
        <v>0</v>
      </c>
      <c r="DC29" s="519">
        <f t="shared" si="18"/>
        <v>0</v>
      </c>
    </row>
    <row r="30" spans="1:114">
      <c r="A30" s="7"/>
      <c r="B30" s="196">
        <v>207</v>
      </c>
      <c r="C30" s="197" t="s">
        <v>497</v>
      </c>
      <c r="D30" s="271">
        <f>建設係数!W30*D$122</f>
        <v>0</v>
      </c>
      <c r="E30" s="271">
        <f>建設係数!X30*E$122</f>
        <v>0</v>
      </c>
      <c r="F30" s="271">
        <f>建設係数!Y30*F$122</f>
        <v>0</v>
      </c>
      <c r="G30" s="271">
        <f>建設係数!Z30*G$122</f>
        <v>0</v>
      </c>
      <c r="H30" s="271">
        <f>建設係数!AA30*H$122</f>
        <v>0</v>
      </c>
      <c r="I30" s="271">
        <f>建設係数!AB30*I$122</f>
        <v>0</v>
      </c>
      <c r="J30" s="271">
        <f>建設係数!AC30*J$122</f>
        <v>0</v>
      </c>
      <c r="K30" s="271">
        <f>建設係数!AD30*K$122</f>
        <v>0</v>
      </c>
      <c r="L30" s="271">
        <f>建設係数!AE30*L$122</f>
        <v>0</v>
      </c>
      <c r="M30" s="271">
        <f>建設係数!AF30*M$122</f>
        <v>0</v>
      </c>
      <c r="N30" s="271">
        <f>建設係数!AG30*N$122</f>
        <v>0</v>
      </c>
      <c r="O30" s="271">
        <f>建設係数!AH30*O$122</f>
        <v>0</v>
      </c>
      <c r="P30" s="271">
        <f>建設係数!AI30*P$122</f>
        <v>0</v>
      </c>
      <c r="Q30" s="271">
        <f>建設係数!AJ30*Q$122</f>
        <v>0</v>
      </c>
      <c r="R30" s="271">
        <f>建設係数!AK30*R$122</f>
        <v>0</v>
      </c>
      <c r="S30" s="271">
        <f>建設係数!AL30*S$122</f>
        <v>0</v>
      </c>
      <c r="T30" s="271">
        <f>建設係数!AM30*T$122</f>
        <v>0</v>
      </c>
      <c r="U30" s="271">
        <f>建設係数!AN30*U$122</f>
        <v>0</v>
      </c>
      <c r="V30" s="271">
        <f>建設係数!AO30*V$122</f>
        <v>0</v>
      </c>
      <c r="W30" s="271">
        <f>建設係数!AP30*W$122</f>
        <v>0</v>
      </c>
      <c r="X30" s="271">
        <f>建設係数!AQ30*X$122</f>
        <v>0</v>
      </c>
      <c r="Y30" s="271">
        <f>建設係数!AR30*Y$122</f>
        <v>0</v>
      </c>
      <c r="Z30" s="271">
        <f>建設係数!AS30*Z$122</f>
        <v>0</v>
      </c>
      <c r="AA30" s="271">
        <f>建設係数!AT30*AA$122</f>
        <v>0</v>
      </c>
      <c r="AB30" s="271">
        <f>建設係数!AU30*AB$122</f>
        <v>0</v>
      </c>
      <c r="AC30" s="271">
        <f>建設係数!AV30*AC$122</f>
        <v>0</v>
      </c>
      <c r="AD30" s="271">
        <f>建設係数!AW30*AD$122</f>
        <v>0</v>
      </c>
      <c r="AE30" s="271">
        <f>建設係数!AX30*AE$122</f>
        <v>0</v>
      </c>
      <c r="AF30" s="271">
        <f>建設係数!AY30*AF$122</f>
        <v>0</v>
      </c>
      <c r="AG30" s="271">
        <f>建設係数!AZ30*AG$122</f>
        <v>0</v>
      </c>
      <c r="AH30" s="271">
        <f>建設係数!BA30*AH$122</f>
        <v>0</v>
      </c>
      <c r="AI30" s="271">
        <f>建設係数!BB30*AI$122</f>
        <v>0</v>
      </c>
      <c r="AJ30" s="271">
        <f>建設係数!BC30*AJ$122</f>
        <v>0</v>
      </c>
      <c r="AK30" s="271">
        <f>建設係数!BD30*AK$122</f>
        <v>0</v>
      </c>
      <c r="AL30" s="271">
        <f>建設係数!BE30*AL$122</f>
        <v>0</v>
      </c>
      <c r="AM30" s="271">
        <f>建設係数!BF30*AM$122</f>
        <v>0</v>
      </c>
      <c r="AN30" s="271">
        <f>建設係数!BG30*AN$122</f>
        <v>0</v>
      </c>
      <c r="AO30" s="271">
        <f>建設係数!BH30*AO$122</f>
        <v>0</v>
      </c>
      <c r="AP30" s="271">
        <f>建設係数!BI30*AP$122</f>
        <v>0</v>
      </c>
      <c r="AQ30" s="271">
        <f>建設係数!BJ30*AQ$122</f>
        <v>0</v>
      </c>
      <c r="AR30" s="271">
        <f>建設係数!BK30*AR$122</f>
        <v>0</v>
      </c>
      <c r="AS30" s="271">
        <f>建設係数!BL30*AS$122</f>
        <v>0</v>
      </c>
      <c r="AT30" s="271">
        <f>建設係数!BM30*AT$122</f>
        <v>0</v>
      </c>
      <c r="AU30" s="271">
        <f>建設係数!BN30*AU$122</f>
        <v>0</v>
      </c>
      <c r="AV30" s="271">
        <f>建設係数!BO30*AV$122</f>
        <v>0</v>
      </c>
      <c r="AW30" s="271">
        <f>建設係数!BP30*AW$122</f>
        <v>0</v>
      </c>
      <c r="AX30" s="271">
        <f>建設係数!BQ30*AX$122</f>
        <v>0</v>
      </c>
      <c r="AY30" s="271">
        <f>建設係数!BR30*AY$122</f>
        <v>0</v>
      </c>
      <c r="AZ30" s="271">
        <f>建設係数!BS30*AZ$122</f>
        <v>0</v>
      </c>
      <c r="BA30" s="271">
        <f>建設係数!BT30*BA$122</f>
        <v>0</v>
      </c>
      <c r="BB30" s="271">
        <f>建設係数!BU30*BB$122</f>
        <v>0</v>
      </c>
      <c r="BC30" s="271">
        <f>建設係数!BV30*BC$122</f>
        <v>0</v>
      </c>
      <c r="BD30" s="271">
        <f>建設係数!BW30*BD$122</f>
        <v>0</v>
      </c>
      <c r="BE30" s="271">
        <f>建設係数!BX30*BE$122</f>
        <v>0</v>
      </c>
      <c r="BF30" s="271">
        <f>建設係数!BY30*BF$122</f>
        <v>0</v>
      </c>
      <c r="BG30" s="271">
        <f>建設係数!BZ30*BG$122</f>
        <v>0</v>
      </c>
      <c r="BH30" s="271">
        <f>建設係数!CA30*BH$122</f>
        <v>0</v>
      </c>
      <c r="BI30" s="271">
        <f>建設係数!CB30*BI$122</f>
        <v>0</v>
      </c>
      <c r="BJ30" s="271">
        <f>建設係数!CC30*BJ$122</f>
        <v>0</v>
      </c>
      <c r="BK30" s="271">
        <f>建設係数!CD30*BK$122</f>
        <v>0</v>
      </c>
      <c r="BL30" s="271">
        <f>建設係数!CE30*BL$122</f>
        <v>0</v>
      </c>
      <c r="BM30" s="271">
        <f>建設係数!CF30*BM$122</f>
        <v>0</v>
      </c>
      <c r="BN30" s="271">
        <f>建設係数!CG30*BN$122</f>
        <v>0</v>
      </c>
      <c r="BO30" s="272">
        <f t="shared" si="2"/>
        <v>0</v>
      </c>
      <c r="BP30" s="48"/>
      <c r="BU30" s="7"/>
      <c r="BV30" s="198">
        <v>20</v>
      </c>
      <c r="BW30" s="520">
        <f t="shared" si="0"/>
        <v>25</v>
      </c>
      <c r="BX30" s="203">
        <v>51</v>
      </c>
      <c r="BY30" s="197" t="s">
        <v>380</v>
      </c>
      <c r="BZ30" s="521">
        <f>SUMIF($BV$6:$BV$111,$BX30,埼玉波及!V$6:V$111)</f>
        <v>0</v>
      </c>
      <c r="CA30" s="519">
        <f>SUMIF($BV$6:$BV$111,$BX30,埼玉波及!W$6:W$111)</f>
        <v>0</v>
      </c>
      <c r="CB30" s="519">
        <f>SUMIF($BV$6:$BV$111,$BX30,埼玉波及!X$6:X$111)</f>
        <v>0</v>
      </c>
      <c r="CC30" s="485">
        <f t="shared" si="3"/>
        <v>0</v>
      </c>
      <c r="CD30" s="201">
        <f t="shared" si="4"/>
        <v>9.4899999999999989E-5</v>
      </c>
      <c r="CE30" s="53"/>
      <c r="CF30" s="35">
        <v>25</v>
      </c>
      <c r="CG30" s="523">
        <f t="shared" si="5"/>
        <v>51</v>
      </c>
      <c r="CH30" s="524" t="str">
        <f t="shared" si="6"/>
        <v>商業</v>
      </c>
      <c r="CI30" s="519">
        <f t="shared" si="7"/>
        <v>0</v>
      </c>
      <c r="CJ30" s="519">
        <f t="shared" si="8"/>
        <v>0</v>
      </c>
      <c r="CK30" s="519">
        <f t="shared" si="9"/>
        <v>0</v>
      </c>
      <c r="CL30" s="519">
        <f t="shared" si="10"/>
        <v>0</v>
      </c>
      <c r="CM30" s="48"/>
      <c r="CN30" s="520">
        <f t="shared" si="11"/>
        <v>25</v>
      </c>
      <c r="CO30" s="196">
        <v>207</v>
      </c>
      <c r="CP30" s="197" t="s">
        <v>497</v>
      </c>
      <c r="CQ30" s="517">
        <f>埼玉波及!V30</f>
        <v>0</v>
      </c>
      <c r="CR30" s="517">
        <f>埼玉波及!W30</f>
        <v>0</v>
      </c>
      <c r="CS30" s="517">
        <f>埼玉波及!X30</f>
        <v>0</v>
      </c>
      <c r="CT30" s="517">
        <f>埼玉波及!Y30</f>
        <v>0</v>
      </c>
      <c r="CU30" s="201">
        <f t="shared" si="12"/>
        <v>7.9300000000000003E-5</v>
      </c>
      <c r="CV30" s="53"/>
      <c r="CW30" s="35">
        <v>25</v>
      </c>
      <c r="CX30" s="529">
        <f t="shared" si="13"/>
        <v>207</v>
      </c>
      <c r="CY30" s="530" t="str">
        <f t="shared" si="14"/>
        <v>医薬品</v>
      </c>
      <c r="CZ30" s="518">
        <f t="shared" si="15"/>
        <v>0</v>
      </c>
      <c r="DA30" s="518">
        <f t="shared" si="16"/>
        <v>0</v>
      </c>
      <c r="DB30" s="518">
        <f t="shared" si="17"/>
        <v>0</v>
      </c>
      <c r="DC30" s="519">
        <f t="shared" si="18"/>
        <v>0</v>
      </c>
    </row>
    <row r="31" spans="1:114">
      <c r="A31" s="7"/>
      <c r="B31" s="196">
        <v>208</v>
      </c>
      <c r="C31" s="197" t="s">
        <v>498</v>
      </c>
      <c r="D31" s="271">
        <f>建設係数!W31*D$122</f>
        <v>0</v>
      </c>
      <c r="E31" s="271">
        <f>建設係数!X31*E$122</f>
        <v>0</v>
      </c>
      <c r="F31" s="271">
        <f>建設係数!Y31*F$122</f>
        <v>0</v>
      </c>
      <c r="G31" s="271">
        <f>建設係数!Z31*G$122</f>
        <v>0</v>
      </c>
      <c r="H31" s="271">
        <f>建設係数!AA31*H$122</f>
        <v>0</v>
      </c>
      <c r="I31" s="271">
        <f>建設係数!AB31*I$122</f>
        <v>0</v>
      </c>
      <c r="J31" s="271">
        <f>建設係数!AC31*J$122</f>
        <v>0</v>
      </c>
      <c r="K31" s="271">
        <f>建設係数!AD31*K$122</f>
        <v>0</v>
      </c>
      <c r="L31" s="271">
        <f>建設係数!AE31*L$122</f>
        <v>0</v>
      </c>
      <c r="M31" s="271">
        <f>建設係数!AF31*M$122</f>
        <v>0</v>
      </c>
      <c r="N31" s="271">
        <f>建設係数!AG31*N$122</f>
        <v>0</v>
      </c>
      <c r="O31" s="271">
        <f>建設係数!AH31*O$122</f>
        <v>0</v>
      </c>
      <c r="P31" s="271">
        <f>建設係数!AI31*P$122</f>
        <v>0</v>
      </c>
      <c r="Q31" s="271">
        <f>建設係数!AJ31*Q$122</f>
        <v>0</v>
      </c>
      <c r="R31" s="271">
        <f>建設係数!AK31*R$122</f>
        <v>0</v>
      </c>
      <c r="S31" s="271">
        <f>建設係数!AL31*S$122</f>
        <v>0</v>
      </c>
      <c r="T31" s="271">
        <f>建設係数!AM31*T$122</f>
        <v>0</v>
      </c>
      <c r="U31" s="271">
        <f>建設係数!AN31*U$122</f>
        <v>0</v>
      </c>
      <c r="V31" s="271">
        <f>建設係数!AO31*V$122</f>
        <v>0</v>
      </c>
      <c r="W31" s="271">
        <f>建設係数!AP31*W$122</f>
        <v>0</v>
      </c>
      <c r="X31" s="271">
        <f>建設係数!AQ31*X$122</f>
        <v>0</v>
      </c>
      <c r="Y31" s="271">
        <f>建設係数!AR31*Y$122</f>
        <v>0</v>
      </c>
      <c r="Z31" s="271">
        <f>建設係数!AS31*Z$122</f>
        <v>0</v>
      </c>
      <c r="AA31" s="271">
        <f>建設係数!AT31*AA$122</f>
        <v>0</v>
      </c>
      <c r="AB31" s="271">
        <f>建設係数!AU31*AB$122</f>
        <v>0</v>
      </c>
      <c r="AC31" s="271">
        <f>建設係数!AV31*AC$122</f>
        <v>0</v>
      </c>
      <c r="AD31" s="271">
        <f>建設係数!AW31*AD$122</f>
        <v>0</v>
      </c>
      <c r="AE31" s="271">
        <f>建設係数!AX31*AE$122</f>
        <v>0</v>
      </c>
      <c r="AF31" s="271">
        <f>建設係数!AY31*AF$122</f>
        <v>0</v>
      </c>
      <c r="AG31" s="271">
        <f>建設係数!AZ31*AG$122</f>
        <v>0</v>
      </c>
      <c r="AH31" s="271">
        <f>建設係数!BA31*AH$122</f>
        <v>0</v>
      </c>
      <c r="AI31" s="271">
        <f>建設係数!BB31*AI$122</f>
        <v>0</v>
      </c>
      <c r="AJ31" s="271">
        <f>建設係数!BC31*AJ$122</f>
        <v>0</v>
      </c>
      <c r="AK31" s="271">
        <f>建設係数!BD31*AK$122</f>
        <v>0</v>
      </c>
      <c r="AL31" s="271">
        <f>建設係数!BE31*AL$122</f>
        <v>0</v>
      </c>
      <c r="AM31" s="271">
        <f>建設係数!BF31*AM$122</f>
        <v>0</v>
      </c>
      <c r="AN31" s="271">
        <f>建設係数!BG31*AN$122</f>
        <v>0</v>
      </c>
      <c r="AO31" s="271">
        <f>建設係数!BH31*AO$122</f>
        <v>0</v>
      </c>
      <c r="AP31" s="271">
        <f>建設係数!BI31*AP$122</f>
        <v>0</v>
      </c>
      <c r="AQ31" s="271">
        <f>建設係数!BJ31*AQ$122</f>
        <v>0</v>
      </c>
      <c r="AR31" s="271">
        <f>建設係数!BK31*AR$122</f>
        <v>0</v>
      </c>
      <c r="AS31" s="271">
        <f>建設係数!BL31*AS$122</f>
        <v>0</v>
      </c>
      <c r="AT31" s="271">
        <f>建設係数!BM31*AT$122</f>
        <v>0</v>
      </c>
      <c r="AU31" s="271">
        <f>建設係数!BN31*AU$122</f>
        <v>0</v>
      </c>
      <c r="AV31" s="271">
        <f>建設係数!BO31*AV$122</f>
        <v>0</v>
      </c>
      <c r="AW31" s="271">
        <f>建設係数!BP31*AW$122</f>
        <v>0</v>
      </c>
      <c r="AX31" s="271">
        <f>建設係数!BQ31*AX$122</f>
        <v>0</v>
      </c>
      <c r="AY31" s="271">
        <f>建設係数!BR31*AY$122</f>
        <v>0</v>
      </c>
      <c r="AZ31" s="271">
        <f>建設係数!BS31*AZ$122</f>
        <v>0</v>
      </c>
      <c r="BA31" s="271">
        <f>建設係数!BT31*BA$122</f>
        <v>0</v>
      </c>
      <c r="BB31" s="271">
        <f>建設係数!BU31*BB$122</f>
        <v>0</v>
      </c>
      <c r="BC31" s="271">
        <f>建設係数!BV31*BC$122</f>
        <v>0</v>
      </c>
      <c r="BD31" s="271">
        <f>建設係数!BW31*BD$122</f>
        <v>0</v>
      </c>
      <c r="BE31" s="271">
        <f>建設係数!BX31*BE$122</f>
        <v>0</v>
      </c>
      <c r="BF31" s="271">
        <f>建設係数!BY31*BF$122</f>
        <v>0</v>
      </c>
      <c r="BG31" s="271">
        <f>建設係数!BZ31*BG$122</f>
        <v>0</v>
      </c>
      <c r="BH31" s="271">
        <f>建設係数!CA31*BH$122</f>
        <v>0</v>
      </c>
      <c r="BI31" s="271">
        <f>建設係数!CB31*BI$122</f>
        <v>0</v>
      </c>
      <c r="BJ31" s="271">
        <f>建設係数!CC31*BJ$122</f>
        <v>0</v>
      </c>
      <c r="BK31" s="271">
        <f>建設係数!CD31*BK$122</f>
        <v>0</v>
      </c>
      <c r="BL31" s="271">
        <f>建設係数!CE31*BL$122</f>
        <v>0</v>
      </c>
      <c r="BM31" s="271">
        <f>建設係数!CF31*BM$122</f>
        <v>0</v>
      </c>
      <c r="BN31" s="271">
        <f>建設係数!CG31*BN$122</f>
        <v>0</v>
      </c>
      <c r="BO31" s="272">
        <f t="shared" si="2"/>
        <v>0</v>
      </c>
      <c r="BP31" s="48"/>
      <c r="BU31" s="7"/>
      <c r="BV31" s="198">
        <v>20</v>
      </c>
      <c r="BW31" s="520">
        <f t="shared" si="0"/>
        <v>26</v>
      </c>
      <c r="BX31" s="203">
        <v>53</v>
      </c>
      <c r="BY31" s="197" t="s">
        <v>381</v>
      </c>
      <c r="BZ31" s="521">
        <f>SUMIF($BV$6:$BV$111,$BX31,埼玉波及!V$6:V$111)</f>
        <v>0</v>
      </c>
      <c r="CA31" s="519">
        <f>SUMIF($BV$6:$BV$111,$BX31,埼玉波及!W$6:W$111)</f>
        <v>0</v>
      </c>
      <c r="CB31" s="519">
        <f>SUMIF($BV$6:$BV$111,$BX31,埼玉波及!X$6:X$111)</f>
        <v>0</v>
      </c>
      <c r="CC31" s="485">
        <f t="shared" si="3"/>
        <v>0</v>
      </c>
      <c r="CD31" s="201">
        <f t="shared" si="4"/>
        <v>9.4699999999999998E-5</v>
      </c>
      <c r="CE31" s="53"/>
      <c r="CF31" s="35">
        <v>26</v>
      </c>
      <c r="CG31" s="523">
        <f t="shared" si="5"/>
        <v>53</v>
      </c>
      <c r="CH31" s="524" t="str">
        <f t="shared" si="6"/>
        <v>金融・保険</v>
      </c>
      <c r="CI31" s="519">
        <f t="shared" si="7"/>
        <v>0</v>
      </c>
      <c r="CJ31" s="519">
        <f t="shared" si="8"/>
        <v>0</v>
      </c>
      <c r="CK31" s="519">
        <f t="shared" si="9"/>
        <v>0</v>
      </c>
      <c r="CL31" s="519">
        <f t="shared" si="10"/>
        <v>0</v>
      </c>
      <c r="CM31" s="48"/>
      <c r="CN31" s="520">
        <f t="shared" si="11"/>
        <v>26</v>
      </c>
      <c r="CO31" s="196">
        <v>208</v>
      </c>
      <c r="CP31" s="197" t="s">
        <v>498</v>
      </c>
      <c r="CQ31" s="517">
        <f>埼玉波及!V31</f>
        <v>0</v>
      </c>
      <c r="CR31" s="517">
        <f>埼玉波及!W31</f>
        <v>0</v>
      </c>
      <c r="CS31" s="517">
        <f>埼玉波及!X31</f>
        <v>0</v>
      </c>
      <c r="CT31" s="517">
        <f>埼玉波及!Y31</f>
        <v>0</v>
      </c>
      <c r="CU31" s="201">
        <f t="shared" si="12"/>
        <v>7.9200000000000001E-5</v>
      </c>
      <c r="CV31" s="53"/>
      <c r="CW31" s="35">
        <v>26</v>
      </c>
      <c r="CX31" s="529">
        <f t="shared" si="13"/>
        <v>208</v>
      </c>
      <c r="CY31" s="530" t="str">
        <f t="shared" si="14"/>
        <v>化学最終製品（医薬品を除く。）</v>
      </c>
      <c r="CZ31" s="518">
        <f t="shared" si="15"/>
        <v>0</v>
      </c>
      <c r="DA31" s="518">
        <f t="shared" si="16"/>
        <v>0</v>
      </c>
      <c r="DB31" s="518">
        <f t="shared" si="17"/>
        <v>0</v>
      </c>
      <c r="DC31" s="519">
        <f t="shared" si="18"/>
        <v>0</v>
      </c>
    </row>
    <row r="32" spans="1:114">
      <c r="A32" s="7"/>
      <c r="B32" s="196">
        <v>211</v>
      </c>
      <c r="C32" s="202" t="s">
        <v>499</v>
      </c>
      <c r="D32" s="271">
        <f>建設係数!W32*D$122</f>
        <v>0</v>
      </c>
      <c r="E32" s="271">
        <f>建設係数!X32*E$122</f>
        <v>0</v>
      </c>
      <c r="F32" s="271">
        <f>建設係数!Y32*F$122</f>
        <v>0</v>
      </c>
      <c r="G32" s="271">
        <f>建設係数!Z32*G$122</f>
        <v>0</v>
      </c>
      <c r="H32" s="271">
        <f>建設係数!AA32*H$122</f>
        <v>0</v>
      </c>
      <c r="I32" s="271">
        <f>建設係数!AB32*I$122</f>
        <v>0</v>
      </c>
      <c r="J32" s="271">
        <f>建設係数!AC32*J$122</f>
        <v>0</v>
      </c>
      <c r="K32" s="271">
        <f>建設係数!AD32*K$122</f>
        <v>0</v>
      </c>
      <c r="L32" s="271">
        <f>建設係数!AE32*L$122</f>
        <v>0</v>
      </c>
      <c r="M32" s="271">
        <f>建設係数!AF32*M$122</f>
        <v>0</v>
      </c>
      <c r="N32" s="271">
        <f>建設係数!AG32*N$122</f>
        <v>0</v>
      </c>
      <c r="O32" s="271">
        <f>建設係数!AH32*O$122</f>
        <v>0</v>
      </c>
      <c r="P32" s="271">
        <f>建設係数!AI32*P$122</f>
        <v>0</v>
      </c>
      <c r="Q32" s="271">
        <f>建設係数!AJ32*Q$122</f>
        <v>0</v>
      </c>
      <c r="R32" s="271">
        <f>建設係数!AK32*R$122</f>
        <v>0</v>
      </c>
      <c r="S32" s="271">
        <f>建設係数!AL32*S$122</f>
        <v>0</v>
      </c>
      <c r="T32" s="271">
        <f>建設係数!AM32*T$122</f>
        <v>0</v>
      </c>
      <c r="U32" s="271">
        <f>建設係数!AN32*U$122</f>
        <v>0</v>
      </c>
      <c r="V32" s="271">
        <f>建設係数!AO32*V$122</f>
        <v>0</v>
      </c>
      <c r="W32" s="271">
        <f>建設係数!AP32*W$122</f>
        <v>0</v>
      </c>
      <c r="X32" s="271">
        <f>建設係数!AQ32*X$122</f>
        <v>0</v>
      </c>
      <c r="Y32" s="271">
        <f>建設係数!AR32*Y$122</f>
        <v>0</v>
      </c>
      <c r="Z32" s="271">
        <f>建設係数!AS32*Z$122</f>
        <v>0</v>
      </c>
      <c r="AA32" s="271">
        <f>建設係数!AT32*AA$122</f>
        <v>0</v>
      </c>
      <c r="AB32" s="271">
        <f>建設係数!AU32*AB$122</f>
        <v>0</v>
      </c>
      <c r="AC32" s="271">
        <f>建設係数!AV32*AC$122</f>
        <v>0</v>
      </c>
      <c r="AD32" s="271">
        <f>建設係数!AW32*AD$122</f>
        <v>0</v>
      </c>
      <c r="AE32" s="271">
        <f>建設係数!AX32*AE$122</f>
        <v>0</v>
      </c>
      <c r="AF32" s="271">
        <f>建設係数!AY32*AF$122</f>
        <v>0</v>
      </c>
      <c r="AG32" s="271">
        <f>建設係数!AZ32*AG$122</f>
        <v>0</v>
      </c>
      <c r="AH32" s="271">
        <f>建設係数!BA32*AH$122</f>
        <v>0</v>
      </c>
      <c r="AI32" s="271">
        <f>建設係数!BB32*AI$122</f>
        <v>0</v>
      </c>
      <c r="AJ32" s="271">
        <f>建設係数!BC32*AJ$122</f>
        <v>0</v>
      </c>
      <c r="AK32" s="271">
        <f>建設係数!BD32*AK$122</f>
        <v>0</v>
      </c>
      <c r="AL32" s="271">
        <f>建設係数!BE32*AL$122</f>
        <v>0</v>
      </c>
      <c r="AM32" s="271">
        <f>建設係数!BF32*AM$122</f>
        <v>0</v>
      </c>
      <c r="AN32" s="271">
        <f>建設係数!BG32*AN$122</f>
        <v>0</v>
      </c>
      <c r="AO32" s="271">
        <f>建設係数!BH32*AO$122</f>
        <v>0</v>
      </c>
      <c r="AP32" s="271">
        <f>建設係数!BI32*AP$122</f>
        <v>0</v>
      </c>
      <c r="AQ32" s="271">
        <f>建設係数!BJ32*AQ$122</f>
        <v>0</v>
      </c>
      <c r="AR32" s="271">
        <f>建設係数!BK32*AR$122</f>
        <v>0</v>
      </c>
      <c r="AS32" s="271">
        <f>建設係数!BL32*AS$122</f>
        <v>0</v>
      </c>
      <c r="AT32" s="271">
        <f>建設係数!BM32*AT$122</f>
        <v>0</v>
      </c>
      <c r="AU32" s="271">
        <f>建設係数!BN32*AU$122</f>
        <v>0</v>
      </c>
      <c r="AV32" s="271">
        <f>建設係数!BO32*AV$122</f>
        <v>0</v>
      </c>
      <c r="AW32" s="271">
        <f>建設係数!BP32*AW$122</f>
        <v>0</v>
      </c>
      <c r="AX32" s="271">
        <f>建設係数!BQ32*AX$122</f>
        <v>0</v>
      </c>
      <c r="AY32" s="271">
        <f>建設係数!BR32*AY$122</f>
        <v>0</v>
      </c>
      <c r="AZ32" s="271">
        <f>建設係数!BS32*AZ$122</f>
        <v>0</v>
      </c>
      <c r="BA32" s="271">
        <f>建設係数!BT32*BA$122</f>
        <v>0</v>
      </c>
      <c r="BB32" s="271">
        <f>建設係数!BU32*BB$122</f>
        <v>0</v>
      </c>
      <c r="BC32" s="271">
        <f>建設係数!BV32*BC$122</f>
        <v>0</v>
      </c>
      <c r="BD32" s="271">
        <f>建設係数!BW32*BD$122</f>
        <v>0</v>
      </c>
      <c r="BE32" s="271">
        <f>建設係数!BX32*BE$122</f>
        <v>0</v>
      </c>
      <c r="BF32" s="271">
        <f>建設係数!BY32*BF$122</f>
        <v>0</v>
      </c>
      <c r="BG32" s="271">
        <f>建設係数!BZ32*BG$122</f>
        <v>0</v>
      </c>
      <c r="BH32" s="271">
        <f>建設係数!CA32*BH$122</f>
        <v>0</v>
      </c>
      <c r="BI32" s="271">
        <f>建設係数!CB32*BI$122</f>
        <v>0</v>
      </c>
      <c r="BJ32" s="271">
        <f>建設係数!CC32*BJ$122</f>
        <v>0</v>
      </c>
      <c r="BK32" s="271">
        <f>建設係数!CD32*BK$122</f>
        <v>0</v>
      </c>
      <c r="BL32" s="271">
        <f>建設係数!CE32*BL$122</f>
        <v>0</v>
      </c>
      <c r="BM32" s="271">
        <f>建設係数!CF32*BM$122</f>
        <v>0</v>
      </c>
      <c r="BN32" s="271">
        <f>建設係数!CG32*BN$122</f>
        <v>0</v>
      </c>
      <c r="BO32" s="272">
        <f t="shared" si="2"/>
        <v>0</v>
      </c>
      <c r="BP32" s="48"/>
      <c r="BU32" s="7"/>
      <c r="BV32" s="198">
        <v>21</v>
      </c>
      <c r="BW32" s="520">
        <f t="shared" si="0"/>
        <v>27</v>
      </c>
      <c r="BX32" s="203">
        <v>55</v>
      </c>
      <c r="BY32" s="197" t="s">
        <v>382</v>
      </c>
      <c r="BZ32" s="521">
        <f>SUMIF($BV$6:$BV$111,$BX32,埼玉波及!V$6:V$111)</f>
        <v>0</v>
      </c>
      <c r="CA32" s="519">
        <f>SUMIF($BV$6:$BV$111,$BX32,埼玉波及!W$6:W$111)</f>
        <v>0</v>
      </c>
      <c r="CB32" s="519">
        <f>SUMIF($BV$6:$BV$111,$BX32,埼玉波及!X$6:X$111)</f>
        <v>0</v>
      </c>
      <c r="CC32" s="485">
        <f t="shared" si="3"/>
        <v>0</v>
      </c>
      <c r="CD32" s="201">
        <f t="shared" si="4"/>
        <v>9.4499999999999993E-5</v>
      </c>
      <c r="CE32" s="53"/>
      <c r="CF32" s="35">
        <v>27</v>
      </c>
      <c r="CG32" s="523">
        <f t="shared" si="5"/>
        <v>55</v>
      </c>
      <c r="CH32" s="524" t="str">
        <f t="shared" si="6"/>
        <v>不動産</v>
      </c>
      <c r="CI32" s="519">
        <f t="shared" si="7"/>
        <v>0</v>
      </c>
      <c r="CJ32" s="519">
        <f t="shared" si="8"/>
        <v>0</v>
      </c>
      <c r="CK32" s="519">
        <f t="shared" si="9"/>
        <v>0</v>
      </c>
      <c r="CL32" s="519">
        <f t="shared" si="10"/>
        <v>0</v>
      </c>
      <c r="CM32" s="48"/>
      <c r="CN32" s="520">
        <f t="shared" si="11"/>
        <v>27</v>
      </c>
      <c r="CO32" s="196">
        <v>211</v>
      </c>
      <c r="CP32" s="202" t="s">
        <v>499</v>
      </c>
      <c r="CQ32" s="517">
        <f>埼玉波及!V32</f>
        <v>0</v>
      </c>
      <c r="CR32" s="517">
        <f>埼玉波及!W32</f>
        <v>0</v>
      </c>
      <c r="CS32" s="517">
        <f>埼玉波及!X32</f>
        <v>0</v>
      </c>
      <c r="CT32" s="517">
        <f>埼玉波及!Y32</f>
        <v>0</v>
      </c>
      <c r="CU32" s="201">
        <f t="shared" si="12"/>
        <v>7.8899999999999993E-5</v>
      </c>
      <c r="CV32" s="53"/>
      <c r="CW32" s="35">
        <v>27</v>
      </c>
      <c r="CX32" s="529">
        <f t="shared" si="13"/>
        <v>211</v>
      </c>
      <c r="CY32" s="530" t="str">
        <f t="shared" si="14"/>
        <v>石油製品</v>
      </c>
      <c r="CZ32" s="518">
        <f t="shared" si="15"/>
        <v>0</v>
      </c>
      <c r="DA32" s="518">
        <f t="shared" si="16"/>
        <v>0</v>
      </c>
      <c r="DB32" s="518">
        <f t="shared" si="17"/>
        <v>0</v>
      </c>
      <c r="DC32" s="519">
        <f t="shared" si="18"/>
        <v>0</v>
      </c>
    </row>
    <row r="33" spans="1:107">
      <c r="A33" s="7"/>
      <c r="B33" s="196">
        <v>212</v>
      </c>
      <c r="C33" s="197" t="s">
        <v>500</v>
      </c>
      <c r="D33" s="271">
        <f>建設係数!W33*D$122</f>
        <v>0</v>
      </c>
      <c r="E33" s="271">
        <f>建設係数!X33*E$122</f>
        <v>0</v>
      </c>
      <c r="F33" s="271">
        <f>建設係数!Y33*F$122</f>
        <v>0</v>
      </c>
      <c r="G33" s="271">
        <f>建設係数!Z33*G$122</f>
        <v>0</v>
      </c>
      <c r="H33" s="271">
        <f>建設係数!AA33*H$122</f>
        <v>0</v>
      </c>
      <c r="I33" s="271">
        <f>建設係数!AB33*I$122</f>
        <v>0</v>
      </c>
      <c r="J33" s="271">
        <f>建設係数!AC33*J$122</f>
        <v>0</v>
      </c>
      <c r="K33" s="271">
        <f>建設係数!AD33*K$122</f>
        <v>0</v>
      </c>
      <c r="L33" s="271">
        <f>建設係数!AE33*L$122</f>
        <v>0</v>
      </c>
      <c r="M33" s="271">
        <f>建設係数!AF33*M$122</f>
        <v>0</v>
      </c>
      <c r="N33" s="271">
        <f>建設係数!AG33*N$122</f>
        <v>0</v>
      </c>
      <c r="O33" s="271">
        <f>建設係数!AH33*O$122</f>
        <v>0</v>
      </c>
      <c r="P33" s="271">
        <f>建設係数!AI33*P$122</f>
        <v>0</v>
      </c>
      <c r="Q33" s="271">
        <f>建設係数!AJ33*Q$122</f>
        <v>0</v>
      </c>
      <c r="R33" s="271">
        <f>建設係数!AK33*R$122</f>
        <v>0</v>
      </c>
      <c r="S33" s="271">
        <f>建設係数!AL33*S$122</f>
        <v>0</v>
      </c>
      <c r="T33" s="271">
        <f>建設係数!AM33*T$122</f>
        <v>0</v>
      </c>
      <c r="U33" s="271">
        <f>建設係数!AN33*U$122</f>
        <v>0</v>
      </c>
      <c r="V33" s="271">
        <f>建設係数!AO33*V$122</f>
        <v>0</v>
      </c>
      <c r="W33" s="271">
        <f>建設係数!AP33*W$122</f>
        <v>0</v>
      </c>
      <c r="X33" s="271">
        <f>建設係数!AQ33*X$122</f>
        <v>0</v>
      </c>
      <c r="Y33" s="271">
        <f>建設係数!AR33*Y$122</f>
        <v>0</v>
      </c>
      <c r="Z33" s="271">
        <f>建設係数!AS33*Z$122</f>
        <v>0</v>
      </c>
      <c r="AA33" s="271">
        <f>建設係数!AT33*AA$122</f>
        <v>0</v>
      </c>
      <c r="AB33" s="271">
        <f>建設係数!AU33*AB$122</f>
        <v>0</v>
      </c>
      <c r="AC33" s="271">
        <f>建設係数!AV33*AC$122</f>
        <v>0</v>
      </c>
      <c r="AD33" s="271">
        <f>建設係数!AW33*AD$122</f>
        <v>0</v>
      </c>
      <c r="AE33" s="271">
        <f>建設係数!AX33*AE$122</f>
        <v>0</v>
      </c>
      <c r="AF33" s="271">
        <f>建設係数!AY33*AF$122</f>
        <v>0</v>
      </c>
      <c r="AG33" s="271">
        <f>建設係数!AZ33*AG$122</f>
        <v>0</v>
      </c>
      <c r="AH33" s="271">
        <f>建設係数!BA33*AH$122</f>
        <v>0</v>
      </c>
      <c r="AI33" s="271">
        <f>建設係数!BB33*AI$122</f>
        <v>0</v>
      </c>
      <c r="AJ33" s="271">
        <f>建設係数!BC33*AJ$122</f>
        <v>0</v>
      </c>
      <c r="AK33" s="271">
        <f>建設係数!BD33*AK$122</f>
        <v>0</v>
      </c>
      <c r="AL33" s="271">
        <f>建設係数!BE33*AL$122</f>
        <v>0</v>
      </c>
      <c r="AM33" s="271">
        <f>建設係数!BF33*AM$122</f>
        <v>0</v>
      </c>
      <c r="AN33" s="271">
        <f>建設係数!BG33*AN$122</f>
        <v>0</v>
      </c>
      <c r="AO33" s="271">
        <f>建設係数!BH33*AO$122</f>
        <v>0</v>
      </c>
      <c r="AP33" s="271">
        <f>建設係数!BI33*AP$122</f>
        <v>0</v>
      </c>
      <c r="AQ33" s="271">
        <f>建設係数!BJ33*AQ$122</f>
        <v>0</v>
      </c>
      <c r="AR33" s="271">
        <f>建設係数!BK33*AR$122</f>
        <v>0</v>
      </c>
      <c r="AS33" s="271">
        <f>建設係数!BL33*AS$122</f>
        <v>0</v>
      </c>
      <c r="AT33" s="271">
        <f>建設係数!BM33*AT$122</f>
        <v>0</v>
      </c>
      <c r="AU33" s="271">
        <f>建設係数!BN33*AU$122</f>
        <v>0</v>
      </c>
      <c r="AV33" s="271">
        <f>建設係数!BO33*AV$122</f>
        <v>0</v>
      </c>
      <c r="AW33" s="271">
        <f>建設係数!BP33*AW$122</f>
        <v>0</v>
      </c>
      <c r="AX33" s="271">
        <f>建設係数!BQ33*AX$122</f>
        <v>0</v>
      </c>
      <c r="AY33" s="271">
        <f>建設係数!BR33*AY$122</f>
        <v>0</v>
      </c>
      <c r="AZ33" s="271">
        <f>建設係数!BS33*AZ$122</f>
        <v>0</v>
      </c>
      <c r="BA33" s="271">
        <f>建設係数!BT33*BA$122</f>
        <v>0</v>
      </c>
      <c r="BB33" s="271">
        <f>建設係数!BU33*BB$122</f>
        <v>0</v>
      </c>
      <c r="BC33" s="271">
        <f>建設係数!BV33*BC$122</f>
        <v>0</v>
      </c>
      <c r="BD33" s="271">
        <f>建設係数!BW33*BD$122</f>
        <v>0</v>
      </c>
      <c r="BE33" s="271">
        <f>建設係数!BX33*BE$122</f>
        <v>0</v>
      </c>
      <c r="BF33" s="271">
        <f>建設係数!BY33*BF$122</f>
        <v>0</v>
      </c>
      <c r="BG33" s="271">
        <f>建設係数!BZ33*BG$122</f>
        <v>0</v>
      </c>
      <c r="BH33" s="271">
        <f>建設係数!CA33*BH$122</f>
        <v>0</v>
      </c>
      <c r="BI33" s="271">
        <f>建設係数!CB33*BI$122</f>
        <v>0</v>
      </c>
      <c r="BJ33" s="271">
        <f>建設係数!CC33*BJ$122</f>
        <v>0</v>
      </c>
      <c r="BK33" s="271">
        <f>建設係数!CD33*BK$122</f>
        <v>0</v>
      </c>
      <c r="BL33" s="271">
        <f>建設係数!CE33*BL$122</f>
        <v>0</v>
      </c>
      <c r="BM33" s="271">
        <f>建設係数!CF33*BM$122</f>
        <v>0</v>
      </c>
      <c r="BN33" s="271">
        <f>建設係数!CG33*BN$122</f>
        <v>0</v>
      </c>
      <c r="BO33" s="272">
        <f t="shared" si="2"/>
        <v>0</v>
      </c>
      <c r="BP33" s="48"/>
      <c r="BU33" s="7"/>
      <c r="BV33" s="198">
        <v>21</v>
      </c>
      <c r="BW33" s="520">
        <f t="shared" si="0"/>
        <v>28</v>
      </c>
      <c r="BX33" s="203">
        <v>57</v>
      </c>
      <c r="BY33" s="197" t="s">
        <v>383</v>
      </c>
      <c r="BZ33" s="521">
        <f>SUMIF($BV$6:$BV$111,$BX33,埼玉波及!V$6:V$111)</f>
        <v>0</v>
      </c>
      <c r="CA33" s="519">
        <f>SUMIF($BV$6:$BV$111,$BX33,埼玉波及!W$6:W$111)</f>
        <v>0</v>
      </c>
      <c r="CB33" s="519">
        <f>SUMIF($BV$6:$BV$111,$BX33,埼玉波及!X$6:X$111)</f>
        <v>0</v>
      </c>
      <c r="CC33" s="485">
        <f t="shared" si="3"/>
        <v>0</v>
      </c>
      <c r="CD33" s="201">
        <f t="shared" si="4"/>
        <v>9.4300000000000002E-5</v>
      </c>
      <c r="CE33" s="53"/>
      <c r="CF33" s="35">
        <v>28</v>
      </c>
      <c r="CG33" s="523">
        <f t="shared" si="5"/>
        <v>57</v>
      </c>
      <c r="CH33" s="524" t="str">
        <f t="shared" si="6"/>
        <v>運輸・郵便</v>
      </c>
      <c r="CI33" s="519">
        <f t="shared" si="7"/>
        <v>0</v>
      </c>
      <c r="CJ33" s="519">
        <f t="shared" si="8"/>
        <v>0</v>
      </c>
      <c r="CK33" s="519">
        <f t="shared" si="9"/>
        <v>0</v>
      </c>
      <c r="CL33" s="519">
        <f t="shared" si="10"/>
        <v>0</v>
      </c>
      <c r="CM33" s="48"/>
      <c r="CN33" s="520">
        <f t="shared" si="11"/>
        <v>28</v>
      </c>
      <c r="CO33" s="196">
        <v>212</v>
      </c>
      <c r="CP33" s="197" t="s">
        <v>500</v>
      </c>
      <c r="CQ33" s="517">
        <f>埼玉波及!V33</f>
        <v>0</v>
      </c>
      <c r="CR33" s="517">
        <f>埼玉波及!W33</f>
        <v>0</v>
      </c>
      <c r="CS33" s="517">
        <f>埼玉波及!X33</f>
        <v>0</v>
      </c>
      <c r="CT33" s="517">
        <f>埼玉波及!Y33</f>
        <v>0</v>
      </c>
      <c r="CU33" s="201">
        <f t="shared" si="12"/>
        <v>7.8799999999999991E-5</v>
      </c>
      <c r="CV33" s="53"/>
      <c r="CW33" s="35">
        <v>28</v>
      </c>
      <c r="CX33" s="529">
        <f t="shared" si="13"/>
        <v>212</v>
      </c>
      <c r="CY33" s="530" t="str">
        <f t="shared" si="14"/>
        <v>石炭製品</v>
      </c>
      <c r="CZ33" s="518">
        <f t="shared" si="15"/>
        <v>0</v>
      </c>
      <c r="DA33" s="518">
        <f t="shared" si="16"/>
        <v>0</v>
      </c>
      <c r="DB33" s="518">
        <f t="shared" si="17"/>
        <v>0</v>
      </c>
      <c r="DC33" s="519">
        <f t="shared" si="18"/>
        <v>0</v>
      </c>
    </row>
    <row r="34" spans="1:107">
      <c r="A34" s="7"/>
      <c r="B34" s="196">
        <v>221</v>
      </c>
      <c r="C34" s="197" t="s">
        <v>501</v>
      </c>
      <c r="D34" s="271">
        <f>建設係数!W34*D$122</f>
        <v>0</v>
      </c>
      <c r="E34" s="271">
        <f>建設係数!X34*E$122</f>
        <v>0</v>
      </c>
      <c r="F34" s="271">
        <f>建設係数!Y34*F$122</f>
        <v>0</v>
      </c>
      <c r="G34" s="271">
        <f>建設係数!Z34*G$122</f>
        <v>0</v>
      </c>
      <c r="H34" s="271">
        <f>建設係数!AA34*H$122</f>
        <v>0</v>
      </c>
      <c r="I34" s="271">
        <f>建設係数!AB34*I$122</f>
        <v>0</v>
      </c>
      <c r="J34" s="271">
        <f>建設係数!AC34*J$122</f>
        <v>0</v>
      </c>
      <c r="K34" s="271">
        <f>建設係数!AD34*K$122</f>
        <v>0</v>
      </c>
      <c r="L34" s="271">
        <f>建設係数!AE34*L$122</f>
        <v>0</v>
      </c>
      <c r="M34" s="271">
        <f>建設係数!AF34*M$122</f>
        <v>0</v>
      </c>
      <c r="N34" s="271">
        <f>建設係数!AG34*N$122</f>
        <v>0</v>
      </c>
      <c r="O34" s="271">
        <f>建設係数!AH34*O$122</f>
        <v>0</v>
      </c>
      <c r="P34" s="271">
        <f>建設係数!AI34*P$122</f>
        <v>0</v>
      </c>
      <c r="Q34" s="271">
        <f>建設係数!AJ34*Q$122</f>
        <v>0</v>
      </c>
      <c r="R34" s="271">
        <f>建設係数!AK34*R$122</f>
        <v>0</v>
      </c>
      <c r="S34" s="271">
        <f>建設係数!AL34*S$122</f>
        <v>0</v>
      </c>
      <c r="T34" s="271">
        <f>建設係数!AM34*T$122</f>
        <v>0</v>
      </c>
      <c r="U34" s="271">
        <f>建設係数!AN34*U$122</f>
        <v>0</v>
      </c>
      <c r="V34" s="271">
        <f>建設係数!AO34*V$122</f>
        <v>0</v>
      </c>
      <c r="W34" s="271">
        <f>建設係数!AP34*W$122</f>
        <v>0</v>
      </c>
      <c r="X34" s="271">
        <f>建設係数!AQ34*X$122</f>
        <v>0</v>
      </c>
      <c r="Y34" s="271">
        <f>建設係数!AR34*Y$122</f>
        <v>0</v>
      </c>
      <c r="Z34" s="271">
        <f>建設係数!AS34*Z$122</f>
        <v>0</v>
      </c>
      <c r="AA34" s="271">
        <f>建設係数!AT34*AA$122</f>
        <v>0</v>
      </c>
      <c r="AB34" s="271">
        <f>建設係数!AU34*AB$122</f>
        <v>0</v>
      </c>
      <c r="AC34" s="271">
        <f>建設係数!AV34*AC$122</f>
        <v>0</v>
      </c>
      <c r="AD34" s="271">
        <f>建設係数!AW34*AD$122</f>
        <v>0</v>
      </c>
      <c r="AE34" s="271">
        <f>建設係数!AX34*AE$122</f>
        <v>0</v>
      </c>
      <c r="AF34" s="271">
        <f>建設係数!AY34*AF$122</f>
        <v>0</v>
      </c>
      <c r="AG34" s="271">
        <f>建設係数!AZ34*AG$122</f>
        <v>0</v>
      </c>
      <c r="AH34" s="271">
        <f>建設係数!BA34*AH$122</f>
        <v>0</v>
      </c>
      <c r="AI34" s="271">
        <f>建設係数!BB34*AI$122</f>
        <v>0</v>
      </c>
      <c r="AJ34" s="271">
        <f>建設係数!BC34*AJ$122</f>
        <v>0</v>
      </c>
      <c r="AK34" s="271">
        <f>建設係数!BD34*AK$122</f>
        <v>0</v>
      </c>
      <c r="AL34" s="271">
        <f>建設係数!BE34*AL$122</f>
        <v>0</v>
      </c>
      <c r="AM34" s="271">
        <f>建設係数!BF34*AM$122</f>
        <v>0</v>
      </c>
      <c r="AN34" s="271">
        <f>建設係数!BG34*AN$122</f>
        <v>0</v>
      </c>
      <c r="AO34" s="271">
        <f>建設係数!BH34*AO$122</f>
        <v>0</v>
      </c>
      <c r="AP34" s="271">
        <f>建設係数!BI34*AP$122</f>
        <v>0</v>
      </c>
      <c r="AQ34" s="271">
        <f>建設係数!BJ34*AQ$122</f>
        <v>0</v>
      </c>
      <c r="AR34" s="271">
        <f>建設係数!BK34*AR$122</f>
        <v>0</v>
      </c>
      <c r="AS34" s="271">
        <f>建設係数!BL34*AS$122</f>
        <v>0</v>
      </c>
      <c r="AT34" s="271">
        <f>建設係数!BM34*AT$122</f>
        <v>0</v>
      </c>
      <c r="AU34" s="271">
        <f>建設係数!BN34*AU$122</f>
        <v>0</v>
      </c>
      <c r="AV34" s="271">
        <f>建設係数!BO34*AV$122</f>
        <v>0</v>
      </c>
      <c r="AW34" s="271">
        <f>建設係数!BP34*AW$122</f>
        <v>0</v>
      </c>
      <c r="AX34" s="271">
        <f>建設係数!BQ34*AX$122</f>
        <v>0</v>
      </c>
      <c r="AY34" s="271">
        <f>建設係数!BR34*AY$122</f>
        <v>0</v>
      </c>
      <c r="AZ34" s="271">
        <f>建設係数!BS34*AZ$122</f>
        <v>0</v>
      </c>
      <c r="BA34" s="271">
        <f>建設係数!BT34*BA$122</f>
        <v>0</v>
      </c>
      <c r="BB34" s="271">
        <f>建設係数!BU34*BB$122</f>
        <v>0</v>
      </c>
      <c r="BC34" s="271">
        <f>建設係数!BV34*BC$122</f>
        <v>0</v>
      </c>
      <c r="BD34" s="271">
        <f>建設係数!BW34*BD$122</f>
        <v>0</v>
      </c>
      <c r="BE34" s="271">
        <f>建設係数!BX34*BE$122</f>
        <v>0</v>
      </c>
      <c r="BF34" s="271">
        <f>建設係数!BY34*BF$122</f>
        <v>0</v>
      </c>
      <c r="BG34" s="271">
        <f>建設係数!BZ34*BG$122</f>
        <v>0</v>
      </c>
      <c r="BH34" s="271">
        <f>建設係数!CA34*BH$122</f>
        <v>0</v>
      </c>
      <c r="BI34" s="271">
        <f>建設係数!CB34*BI$122</f>
        <v>0</v>
      </c>
      <c r="BJ34" s="271">
        <f>建設係数!CC34*BJ$122</f>
        <v>0</v>
      </c>
      <c r="BK34" s="271">
        <f>建設係数!CD34*BK$122</f>
        <v>0</v>
      </c>
      <c r="BL34" s="271">
        <f>建設係数!CE34*BL$122</f>
        <v>0</v>
      </c>
      <c r="BM34" s="271">
        <f>建設係数!CF34*BM$122</f>
        <v>0</v>
      </c>
      <c r="BN34" s="271">
        <f>建設係数!CG34*BN$122</f>
        <v>0</v>
      </c>
      <c r="BO34" s="272">
        <f t="shared" si="2"/>
        <v>0</v>
      </c>
      <c r="BP34" s="48"/>
      <c r="BU34" s="7"/>
      <c r="BV34" s="198">
        <v>22</v>
      </c>
      <c r="BW34" s="520">
        <f t="shared" si="0"/>
        <v>29</v>
      </c>
      <c r="BX34" s="203">
        <v>59</v>
      </c>
      <c r="BY34" s="202" t="s">
        <v>266</v>
      </c>
      <c r="BZ34" s="521">
        <f>SUMIF($BV$6:$BV$111,$BX34,埼玉波及!V$6:V$111)</f>
        <v>0</v>
      </c>
      <c r="CA34" s="519">
        <f>SUMIF($BV$6:$BV$111,$BX34,埼玉波及!W$6:W$111)</f>
        <v>0</v>
      </c>
      <c r="CB34" s="519">
        <f>SUMIF($BV$6:$BV$111,$BX34,埼玉波及!X$6:X$111)</f>
        <v>0</v>
      </c>
      <c r="CC34" s="485">
        <f t="shared" si="3"/>
        <v>0</v>
      </c>
      <c r="CD34" s="201">
        <f t="shared" si="4"/>
        <v>9.4099999999999997E-5</v>
      </c>
      <c r="CE34" s="53"/>
      <c r="CF34" s="35">
        <v>29</v>
      </c>
      <c r="CG34" s="523">
        <f t="shared" si="5"/>
        <v>59</v>
      </c>
      <c r="CH34" s="524" t="str">
        <f t="shared" si="6"/>
        <v>情報通信</v>
      </c>
      <c r="CI34" s="519">
        <f t="shared" si="7"/>
        <v>0</v>
      </c>
      <c r="CJ34" s="519">
        <f t="shared" si="8"/>
        <v>0</v>
      </c>
      <c r="CK34" s="519">
        <f t="shared" si="9"/>
        <v>0</v>
      </c>
      <c r="CL34" s="519">
        <f t="shared" si="10"/>
        <v>0</v>
      </c>
      <c r="CM34" s="48"/>
      <c r="CN34" s="520">
        <f t="shared" si="11"/>
        <v>29</v>
      </c>
      <c r="CO34" s="196">
        <v>221</v>
      </c>
      <c r="CP34" s="197" t="s">
        <v>501</v>
      </c>
      <c r="CQ34" s="517">
        <f>埼玉波及!V34</f>
        <v>0</v>
      </c>
      <c r="CR34" s="517">
        <f>埼玉波及!W34</f>
        <v>0</v>
      </c>
      <c r="CS34" s="517">
        <f>埼玉波及!X34</f>
        <v>0</v>
      </c>
      <c r="CT34" s="517">
        <f>埼玉波及!Y34</f>
        <v>0</v>
      </c>
      <c r="CU34" s="201">
        <f t="shared" si="12"/>
        <v>7.7899999999999996E-5</v>
      </c>
      <c r="CV34" s="53"/>
      <c r="CW34" s="35">
        <v>29</v>
      </c>
      <c r="CX34" s="529">
        <f t="shared" si="13"/>
        <v>221</v>
      </c>
      <c r="CY34" s="530" t="str">
        <f t="shared" si="14"/>
        <v>プラスチック製品</v>
      </c>
      <c r="CZ34" s="518">
        <f t="shared" si="15"/>
        <v>0</v>
      </c>
      <c r="DA34" s="518">
        <f t="shared" si="16"/>
        <v>0</v>
      </c>
      <c r="DB34" s="518">
        <f t="shared" si="17"/>
        <v>0</v>
      </c>
      <c r="DC34" s="519">
        <f t="shared" si="18"/>
        <v>0</v>
      </c>
    </row>
    <row r="35" spans="1:107">
      <c r="A35" s="7"/>
      <c r="B35" s="196">
        <v>222</v>
      </c>
      <c r="C35" s="197" t="s">
        <v>502</v>
      </c>
      <c r="D35" s="271">
        <f>建設係数!W35*D$122</f>
        <v>0</v>
      </c>
      <c r="E35" s="271">
        <f>建設係数!X35*E$122</f>
        <v>0</v>
      </c>
      <c r="F35" s="271">
        <f>建設係数!Y35*F$122</f>
        <v>0</v>
      </c>
      <c r="G35" s="271">
        <f>建設係数!Z35*G$122</f>
        <v>0</v>
      </c>
      <c r="H35" s="271">
        <f>建設係数!AA35*H$122</f>
        <v>0</v>
      </c>
      <c r="I35" s="271">
        <f>建設係数!AB35*I$122</f>
        <v>0</v>
      </c>
      <c r="J35" s="271">
        <f>建設係数!AC35*J$122</f>
        <v>0</v>
      </c>
      <c r="K35" s="271">
        <f>建設係数!AD35*K$122</f>
        <v>0</v>
      </c>
      <c r="L35" s="271">
        <f>建設係数!AE35*L$122</f>
        <v>0</v>
      </c>
      <c r="M35" s="271">
        <f>建設係数!AF35*M$122</f>
        <v>0</v>
      </c>
      <c r="N35" s="271">
        <f>建設係数!AG35*N$122</f>
        <v>0</v>
      </c>
      <c r="O35" s="271">
        <f>建設係数!AH35*O$122</f>
        <v>0</v>
      </c>
      <c r="P35" s="271">
        <f>建設係数!AI35*P$122</f>
        <v>0</v>
      </c>
      <c r="Q35" s="271">
        <f>建設係数!AJ35*Q$122</f>
        <v>0</v>
      </c>
      <c r="R35" s="271">
        <f>建設係数!AK35*R$122</f>
        <v>0</v>
      </c>
      <c r="S35" s="271">
        <f>建設係数!AL35*S$122</f>
        <v>0</v>
      </c>
      <c r="T35" s="271">
        <f>建設係数!AM35*T$122</f>
        <v>0</v>
      </c>
      <c r="U35" s="271">
        <f>建設係数!AN35*U$122</f>
        <v>0</v>
      </c>
      <c r="V35" s="271">
        <f>建設係数!AO35*V$122</f>
        <v>0</v>
      </c>
      <c r="W35" s="271">
        <f>建設係数!AP35*W$122</f>
        <v>0</v>
      </c>
      <c r="X35" s="271">
        <f>建設係数!AQ35*X$122</f>
        <v>0</v>
      </c>
      <c r="Y35" s="271">
        <f>建設係数!AR35*Y$122</f>
        <v>0</v>
      </c>
      <c r="Z35" s="271">
        <f>建設係数!AS35*Z$122</f>
        <v>0</v>
      </c>
      <c r="AA35" s="271">
        <f>建設係数!AT35*AA$122</f>
        <v>0</v>
      </c>
      <c r="AB35" s="271">
        <f>建設係数!AU35*AB$122</f>
        <v>0</v>
      </c>
      <c r="AC35" s="271">
        <f>建設係数!AV35*AC$122</f>
        <v>0</v>
      </c>
      <c r="AD35" s="271">
        <f>建設係数!AW35*AD$122</f>
        <v>0</v>
      </c>
      <c r="AE35" s="271">
        <f>建設係数!AX35*AE$122</f>
        <v>0</v>
      </c>
      <c r="AF35" s="271">
        <f>建設係数!AY35*AF$122</f>
        <v>0</v>
      </c>
      <c r="AG35" s="271">
        <f>建設係数!AZ35*AG$122</f>
        <v>0</v>
      </c>
      <c r="AH35" s="271">
        <f>建設係数!BA35*AH$122</f>
        <v>0</v>
      </c>
      <c r="AI35" s="271">
        <f>建設係数!BB35*AI$122</f>
        <v>0</v>
      </c>
      <c r="AJ35" s="271">
        <f>建設係数!BC35*AJ$122</f>
        <v>0</v>
      </c>
      <c r="AK35" s="271">
        <f>建設係数!BD35*AK$122</f>
        <v>0</v>
      </c>
      <c r="AL35" s="271">
        <f>建設係数!BE35*AL$122</f>
        <v>0</v>
      </c>
      <c r="AM35" s="271">
        <f>建設係数!BF35*AM$122</f>
        <v>0</v>
      </c>
      <c r="AN35" s="271">
        <f>建設係数!BG35*AN$122</f>
        <v>0</v>
      </c>
      <c r="AO35" s="271">
        <f>建設係数!BH35*AO$122</f>
        <v>0</v>
      </c>
      <c r="AP35" s="271">
        <f>建設係数!BI35*AP$122</f>
        <v>0</v>
      </c>
      <c r="AQ35" s="271">
        <f>建設係数!BJ35*AQ$122</f>
        <v>0</v>
      </c>
      <c r="AR35" s="271">
        <f>建設係数!BK35*AR$122</f>
        <v>0</v>
      </c>
      <c r="AS35" s="271">
        <f>建設係数!BL35*AS$122</f>
        <v>0</v>
      </c>
      <c r="AT35" s="271">
        <f>建設係数!BM35*AT$122</f>
        <v>0</v>
      </c>
      <c r="AU35" s="271">
        <f>建設係数!BN35*AU$122</f>
        <v>0</v>
      </c>
      <c r="AV35" s="271">
        <f>建設係数!BO35*AV$122</f>
        <v>0</v>
      </c>
      <c r="AW35" s="271">
        <f>建設係数!BP35*AW$122</f>
        <v>0</v>
      </c>
      <c r="AX35" s="271">
        <f>建設係数!BQ35*AX$122</f>
        <v>0</v>
      </c>
      <c r="AY35" s="271">
        <f>建設係数!BR35*AY$122</f>
        <v>0</v>
      </c>
      <c r="AZ35" s="271">
        <f>建設係数!BS35*AZ$122</f>
        <v>0</v>
      </c>
      <c r="BA35" s="271">
        <f>建設係数!BT35*BA$122</f>
        <v>0</v>
      </c>
      <c r="BB35" s="271">
        <f>建設係数!BU35*BB$122</f>
        <v>0</v>
      </c>
      <c r="BC35" s="271">
        <f>建設係数!BV35*BC$122</f>
        <v>0</v>
      </c>
      <c r="BD35" s="271">
        <f>建設係数!BW35*BD$122</f>
        <v>0</v>
      </c>
      <c r="BE35" s="271">
        <f>建設係数!BX35*BE$122</f>
        <v>0</v>
      </c>
      <c r="BF35" s="271">
        <f>建設係数!BY35*BF$122</f>
        <v>0</v>
      </c>
      <c r="BG35" s="271">
        <f>建設係数!BZ35*BG$122</f>
        <v>0</v>
      </c>
      <c r="BH35" s="271">
        <f>建設係数!CA35*BH$122</f>
        <v>0</v>
      </c>
      <c r="BI35" s="271">
        <f>建設係数!CB35*BI$122</f>
        <v>0</v>
      </c>
      <c r="BJ35" s="271">
        <f>建設係数!CC35*BJ$122</f>
        <v>0</v>
      </c>
      <c r="BK35" s="271">
        <f>建設係数!CD35*BK$122</f>
        <v>0</v>
      </c>
      <c r="BL35" s="271">
        <f>建設係数!CE35*BL$122</f>
        <v>0</v>
      </c>
      <c r="BM35" s="271">
        <f>建設係数!CF35*BM$122</f>
        <v>0</v>
      </c>
      <c r="BN35" s="271">
        <f>建設係数!CG35*BN$122</f>
        <v>0</v>
      </c>
      <c r="BO35" s="272">
        <f t="shared" si="2"/>
        <v>0</v>
      </c>
      <c r="BP35" s="48"/>
      <c r="BU35" s="7"/>
      <c r="BV35" s="198">
        <v>22</v>
      </c>
      <c r="BW35" s="520">
        <f t="shared" si="0"/>
        <v>30</v>
      </c>
      <c r="BX35" s="203">
        <v>61</v>
      </c>
      <c r="BY35" s="197" t="s">
        <v>384</v>
      </c>
      <c r="BZ35" s="521">
        <f>SUMIF($BV$6:$BV$111,$BX35,埼玉波及!V$6:V$111)</f>
        <v>0</v>
      </c>
      <c r="CA35" s="519">
        <f>SUMIF($BV$6:$BV$111,$BX35,埼玉波及!W$6:W$111)</f>
        <v>0</v>
      </c>
      <c r="CB35" s="519">
        <f>SUMIF($BV$6:$BV$111,$BX35,埼玉波及!X$6:X$111)</f>
        <v>0</v>
      </c>
      <c r="CC35" s="485">
        <f t="shared" si="3"/>
        <v>0</v>
      </c>
      <c r="CD35" s="201">
        <f t="shared" si="4"/>
        <v>9.3899999999999992E-5</v>
      </c>
      <c r="CE35" s="53"/>
      <c r="CF35" s="35">
        <v>30</v>
      </c>
      <c r="CG35" s="523">
        <f t="shared" si="5"/>
        <v>61</v>
      </c>
      <c r="CH35" s="524" t="str">
        <f t="shared" si="6"/>
        <v>公務</v>
      </c>
      <c r="CI35" s="519">
        <f t="shared" si="7"/>
        <v>0</v>
      </c>
      <c r="CJ35" s="519">
        <f t="shared" si="8"/>
        <v>0</v>
      </c>
      <c r="CK35" s="519">
        <f t="shared" si="9"/>
        <v>0</v>
      </c>
      <c r="CL35" s="519">
        <f t="shared" si="10"/>
        <v>0</v>
      </c>
      <c r="CM35" s="48"/>
      <c r="CN35" s="520">
        <f t="shared" si="11"/>
        <v>30</v>
      </c>
      <c r="CO35" s="196">
        <v>222</v>
      </c>
      <c r="CP35" s="197" t="s">
        <v>502</v>
      </c>
      <c r="CQ35" s="517">
        <f>埼玉波及!V35</f>
        <v>0</v>
      </c>
      <c r="CR35" s="517">
        <f>埼玉波及!W35</f>
        <v>0</v>
      </c>
      <c r="CS35" s="517">
        <f>埼玉波及!X35</f>
        <v>0</v>
      </c>
      <c r="CT35" s="517">
        <f>埼玉波及!Y35</f>
        <v>0</v>
      </c>
      <c r="CU35" s="201">
        <f t="shared" si="12"/>
        <v>7.7799999999999994E-5</v>
      </c>
      <c r="CV35" s="53"/>
      <c r="CW35" s="35">
        <v>30</v>
      </c>
      <c r="CX35" s="529">
        <f t="shared" si="13"/>
        <v>222</v>
      </c>
      <c r="CY35" s="530" t="str">
        <f t="shared" si="14"/>
        <v>ゴム製品</v>
      </c>
      <c r="CZ35" s="518">
        <f t="shared" si="15"/>
        <v>0</v>
      </c>
      <c r="DA35" s="518">
        <f t="shared" si="16"/>
        <v>0</v>
      </c>
      <c r="DB35" s="518">
        <f t="shared" si="17"/>
        <v>0</v>
      </c>
      <c r="DC35" s="519">
        <f t="shared" si="18"/>
        <v>0</v>
      </c>
    </row>
    <row r="36" spans="1:107">
      <c r="A36" s="7"/>
      <c r="B36" s="196">
        <v>231</v>
      </c>
      <c r="C36" s="197" t="s">
        <v>503</v>
      </c>
      <c r="D36" s="271">
        <f>建設係数!W36*D$122</f>
        <v>0</v>
      </c>
      <c r="E36" s="271">
        <f>建設係数!X36*E$122</f>
        <v>0</v>
      </c>
      <c r="F36" s="271">
        <f>建設係数!Y36*F$122</f>
        <v>0</v>
      </c>
      <c r="G36" s="271">
        <f>建設係数!Z36*G$122</f>
        <v>0</v>
      </c>
      <c r="H36" s="271">
        <f>建設係数!AA36*H$122</f>
        <v>0</v>
      </c>
      <c r="I36" s="271">
        <f>建設係数!AB36*I$122</f>
        <v>0</v>
      </c>
      <c r="J36" s="271">
        <f>建設係数!AC36*J$122</f>
        <v>0</v>
      </c>
      <c r="K36" s="271">
        <f>建設係数!AD36*K$122</f>
        <v>0</v>
      </c>
      <c r="L36" s="271">
        <f>建設係数!AE36*L$122</f>
        <v>0</v>
      </c>
      <c r="M36" s="271">
        <f>建設係数!AF36*M$122</f>
        <v>0</v>
      </c>
      <c r="N36" s="271">
        <f>建設係数!AG36*N$122</f>
        <v>0</v>
      </c>
      <c r="O36" s="271">
        <f>建設係数!AH36*O$122</f>
        <v>0</v>
      </c>
      <c r="P36" s="271">
        <f>建設係数!AI36*P$122</f>
        <v>0</v>
      </c>
      <c r="Q36" s="271">
        <f>建設係数!AJ36*Q$122</f>
        <v>0</v>
      </c>
      <c r="R36" s="271">
        <f>建設係数!AK36*R$122</f>
        <v>0</v>
      </c>
      <c r="S36" s="271">
        <f>建設係数!AL36*S$122</f>
        <v>0</v>
      </c>
      <c r="T36" s="271">
        <f>建設係数!AM36*T$122</f>
        <v>0</v>
      </c>
      <c r="U36" s="271">
        <f>建設係数!AN36*U$122</f>
        <v>0</v>
      </c>
      <c r="V36" s="271">
        <f>建設係数!AO36*V$122</f>
        <v>0</v>
      </c>
      <c r="W36" s="271">
        <f>建設係数!AP36*W$122</f>
        <v>0</v>
      </c>
      <c r="X36" s="271">
        <f>建設係数!AQ36*X$122</f>
        <v>0</v>
      </c>
      <c r="Y36" s="271">
        <f>建設係数!AR36*Y$122</f>
        <v>0</v>
      </c>
      <c r="Z36" s="271">
        <f>建設係数!AS36*Z$122</f>
        <v>0</v>
      </c>
      <c r="AA36" s="271">
        <f>建設係数!AT36*AA$122</f>
        <v>0</v>
      </c>
      <c r="AB36" s="271">
        <f>建設係数!AU36*AB$122</f>
        <v>0</v>
      </c>
      <c r="AC36" s="271">
        <f>建設係数!AV36*AC$122</f>
        <v>0</v>
      </c>
      <c r="AD36" s="271">
        <f>建設係数!AW36*AD$122</f>
        <v>0</v>
      </c>
      <c r="AE36" s="271">
        <f>建設係数!AX36*AE$122</f>
        <v>0</v>
      </c>
      <c r="AF36" s="271">
        <f>建設係数!AY36*AF$122</f>
        <v>0</v>
      </c>
      <c r="AG36" s="271">
        <f>建設係数!AZ36*AG$122</f>
        <v>0</v>
      </c>
      <c r="AH36" s="271">
        <f>建設係数!BA36*AH$122</f>
        <v>0</v>
      </c>
      <c r="AI36" s="271">
        <f>建設係数!BB36*AI$122</f>
        <v>0</v>
      </c>
      <c r="AJ36" s="271">
        <f>建設係数!BC36*AJ$122</f>
        <v>0</v>
      </c>
      <c r="AK36" s="271">
        <f>建設係数!BD36*AK$122</f>
        <v>0</v>
      </c>
      <c r="AL36" s="271">
        <f>建設係数!BE36*AL$122</f>
        <v>0</v>
      </c>
      <c r="AM36" s="271">
        <f>建設係数!BF36*AM$122</f>
        <v>0</v>
      </c>
      <c r="AN36" s="271">
        <f>建設係数!BG36*AN$122</f>
        <v>0</v>
      </c>
      <c r="AO36" s="271">
        <f>建設係数!BH36*AO$122</f>
        <v>0</v>
      </c>
      <c r="AP36" s="271">
        <f>建設係数!BI36*AP$122</f>
        <v>0</v>
      </c>
      <c r="AQ36" s="271">
        <f>建設係数!BJ36*AQ$122</f>
        <v>0</v>
      </c>
      <c r="AR36" s="271">
        <f>建設係数!BK36*AR$122</f>
        <v>0</v>
      </c>
      <c r="AS36" s="271">
        <f>建設係数!BL36*AS$122</f>
        <v>0</v>
      </c>
      <c r="AT36" s="271">
        <f>建設係数!BM36*AT$122</f>
        <v>0</v>
      </c>
      <c r="AU36" s="271">
        <f>建設係数!BN36*AU$122</f>
        <v>0</v>
      </c>
      <c r="AV36" s="271">
        <f>建設係数!BO36*AV$122</f>
        <v>0</v>
      </c>
      <c r="AW36" s="271">
        <f>建設係数!BP36*AW$122</f>
        <v>0</v>
      </c>
      <c r="AX36" s="271">
        <f>建設係数!BQ36*AX$122</f>
        <v>0</v>
      </c>
      <c r="AY36" s="271">
        <f>建設係数!BR36*AY$122</f>
        <v>0</v>
      </c>
      <c r="AZ36" s="271">
        <f>建設係数!BS36*AZ$122</f>
        <v>0</v>
      </c>
      <c r="BA36" s="271">
        <f>建設係数!BT36*BA$122</f>
        <v>0</v>
      </c>
      <c r="BB36" s="271">
        <f>建設係数!BU36*BB$122</f>
        <v>0</v>
      </c>
      <c r="BC36" s="271">
        <f>建設係数!BV36*BC$122</f>
        <v>0</v>
      </c>
      <c r="BD36" s="271">
        <f>建設係数!BW36*BD$122</f>
        <v>0</v>
      </c>
      <c r="BE36" s="271">
        <f>建設係数!BX36*BE$122</f>
        <v>0</v>
      </c>
      <c r="BF36" s="271">
        <f>建設係数!BY36*BF$122</f>
        <v>0</v>
      </c>
      <c r="BG36" s="271">
        <f>建設係数!BZ36*BG$122</f>
        <v>0</v>
      </c>
      <c r="BH36" s="271">
        <f>建設係数!CA36*BH$122</f>
        <v>0</v>
      </c>
      <c r="BI36" s="271">
        <f>建設係数!CB36*BI$122</f>
        <v>0</v>
      </c>
      <c r="BJ36" s="271">
        <f>建設係数!CC36*BJ$122</f>
        <v>0</v>
      </c>
      <c r="BK36" s="271">
        <f>建設係数!CD36*BK$122</f>
        <v>0</v>
      </c>
      <c r="BL36" s="271">
        <f>建設係数!CE36*BL$122</f>
        <v>0</v>
      </c>
      <c r="BM36" s="271">
        <f>建設係数!CF36*BM$122</f>
        <v>0</v>
      </c>
      <c r="BN36" s="271">
        <f>建設係数!CG36*BN$122</f>
        <v>0</v>
      </c>
      <c r="BO36" s="272">
        <f t="shared" si="2"/>
        <v>0</v>
      </c>
      <c r="BP36" s="48"/>
      <c r="BU36" s="7"/>
      <c r="BV36" s="482">
        <v>39</v>
      </c>
      <c r="BW36" s="520">
        <f t="shared" si="0"/>
        <v>31</v>
      </c>
      <c r="BX36" s="203">
        <v>63</v>
      </c>
      <c r="BY36" s="197" t="s">
        <v>385</v>
      </c>
      <c r="BZ36" s="521">
        <f>SUMIF($BV$6:$BV$111,$BX36,埼玉波及!V$6:V$111)</f>
        <v>0</v>
      </c>
      <c r="CA36" s="519">
        <f>SUMIF($BV$6:$BV$111,$BX36,埼玉波及!W$6:W$111)</f>
        <v>0</v>
      </c>
      <c r="CB36" s="519">
        <f>SUMIF($BV$6:$BV$111,$BX36,埼玉波及!X$6:X$111)</f>
        <v>0</v>
      </c>
      <c r="CC36" s="485">
        <f t="shared" si="3"/>
        <v>0</v>
      </c>
      <c r="CD36" s="201">
        <f t="shared" si="4"/>
        <v>9.3700000000000001E-5</v>
      </c>
      <c r="CE36" s="53"/>
      <c r="CF36" s="35">
        <v>31</v>
      </c>
      <c r="CG36" s="523">
        <f t="shared" si="5"/>
        <v>63</v>
      </c>
      <c r="CH36" s="524" t="str">
        <f t="shared" si="6"/>
        <v>教育・研究</v>
      </c>
      <c r="CI36" s="519">
        <f t="shared" si="7"/>
        <v>0</v>
      </c>
      <c r="CJ36" s="519">
        <f t="shared" si="8"/>
        <v>0</v>
      </c>
      <c r="CK36" s="519">
        <f t="shared" si="9"/>
        <v>0</v>
      </c>
      <c r="CL36" s="519">
        <f t="shared" si="10"/>
        <v>0</v>
      </c>
      <c r="CM36" s="48"/>
      <c r="CN36" s="520">
        <f t="shared" si="11"/>
        <v>31</v>
      </c>
      <c r="CO36" s="196">
        <v>231</v>
      </c>
      <c r="CP36" s="197" t="s">
        <v>503</v>
      </c>
      <c r="CQ36" s="517">
        <f>埼玉波及!V36</f>
        <v>0</v>
      </c>
      <c r="CR36" s="517">
        <f>埼玉波及!W36</f>
        <v>0</v>
      </c>
      <c r="CS36" s="517">
        <f>埼玉波及!X36</f>
        <v>0</v>
      </c>
      <c r="CT36" s="517">
        <f>埼玉波及!Y36</f>
        <v>0</v>
      </c>
      <c r="CU36" s="201">
        <f t="shared" si="12"/>
        <v>7.6899999999999999E-5</v>
      </c>
      <c r="CV36" s="53"/>
      <c r="CW36" s="35">
        <v>31</v>
      </c>
      <c r="CX36" s="529">
        <f t="shared" si="13"/>
        <v>231</v>
      </c>
      <c r="CY36" s="530" t="str">
        <f t="shared" si="14"/>
        <v>なめし革・革製品・毛皮</v>
      </c>
      <c r="CZ36" s="518">
        <f t="shared" si="15"/>
        <v>0</v>
      </c>
      <c r="DA36" s="518">
        <f t="shared" si="16"/>
        <v>0</v>
      </c>
      <c r="DB36" s="518">
        <f t="shared" si="17"/>
        <v>0</v>
      </c>
      <c r="DC36" s="519">
        <f t="shared" si="18"/>
        <v>0</v>
      </c>
    </row>
    <row r="37" spans="1:107">
      <c r="A37" s="7"/>
      <c r="B37" s="196">
        <v>251</v>
      </c>
      <c r="C37" s="202" t="s">
        <v>504</v>
      </c>
      <c r="D37" s="271">
        <f>建設係数!W37*D$122</f>
        <v>0</v>
      </c>
      <c r="E37" s="271">
        <f>建設係数!X37*E$122</f>
        <v>0</v>
      </c>
      <c r="F37" s="271">
        <f>建設係数!Y37*F$122</f>
        <v>0</v>
      </c>
      <c r="G37" s="271">
        <f>建設係数!Z37*G$122</f>
        <v>0</v>
      </c>
      <c r="H37" s="271">
        <f>建設係数!AA37*H$122</f>
        <v>0</v>
      </c>
      <c r="I37" s="271">
        <f>建設係数!AB37*I$122</f>
        <v>0</v>
      </c>
      <c r="J37" s="271">
        <f>建設係数!AC37*J$122</f>
        <v>0</v>
      </c>
      <c r="K37" s="271">
        <f>建設係数!AD37*K$122</f>
        <v>0</v>
      </c>
      <c r="L37" s="271">
        <f>建設係数!AE37*L$122</f>
        <v>0</v>
      </c>
      <c r="M37" s="271">
        <f>建設係数!AF37*M$122</f>
        <v>0</v>
      </c>
      <c r="N37" s="271">
        <f>建設係数!AG37*N$122</f>
        <v>0</v>
      </c>
      <c r="O37" s="271">
        <f>建設係数!AH37*O$122</f>
        <v>0</v>
      </c>
      <c r="P37" s="271">
        <f>建設係数!AI37*P$122</f>
        <v>0</v>
      </c>
      <c r="Q37" s="271">
        <f>建設係数!AJ37*Q$122</f>
        <v>0</v>
      </c>
      <c r="R37" s="271">
        <f>建設係数!AK37*R$122</f>
        <v>0</v>
      </c>
      <c r="S37" s="271">
        <f>建設係数!AL37*S$122</f>
        <v>0</v>
      </c>
      <c r="T37" s="271">
        <f>建設係数!AM37*T$122</f>
        <v>0</v>
      </c>
      <c r="U37" s="271">
        <f>建設係数!AN37*U$122</f>
        <v>0</v>
      </c>
      <c r="V37" s="271">
        <f>建設係数!AO37*V$122</f>
        <v>0</v>
      </c>
      <c r="W37" s="271">
        <f>建設係数!AP37*W$122</f>
        <v>0</v>
      </c>
      <c r="X37" s="271">
        <f>建設係数!AQ37*X$122</f>
        <v>0</v>
      </c>
      <c r="Y37" s="271">
        <f>建設係数!AR37*Y$122</f>
        <v>0</v>
      </c>
      <c r="Z37" s="271">
        <f>建設係数!AS37*Z$122</f>
        <v>0</v>
      </c>
      <c r="AA37" s="271">
        <f>建設係数!AT37*AA$122</f>
        <v>0</v>
      </c>
      <c r="AB37" s="271">
        <f>建設係数!AU37*AB$122</f>
        <v>0</v>
      </c>
      <c r="AC37" s="271">
        <f>建設係数!AV37*AC$122</f>
        <v>0</v>
      </c>
      <c r="AD37" s="271">
        <f>建設係数!AW37*AD$122</f>
        <v>0</v>
      </c>
      <c r="AE37" s="271">
        <f>建設係数!AX37*AE$122</f>
        <v>0</v>
      </c>
      <c r="AF37" s="271">
        <f>建設係数!AY37*AF$122</f>
        <v>0</v>
      </c>
      <c r="AG37" s="271">
        <f>建設係数!AZ37*AG$122</f>
        <v>0</v>
      </c>
      <c r="AH37" s="271">
        <f>建設係数!BA37*AH$122</f>
        <v>0</v>
      </c>
      <c r="AI37" s="271">
        <f>建設係数!BB37*AI$122</f>
        <v>0</v>
      </c>
      <c r="AJ37" s="271">
        <f>建設係数!BC37*AJ$122</f>
        <v>0</v>
      </c>
      <c r="AK37" s="271">
        <f>建設係数!BD37*AK$122</f>
        <v>0</v>
      </c>
      <c r="AL37" s="271">
        <f>建設係数!BE37*AL$122</f>
        <v>0</v>
      </c>
      <c r="AM37" s="271">
        <f>建設係数!BF37*AM$122</f>
        <v>0</v>
      </c>
      <c r="AN37" s="271">
        <f>建設係数!BG37*AN$122</f>
        <v>0</v>
      </c>
      <c r="AO37" s="271">
        <f>建設係数!BH37*AO$122</f>
        <v>0</v>
      </c>
      <c r="AP37" s="271">
        <f>建設係数!BI37*AP$122</f>
        <v>0</v>
      </c>
      <c r="AQ37" s="271">
        <f>建設係数!BJ37*AQ$122</f>
        <v>0</v>
      </c>
      <c r="AR37" s="271">
        <f>建設係数!BK37*AR$122</f>
        <v>0</v>
      </c>
      <c r="AS37" s="271">
        <f>建設係数!BL37*AS$122</f>
        <v>0</v>
      </c>
      <c r="AT37" s="271">
        <f>建設係数!BM37*AT$122</f>
        <v>0</v>
      </c>
      <c r="AU37" s="271">
        <f>建設係数!BN37*AU$122</f>
        <v>0</v>
      </c>
      <c r="AV37" s="271">
        <f>建設係数!BO37*AV$122</f>
        <v>0</v>
      </c>
      <c r="AW37" s="271">
        <f>建設係数!BP37*AW$122</f>
        <v>0</v>
      </c>
      <c r="AX37" s="271">
        <f>建設係数!BQ37*AX$122</f>
        <v>0</v>
      </c>
      <c r="AY37" s="271">
        <f>建設係数!BR37*AY$122</f>
        <v>0</v>
      </c>
      <c r="AZ37" s="271">
        <f>建設係数!BS37*AZ$122</f>
        <v>0</v>
      </c>
      <c r="BA37" s="271">
        <f>建設係数!BT37*BA$122</f>
        <v>0</v>
      </c>
      <c r="BB37" s="271">
        <f>建設係数!BU37*BB$122</f>
        <v>0</v>
      </c>
      <c r="BC37" s="271">
        <f>建設係数!BV37*BC$122</f>
        <v>0</v>
      </c>
      <c r="BD37" s="271">
        <f>建設係数!BW37*BD$122</f>
        <v>0</v>
      </c>
      <c r="BE37" s="271">
        <f>建設係数!BX37*BE$122</f>
        <v>0</v>
      </c>
      <c r="BF37" s="271">
        <f>建設係数!BY37*BF$122</f>
        <v>0</v>
      </c>
      <c r="BG37" s="271">
        <f>建設係数!BZ37*BG$122</f>
        <v>0</v>
      </c>
      <c r="BH37" s="271">
        <f>建設係数!CA37*BH$122</f>
        <v>0</v>
      </c>
      <c r="BI37" s="271">
        <f>建設係数!CB37*BI$122</f>
        <v>0</v>
      </c>
      <c r="BJ37" s="271">
        <f>建設係数!CC37*BJ$122</f>
        <v>0</v>
      </c>
      <c r="BK37" s="271">
        <f>建設係数!CD37*BK$122</f>
        <v>0</v>
      </c>
      <c r="BL37" s="271">
        <f>建設係数!CE37*BL$122</f>
        <v>0</v>
      </c>
      <c r="BM37" s="271">
        <f>建設係数!CF37*BM$122</f>
        <v>0</v>
      </c>
      <c r="BN37" s="271">
        <f>建設係数!CG37*BN$122</f>
        <v>0</v>
      </c>
      <c r="BO37" s="272">
        <f t="shared" si="2"/>
        <v>0</v>
      </c>
      <c r="BP37" s="48"/>
      <c r="BU37" s="7"/>
      <c r="BV37" s="198">
        <v>25</v>
      </c>
      <c r="BW37" s="520">
        <f t="shared" si="0"/>
        <v>32</v>
      </c>
      <c r="BX37" s="203">
        <v>64</v>
      </c>
      <c r="BY37" s="197" t="s">
        <v>267</v>
      </c>
      <c r="BZ37" s="521">
        <f>SUMIF($BV$6:$BV$111,$BX37,埼玉波及!V$6:V$111)</f>
        <v>0</v>
      </c>
      <c r="CA37" s="519">
        <f>SUMIF($BV$6:$BV$111,$BX37,埼玉波及!W$6:W$111)</f>
        <v>0</v>
      </c>
      <c r="CB37" s="519">
        <f>SUMIF($BV$6:$BV$111,$BX37,埼玉波及!X$6:X$111)</f>
        <v>0</v>
      </c>
      <c r="CC37" s="485">
        <f t="shared" si="3"/>
        <v>0</v>
      </c>
      <c r="CD37" s="201">
        <f t="shared" si="4"/>
        <v>9.3599999999999998E-5</v>
      </c>
      <c r="CE37" s="53"/>
      <c r="CF37" s="35">
        <v>32</v>
      </c>
      <c r="CG37" s="523">
        <f t="shared" si="5"/>
        <v>64</v>
      </c>
      <c r="CH37" s="524" t="str">
        <f t="shared" si="6"/>
        <v>医療・福祉</v>
      </c>
      <c r="CI37" s="519">
        <f t="shared" si="7"/>
        <v>0</v>
      </c>
      <c r="CJ37" s="519">
        <f t="shared" si="8"/>
        <v>0</v>
      </c>
      <c r="CK37" s="519">
        <f t="shared" si="9"/>
        <v>0</v>
      </c>
      <c r="CL37" s="519">
        <f t="shared" si="10"/>
        <v>0</v>
      </c>
      <c r="CM37" s="48"/>
      <c r="CN37" s="520">
        <f t="shared" si="11"/>
        <v>32</v>
      </c>
      <c r="CO37" s="196">
        <v>251</v>
      </c>
      <c r="CP37" s="202" t="s">
        <v>504</v>
      </c>
      <c r="CQ37" s="517">
        <f>埼玉波及!V37</f>
        <v>0</v>
      </c>
      <c r="CR37" s="517">
        <f>埼玉波及!W37</f>
        <v>0</v>
      </c>
      <c r="CS37" s="517">
        <f>埼玉波及!X37</f>
        <v>0</v>
      </c>
      <c r="CT37" s="517">
        <f>埼玉波及!Y37</f>
        <v>0</v>
      </c>
      <c r="CU37" s="201">
        <f t="shared" si="12"/>
        <v>7.4899999999999991E-5</v>
      </c>
      <c r="CV37" s="53"/>
      <c r="CW37" s="35">
        <v>32</v>
      </c>
      <c r="CX37" s="529">
        <f t="shared" si="13"/>
        <v>251</v>
      </c>
      <c r="CY37" s="530" t="str">
        <f t="shared" si="14"/>
        <v>ガラス・ガラス製品</v>
      </c>
      <c r="CZ37" s="518">
        <f t="shared" si="15"/>
        <v>0</v>
      </c>
      <c r="DA37" s="518">
        <f t="shared" si="16"/>
        <v>0</v>
      </c>
      <c r="DB37" s="518">
        <f t="shared" si="17"/>
        <v>0</v>
      </c>
      <c r="DC37" s="519">
        <f t="shared" si="18"/>
        <v>0</v>
      </c>
    </row>
    <row r="38" spans="1:107">
      <c r="A38" s="7"/>
      <c r="B38" s="196">
        <v>252</v>
      </c>
      <c r="C38" s="197" t="s">
        <v>505</v>
      </c>
      <c r="D38" s="271">
        <f>建設係数!W38*D$122</f>
        <v>0</v>
      </c>
      <c r="E38" s="271">
        <f>建設係数!X38*E$122</f>
        <v>0</v>
      </c>
      <c r="F38" s="271">
        <f>建設係数!Y38*F$122</f>
        <v>0</v>
      </c>
      <c r="G38" s="271">
        <f>建設係数!Z38*G$122</f>
        <v>0</v>
      </c>
      <c r="H38" s="271">
        <f>建設係数!AA38*H$122</f>
        <v>0</v>
      </c>
      <c r="I38" s="271">
        <f>建設係数!AB38*I$122</f>
        <v>0</v>
      </c>
      <c r="J38" s="271">
        <f>建設係数!AC38*J$122</f>
        <v>0</v>
      </c>
      <c r="K38" s="271">
        <f>建設係数!AD38*K$122</f>
        <v>0</v>
      </c>
      <c r="L38" s="271">
        <f>建設係数!AE38*L$122</f>
        <v>0</v>
      </c>
      <c r="M38" s="271">
        <f>建設係数!AF38*M$122</f>
        <v>0</v>
      </c>
      <c r="N38" s="271">
        <f>建設係数!AG38*N$122</f>
        <v>0</v>
      </c>
      <c r="O38" s="271">
        <f>建設係数!AH38*O$122</f>
        <v>0</v>
      </c>
      <c r="P38" s="271">
        <f>建設係数!AI38*P$122</f>
        <v>0</v>
      </c>
      <c r="Q38" s="271">
        <f>建設係数!AJ38*Q$122</f>
        <v>0</v>
      </c>
      <c r="R38" s="271">
        <f>建設係数!AK38*R$122</f>
        <v>0</v>
      </c>
      <c r="S38" s="271">
        <f>建設係数!AL38*S$122</f>
        <v>0</v>
      </c>
      <c r="T38" s="271">
        <f>建設係数!AM38*T$122</f>
        <v>0</v>
      </c>
      <c r="U38" s="271">
        <f>建設係数!AN38*U$122</f>
        <v>0</v>
      </c>
      <c r="V38" s="271">
        <f>建設係数!AO38*V$122</f>
        <v>0</v>
      </c>
      <c r="W38" s="271">
        <f>建設係数!AP38*W$122</f>
        <v>0</v>
      </c>
      <c r="X38" s="271">
        <f>建設係数!AQ38*X$122</f>
        <v>0</v>
      </c>
      <c r="Y38" s="271">
        <f>建設係数!AR38*Y$122</f>
        <v>0</v>
      </c>
      <c r="Z38" s="271">
        <f>建設係数!AS38*Z$122</f>
        <v>0</v>
      </c>
      <c r="AA38" s="271">
        <f>建設係数!AT38*AA$122</f>
        <v>0</v>
      </c>
      <c r="AB38" s="271">
        <f>建設係数!AU38*AB$122</f>
        <v>0</v>
      </c>
      <c r="AC38" s="271">
        <f>建設係数!AV38*AC$122</f>
        <v>0</v>
      </c>
      <c r="AD38" s="271">
        <f>建設係数!AW38*AD$122</f>
        <v>0</v>
      </c>
      <c r="AE38" s="271">
        <f>建設係数!AX38*AE$122</f>
        <v>0</v>
      </c>
      <c r="AF38" s="271">
        <f>建設係数!AY38*AF$122</f>
        <v>0</v>
      </c>
      <c r="AG38" s="271">
        <f>建設係数!AZ38*AG$122</f>
        <v>0</v>
      </c>
      <c r="AH38" s="271">
        <f>建設係数!BA38*AH$122</f>
        <v>0</v>
      </c>
      <c r="AI38" s="271">
        <f>建設係数!BB38*AI$122</f>
        <v>0</v>
      </c>
      <c r="AJ38" s="271">
        <f>建設係数!BC38*AJ$122</f>
        <v>0</v>
      </c>
      <c r="AK38" s="271">
        <f>建設係数!BD38*AK$122</f>
        <v>0</v>
      </c>
      <c r="AL38" s="271">
        <f>建設係数!BE38*AL$122</f>
        <v>0</v>
      </c>
      <c r="AM38" s="271">
        <f>建設係数!BF38*AM$122</f>
        <v>0</v>
      </c>
      <c r="AN38" s="271">
        <f>建設係数!BG38*AN$122</f>
        <v>0</v>
      </c>
      <c r="AO38" s="271">
        <f>建設係数!BH38*AO$122</f>
        <v>0</v>
      </c>
      <c r="AP38" s="271">
        <f>建設係数!BI38*AP$122</f>
        <v>0</v>
      </c>
      <c r="AQ38" s="271">
        <f>建設係数!BJ38*AQ$122</f>
        <v>0</v>
      </c>
      <c r="AR38" s="271">
        <f>建設係数!BK38*AR$122</f>
        <v>0</v>
      </c>
      <c r="AS38" s="271">
        <f>建設係数!BL38*AS$122</f>
        <v>0</v>
      </c>
      <c r="AT38" s="271">
        <f>建設係数!BM38*AT$122</f>
        <v>0</v>
      </c>
      <c r="AU38" s="271">
        <f>建設係数!BN38*AU$122</f>
        <v>0</v>
      </c>
      <c r="AV38" s="271">
        <f>建設係数!BO38*AV$122</f>
        <v>0</v>
      </c>
      <c r="AW38" s="271">
        <f>建設係数!BP38*AW$122</f>
        <v>0</v>
      </c>
      <c r="AX38" s="271">
        <f>建設係数!BQ38*AX$122</f>
        <v>0</v>
      </c>
      <c r="AY38" s="271">
        <f>建設係数!BR38*AY$122</f>
        <v>0</v>
      </c>
      <c r="AZ38" s="271">
        <f>建設係数!BS38*AZ$122</f>
        <v>0</v>
      </c>
      <c r="BA38" s="271">
        <f>建設係数!BT38*BA$122</f>
        <v>0</v>
      </c>
      <c r="BB38" s="271">
        <f>建設係数!BU38*BB$122</f>
        <v>0</v>
      </c>
      <c r="BC38" s="271">
        <f>建設係数!BV38*BC$122</f>
        <v>0</v>
      </c>
      <c r="BD38" s="271">
        <f>建設係数!BW38*BD$122</f>
        <v>0</v>
      </c>
      <c r="BE38" s="271">
        <f>建設係数!BX38*BE$122</f>
        <v>0</v>
      </c>
      <c r="BF38" s="271">
        <f>建設係数!BY38*BF$122</f>
        <v>0</v>
      </c>
      <c r="BG38" s="271">
        <f>建設係数!BZ38*BG$122</f>
        <v>0</v>
      </c>
      <c r="BH38" s="271">
        <f>建設係数!CA38*BH$122</f>
        <v>0</v>
      </c>
      <c r="BI38" s="271">
        <f>建設係数!CB38*BI$122</f>
        <v>0</v>
      </c>
      <c r="BJ38" s="271">
        <f>建設係数!CC38*BJ$122</f>
        <v>0</v>
      </c>
      <c r="BK38" s="271">
        <f>建設係数!CD38*BK$122</f>
        <v>0</v>
      </c>
      <c r="BL38" s="271">
        <f>建設係数!CE38*BL$122</f>
        <v>0</v>
      </c>
      <c r="BM38" s="271">
        <f>建設係数!CF38*BM$122</f>
        <v>0</v>
      </c>
      <c r="BN38" s="271">
        <f>建設係数!CG38*BN$122</f>
        <v>0</v>
      </c>
      <c r="BO38" s="272">
        <f t="shared" si="2"/>
        <v>0</v>
      </c>
      <c r="BP38" s="48"/>
      <c r="BU38" s="7"/>
      <c r="BV38" s="198">
        <v>25</v>
      </c>
      <c r="BW38" s="520">
        <f t="shared" si="0"/>
        <v>33</v>
      </c>
      <c r="BX38" s="203">
        <v>65</v>
      </c>
      <c r="BY38" s="197" t="s">
        <v>305</v>
      </c>
      <c r="BZ38" s="521">
        <f>SUMIF($BV$6:$BV$111,$BX38,埼玉波及!V$6:V$111)</f>
        <v>0</v>
      </c>
      <c r="CA38" s="519">
        <f>SUMIF($BV$6:$BV$111,$BX38,埼玉波及!W$6:W$111)</f>
        <v>0</v>
      </c>
      <c r="CB38" s="519">
        <f>SUMIF($BV$6:$BV$111,$BX38,埼玉波及!X$6:X$111)</f>
        <v>0</v>
      </c>
      <c r="CC38" s="485">
        <f t="shared" si="3"/>
        <v>0</v>
      </c>
      <c r="CD38" s="201">
        <f t="shared" si="4"/>
        <v>9.3499999999999996E-5</v>
      </c>
      <c r="CE38" s="53"/>
      <c r="CF38" s="35">
        <v>33</v>
      </c>
      <c r="CG38" s="523">
        <f t="shared" si="5"/>
        <v>65</v>
      </c>
      <c r="CH38" s="524" t="str">
        <f t="shared" si="6"/>
        <v>他に分類されない会員制団体</v>
      </c>
      <c r="CI38" s="519">
        <f t="shared" si="7"/>
        <v>0</v>
      </c>
      <c r="CJ38" s="519">
        <f t="shared" si="8"/>
        <v>0</v>
      </c>
      <c r="CK38" s="519">
        <f t="shared" si="9"/>
        <v>0</v>
      </c>
      <c r="CL38" s="519">
        <f t="shared" si="10"/>
        <v>0</v>
      </c>
      <c r="CM38" s="48"/>
      <c r="CN38" s="520">
        <f t="shared" si="11"/>
        <v>33</v>
      </c>
      <c r="CO38" s="196">
        <v>252</v>
      </c>
      <c r="CP38" s="197" t="s">
        <v>505</v>
      </c>
      <c r="CQ38" s="517">
        <f>埼玉波及!V38</f>
        <v>0</v>
      </c>
      <c r="CR38" s="517">
        <f>埼玉波及!W38</f>
        <v>0</v>
      </c>
      <c r="CS38" s="517">
        <f>埼玉波及!X38</f>
        <v>0</v>
      </c>
      <c r="CT38" s="517">
        <f>埼玉波及!Y38</f>
        <v>0</v>
      </c>
      <c r="CU38" s="201">
        <f t="shared" si="12"/>
        <v>7.4800000000000002E-5</v>
      </c>
      <c r="CV38" s="53"/>
      <c r="CW38" s="35">
        <v>33</v>
      </c>
      <c r="CX38" s="529">
        <f t="shared" si="13"/>
        <v>252</v>
      </c>
      <c r="CY38" s="530" t="str">
        <f t="shared" si="14"/>
        <v>セメント・セメント製品</v>
      </c>
      <c r="CZ38" s="518">
        <f t="shared" si="15"/>
        <v>0</v>
      </c>
      <c r="DA38" s="518">
        <f t="shared" si="16"/>
        <v>0</v>
      </c>
      <c r="DB38" s="518">
        <f t="shared" si="17"/>
        <v>0</v>
      </c>
      <c r="DC38" s="519">
        <f t="shared" si="18"/>
        <v>0</v>
      </c>
    </row>
    <row r="39" spans="1:107">
      <c r="A39" s="7"/>
      <c r="B39" s="196">
        <v>253</v>
      </c>
      <c r="C39" s="197" t="s">
        <v>506</v>
      </c>
      <c r="D39" s="271">
        <f>建設係数!W39*D$122</f>
        <v>0</v>
      </c>
      <c r="E39" s="271">
        <f>建設係数!X39*E$122</f>
        <v>0</v>
      </c>
      <c r="F39" s="271">
        <f>建設係数!Y39*F$122</f>
        <v>0</v>
      </c>
      <c r="G39" s="271">
        <f>建設係数!Z39*G$122</f>
        <v>0</v>
      </c>
      <c r="H39" s="271">
        <f>建設係数!AA39*H$122</f>
        <v>0</v>
      </c>
      <c r="I39" s="271">
        <f>建設係数!AB39*I$122</f>
        <v>0</v>
      </c>
      <c r="J39" s="271">
        <f>建設係数!AC39*J$122</f>
        <v>0</v>
      </c>
      <c r="K39" s="271">
        <f>建設係数!AD39*K$122</f>
        <v>0</v>
      </c>
      <c r="L39" s="271">
        <f>建設係数!AE39*L$122</f>
        <v>0</v>
      </c>
      <c r="M39" s="271">
        <f>建設係数!AF39*M$122</f>
        <v>0</v>
      </c>
      <c r="N39" s="271">
        <f>建設係数!AG39*N$122</f>
        <v>0</v>
      </c>
      <c r="O39" s="271">
        <f>建設係数!AH39*O$122</f>
        <v>0</v>
      </c>
      <c r="P39" s="271">
        <f>建設係数!AI39*P$122</f>
        <v>0</v>
      </c>
      <c r="Q39" s="271">
        <f>建設係数!AJ39*Q$122</f>
        <v>0</v>
      </c>
      <c r="R39" s="271">
        <f>建設係数!AK39*R$122</f>
        <v>0</v>
      </c>
      <c r="S39" s="271">
        <f>建設係数!AL39*S$122</f>
        <v>0</v>
      </c>
      <c r="T39" s="271">
        <f>建設係数!AM39*T$122</f>
        <v>0</v>
      </c>
      <c r="U39" s="271">
        <f>建設係数!AN39*U$122</f>
        <v>0</v>
      </c>
      <c r="V39" s="271">
        <f>建設係数!AO39*V$122</f>
        <v>0</v>
      </c>
      <c r="W39" s="271">
        <f>建設係数!AP39*W$122</f>
        <v>0</v>
      </c>
      <c r="X39" s="271">
        <f>建設係数!AQ39*X$122</f>
        <v>0</v>
      </c>
      <c r="Y39" s="271">
        <f>建設係数!AR39*Y$122</f>
        <v>0</v>
      </c>
      <c r="Z39" s="271">
        <f>建設係数!AS39*Z$122</f>
        <v>0</v>
      </c>
      <c r="AA39" s="271">
        <f>建設係数!AT39*AA$122</f>
        <v>0</v>
      </c>
      <c r="AB39" s="271">
        <f>建設係数!AU39*AB$122</f>
        <v>0</v>
      </c>
      <c r="AC39" s="271">
        <f>建設係数!AV39*AC$122</f>
        <v>0</v>
      </c>
      <c r="AD39" s="271">
        <f>建設係数!AW39*AD$122</f>
        <v>0</v>
      </c>
      <c r="AE39" s="271">
        <f>建設係数!AX39*AE$122</f>
        <v>0</v>
      </c>
      <c r="AF39" s="271">
        <f>建設係数!AY39*AF$122</f>
        <v>0</v>
      </c>
      <c r="AG39" s="271">
        <f>建設係数!AZ39*AG$122</f>
        <v>0</v>
      </c>
      <c r="AH39" s="271">
        <f>建設係数!BA39*AH$122</f>
        <v>0</v>
      </c>
      <c r="AI39" s="271">
        <f>建設係数!BB39*AI$122</f>
        <v>0</v>
      </c>
      <c r="AJ39" s="271">
        <f>建設係数!BC39*AJ$122</f>
        <v>0</v>
      </c>
      <c r="AK39" s="271">
        <f>建設係数!BD39*AK$122</f>
        <v>0</v>
      </c>
      <c r="AL39" s="271">
        <f>建設係数!BE39*AL$122</f>
        <v>0</v>
      </c>
      <c r="AM39" s="271">
        <f>建設係数!BF39*AM$122</f>
        <v>0</v>
      </c>
      <c r="AN39" s="271">
        <f>建設係数!BG39*AN$122</f>
        <v>0</v>
      </c>
      <c r="AO39" s="271">
        <f>建設係数!BH39*AO$122</f>
        <v>0</v>
      </c>
      <c r="AP39" s="271">
        <f>建設係数!BI39*AP$122</f>
        <v>0</v>
      </c>
      <c r="AQ39" s="271">
        <f>建設係数!BJ39*AQ$122</f>
        <v>0</v>
      </c>
      <c r="AR39" s="271">
        <f>建設係数!BK39*AR$122</f>
        <v>0</v>
      </c>
      <c r="AS39" s="271">
        <f>建設係数!BL39*AS$122</f>
        <v>0</v>
      </c>
      <c r="AT39" s="271">
        <f>建設係数!BM39*AT$122</f>
        <v>0</v>
      </c>
      <c r="AU39" s="271">
        <f>建設係数!BN39*AU$122</f>
        <v>0</v>
      </c>
      <c r="AV39" s="271">
        <f>建設係数!BO39*AV$122</f>
        <v>0</v>
      </c>
      <c r="AW39" s="271">
        <f>建設係数!BP39*AW$122</f>
        <v>0</v>
      </c>
      <c r="AX39" s="271">
        <f>建設係数!BQ39*AX$122</f>
        <v>0</v>
      </c>
      <c r="AY39" s="271">
        <f>建設係数!BR39*AY$122</f>
        <v>0</v>
      </c>
      <c r="AZ39" s="271">
        <f>建設係数!BS39*AZ$122</f>
        <v>0</v>
      </c>
      <c r="BA39" s="271">
        <f>建設係数!BT39*BA$122</f>
        <v>0</v>
      </c>
      <c r="BB39" s="271">
        <f>建設係数!BU39*BB$122</f>
        <v>0</v>
      </c>
      <c r="BC39" s="271">
        <f>建設係数!BV39*BC$122</f>
        <v>0</v>
      </c>
      <c r="BD39" s="271">
        <f>建設係数!BW39*BD$122</f>
        <v>0</v>
      </c>
      <c r="BE39" s="271">
        <f>建設係数!BX39*BE$122</f>
        <v>0</v>
      </c>
      <c r="BF39" s="271">
        <f>建設係数!BY39*BF$122</f>
        <v>0</v>
      </c>
      <c r="BG39" s="271">
        <f>建設係数!BZ39*BG$122</f>
        <v>0</v>
      </c>
      <c r="BH39" s="271">
        <f>建設係数!CA39*BH$122</f>
        <v>0</v>
      </c>
      <c r="BI39" s="271">
        <f>建設係数!CB39*BI$122</f>
        <v>0</v>
      </c>
      <c r="BJ39" s="271">
        <f>建設係数!CC39*BJ$122</f>
        <v>0</v>
      </c>
      <c r="BK39" s="271">
        <f>建設係数!CD39*BK$122</f>
        <v>0</v>
      </c>
      <c r="BL39" s="271">
        <f>建設係数!CE39*BL$122</f>
        <v>0</v>
      </c>
      <c r="BM39" s="271">
        <f>建設係数!CF39*BM$122</f>
        <v>0</v>
      </c>
      <c r="BN39" s="271">
        <f>建設係数!CG39*BN$122</f>
        <v>0</v>
      </c>
      <c r="BO39" s="272">
        <f t="shared" si="2"/>
        <v>0</v>
      </c>
      <c r="BP39" s="48"/>
      <c r="BU39" s="7"/>
      <c r="BV39" s="198">
        <v>25</v>
      </c>
      <c r="BW39" s="520">
        <f t="shared" si="0"/>
        <v>34</v>
      </c>
      <c r="BX39" s="203">
        <v>66</v>
      </c>
      <c r="BY39" s="197" t="s">
        <v>386</v>
      </c>
      <c r="BZ39" s="521">
        <f>SUMIF($BV$6:$BV$111,$BX39,埼玉波及!V$6:V$111)</f>
        <v>0</v>
      </c>
      <c r="CA39" s="519">
        <f>SUMIF($BV$6:$BV$111,$BX39,埼玉波及!W$6:W$111)</f>
        <v>0</v>
      </c>
      <c r="CB39" s="519">
        <f>SUMIF($BV$6:$BV$111,$BX39,埼玉波及!X$6:X$111)</f>
        <v>0</v>
      </c>
      <c r="CC39" s="485">
        <f t="shared" si="3"/>
        <v>0</v>
      </c>
      <c r="CD39" s="201">
        <f t="shared" si="4"/>
        <v>9.3399999999999993E-5</v>
      </c>
      <c r="CE39" s="53"/>
      <c r="CF39" s="205">
        <v>34</v>
      </c>
      <c r="CG39" s="523">
        <f t="shared" si="5"/>
        <v>66</v>
      </c>
      <c r="CH39" s="524" t="str">
        <f t="shared" si="6"/>
        <v>対事業所サービス</v>
      </c>
      <c r="CI39" s="519">
        <f t="shared" si="7"/>
        <v>0</v>
      </c>
      <c r="CJ39" s="519">
        <f t="shared" si="8"/>
        <v>0</v>
      </c>
      <c r="CK39" s="519">
        <f t="shared" si="9"/>
        <v>0</v>
      </c>
      <c r="CL39" s="519">
        <f t="shared" si="10"/>
        <v>0</v>
      </c>
      <c r="CM39" s="48"/>
      <c r="CN39" s="520">
        <f t="shared" si="11"/>
        <v>34</v>
      </c>
      <c r="CO39" s="196">
        <v>253</v>
      </c>
      <c r="CP39" s="197" t="s">
        <v>506</v>
      </c>
      <c r="CQ39" s="517">
        <f>埼玉波及!V39</f>
        <v>0</v>
      </c>
      <c r="CR39" s="517">
        <f>埼玉波及!W39</f>
        <v>0</v>
      </c>
      <c r="CS39" s="517">
        <f>埼玉波及!X39</f>
        <v>0</v>
      </c>
      <c r="CT39" s="517">
        <f>埼玉波及!Y39</f>
        <v>0</v>
      </c>
      <c r="CU39" s="201">
        <f t="shared" si="12"/>
        <v>7.47E-5</v>
      </c>
      <c r="CV39" s="53"/>
      <c r="CW39" s="205">
        <v>34</v>
      </c>
      <c r="CX39" s="529">
        <f t="shared" si="13"/>
        <v>253</v>
      </c>
      <c r="CY39" s="530" t="str">
        <f t="shared" si="14"/>
        <v>陶磁器</v>
      </c>
      <c r="CZ39" s="518">
        <f t="shared" si="15"/>
        <v>0</v>
      </c>
      <c r="DA39" s="518">
        <f t="shared" si="16"/>
        <v>0</v>
      </c>
      <c r="DB39" s="518">
        <f t="shared" si="17"/>
        <v>0</v>
      </c>
      <c r="DC39" s="519">
        <f t="shared" si="18"/>
        <v>0</v>
      </c>
    </row>
    <row r="40" spans="1:107">
      <c r="A40" s="7"/>
      <c r="B40" s="196">
        <v>259</v>
      </c>
      <c r="C40" s="197" t="s">
        <v>507</v>
      </c>
      <c r="D40" s="271">
        <f>建設係数!W40*D$122</f>
        <v>0</v>
      </c>
      <c r="E40" s="271">
        <f>建設係数!X40*E$122</f>
        <v>0</v>
      </c>
      <c r="F40" s="271">
        <f>建設係数!Y40*F$122</f>
        <v>0</v>
      </c>
      <c r="G40" s="271">
        <f>建設係数!Z40*G$122</f>
        <v>0</v>
      </c>
      <c r="H40" s="271">
        <f>建設係数!AA40*H$122</f>
        <v>0</v>
      </c>
      <c r="I40" s="271">
        <f>建設係数!AB40*I$122</f>
        <v>0</v>
      </c>
      <c r="J40" s="271">
        <f>建設係数!AC40*J$122</f>
        <v>0</v>
      </c>
      <c r="K40" s="271">
        <f>建設係数!AD40*K$122</f>
        <v>0</v>
      </c>
      <c r="L40" s="271">
        <f>建設係数!AE40*L$122</f>
        <v>0</v>
      </c>
      <c r="M40" s="271">
        <f>建設係数!AF40*M$122</f>
        <v>0</v>
      </c>
      <c r="N40" s="271">
        <f>建設係数!AG40*N$122</f>
        <v>0</v>
      </c>
      <c r="O40" s="271">
        <f>建設係数!AH40*O$122</f>
        <v>0</v>
      </c>
      <c r="P40" s="271">
        <f>建設係数!AI40*P$122</f>
        <v>0</v>
      </c>
      <c r="Q40" s="271">
        <f>建設係数!AJ40*Q$122</f>
        <v>0</v>
      </c>
      <c r="R40" s="271">
        <f>建設係数!AK40*R$122</f>
        <v>0</v>
      </c>
      <c r="S40" s="271">
        <f>建設係数!AL40*S$122</f>
        <v>0</v>
      </c>
      <c r="T40" s="271">
        <f>建設係数!AM40*T$122</f>
        <v>0</v>
      </c>
      <c r="U40" s="271">
        <f>建設係数!AN40*U$122</f>
        <v>0</v>
      </c>
      <c r="V40" s="271">
        <f>建設係数!AO40*V$122</f>
        <v>0</v>
      </c>
      <c r="W40" s="271">
        <f>建設係数!AP40*W$122</f>
        <v>0</v>
      </c>
      <c r="X40" s="271">
        <f>建設係数!AQ40*X$122</f>
        <v>0</v>
      </c>
      <c r="Y40" s="271">
        <f>建設係数!AR40*Y$122</f>
        <v>0</v>
      </c>
      <c r="Z40" s="271">
        <f>建設係数!AS40*Z$122</f>
        <v>0</v>
      </c>
      <c r="AA40" s="271">
        <f>建設係数!AT40*AA$122</f>
        <v>0</v>
      </c>
      <c r="AB40" s="271">
        <f>建設係数!AU40*AB$122</f>
        <v>0</v>
      </c>
      <c r="AC40" s="271">
        <f>建設係数!AV40*AC$122</f>
        <v>0</v>
      </c>
      <c r="AD40" s="271">
        <f>建設係数!AW40*AD$122</f>
        <v>0</v>
      </c>
      <c r="AE40" s="271">
        <f>建設係数!AX40*AE$122</f>
        <v>0</v>
      </c>
      <c r="AF40" s="271">
        <f>建設係数!AY40*AF$122</f>
        <v>0</v>
      </c>
      <c r="AG40" s="271">
        <f>建設係数!AZ40*AG$122</f>
        <v>0</v>
      </c>
      <c r="AH40" s="271">
        <f>建設係数!BA40*AH$122</f>
        <v>0</v>
      </c>
      <c r="AI40" s="271">
        <f>建設係数!BB40*AI$122</f>
        <v>0</v>
      </c>
      <c r="AJ40" s="271">
        <f>建設係数!BC40*AJ$122</f>
        <v>0</v>
      </c>
      <c r="AK40" s="271">
        <f>建設係数!BD40*AK$122</f>
        <v>0</v>
      </c>
      <c r="AL40" s="271">
        <f>建設係数!BE40*AL$122</f>
        <v>0</v>
      </c>
      <c r="AM40" s="271">
        <f>建設係数!BF40*AM$122</f>
        <v>0</v>
      </c>
      <c r="AN40" s="271">
        <f>建設係数!BG40*AN$122</f>
        <v>0</v>
      </c>
      <c r="AO40" s="271">
        <f>建設係数!BH40*AO$122</f>
        <v>0</v>
      </c>
      <c r="AP40" s="271">
        <f>建設係数!BI40*AP$122</f>
        <v>0</v>
      </c>
      <c r="AQ40" s="271">
        <f>建設係数!BJ40*AQ$122</f>
        <v>0</v>
      </c>
      <c r="AR40" s="271">
        <f>建設係数!BK40*AR$122</f>
        <v>0</v>
      </c>
      <c r="AS40" s="271">
        <f>建設係数!BL40*AS$122</f>
        <v>0</v>
      </c>
      <c r="AT40" s="271">
        <f>建設係数!BM40*AT$122</f>
        <v>0</v>
      </c>
      <c r="AU40" s="271">
        <f>建設係数!BN40*AU$122</f>
        <v>0</v>
      </c>
      <c r="AV40" s="271">
        <f>建設係数!BO40*AV$122</f>
        <v>0</v>
      </c>
      <c r="AW40" s="271">
        <f>建設係数!BP40*AW$122</f>
        <v>0</v>
      </c>
      <c r="AX40" s="271">
        <f>建設係数!BQ40*AX$122</f>
        <v>0</v>
      </c>
      <c r="AY40" s="271">
        <f>建設係数!BR40*AY$122</f>
        <v>0</v>
      </c>
      <c r="AZ40" s="271">
        <f>建設係数!BS40*AZ$122</f>
        <v>0</v>
      </c>
      <c r="BA40" s="271">
        <f>建設係数!BT40*BA$122</f>
        <v>0</v>
      </c>
      <c r="BB40" s="271">
        <f>建設係数!BU40*BB$122</f>
        <v>0</v>
      </c>
      <c r="BC40" s="271">
        <f>建設係数!BV40*BC$122</f>
        <v>0</v>
      </c>
      <c r="BD40" s="271">
        <f>建設係数!BW40*BD$122</f>
        <v>0</v>
      </c>
      <c r="BE40" s="271">
        <f>建設係数!BX40*BE$122</f>
        <v>0</v>
      </c>
      <c r="BF40" s="271">
        <f>建設係数!BY40*BF$122</f>
        <v>0</v>
      </c>
      <c r="BG40" s="271">
        <f>建設係数!BZ40*BG$122</f>
        <v>0</v>
      </c>
      <c r="BH40" s="271">
        <f>建設係数!CA40*BH$122</f>
        <v>0</v>
      </c>
      <c r="BI40" s="271">
        <f>建設係数!CB40*BI$122</f>
        <v>0</v>
      </c>
      <c r="BJ40" s="271">
        <f>建設係数!CC40*BJ$122</f>
        <v>0</v>
      </c>
      <c r="BK40" s="271">
        <f>建設係数!CD40*BK$122</f>
        <v>0</v>
      </c>
      <c r="BL40" s="271">
        <f>建設係数!CE40*BL$122</f>
        <v>0</v>
      </c>
      <c r="BM40" s="271">
        <f>建設係数!CF40*BM$122</f>
        <v>0</v>
      </c>
      <c r="BN40" s="271">
        <f>建設係数!CG40*BN$122</f>
        <v>0</v>
      </c>
      <c r="BO40" s="272">
        <f t="shared" si="2"/>
        <v>0</v>
      </c>
      <c r="BP40" s="48"/>
      <c r="BU40" s="7"/>
      <c r="BV40" s="198">
        <v>25</v>
      </c>
      <c r="BW40" s="520">
        <f t="shared" si="0"/>
        <v>35</v>
      </c>
      <c r="BX40" s="203">
        <v>67</v>
      </c>
      <c r="BY40" s="197" t="s">
        <v>268</v>
      </c>
      <c r="BZ40" s="521">
        <f>SUMIF($BV$6:$BV$111,$BX40,埼玉波及!V$6:V$111)</f>
        <v>0</v>
      </c>
      <c r="CA40" s="519">
        <f>SUMIF($BV$6:$BV$111,$BX40,埼玉波及!W$6:W$111)</f>
        <v>0</v>
      </c>
      <c r="CB40" s="519">
        <f>SUMIF($BV$6:$BV$111,$BX40,埼玉波及!X$6:X$111)</f>
        <v>0</v>
      </c>
      <c r="CC40" s="485">
        <f t="shared" si="3"/>
        <v>0</v>
      </c>
      <c r="CD40" s="201">
        <f t="shared" si="4"/>
        <v>9.3299999999999991E-5</v>
      </c>
      <c r="CE40" s="53"/>
      <c r="CF40" s="205">
        <v>35</v>
      </c>
      <c r="CG40" s="523">
        <f t="shared" si="5"/>
        <v>67</v>
      </c>
      <c r="CH40" s="524" t="str">
        <f t="shared" si="6"/>
        <v>対個人サービス</v>
      </c>
      <c r="CI40" s="519">
        <f t="shared" si="7"/>
        <v>0</v>
      </c>
      <c r="CJ40" s="519">
        <f t="shared" si="8"/>
        <v>0</v>
      </c>
      <c r="CK40" s="519">
        <f t="shared" si="9"/>
        <v>0</v>
      </c>
      <c r="CL40" s="519">
        <f t="shared" si="10"/>
        <v>0</v>
      </c>
      <c r="CM40" s="48"/>
      <c r="CN40" s="520">
        <f t="shared" si="11"/>
        <v>35</v>
      </c>
      <c r="CO40" s="196">
        <v>259</v>
      </c>
      <c r="CP40" s="197" t="s">
        <v>507</v>
      </c>
      <c r="CQ40" s="517">
        <f>埼玉波及!V40</f>
        <v>0</v>
      </c>
      <c r="CR40" s="517">
        <f>埼玉波及!W40</f>
        <v>0</v>
      </c>
      <c r="CS40" s="517">
        <f>埼玉波及!X40</f>
        <v>0</v>
      </c>
      <c r="CT40" s="517">
        <f>埼玉波及!Y40</f>
        <v>0</v>
      </c>
      <c r="CU40" s="201">
        <f t="shared" si="12"/>
        <v>7.4099999999999999E-5</v>
      </c>
      <c r="CV40" s="53"/>
      <c r="CW40" s="205">
        <v>35</v>
      </c>
      <c r="CX40" s="529">
        <f t="shared" si="13"/>
        <v>259</v>
      </c>
      <c r="CY40" s="530" t="str">
        <f t="shared" si="14"/>
        <v>その他の窯業・土石製品</v>
      </c>
      <c r="CZ40" s="518">
        <f t="shared" si="15"/>
        <v>0</v>
      </c>
      <c r="DA40" s="518">
        <f t="shared" si="16"/>
        <v>0</v>
      </c>
      <c r="DB40" s="518">
        <f t="shared" si="17"/>
        <v>0</v>
      </c>
      <c r="DC40" s="519">
        <f t="shared" si="18"/>
        <v>0</v>
      </c>
    </row>
    <row r="41" spans="1:107">
      <c r="A41" s="7"/>
      <c r="B41" s="196">
        <v>261</v>
      </c>
      <c r="C41" s="202" t="s">
        <v>508</v>
      </c>
      <c r="D41" s="271">
        <f>建設係数!W41*D$122</f>
        <v>0</v>
      </c>
      <c r="E41" s="271">
        <f>建設係数!X41*E$122</f>
        <v>0</v>
      </c>
      <c r="F41" s="271">
        <f>建設係数!Y41*F$122</f>
        <v>0</v>
      </c>
      <c r="G41" s="271">
        <f>建設係数!Z41*G$122</f>
        <v>0</v>
      </c>
      <c r="H41" s="271">
        <f>建設係数!AA41*H$122</f>
        <v>0</v>
      </c>
      <c r="I41" s="271">
        <f>建設係数!AB41*I$122</f>
        <v>0</v>
      </c>
      <c r="J41" s="271">
        <f>建設係数!AC41*J$122</f>
        <v>0</v>
      </c>
      <c r="K41" s="271">
        <f>建設係数!AD41*K$122</f>
        <v>0</v>
      </c>
      <c r="L41" s="271">
        <f>建設係数!AE41*L$122</f>
        <v>0</v>
      </c>
      <c r="M41" s="271">
        <f>建設係数!AF41*M$122</f>
        <v>0</v>
      </c>
      <c r="N41" s="271">
        <f>建設係数!AG41*N$122</f>
        <v>0</v>
      </c>
      <c r="O41" s="271">
        <f>建設係数!AH41*O$122</f>
        <v>0</v>
      </c>
      <c r="P41" s="271">
        <f>建設係数!AI41*P$122</f>
        <v>0</v>
      </c>
      <c r="Q41" s="271">
        <f>建設係数!AJ41*Q$122</f>
        <v>0</v>
      </c>
      <c r="R41" s="271">
        <f>建設係数!AK41*R$122</f>
        <v>0</v>
      </c>
      <c r="S41" s="271">
        <f>建設係数!AL41*S$122</f>
        <v>0</v>
      </c>
      <c r="T41" s="271">
        <f>建設係数!AM41*T$122</f>
        <v>0</v>
      </c>
      <c r="U41" s="271">
        <f>建設係数!AN41*U$122</f>
        <v>0</v>
      </c>
      <c r="V41" s="271">
        <f>建設係数!AO41*V$122</f>
        <v>0</v>
      </c>
      <c r="W41" s="271">
        <f>建設係数!AP41*W$122</f>
        <v>0</v>
      </c>
      <c r="X41" s="271">
        <f>建設係数!AQ41*X$122</f>
        <v>0</v>
      </c>
      <c r="Y41" s="271">
        <f>建設係数!AR41*Y$122</f>
        <v>0</v>
      </c>
      <c r="Z41" s="271">
        <f>建設係数!AS41*Z$122</f>
        <v>0</v>
      </c>
      <c r="AA41" s="271">
        <f>建設係数!AT41*AA$122</f>
        <v>0</v>
      </c>
      <c r="AB41" s="271">
        <f>建設係数!AU41*AB$122</f>
        <v>0</v>
      </c>
      <c r="AC41" s="271">
        <f>建設係数!AV41*AC$122</f>
        <v>0</v>
      </c>
      <c r="AD41" s="271">
        <f>建設係数!AW41*AD$122</f>
        <v>0</v>
      </c>
      <c r="AE41" s="271">
        <f>建設係数!AX41*AE$122</f>
        <v>0</v>
      </c>
      <c r="AF41" s="271">
        <f>建設係数!AY41*AF$122</f>
        <v>0</v>
      </c>
      <c r="AG41" s="271">
        <f>建設係数!AZ41*AG$122</f>
        <v>0</v>
      </c>
      <c r="AH41" s="271">
        <f>建設係数!BA41*AH$122</f>
        <v>0</v>
      </c>
      <c r="AI41" s="271">
        <f>建設係数!BB41*AI$122</f>
        <v>0</v>
      </c>
      <c r="AJ41" s="271">
        <f>建設係数!BC41*AJ$122</f>
        <v>0</v>
      </c>
      <c r="AK41" s="271">
        <f>建設係数!BD41*AK$122</f>
        <v>0</v>
      </c>
      <c r="AL41" s="271">
        <f>建設係数!BE41*AL$122</f>
        <v>0</v>
      </c>
      <c r="AM41" s="271">
        <f>建設係数!BF41*AM$122</f>
        <v>0</v>
      </c>
      <c r="AN41" s="271">
        <f>建設係数!BG41*AN$122</f>
        <v>0</v>
      </c>
      <c r="AO41" s="271">
        <f>建設係数!BH41*AO$122</f>
        <v>0</v>
      </c>
      <c r="AP41" s="271">
        <f>建設係数!BI41*AP$122</f>
        <v>0</v>
      </c>
      <c r="AQ41" s="271">
        <f>建設係数!BJ41*AQ$122</f>
        <v>0</v>
      </c>
      <c r="AR41" s="271">
        <f>建設係数!BK41*AR$122</f>
        <v>0</v>
      </c>
      <c r="AS41" s="271">
        <f>建設係数!BL41*AS$122</f>
        <v>0</v>
      </c>
      <c r="AT41" s="271">
        <f>建設係数!BM41*AT$122</f>
        <v>0</v>
      </c>
      <c r="AU41" s="271">
        <f>建設係数!BN41*AU$122</f>
        <v>0</v>
      </c>
      <c r="AV41" s="271">
        <f>建設係数!BO41*AV$122</f>
        <v>0</v>
      </c>
      <c r="AW41" s="271">
        <f>建設係数!BP41*AW$122</f>
        <v>0</v>
      </c>
      <c r="AX41" s="271">
        <f>建設係数!BQ41*AX$122</f>
        <v>0</v>
      </c>
      <c r="AY41" s="271">
        <f>建設係数!BR41*AY$122</f>
        <v>0</v>
      </c>
      <c r="AZ41" s="271">
        <f>建設係数!BS41*AZ$122</f>
        <v>0</v>
      </c>
      <c r="BA41" s="271">
        <f>建設係数!BT41*BA$122</f>
        <v>0</v>
      </c>
      <c r="BB41" s="271">
        <f>建設係数!BU41*BB$122</f>
        <v>0</v>
      </c>
      <c r="BC41" s="271">
        <f>建設係数!BV41*BC$122</f>
        <v>0</v>
      </c>
      <c r="BD41" s="271">
        <f>建設係数!BW41*BD$122</f>
        <v>0</v>
      </c>
      <c r="BE41" s="271">
        <f>建設係数!BX41*BE$122</f>
        <v>0</v>
      </c>
      <c r="BF41" s="271">
        <f>建設係数!BY41*BF$122</f>
        <v>0</v>
      </c>
      <c r="BG41" s="271">
        <f>建設係数!BZ41*BG$122</f>
        <v>0</v>
      </c>
      <c r="BH41" s="271">
        <f>建設係数!CA41*BH$122</f>
        <v>0</v>
      </c>
      <c r="BI41" s="271">
        <f>建設係数!CB41*BI$122</f>
        <v>0</v>
      </c>
      <c r="BJ41" s="271">
        <f>建設係数!CC41*BJ$122</f>
        <v>0</v>
      </c>
      <c r="BK41" s="271">
        <f>建設係数!CD41*BK$122</f>
        <v>0</v>
      </c>
      <c r="BL41" s="271">
        <f>建設係数!CE41*BL$122</f>
        <v>0</v>
      </c>
      <c r="BM41" s="271">
        <f>建設係数!CF41*BM$122</f>
        <v>0</v>
      </c>
      <c r="BN41" s="271">
        <f>建設係数!CG41*BN$122</f>
        <v>0</v>
      </c>
      <c r="BO41" s="272">
        <f t="shared" si="2"/>
        <v>0</v>
      </c>
      <c r="BP41" s="48"/>
      <c r="BU41" s="7"/>
      <c r="BV41" s="198">
        <v>26</v>
      </c>
      <c r="BW41" s="206"/>
      <c r="BX41" s="203">
        <v>68</v>
      </c>
      <c r="BY41" s="197" t="s">
        <v>244</v>
      </c>
      <c r="BZ41" s="521">
        <f>SUMIF($BV$6:$BV$111,$BX41,埼玉波及!V$6:V$111)</f>
        <v>0</v>
      </c>
      <c r="CA41" s="519">
        <f>SUMIF($BV$6:$BV$111,$BX41,埼玉波及!W$6:W$111)</f>
        <v>0</v>
      </c>
      <c r="CB41" s="519">
        <f>SUMIF($BV$6:$BV$111,$BX41,埼玉波及!X$6:X$111)</f>
        <v>0</v>
      </c>
      <c r="CC41" s="485">
        <f t="shared" si="3"/>
        <v>0</v>
      </c>
      <c r="CD41" s="27"/>
      <c r="CE41" s="53"/>
      <c r="CF41" s="207"/>
      <c r="CG41" s="203">
        <v>68</v>
      </c>
      <c r="CH41" s="197" t="s">
        <v>244</v>
      </c>
      <c r="CI41" s="525">
        <f>BZ41</f>
        <v>0</v>
      </c>
      <c r="CJ41" s="525">
        <f t="shared" ref="CJ41:CJ44" si="21">CA41</f>
        <v>0</v>
      </c>
      <c r="CK41" s="525">
        <f t="shared" ref="CK41:CK44" si="22">CB41</f>
        <v>0</v>
      </c>
      <c r="CL41" s="525">
        <f t="shared" ref="CL41:CL44" si="23">CC41</f>
        <v>0</v>
      </c>
      <c r="CM41" s="48"/>
      <c r="CN41" s="520">
        <f t="shared" si="11"/>
        <v>36</v>
      </c>
      <c r="CO41" s="196">
        <v>261</v>
      </c>
      <c r="CP41" s="202" t="s">
        <v>508</v>
      </c>
      <c r="CQ41" s="517">
        <f>埼玉波及!V41</f>
        <v>0</v>
      </c>
      <c r="CR41" s="517">
        <f>埼玉波及!W41</f>
        <v>0</v>
      </c>
      <c r="CS41" s="517">
        <f>埼玉波及!X41</f>
        <v>0</v>
      </c>
      <c r="CT41" s="517">
        <f>埼玉波及!Y41</f>
        <v>0</v>
      </c>
      <c r="CU41" s="201">
        <f t="shared" si="12"/>
        <v>7.3899999999999994E-5</v>
      </c>
      <c r="CV41" s="53"/>
      <c r="CW41" s="205">
        <v>36</v>
      </c>
      <c r="CX41" s="529">
        <f t="shared" si="13"/>
        <v>261</v>
      </c>
      <c r="CY41" s="530" t="str">
        <f t="shared" si="14"/>
        <v>銑鉄・粗鋼</v>
      </c>
      <c r="CZ41" s="518">
        <f t="shared" si="15"/>
        <v>0</v>
      </c>
      <c r="DA41" s="518">
        <f t="shared" si="16"/>
        <v>0</v>
      </c>
      <c r="DB41" s="518">
        <f t="shared" si="17"/>
        <v>0</v>
      </c>
      <c r="DC41" s="519">
        <f t="shared" si="18"/>
        <v>0</v>
      </c>
    </row>
    <row r="42" spans="1:107">
      <c r="A42" s="7"/>
      <c r="B42" s="196">
        <v>262</v>
      </c>
      <c r="C42" s="197" t="s">
        <v>509</v>
      </c>
      <c r="D42" s="271">
        <f>建設係数!W42*D$122</f>
        <v>0</v>
      </c>
      <c r="E42" s="271">
        <f>建設係数!X42*E$122</f>
        <v>0</v>
      </c>
      <c r="F42" s="271">
        <f>建設係数!Y42*F$122</f>
        <v>0</v>
      </c>
      <c r="G42" s="271">
        <f>建設係数!Z42*G$122</f>
        <v>0</v>
      </c>
      <c r="H42" s="271">
        <f>建設係数!AA42*H$122</f>
        <v>0</v>
      </c>
      <c r="I42" s="271">
        <f>建設係数!AB42*I$122</f>
        <v>0</v>
      </c>
      <c r="J42" s="271">
        <f>建設係数!AC42*J$122</f>
        <v>0</v>
      </c>
      <c r="K42" s="271">
        <f>建設係数!AD42*K$122</f>
        <v>0</v>
      </c>
      <c r="L42" s="271">
        <f>建設係数!AE42*L$122</f>
        <v>0</v>
      </c>
      <c r="M42" s="271">
        <f>建設係数!AF42*M$122</f>
        <v>0</v>
      </c>
      <c r="N42" s="271">
        <f>建設係数!AG42*N$122</f>
        <v>0</v>
      </c>
      <c r="O42" s="271">
        <f>建設係数!AH42*O$122</f>
        <v>0</v>
      </c>
      <c r="P42" s="271">
        <f>建設係数!AI42*P$122</f>
        <v>0</v>
      </c>
      <c r="Q42" s="271">
        <f>建設係数!AJ42*Q$122</f>
        <v>0</v>
      </c>
      <c r="R42" s="271">
        <f>建設係数!AK42*R$122</f>
        <v>0</v>
      </c>
      <c r="S42" s="271">
        <f>建設係数!AL42*S$122</f>
        <v>0</v>
      </c>
      <c r="T42" s="271">
        <f>建設係数!AM42*T$122</f>
        <v>0</v>
      </c>
      <c r="U42" s="271">
        <f>建設係数!AN42*U$122</f>
        <v>0</v>
      </c>
      <c r="V42" s="271">
        <f>建設係数!AO42*V$122</f>
        <v>0</v>
      </c>
      <c r="W42" s="271">
        <f>建設係数!AP42*W$122</f>
        <v>0</v>
      </c>
      <c r="X42" s="271">
        <f>建設係数!AQ42*X$122</f>
        <v>0</v>
      </c>
      <c r="Y42" s="271">
        <f>建設係数!AR42*Y$122</f>
        <v>0</v>
      </c>
      <c r="Z42" s="271">
        <f>建設係数!AS42*Z$122</f>
        <v>0</v>
      </c>
      <c r="AA42" s="271">
        <f>建設係数!AT42*AA$122</f>
        <v>0</v>
      </c>
      <c r="AB42" s="271">
        <f>建設係数!AU42*AB$122</f>
        <v>0</v>
      </c>
      <c r="AC42" s="271">
        <f>建設係数!AV42*AC$122</f>
        <v>0</v>
      </c>
      <c r="AD42" s="271">
        <f>建設係数!AW42*AD$122</f>
        <v>0</v>
      </c>
      <c r="AE42" s="271">
        <f>建設係数!AX42*AE$122</f>
        <v>0</v>
      </c>
      <c r="AF42" s="271">
        <f>建設係数!AY42*AF$122</f>
        <v>0</v>
      </c>
      <c r="AG42" s="271">
        <f>建設係数!AZ42*AG$122</f>
        <v>0</v>
      </c>
      <c r="AH42" s="271">
        <f>建設係数!BA42*AH$122</f>
        <v>0</v>
      </c>
      <c r="AI42" s="271">
        <f>建設係数!BB42*AI$122</f>
        <v>0</v>
      </c>
      <c r="AJ42" s="271">
        <f>建設係数!BC42*AJ$122</f>
        <v>0</v>
      </c>
      <c r="AK42" s="271">
        <f>建設係数!BD42*AK$122</f>
        <v>0</v>
      </c>
      <c r="AL42" s="271">
        <f>建設係数!BE42*AL$122</f>
        <v>0</v>
      </c>
      <c r="AM42" s="271">
        <f>建設係数!BF42*AM$122</f>
        <v>0</v>
      </c>
      <c r="AN42" s="271">
        <f>建設係数!BG42*AN$122</f>
        <v>0</v>
      </c>
      <c r="AO42" s="271">
        <f>建設係数!BH42*AO$122</f>
        <v>0</v>
      </c>
      <c r="AP42" s="271">
        <f>建設係数!BI42*AP$122</f>
        <v>0</v>
      </c>
      <c r="AQ42" s="271">
        <f>建設係数!BJ42*AQ$122</f>
        <v>0</v>
      </c>
      <c r="AR42" s="271">
        <f>建設係数!BK42*AR$122</f>
        <v>0</v>
      </c>
      <c r="AS42" s="271">
        <f>建設係数!BL42*AS$122</f>
        <v>0</v>
      </c>
      <c r="AT42" s="271">
        <f>建設係数!BM42*AT$122</f>
        <v>0</v>
      </c>
      <c r="AU42" s="271">
        <f>建設係数!BN42*AU$122</f>
        <v>0</v>
      </c>
      <c r="AV42" s="271">
        <f>建設係数!BO42*AV$122</f>
        <v>0</v>
      </c>
      <c r="AW42" s="271">
        <f>建設係数!BP42*AW$122</f>
        <v>0</v>
      </c>
      <c r="AX42" s="271">
        <f>建設係数!BQ42*AX$122</f>
        <v>0</v>
      </c>
      <c r="AY42" s="271">
        <f>建設係数!BR42*AY$122</f>
        <v>0</v>
      </c>
      <c r="AZ42" s="271">
        <f>建設係数!BS42*AZ$122</f>
        <v>0</v>
      </c>
      <c r="BA42" s="271">
        <f>建設係数!BT42*BA$122</f>
        <v>0</v>
      </c>
      <c r="BB42" s="271">
        <f>建設係数!BU42*BB$122</f>
        <v>0</v>
      </c>
      <c r="BC42" s="271">
        <f>建設係数!BV42*BC$122</f>
        <v>0</v>
      </c>
      <c r="BD42" s="271">
        <f>建設係数!BW42*BD$122</f>
        <v>0</v>
      </c>
      <c r="BE42" s="271">
        <f>建設係数!BX42*BE$122</f>
        <v>0</v>
      </c>
      <c r="BF42" s="271">
        <f>建設係数!BY42*BF$122</f>
        <v>0</v>
      </c>
      <c r="BG42" s="271">
        <f>建設係数!BZ42*BG$122</f>
        <v>0</v>
      </c>
      <c r="BH42" s="271">
        <f>建設係数!CA42*BH$122</f>
        <v>0</v>
      </c>
      <c r="BI42" s="271">
        <f>建設係数!CB42*BI$122</f>
        <v>0</v>
      </c>
      <c r="BJ42" s="271">
        <f>建設係数!CC42*BJ$122</f>
        <v>0</v>
      </c>
      <c r="BK42" s="271">
        <f>建設係数!CD42*BK$122</f>
        <v>0</v>
      </c>
      <c r="BL42" s="271">
        <f>建設係数!CE42*BL$122</f>
        <v>0</v>
      </c>
      <c r="BM42" s="271">
        <f>建設係数!CF42*BM$122</f>
        <v>0</v>
      </c>
      <c r="BN42" s="271">
        <f>建設係数!CG42*BN$122</f>
        <v>0</v>
      </c>
      <c r="BO42" s="272">
        <f t="shared" si="2"/>
        <v>0</v>
      </c>
      <c r="BP42" s="48"/>
      <c r="BU42" s="7"/>
      <c r="BV42" s="198">
        <v>26</v>
      </c>
      <c r="BW42" s="208"/>
      <c r="BX42" s="209">
        <v>69</v>
      </c>
      <c r="BY42" s="210" t="s">
        <v>245</v>
      </c>
      <c r="BZ42" s="521">
        <f>SUMIF($BV$6:$BV$111,$BX42,埼玉波及!V$6:V$111)</f>
        <v>0</v>
      </c>
      <c r="CA42" s="519">
        <f>SUMIF($BV$6:$BV$111,$BX42,埼玉波及!W$6:W$111)</f>
        <v>0</v>
      </c>
      <c r="CB42" s="519">
        <f>SUMIF($BV$6:$BV$111,$BX42,埼玉波及!X$6:X$111)</f>
        <v>0</v>
      </c>
      <c r="CC42" s="485">
        <f t="shared" si="3"/>
        <v>0</v>
      </c>
      <c r="CD42" s="27"/>
      <c r="CE42" s="53"/>
      <c r="CF42" s="211"/>
      <c r="CG42" s="209">
        <v>69</v>
      </c>
      <c r="CH42" s="210" t="s">
        <v>245</v>
      </c>
      <c r="CI42" s="526">
        <f t="shared" ref="CI42:CI44" si="24">BZ42</f>
        <v>0</v>
      </c>
      <c r="CJ42" s="526">
        <f t="shared" si="21"/>
        <v>0</v>
      </c>
      <c r="CK42" s="526">
        <f t="shared" si="22"/>
        <v>0</v>
      </c>
      <c r="CL42" s="526">
        <f t="shared" si="23"/>
        <v>0</v>
      </c>
      <c r="CM42" s="48"/>
      <c r="CN42" s="520">
        <f t="shared" si="11"/>
        <v>37</v>
      </c>
      <c r="CO42" s="196">
        <v>262</v>
      </c>
      <c r="CP42" s="197" t="s">
        <v>509</v>
      </c>
      <c r="CQ42" s="517">
        <f>埼玉波及!V42</f>
        <v>0</v>
      </c>
      <c r="CR42" s="517">
        <f>埼玉波及!W42</f>
        <v>0</v>
      </c>
      <c r="CS42" s="517">
        <f>埼玉波及!X42</f>
        <v>0</v>
      </c>
      <c r="CT42" s="517">
        <f>埼玉波及!Y42</f>
        <v>0</v>
      </c>
      <c r="CU42" s="201">
        <f t="shared" si="12"/>
        <v>7.3799999999999991E-5</v>
      </c>
      <c r="CV42" s="53"/>
      <c r="CW42" s="205">
        <v>37</v>
      </c>
      <c r="CX42" s="529">
        <f t="shared" si="13"/>
        <v>262</v>
      </c>
      <c r="CY42" s="530" t="str">
        <f t="shared" si="14"/>
        <v>鋼材</v>
      </c>
      <c r="CZ42" s="518">
        <f t="shared" si="15"/>
        <v>0</v>
      </c>
      <c r="DA42" s="518">
        <f t="shared" si="16"/>
        <v>0</v>
      </c>
      <c r="DB42" s="518">
        <f t="shared" si="17"/>
        <v>0</v>
      </c>
      <c r="DC42" s="519">
        <f t="shared" si="18"/>
        <v>0</v>
      </c>
    </row>
    <row r="43" spans="1:107">
      <c r="A43" s="7"/>
      <c r="B43" s="196">
        <v>263</v>
      </c>
      <c r="C43" s="197" t="s">
        <v>510</v>
      </c>
      <c r="D43" s="271">
        <f>建設係数!W43*D$122</f>
        <v>0</v>
      </c>
      <c r="E43" s="271">
        <f>建設係数!X43*E$122</f>
        <v>0</v>
      </c>
      <c r="F43" s="271">
        <f>建設係数!Y43*F$122</f>
        <v>0</v>
      </c>
      <c r="G43" s="271">
        <f>建設係数!Z43*G$122</f>
        <v>0</v>
      </c>
      <c r="H43" s="271">
        <f>建設係数!AA43*H$122</f>
        <v>0</v>
      </c>
      <c r="I43" s="271">
        <f>建設係数!AB43*I$122</f>
        <v>0</v>
      </c>
      <c r="J43" s="271">
        <f>建設係数!AC43*J$122</f>
        <v>0</v>
      </c>
      <c r="K43" s="271">
        <f>建設係数!AD43*K$122</f>
        <v>0</v>
      </c>
      <c r="L43" s="271">
        <f>建設係数!AE43*L$122</f>
        <v>0</v>
      </c>
      <c r="M43" s="271">
        <f>建設係数!AF43*M$122</f>
        <v>0</v>
      </c>
      <c r="N43" s="271">
        <f>建設係数!AG43*N$122</f>
        <v>0</v>
      </c>
      <c r="O43" s="271">
        <f>建設係数!AH43*O$122</f>
        <v>0</v>
      </c>
      <c r="P43" s="271">
        <f>建設係数!AI43*P$122</f>
        <v>0</v>
      </c>
      <c r="Q43" s="271">
        <f>建設係数!AJ43*Q$122</f>
        <v>0</v>
      </c>
      <c r="R43" s="271">
        <f>建設係数!AK43*R$122</f>
        <v>0</v>
      </c>
      <c r="S43" s="271">
        <f>建設係数!AL43*S$122</f>
        <v>0</v>
      </c>
      <c r="T43" s="271">
        <f>建設係数!AM43*T$122</f>
        <v>0</v>
      </c>
      <c r="U43" s="271">
        <f>建設係数!AN43*U$122</f>
        <v>0</v>
      </c>
      <c r="V43" s="271">
        <f>建設係数!AO43*V$122</f>
        <v>0</v>
      </c>
      <c r="W43" s="271">
        <f>建設係数!AP43*W$122</f>
        <v>0</v>
      </c>
      <c r="X43" s="271">
        <f>建設係数!AQ43*X$122</f>
        <v>0</v>
      </c>
      <c r="Y43" s="271">
        <f>建設係数!AR43*Y$122</f>
        <v>0</v>
      </c>
      <c r="Z43" s="271">
        <f>建設係数!AS43*Z$122</f>
        <v>0</v>
      </c>
      <c r="AA43" s="271">
        <f>建設係数!AT43*AA$122</f>
        <v>0</v>
      </c>
      <c r="AB43" s="271">
        <f>建設係数!AU43*AB$122</f>
        <v>0</v>
      </c>
      <c r="AC43" s="271">
        <f>建設係数!AV43*AC$122</f>
        <v>0</v>
      </c>
      <c r="AD43" s="271">
        <f>建設係数!AW43*AD$122</f>
        <v>0</v>
      </c>
      <c r="AE43" s="271">
        <f>建設係数!AX43*AE$122</f>
        <v>0</v>
      </c>
      <c r="AF43" s="271">
        <f>建設係数!AY43*AF$122</f>
        <v>0</v>
      </c>
      <c r="AG43" s="271">
        <f>建設係数!AZ43*AG$122</f>
        <v>0</v>
      </c>
      <c r="AH43" s="271">
        <f>建設係数!BA43*AH$122</f>
        <v>0</v>
      </c>
      <c r="AI43" s="271">
        <f>建設係数!BB43*AI$122</f>
        <v>0</v>
      </c>
      <c r="AJ43" s="271">
        <f>建設係数!BC43*AJ$122</f>
        <v>0</v>
      </c>
      <c r="AK43" s="271">
        <f>建設係数!BD43*AK$122</f>
        <v>0</v>
      </c>
      <c r="AL43" s="271">
        <f>建設係数!BE43*AL$122</f>
        <v>0</v>
      </c>
      <c r="AM43" s="271">
        <f>建設係数!BF43*AM$122</f>
        <v>0</v>
      </c>
      <c r="AN43" s="271">
        <f>建設係数!BG43*AN$122</f>
        <v>0</v>
      </c>
      <c r="AO43" s="271">
        <f>建設係数!BH43*AO$122</f>
        <v>0</v>
      </c>
      <c r="AP43" s="271">
        <f>建設係数!BI43*AP$122</f>
        <v>0</v>
      </c>
      <c r="AQ43" s="271">
        <f>建設係数!BJ43*AQ$122</f>
        <v>0</v>
      </c>
      <c r="AR43" s="271">
        <f>建設係数!BK43*AR$122</f>
        <v>0</v>
      </c>
      <c r="AS43" s="271">
        <f>建設係数!BL43*AS$122</f>
        <v>0</v>
      </c>
      <c r="AT43" s="271">
        <f>建設係数!BM43*AT$122</f>
        <v>0</v>
      </c>
      <c r="AU43" s="271">
        <f>建設係数!BN43*AU$122</f>
        <v>0</v>
      </c>
      <c r="AV43" s="271">
        <f>建設係数!BO43*AV$122</f>
        <v>0</v>
      </c>
      <c r="AW43" s="271">
        <f>建設係数!BP43*AW$122</f>
        <v>0</v>
      </c>
      <c r="AX43" s="271">
        <f>建設係数!BQ43*AX$122</f>
        <v>0</v>
      </c>
      <c r="AY43" s="271">
        <f>建設係数!BR43*AY$122</f>
        <v>0</v>
      </c>
      <c r="AZ43" s="271">
        <f>建設係数!BS43*AZ$122</f>
        <v>0</v>
      </c>
      <c r="BA43" s="271">
        <f>建設係数!BT43*BA$122</f>
        <v>0</v>
      </c>
      <c r="BB43" s="271">
        <f>建設係数!BU43*BB$122</f>
        <v>0</v>
      </c>
      <c r="BC43" s="271">
        <f>建設係数!BV43*BC$122</f>
        <v>0</v>
      </c>
      <c r="BD43" s="271">
        <f>建設係数!BW43*BD$122</f>
        <v>0</v>
      </c>
      <c r="BE43" s="271">
        <f>建設係数!BX43*BE$122</f>
        <v>0</v>
      </c>
      <c r="BF43" s="271">
        <f>建設係数!BY43*BF$122</f>
        <v>0</v>
      </c>
      <c r="BG43" s="271">
        <f>建設係数!BZ43*BG$122</f>
        <v>0</v>
      </c>
      <c r="BH43" s="271">
        <f>建設係数!CA43*BH$122</f>
        <v>0</v>
      </c>
      <c r="BI43" s="271">
        <f>建設係数!CB43*BI$122</f>
        <v>0</v>
      </c>
      <c r="BJ43" s="271">
        <f>建設係数!CC43*BJ$122</f>
        <v>0</v>
      </c>
      <c r="BK43" s="271">
        <f>建設係数!CD43*BK$122</f>
        <v>0</v>
      </c>
      <c r="BL43" s="271">
        <f>建設係数!CE43*BL$122</f>
        <v>0</v>
      </c>
      <c r="BM43" s="271">
        <f>建設係数!CF43*BM$122</f>
        <v>0</v>
      </c>
      <c r="BN43" s="271">
        <f>建設係数!CG43*BN$122</f>
        <v>0</v>
      </c>
      <c r="BO43" s="272">
        <f t="shared" si="2"/>
        <v>0</v>
      </c>
      <c r="BP43" s="48"/>
      <c r="BU43" s="7"/>
      <c r="BV43" s="198">
        <v>26</v>
      </c>
      <c r="BW43" s="212"/>
      <c r="BX43" s="203">
        <v>70</v>
      </c>
      <c r="BY43" s="197" t="s">
        <v>301</v>
      </c>
      <c r="BZ43" s="521">
        <f>SUMIF($BV$6:$BV$111,$BX43,埼玉波及!V$6:V$111)</f>
        <v>0</v>
      </c>
      <c r="CA43" s="519">
        <f>SUMIF($BV$6:$BV$111,$BX43,埼玉波及!W$6:W$111)</f>
        <v>0</v>
      </c>
      <c r="CB43" s="519">
        <f>SUMIF($BV$6:$BV$111,$BX43,埼玉波及!X$6:X$111)</f>
        <v>0</v>
      </c>
      <c r="CC43" s="485">
        <f t="shared" si="3"/>
        <v>0</v>
      </c>
      <c r="CD43" s="27"/>
      <c r="CE43" s="53"/>
      <c r="CF43" s="213"/>
      <c r="CG43" s="203">
        <v>70</v>
      </c>
      <c r="CH43" s="197" t="s">
        <v>301</v>
      </c>
      <c r="CI43" s="525">
        <f t="shared" si="24"/>
        <v>0</v>
      </c>
      <c r="CJ43" s="525">
        <f t="shared" si="21"/>
        <v>0</v>
      </c>
      <c r="CK43" s="525">
        <f t="shared" si="22"/>
        <v>0</v>
      </c>
      <c r="CL43" s="525">
        <f t="shared" si="23"/>
        <v>0</v>
      </c>
      <c r="CN43" s="520">
        <f t="shared" si="11"/>
        <v>38</v>
      </c>
      <c r="CO43" s="196">
        <v>263</v>
      </c>
      <c r="CP43" s="197" t="s">
        <v>510</v>
      </c>
      <c r="CQ43" s="517">
        <f>埼玉波及!V43</f>
        <v>0</v>
      </c>
      <c r="CR43" s="517">
        <f>埼玉波及!W43</f>
        <v>0</v>
      </c>
      <c r="CS43" s="517">
        <f>埼玉波及!X43</f>
        <v>0</v>
      </c>
      <c r="CT43" s="517">
        <f>埼玉波及!Y43</f>
        <v>0</v>
      </c>
      <c r="CU43" s="201">
        <f t="shared" si="12"/>
        <v>7.3700000000000002E-5</v>
      </c>
      <c r="CV43" s="53"/>
      <c r="CW43" s="205">
        <v>38</v>
      </c>
      <c r="CX43" s="529">
        <f t="shared" si="13"/>
        <v>263</v>
      </c>
      <c r="CY43" s="530" t="str">
        <f t="shared" si="14"/>
        <v>鋳鍛造品（鉄）</v>
      </c>
      <c r="CZ43" s="518">
        <f t="shared" si="15"/>
        <v>0</v>
      </c>
      <c r="DA43" s="518">
        <f t="shared" si="16"/>
        <v>0</v>
      </c>
      <c r="DB43" s="518">
        <f t="shared" si="17"/>
        <v>0</v>
      </c>
      <c r="DC43" s="519">
        <f t="shared" si="18"/>
        <v>0</v>
      </c>
    </row>
    <row r="44" spans="1:107">
      <c r="A44" s="7"/>
      <c r="B44" s="196">
        <v>269</v>
      </c>
      <c r="C44" s="197" t="s">
        <v>511</v>
      </c>
      <c r="D44" s="271">
        <f>建設係数!W44*D$122</f>
        <v>0</v>
      </c>
      <c r="E44" s="271">
        <f>建設係数!X44*E$122</f>
        <v>0</v>
      </c>
      <c r="F44" s="271">
        <f>建設係数!Y44*F$122</f>
        <v>0</v>
      </c>
      <c r="G44" s="271">
        <f>建設係数!Z44*G$122</f>
        <v>0</v>
      </c>
      <c r="H44" s="271">
        <f>建設係数!AA44*H$122</f>
        <v>0</v>
      </c>
      <c r="I44" s="271">
        <f>建設係数!AB44*I$122</f>
        <v>0</v>
      </c>
      <c r="J44" s="271">
        <f>建設係数!AC44*J$122</f>
        <v>0</v>
      </c>
      <c r="K44" s="271">
        <f>建設係数!AD44*K$122</f>
        <v>0</v>
      </c>
      <c r="L44" s="271">
        <f>建設係数!AE44*L$122</f>
        <v>0</v>
      </c>
      <c r="M44" s="271">
        <f>建設係数!AF44*M$122</f>
        <v>0</v>
      </c>
      <c r="N44" s="271">
        <f>建設係数!AG44*N$122</f>
        <v>0</v>
      </c>
      <c r="O44" s="271">
        <f>建設係数!AH44*O$122</f>
        <v>0</v>
      </c>
      <c r="P44" s="271">
        <f>建設係数!AI44*P$122</f>
        <v>0</v>
      </c>
      <c r="Q44" s="271">
        <f>建設係数!AJ44*Q$122</f>
        <v>0</v>
      </c>
      <c r="R44" s="271">
        <f>建設係数!AK44*R$122</f>
        <v>0</v>
      </c>
      <c r="S44" s="271">
        <f>建設係数!AL44*S$122</f>
        <v>0</v>
      </c>
      <c r="T44" s="271">
        <f>建設係数!AM44*T$122</f>
        <v>0</v>
      </c>
      <c r="U44" s="271">
        <f>建設係数!AN44*U$122</f>
        <v>0</v>
      </c>
      <c r="V44" s="271">
        <f>建設係数!AO44*V$122</f>
        <v>0</v>
      </c>
      <c r="W44" s="271">
        <f>建設係数!AP44*W$122</f>
        <v>0</v>
      </c>
      <c r="X44" s="271">
        <f>建設係数!AQ44*X$122</f>
        <v>0</v>
      </c>
      <c r="Y44" s="271">
        <f>建設係数!AR44*Y$122</f>
        <v>0</v>
      </c>
      <c r="Z44" s="271">
        <f>建設係数!AS44*Z$122</f>
        <v>0</v>
      </c>
      <c r="AA44" s="271">
        <f>建設係数!AT44*AA$122</f>
        <v>0</v>
      </c>
      <c r="AB44" s="271">
        <f>建設係数!AU44*AB$122</f>
        <v>0</v>
      </c>
      <c r="AC44" s="271">
        <f>建設係数!AV44*AC$122</f>
        <v>0</v>
      </c>
      <c r="AD44" s="271">
        <f>建設係数!AW44*AD$122</f>
        <v>0</v>
      </c>
      <c r="AE44" s="271">
        <f>建設係数!AX44*AE$122</f>
        <v>0</v>
      </c>
      <c r="AF44" s="271">
        <f>建設係数!AY44*AF$122</f>
        <v>0</v>
      </c>
      <c r="AG44" s="271">
        <f>建設係数!AZ44*AG$122</f>
        <v>0</v>
      </c>
      <c r="AH44" s="271">
        <f>建設係数!BA44*AH$122</f>
        <v>0</v>
      </c>
      <c r="AI44" s="271">
        <f>建設係数!BB44*AI$122</f>
        <v>0</v>
      </c>
      <c r="AJ44" s="271">
        <f>建設係数!BC44*AJ$122</f>
        <v>0</v>
      </c>
      <c r="AK44" s="271">
        <f>建設係数!BD44*AK$122</f>
        <v>0</v>
      </c>
      <c r="AL44" s="271">
        <f>建設係数!BE44*AL$122</f>
        <v>0</v>
      </c>
      <c r="AM44" s="271">
        <f>建設係数!BF44*AM$122</f>
        <v>0</v>
      </c>
      <c r="AN44" s="271">
        <f>建設係数!BG44*AN$122</f>
        <v>0</v>
      </c>
      <c r="AO44" s="271">
        <f>建設係数!BH44*AO$122</f>
        <v>0</v>
      </c>
      <c r="AP44" s="271">
        <f>建設係数!BI44*AP$122</f>
        <v>0</v>
      </c>
      <c r="AQ44" s="271">
        <f>建設係数!BJ44*AQ$122</f>
        <v>0</v>
      </c>
      <c r="AR44" s="271">
        <f>建設係数!BK44*AR$122</f>
        <v>0</v>
      </c>
      <c r="AS44" s="271">
        <f>建設係数!BL44*AS$122</f>
        <v>0</v>
      </c>
      <c r="AT44" s="271">
        <f>建設係数!BM44*AT$122</f>
        <v>0</v>
      </c>
      <c r="AU44" s="271">
        <f>建設係数!BN44*AU$122</f>
        <v>0</v>
      </c>
      <c r="AV44" s="271">
        <f>建設係数!BO44*AV$122</f>
        <v>0</v>
      </c>
      <c r="AW44" s="271">
        <f>建設係数!BP44*AW$122</f>
        <v>0</v>
      </c>
      <c r="AX44" s="271">
        <f>建設係数!BQ44*AX$122</f>
        <v>0</v>
      </c>
      <c r="AY44" s="271">
        <f>建設係数!BR44*AY$122</f>
        <v>0</v>
      </c>
      <c r="AZ44" s="271">
        <f>建設係数!BS44*AZ$122</f>
        <v>0</v>
      </c>
      <c r="BA44" s="271">
        <f>建設係数!BT44*BA$122</f>
        <v>0</v>
      </c>
      <c r="BB44" s="271">
        <f>建設係数!BU44*BB$122</f>
        <v>0</v>
      </c>
      <c r="BC44" s="271">
        <f>建設係数!BV44*BC$122</f>
        <v>0</v>
      </c>
      <c r="BD44" s="271">
        <f>建設係数!BW44*BD$122</f>
        <v>0</v>
      </c>
      <c r="BE44" s="271">
        <f>建設係数!BX44*BE$122</f>
        <v>0</v>
      </c>
      <c r="BF44" s="271">
        <f>建設係数!BY44*BF$122</f>
        <v>0</v>
      </c>
      <c r="BG44" s="271">
        <f>建設係数!BZ44*BG$122</f>
        <v>0</v>
      </c>
      <c r="BH44" s="271">
        <f>建設係数!CA44*BH$122</f>
        <v>0</v>
      </c>
      <c r="BI44" s="271">
        <f>建設係数!CB44*BI$122</f>
        <v>0</v>
      </c>
      <c r="BJ44" s="271">
        <f>建設係数!CC44*BJ$122</f>
        <v>0</v>
      </c>
      <c r="BK44" s="271">
        <f>建設係数!CD44*BK$122</f>
        <v>0</v>
      </c>
      <c r="BL44" s="271">
        <f>建設係数!CE44*BL$122</f>
        <v>0</v>
      </c>
      <c r="BM44" s="271">
        <f>建設係数!CF44*BM$122</f>
        <v>0</v>
      </c>
      <c r="BN44" s="271">
        <f>建設係数!CG44*BN$122</f>
        <v>0</v>
      </c>
      <c r="BO44" s="272">
        <f t="shared" si="2"/>
        <v>0</v>
      </c>
      <c r="BP44" s="48"/>
      <c r="BU44" s="7"/>
      <c r="BV44" s="198">
        <v>26</v>
      </c>
      <c r="BW44" s="214"/>
      <c r="BX44" s="215">
        <v>71</v>
      </c>
      <c r="BY44" s="216" t="s">
        <v>300</v>
      </c>
      <c r="BZ44" s="521">
        <f>SUMIF($BV$6:$BV$111,$BX44,埼玉波及!V$6:V$111)</f>
        <v>0</v>
      </c>
      <c r="CA44" s="519">
        <f>SUMIF($BV$6:$BV$111,$BX44,埼玉波及!W$6:W$111)</f>
        <v>0</v>
      </c>
      <c r="CB44" s="519">
        <f>SUMIF($BV$6:$BV$111,$BX44,埼玉波及!X$6:X$111)</f>
        <v>0</v>
      </c>
      <c r="CC44" s="485">
        <f t="shared" si="3"/>
        <v>0</v>
      </c>
      <c r="CD44" s="27"/>
      <c r="CE44" s="53"/>
      <c r="CF44" s="213"/>
      <c r="CG44" s="215">
        <v>71</v>
      </c>
      <c r="CH44" s="216" t="s">
        <v>300</v>
      </c>
      <c r="CI44" s="527">
        <f t="shared" si="24"/>
        <v>0</v>
      </c>
      <c r="CJ44" s="527">
        <f t="shared" si="21"/>
        <v>0</v>
      </c>
      <c r="CK44" s="527">
        <f t="shared" si="22"/>
        <v>0</v>
      </c>
      <c r="CL44" s="527">
        <f t="shared" si="23"/>
        <v>0</v>
      </c>
      <c r="CN44" s="520">
        <f t="shared" si="11"/>
        <v>39</v>
      </c>
      <c r="CO44" s="196">
        <v>269</v>
      </c>
      <c r="CP44" s="197" t="s">
        <v>511</v>
      </c>
      <c r="CQ44" s="517">
        <f>埼玉波及!V44</f>
        <v>0</v>
      </c>
      <c r="CR44" s="517">
        <f>埼玉波及!W44</f>
        <v>0</v>
      </c>
      <c r="CS44" s="517">
        <f>埼玉波及!X44</f>
        <v>0</v>
      </c>
      <c r="CT44" s="517">
        <f>埼玉波及!Y44</f>
        <v>0</v>
      </c>
      <c r="CU44" s="201">
        <f t="shared" si="12"/>
        <v>7.3100000000000001E-5</v>
      </c>
      <c r="CV44" s="53"/>
      <c r="CW44" s="205">
        <v>39</v>
      </c>
      <c r="CX44" s="529">
        <f t="shared" si="13"/>
        <v>269</v>
      </c>
      <c r="CY44" s="530" t="str">
        <f t="shared" si="14"/>
        <v>その他の鉄鋼製品</v>
      </c>
      <c r="CZ44" s="518">
        <f t="shared" si="15"/>
        <v>0</v>
      </c>
      <c r="DA44" s="518">
        <f t="shared" si="16"/>
        <v>0</v>
      </c>
      <c r="DB44" s="518">
        <f t="shared" si="17"/>
        <v>0</v>
      </c>
      <c r="DC44" s="519">
        <f t="shared" si="18"/>
        <v>0</v>
      </c>
    </row>
    <row r="45" spans="1:107">
      <c r="A45" s="7"/>
      <c r="B45" s="196">
        <v>271</v>
      </c>
      <c r="C45" s="197" t="s">
        <v>512</v>
      </c>
      <c r="D45" s="271">
        <f>建設係数!W45*D$122</f>
        <v>0</v>
      </c>
      <c r="E45" s="271">
        <f>建設係数!X45*E$122</f>
        <v>0</v>
      </c>
      <c r="F45" s="271">
        <f>建設係数!Y45*F$122</f>
        <v>0</v>
      </c>
      <c r="G45" s="271">
        <f>建設係数!Z45*G$122</f>
        <v>0</v>
      </c>
      <c r="H45" s="271">
        <f>建設係数!AA45*H$122</f>
        <v>0</v>
      </c>
      <c r="I45" s="271">
        <f>建設係数!AB45*I$122</f>
        <v>0</v>
      </c>
      <c r="J45" s="271">
        <f>建設係数!AC45*J$122</f>
        <v>0</v>
      </c>
      <c r="K45" s="271">
        <f>建設係数!AD45*K$122</f>
        <v>0</v>
      </c>
      <c r="L45" s="271">
        <f>建設係数!AE45*L$122</f>
        <v>0</v>
      </c>
      <c r="M45" s="271">
        <f>建設係数!AF45*M$122</f>
        <v>0</v>
      </c>
      <c r="N45" s="271">
        <f>建設係数!AG45*N$122</f>
        <v>0</v>
      </c>
      <c r="O45" s="271">
        <f>建設係数!AH45*O$122</f>
        <v>0</v>
      </c>
      <c r="P45" s="271">
        <f>建設係数!AI45*P$122</f>
        <v>0</v>
      </c>
      <c r="Q45" s="271">
        <f>建設係数!AJ45*Q$122</f>
        <v>0</v>
      </c>
      <c r="R45" s="271">
        <f>建設係数!AK45*R$122</f>
        <v>0</v>
      </c>
      <c r="S45" s="271">
        <f>建設係数!AL45*S$122</f>
        <v>0</v>
      </c>
      <c r="T45" s="271">
        <f>建設係数!AM45*T$122</f>
        <v>0</v>
      </c>
      <c r="U45" s="271">
        <f>建設係数!AN45*U$122</f>
        <v>0</v>
      </c>
      <c r="V45" s="271">
        <f>建設係数!AO45*V$122</f>
        <v>0</v>
      </c>
      <c r="W45" s="271">
        <f>建設係数!AP45*W$122</f>
        <v>0</v>
      </c>
      <c r="X45" s="271">
        <f>建設係数!AQ45*X$122</f>
        <v>0</v>
      </c>
      <c r="Y45" s="271">
        <f>建設係数!AR45*Y$122</f>
        <v>0</v>
      </c>
      <c r="Z45" s="271">
        <f>建設係数!AS45*Z$122</f>
        <v>0</v>
      </c>
      <c r="AA45" s="271">
        <f>建設係数!AT45*AA$122</f>
        <v>0</v>
      </c>
      <c r="AB45" s="271">
        <f>建設係数!AU45*AB$122</f>
        <v>0</v>
      </c>
      <c r="AC45" s="271">
        <f>建設係数!AV45*AC$122</f>
        <v>0</v>
      </c>
      <c r="AD45" s="271">
        <f>建設係数!AW45*AD$122</f>
        <v>0</v>
      </c>
      <c r="AE45" s="271">
        <f>建設係数!AX45*AE$122</f>
        <v>0</v>
      </c>
      <c r="AF45" s="271">
        <f>建設係数!AY45*AF$122</f>
        <v>0</v>
      </c>
      <c r="AG45" s="271">
        <f>建設係数!AZ45*AG$122</f>
        <v>0</v>
      </c>
      <c r="AH45" s="271">
        <f>建設係数!BA45*AH$122</f>
        <v>0</v>
      </c>
      <c r="AI45" s="271">
        <f>建設係数!BB45*AI$122</f>
        <v>0</v>
      </c>
      <c r="AJ45" s="271">
        <f>建設係数!BC45*AJ$122</f>
        <v>0</v>
      </c>
      <c r="AK45" s="271">
        <f>建設係数!BD45*AK$122</f>
        <v>0</v>
      </c>
      <c r="AL45" s="271">
        <f>建設係数!BE45*AL$122</f>
        <v>0</v>
      </c>
      <c r="AM45" s="271">
        <f>建設係数!BF45*AM$122</f>
        <v>0</v>
      </c>
      <c r="AN45" s="271">
        <f>建設係数!BG45*AN$122</f>
        <v>0</v>
      </c>
      <c r="AO45" s="271">
        <f>建設係数!BH45*AO$122</f>
        <v>0</v>
      </c>
      <c r="AP45" s="271">
        <f>建設係数!BI45*AP$122</f>
        <v>0</v>
      </c>
      <c r="AQ45" s="271">
        <f>建設係数!BJ45*AQ$122</f>
        <v>0</v>
      </c>
      <c r="AR45" s="271">
        <f>建設係数!BK45*AR$122</f>
        <v>0</v>
      </c>
      <c r="AS45" s="271">
        <f>建設係数!BL45*AS$122</f>
        <v>0</v>
      </c>
      <c r="AT45" s="271">
        <f>建設係数!BM45*AT$122</f>
        <v>0</v>
      </c>
      <c r="AU45" s="271">
        <f>建設係数!BN45*AU$122</f>
        <v>0</v>
      </c>
      <c r="AV45" s="271">
        <f>建設係数!BO45*AV$122</f>
        <v>0</v>
      </c>
      <c r="AW45" s="271">
        <f>建設係数!BP45*AW$122</f>
        <v>0</v>
      </c>
      <c r="AX45" s="271">
        <f>建設係数!BQ45*AX$122</f>
        <v>0</v>
      </c>
      <c r="AY45" s="271">
        <f>建設係数!BR45*AY$122</f>
        <v>0</v>
      </c>
      <c r="AZ45" s="271">
        <f>建設係数!BS45*AZ$122</f>
        <v>0</v>
      </c>
      <c r="BA45" s="271">
        <f>建設係数!BT45*BA$122</f>
        <v>0</v>
      </c>
      <c r="BB45" s="271">
        <f>建設係数!BU45*BB$122</f>
        <v>0</v>
      </c>
      <c r="BC45" s="271">
        <f>建設係数!BV45*BC$122</f>
        <v>0</v>
      </c>
      <c r="BD45" s="271">
        <f>建設係数!BW45*BD$122</f>
        <v>0</v>
      </c>
      <c r="BE45" s="271">
        <f>建設係数!BX45*BE$122</f>
        <v>0</v>
      </c>
      <c r="BF45" s="271">
        <f>建設係数!BY45*BF$122</f>
        <v>0</v>
      </c>
      <c r="BG45" s="271">
        <f>建設係数!BZ45*BG$122</f>
        <v>0</v>
      </c>
      <c r="BH45" s="271">
        <f>建設係数!CA45*BH$122</f>
        <v>0</v>
      </c>
      <c r="BI45" s="271">
        <f>建設係数!CB45*BI$122</f>
        <v>0</v>
      </c>
      <c r="BJ45" s="271">
        <f>建設係数!CC45*BJ$122</f>
        <v>0</v>
      </c>
      <c r="BK45" s="271">
        <f>建設係数!CD45*BK$122</f>
        <v>0</v>
      </c>
      <c r="BL45" s="271">
        <f>建設係数!CE45*BL$122</f>
        <v>0</v>
      </c>
      <c r="BM45" s="271">
        <f>建設係数!CF45*BM$122</f>
        <v>0</v>
      </c>
      <c r="BN45" s="271">
        <f>建設係数!CG45*BN$122</f>
        <v>0</v>
      </c>
      <c r="BO45" s="272">
        <f t="shared" si="2"/>
        <v>0</v>
      </c>
      <c r="BP45" s="48"/>
      <c r="BU45" s="7"/>
      <c r="BV45" s="198">
        <v>27</v>
      </c>
      <c r="BW45" s="214"/>
      <c r="BX45" s="217"/>
      <c r="BY45" s="218" t="s">
        <v>306</v>
      </c>
      <c r="BZ45" s="51">
        <f>SUM(BZ6:BZ44)</f>
        <v>0</v>
      </c>
      <c r="CA45" s="51">
        <f t="shared" ref="CA45:CC45" si="25">SUM(CA6:CA44)</f>
        <v>0</v>
      </c>
      <c r="CB45" s="51">
        <f t="shared" si="25"/>
        <v>0</v>
      </c>
      <c r="CC45" s="51">
        <f t="shared" si="25"/>
        <v>0</v>
      </c>
      <c r="CE45" s="52"/>
      <c r="CF45" s="219"/>
      <c r="CG45" s="217"/>
      <c r="CH45" s="218" t="s">
        <v>307</v>
      </c>
      <c r="CI45" s="51">
        <f>SUM(CI6:CI44)</f>
        <v>0</v>
      </c>
      <c r="CJ45" s="51">
        <f t="shared" ref="CJ45" si="26">SUM(CJ6:CJ44)</f>
        <v>0</v>
      </c>
      <c r="CK45" s="51">
        <f t="shared" ref="CK45" si="27">SUM(CK6:CK44)</f>
        <v>0</v>
      </c>
      <c r="CL45" s="51">
        <f t="shared" ref="CL45" si="28">SUM(CL6:CL44)</f>
        <v>0</v>
      </c>
      <c r="CN45" s="520">
        <f t="shared" si="11"/>
        <v>40</v>
      </c>
      <c r="CO45" s="196">
        <v>271</v>
      </c>
      <c r="CP45" s="197" t="s">
        <v>512</v>
      </c>
      <c r="CQ45" s="517">
        <f>埼玉波及!V45</f>
        <v>0</v>
      </c>
      <c r="CR45" s="517">
        <f>埼玉波及!W45</f>
        <v>0</v>
      </c>
      <c r="CS45" s="517">
        <f>埼玉波及!X45</f>
        <v>0</v>
      </c>
      <c r="CT45" s="517">
        <f>埼玉波及!Y45</f>
        <v>0</v>
      </c>
      <c r="CU45" s="201">
        <f t="shared" si="12"/>
        <v>7.2899999999999997E-5</v>
      </c>
      <c r="CV45" s="53"/>
      <c r="CW45" s="205">
        <v>40</v>
      </c>
      <c r="CX45" s="529">
        <f t="shared" si="13"/>
        <v>271</v>
      </c>
      <c r="CY45" s="530" t="str">
        <f t="shared" si="14"/>
        <v>非鉄金属製錬・精製</v>
      </c>
      <c r="CZ45" s="518">
        <f t="shared" si="15"/>
        <v>0</v>
      </c>
      <c r="DA45" s="518">
        <f t="shared" si="16"/>
        <v>0</v>
      </c>
      <c r="DB45" s="518">
        <f t="shared" si="17"/>
        <v>0</v>
      </c>
      <c r="DC45" s="519">
        <f t="shared" si="18"/>
        <v>0</v>
      </c>
    </row>
    <row r="46" spans="1:107">
      <c r="A46" s="7"/>
      <c r="B46" s="196">
        <v>272</v>
      </c>
      <c r="C46" s="197" t="s">
        <v>513</v>
      </c>
      <c r="D46" s="271">
        <f>建設係数!W46*D$122</f>
        <v>0</v>
      </c>
      <c r="E46" s="271">
        <f>建設係数!X46*E$122</f>
        <v>0</v>
      </c>
      <c r="F46" s="271">
        <f>建設係数!Y46*F$122</f>
        <v>0</v>
      </c>
      <c r="G46" s="271">
        <f>建設係数!Z46*G$122</f>
        <v>0</v>
      </c>
      <c r="H46" s="271">
        <f>建設係数!AA46*H$122</f>
        <v>0</v>
      </c>
      <c r="I46" s="271">
        <f>建設係数!AB46*I$122</f>
        <v>0</v>
      </c>
      <c r="J46" s="271">
        <f>建設係数!AC46*J$122</f>
        <v>0</v>
      </c>
      <c r="K46" s="271">
        <f>建設係数!AD46*K$122</f>
        <v>0</v>
      </c>
      <c r="L46" s="271">
        <f>建設係数!AE46*L$122</f>
        <v>0</v>
      </c>
      <c r="M46" s="271">
        <f>建設係数!AF46*M$122</f>
        <v>0</v>
      </c>
      <c r="N46" s="271">
        <f>建設係数!AG46*N$122</f>
        <v>0</v>
      </c>
      <c r="O46" s="271">
        <f>建設係数!AH46*O$122</f>
        <v>0</v>
      </c>
      <c r="P46" s="271">
        <f>建設係数!AI46*P$122</f>
        <v>0</v>
      </c>
      <c r="Q46" s="271">
        <f>建設係数!AJ46*Q$122</f>
        <v>0</v>
      </c>
      <c r="R46" s="271">
        <f>建設係数!AK46*R$122</f>
        <v>0</v>
      </c>
      <c r="S46" s="271">
        <f>建設係数!AL46*S$122</f>
        <v>0</v>
      </c>
      <c r="T46" s="271">
        <f>建設係数!AM46*T$122</f>
        <v>0</v>
      </c>
      <c r="U46" s="271">
        <f>建設係数!AN46*U$122</f>
        <v>0</v>
      </c>
      <c r="V46" s="271">
        <f>建設係数!AO46*V$122</f>
        <v>0</v>
      </c>
      <c r="W46" s="271">
        <f>建設係数!AP46*W$122</f>
        <v>0</v>
      </c>
      <c r="X46" s="271">
        <f>建設係数!AQ46*X$122</f>
        <v>0</v>
      </c>
      <c r="Y46" s="271">
        <f>建設係数!AR46*Y$122</f>
        <v>0</v>
      </c>
      <c r="Z46" s="271">
        <f>建設係数!AS46*Z$122</f>
        <v>0</v>
      </c>
      <c r="AA46" s="271">
        <f>建設係数!AT46*AA$122</f>
        <v>0</v>
      </c>
      <c r="AB46" s="271">
        <f>建設係数!AU46*AB$122</f>
        <v>0</v>
      </c>
      <c r="AC46" s="271">
        <f>建設係数!AV46*AC$122</f>
        <v>0</v>
      </c>
      <c r="AD46" s="271">
        <f>建設係数!AW46*AD$122</f>
        <v>0</v>
      </c>
      <c r="AE46" s="271">
        <f>建設係数!AX46*AE$122</f>
        <v>0</v>
      </c>
      <c r="AF46" s="271">
        <f>建設係数!AY46*AF$122</f>
        <v>0</v>
      </c>
      <c r="AG46" s="271">
        <f>建設係数!AZ46*AG$122</f>
        <v>0</v>
      </c>
      <c r="AH46" s="271">
        <f>建設係数!BA46*AH$122</f>
        <v>0</v>
      </c>
      <c r="AI46" s="271">
        <f>建設係数!BB46*AI$122</f>
        <v>0</v>
      </c>
      <c r="AJ46" s="271">
        <f>建設係数!BC46*AJ$122</f>
        <v>0</v>
      </c>
      <c r="AK46" s="271">
        <f>建設係数!BD46*AK$122</f>
        <v>0</v>
      </c>
      <c r="AL46" s="271">
        <f>建設係数!BE46*AL$122</f>
        <v>0</v>
      </c>
      <c r="AM46" s="271">
        <f>建設係数!BF46*AM$122</f>
        <v>0</v>
      </c>
      <c r="AN46" s="271">
        <f>建設係数!BG46*AN$122</f>
        <v>0</v>
      </c>
      <c r="AO46" s="271">
        <f>建設係数!BH46*AO$122</f>
        <v>0</v>
      </c>
      <c r="AP46" s="271">
        <f>建設係数!BI46*AP$122</f>
        <v>0</v>
      </c>
      <c r="AQ46" s="271">
        <f>建設係数!BJ46*AQ$122</f>
        <v>0</v>
      </c>
      <c r="AR46" s="271">
        <f>建設係数!BK46*AR$122</f>
        <v>0</v>
      </c>
      <c r="AS46" s="271">
        <f>建設係数!BL46*AS$122</f>
        <v>0</v>
      </c>
      <c r="AT46" s="271">
        <f>建設係数!BM46*AT$122</f>
        <v>0</v>
      </c>
      <c r="AU46" s="271">
        <f>建設係数!BN46*AU$122</f>
        <v>0</v>
      </c>
      <c r="AV46" s="271">
        <f>建設係数!BO46*AV$122</f>
        <v>0</v>
      </c>
      <c r="AW46" s="271">
        <f>建設係数!BP46*AW$122</f>
        <v>0</v>
      </c>
      <c r="AX46" s="271">
        <f>建設係数!BQ46*AX$122</f>
        <v>0</v>
      </c>
      <c r="AY46" s="271">
        <f>建設係数!BR46*AY$122</f>
        <v>0</v>
      </c>
      <c r="AZ46" s="271">
        <f>建設係数!BS46*AZ$122</f>
        <v>0</v>
      </c>
      <c r="BA46" s="271">
        <f>建設係数!BT46*BA$122</f>
        <v>0</v>
      </c>
      <c r="BB46" s="271">
        <f>建設係数!BU46*BB$122</f>
        <v>0</v>
      </c>
      <c r="BC46" s="271">
        <f>建設係数!BV46*BC$122</f>
        <v>0</v>
      </c>
      <c r="BD46" s="271">
        <f>建設係数!BW46*BD$122</f>
        <v>0</v>
      </c>
      <c r="BE46" s="271">
        <f>建設係数!BX46*BE$122</f>
        <v>0</v>
      </c>
      <c r="BF46" s="271">
        <f>建設係数!BY46*BF$122</f>
        <v>0</v>
      </c>
      <c r="BG46" s="271">
        <f>建設係数!BZ46*BG$122</f>
        <v>0</v>
      </c>
      <c r="BH46" s="271">
        <f>建設係数!CA46*BH$122</f>
        <v>0</v>
      </c>
      <c r="BI46" s="271">
        <f>建設係数!CB46*BI$122</f>
        <v>0</v>
      </c>
      <c r="BJ46" s="271">
        <f>建設係数!CC46*BJ$122</f>
        <v>0</v>
      </c>
      <c r="BK46" s="271">
        <f>建設係数!CD46*BK$122</f>
        <v>0</v>
      </c>
      <c r="BL46" s="271">
        <f>建設係数!CE46*BL$122</f>
        <v>0</v>
      </c>
      <c r="BM46" s="271">
        <f>建設係数!CF46*BM$122</f>
        <v>0</v>
      </c>
      <c r="BN46" s="271">
        <f>建設係数!CG46*BN$122</f>
        <v>0</v>
      </c>
      <c r="BO46" s="272">
        <f t="shared" si="2"/>
        <v>0</v>
      </c>
      <c r="BP46" s="48"/>
      <c r="BU46" s="7"/>
      <c r="BV46" s="198">
        <v>27</v>
      </c>
      <c r="BW46" s="214"/>
      <c r="CG46" s="20"/>
      <c r="CH46" s="3"/>
      <c r="CI46" s="49"/>
      <c r="CJ46" s="49"/>
      <c r="CK46" s="49"/>
      <c r="CL46" s="49"/>
      <c r="CN46" s="520">
        <f t="shared" si="11"/>
        <v>41</v>
      </c>
      <c r="CO46" s="196">
        <v>272</v>
      </c>
      <c r="CP46" s="197" t="s">
        <v>513</v>
      </c>
      <c r="CQ46" s="517">
        <f>埼玉波及!V46</f>
        <v>0</v>
      </c>
      <c r="CR46" s="517">
        <f>埼玉波及!W46</f>
        <v>0</v>
      </c>
      <c r="CS46" s="517">
        <f>埼玉波及!X46</f>
        <v>0</v>
      </c>
      <c r="CT46" s="517">
        <f>埼玉波及!Y46</f>
        <v>0</v>
      </c>
      <c r="CU46" s="201">
        <f t="shared" si="12"/>
        <v>7.2799999999999994E-5</v>
      </c>
      <c r="CV46" s="53"/>
      <c r="CW46" s="205">
        <v>41</v>
      </c>
      <c r="CX46" s="529">
        <f t="shared" si="13"/>
        <v>272</v>
      </c>
      <c r="CY46" s="530" t="str">
        <f t="shared" si="14"/>
        <v>非鉄金属加工製品</v>
      </c>
      <c r="CZ46" s="518">
        <f t="shared" si="15"/>
        <v>0</v>
      </c>
      <c r="DA46" s="518">
        <f t="shared" si="16"/>
        <v>0</v>
      </c>
      <c r="DB46" s="518">
        <f t="shared" si="17"/>
        <v>0</v>
      </c>
      <c r="DC46" s="519">
        <f t="shared" si="18"/>
        <v>0</v>
      </c>
    </row>
    <row r="47" spans="1:107">
      <c r="A47" s="7"/>
      <c r="B47" s="196">
        <v>281</v>
      </c>
      <c r="C47" s="197" t="s">
        <v>514</v>
      </c>
      <c r="D47" s="271">
        <f>建設係数!W47*D$122</f>
        <v>0</v>
      </c>
      <c r="E47" s="271">
        <f>建設係数!X47*E$122</f>
        <v>0</v>
      </c>
      <c r="F47" s="271">
        <f>建設係数!Y47*F$122</f>
        <v>0</v>
      </c>
      <c r="G47" s="271">
        <f>建設係数!Z47*G$122</f>
        <v>0</v>
      </c>
      <c r="H47" s="271">
        <f>建設係数!AA47*H$122</f>
        <v>0</v>
      </c>
      <c r="I47" s="271">
        <f>建設係数!AB47*I$122</f>
        <v>0</v>
      </c>
      <c r="J47" s="271">
        <f>建設係数!AC47*J$122</f>
        <v>0</v>
      </c>
      <c r="K47" s="271">
        <f>建設係数!AD47*K$122</f>
        <v>0</v>
      </c>
      <c r="L47" s="271">
        <f>建設係数!AE47*L$122</f>
        <v>0</v>
      </c>
      <c r="M47" s="271">
        <f>建設係数!AF47*M$122</f>
        <v>0</v>
      </c>
      <c r="N47" s="271">
        <f>建設係数!AG47*N$122</f>
        <v>0</v>
      </c>
      <c r="O47" s="271">
        <f>建設係数!AH47*O$122</f>
        <v>0</v>
      </c>
      <c r="P47" s="271">
        <f>建設係数!AI47*P$122</f>
        <v>0</v>
      </c>
      <c r="Q47" s="271">
        <f>建設係数!AJ47*Q$122</f>
        <v>0</v>
      </c>
      <c r="R47" s="271">
        <f>建設係数!AK47*R$122</f>
        <v>0</v>
      </c>
      <c r="S47" s="271">
        <f>建設係数!AL47*S$122</f>
        <v>0</v>
      </c>
      <c r="T47" s="271">
        <f>建設係数!AM47*T$122</f>
        <v>0</v>
      </c>
      <c r="U47" s="271">
        <f>建設係数!AN47*U$122</f>
        <v>0</v>
      </c>
      <c r="V47" s="271">
        <f>建設係数!AO47*V$122</f>
        <v>0</v>
      </c>
      <c r="W47" s="271">
        <f>建設係数!AP47*W$122</f>
        <v>0</v>
      </c>
      <c r="X47" s="271">
        <f>建設係数!AQ47*X$122</f>
        <v>0</v>
      </c>
      <c r="Y47" s="271">
        <f>建設係数!AR47*Y$122</f>
        <v>0</v>
      </c>
      <c r="Z47" s="271">
        <f>建設係数!AS47*Z$122</f>
        <v>0</v>
      </c>
      <c r="AA47" s="271">
        <f>建設係数!AT47*AA$122</f>
        <v>0</v>
      </c>
      <c r="AB47" s="271">
        <f>建設係数!AU47*AB$122</f>
        <v>0</v>
      </c>
      <c r="AC47" s="271">
        <f>建設係数!AV47*AC$122</f>
        <v>0</v>
      </c>
      <c r="AD47" s="271">
        <f>建設係数!AW47*AD$122</f>
        <v>0</v>
      </c>
      <c r="AE47" s="271">
        <f>建設係数!AX47*AE$122</f>
        <v>0</v>
      </c>
      <c r="AF47" s="271">
        <f>建設係数!AY47*AF$122</f>
        <v>0</v>
      </c>
      <c r="AG47" s="271">
        <f>建設係数!AZ47*AG$122</f>
        <v>0</v>
      </c>
      <c r="AH47" s="271">
        <f>建設係数!BA47*AH$122</f>
        <v>0</v>
      </c>
      <c r="AI47" s="271">
        <f>建設係数!BB47*AI$122</f>
        <v>0</v>
      </c>
      <c r="AJ47" s="271">
        <f>建設係数!BC47*AJ$122</f>
        <v>0</v>
      </c>
      <c r="AK47" s="271">
        <f>建設係数!BD47*AK$122</f>
        <v>0</v>
      </c>
      <c r="AL47" s="271">
        <f>建設係数!BE47*AL$122</f>
        <v>0</v>
      </c>
      <c r="AM47" s="271">
        <f>建設係数!BF47*AM$122</f>
        <v>0</v>
      </c>
      <c r="AN47" s="271">
        <f>建設係数!BG47*AN$122</f>
        <v>0</v>
      </c>
      <c r="AO47" s="271">
        <f>建設係数!BH47*AO$122</f>
        <v>0</v>
      </c>
      <c r="AP47" s="271">
        <f>建設係数!BI47*AP$122</f>
        <v>0</v>
      </c>
      <c r="AQ47" s="271">
        <f>建設係数!BJ47*AQ$122</f>
        <v>0</v>
      </c>
      <c r="AR47" s="271">
        <f>建設係数!BK47*AR$122</f>
        <v>0</v>
      </c>
      <c r="AS47" s="271">
        <f>建設係数!BL47*AS$122</f>
        <v>0</v>
      </c>
      <c r="AT47" s="271">
        <f>建設係数!BM47*AT$122</f>
        <v>0</v>
      </c>
      <c r="AU47" s="271">
        <f>建設係数!BN47*AU$122</f>
        <v>0</v>
      </c>
      <c r="AV47" s="271">
        <f>建設係数!BO47*AV$122</f>
        <v>0</v>
      </c>
      <c r="AW47" s="271">
        <f>建設係数!BP47*AW$122</f>
        <v>0</v>
      </c>
      <c r="AX47" s="271">
        <f>建設係数!BQ47*AX$122</f>
        <v>0</v>
      </c>
      <c r="AY47" s="271">
        <f>建設係数!BR47*AY$122</f>
        <v>0</v>
      </c>
      <c r="AZ47" s="271">
        <f>建設係数!BS47*AZ$122</f>
        <v>0</v>
      </c>
      <c r="BA47" s="271">
        <f>建設係数!BT47*BA$122</f>
        <v>0</v>
      </c>
      <c r="BB47" s="271">
        <f>建設係数!BU47*BB$122</f>
        <v>0</v>
      </c>
      <c r="BC47" s="271">
        <f>建設係数!BV47*BC$122</f>
        <v>0</v>
      </c>
      <c r="BD47" s="271">
        <f>建設係数!BW47*BD$122</f>
        <v>0</v>
      </c>
      <c r="BE47" s="271">
        <f>建設係数!BX47*BE$122</f>
        <v>0</v>
      </c>
      <c r="BF47" s="271">
        <f>建設係数!BY47*BF$122</f>
        <v>0</v>
      </c>
      <c r="BG47" s="271">
        <f>建設係数!BZ47*BG$122</f>
        <v>0</v>
      </c>
      <c r="BH47" s="271">
        <f>建設係数!CA47*BH$122</f>
        <v>0</v>
      </c>
      <c r="BI47" s="271">
        <f>建設係数!CB47*BI$122</f>
        <v>0</v>
      </c>
      <c r="BJ47" s="271">
        <f>建設係数!CC47*BJ$122</f>
        <v>0</v>
      </c>
      <c r="BK47" s="271">
        <f>建設係数!CD47*BK$122</f>
        <v>0</v>
      </c>
      <c r="BL47" s="271">
        <f>建設係数!CE47*BL$122</f>
        <v>0</v>
      </c>
      <c r="BM47" s="271">
        <f>建設係数!CF47*BM$122</f>
        <v>0</v>
      </c>
      <c r="BN47" s="271">
        <f>建設係数!CG47*BN$122</f>
        <v>0</v>
      </c>
      <c r="BO47" s="272">
        <f t="shared" si="2"/>
        <v>0</v>
      </c>
      <c r="BP47" s="48"/>
      <c r="BU47" s="7"/>
      <c r="BV47" s="198">
        <v>28</v>
      </c>
      <c r="BW47" s="214"/>
      <c r="CG47" s="37">
        <v>99</v>
      </c>
      <c r="CH47" s="220" t="s">
        <v>269</v>
      </c>
      <c r="CI47" s="221">
        <f>SUM(CI26:CI44)</f>
        <v>0</v>
      </c>
      <c r="CJ47" s="221">
        <f t="shared" ref="CJ47:CL47" si="29">SUM(CJ26:CJ44)</f>
        <v>0</v>
      </c>
      <c r="CK47" s="221">
        <f t="shared" si="29"/>
        <v>0</v>
      </c>
      <c r="CL47" s="221">
        <f t="shared" si="29"/>
        <v>0</v>
      </c>
      <c r="CN47" s="520">
        <f t="shared" si="11"/>
        <v>42</v>
      </c>
      <c r="CO47" s="196">
        <v>281</v>
      </c>
      <c r="CP47" s="197" t="s">
        <v>514</v>
      </c>
      <c r="CQ47" s="517">
        <f>埼玉波及!V47</f>
        <v>0</v>
      </c>
      <c r="CR47" s="517">
        <f>埼玉波及!W47</f>
        <v>0</v>
      </c>
      <c r="CS47" s="517">
        <f>埼玉波及!X47</f>
        <v>0</v>
      </c>
      <c r="CT47" s="517">
        <f>埼玉波及!Y47</f>
        <v>0</v>
      </c>
      <c r="CU47" s="201">
        <f t="shared" si="12"/>
        <v>7.1899999999999999E-5</v>
      </c>
      <c r="CV47" s="53"/>
      <c r="CW47" s="205">
        <v>42</v>
      </c>
      <c r="CX47" s="529">
        <f t="shared" si="13"/>
        <v>281</v>
      </c>
      <c r="CY47" s="530" t="str">
        <f t="shared" si="14"/>
        <v>建設用・建築用金属製品</v>
      </c>
      <c r="CZ47" s="518">
        <f t="shared" si="15"/>
        <v>0</v>
      </c>
      <c r="DA47" s="518">
        <f t="shared" si="16"/>
        <v>0</v>
      </c>
      <c r="DB47" s="518">
        <f t="shared" si="17"/>
        <v>0</v>
      </c>
      <c r="DC47" s="519">
        <f t="shared" si="18"/>
        <v>0</v>
      </c>
    </row>
    <row r="48" spans="1:107">
      <c r="A48" s="7"/>
      <c r="B48" s="196">
        <v>289</v>
      </c>
      <c r="C48" s="197" t="s">
        <v>515</v>
      </c>
      <c r="D48" s="271">
        <f>建設係数!W48*D$122</f>
        <v>0</v>
      </c>
      <c r="E48" s="271">
        <f>建設係数!X48*E$122</f>
        <v>0</v>
      </c>
      <c r="F48" s="271">
        <f>建設係数!Y48*F$122</f>
        <v>0</v>
      </c>
      <c r="G48" s="271">
        <f>建設係数!Z48*G$122</f>
        <v>0</v>
      </c>
      <c r="H48" s="271">
        <f>建設係数!AA48*H$122</f>
        <v>0</v>
      </c>
      <c r="I48" s="271">
        <f>建設係数!AB48*I$122</f>
        <v>0</v>
      </c>
      <c r="J48" s="271">
        <f>建設係数!AC48*J$122</f>
        <v>0</v>
      </c>
      <c r="K48" s="271">
        <f>建設係数!AD48*K$122</f>
        <v>0</v>
      </c>
      <c r="L48" s="271">
        <f>建設係数!AE48*L$122</f>
        <v>0</v>
      </c>
      <c r="M48" s="271">
        <f>建設係数!AF48*M$122</f>
        <v>0</v>
      </c>
      <c r="N48" s="271">
        <f>建設係数!AG48*N$122</f>
        <v>0</v>
      </c>
      <c r="O48" s="271">
        <f>建設係数!AH48*O$122</f>
        <v>0</v>
      </c>
      <c r="P48" s="271">
        <f>建設係数!AI48*P$122</f>
        <v>0</v>
      </c>
      <c r="Q48" s="271">
        <f>建設係数!AJ48*Q$122</f>
        <v>0</v>
      </c>
      <c r="R48" s="271">
        <f>建設係数!AK48*R$122</f>
        <v>0</v>
      </c>
      <c r="S48" s="271">
        <f>建設係数!AL48*S$122</f>
        <v>0</v>
      </c>
      <c r="T48" s="271">
        <f>建設係数!AM48*T$122</f>
        <v>0</v>
      </c>
      <c r="U48" s="271">
        <f>建設係数!AN48*U$122</f>
        <v>0</v>
      </c>
      <c r="V48" s="271">
        <f>建設係数!AO48*V$122</f>
        <v>0</v>
      </c>
      <c r="W48" s="271">
        <f>建設係数!AP48*W$122</f>
        <v>0</v>
      </c>
      <c r="X48" s="271">
        <f>建設係数!AQ48*X$122</f>
        <v>0</v>
      </c>
      <c r="Y48" s="271">
        <f>建設係数!AR48*Y$122</f>
        <v>0</v>
      </c>
      <c r="Z48" s="271">
        <f>建設係数!AS48*Z$122</f>
        <v>0</v>
      </c>
      <c r="AA48" s="271">
        <f>建設係数!AT48*AA$122</f>
        <v>0</v>
      </c>
      <c r="AB48" s="271">
        <f>建設係数!AU48*AB$122</f>
        <v>0</v>
      </c>
      <c r="AC48" s="271">
        <f>建設係数!AV48*AC$122</f>
        <v>0</v>
      </c>
      <c r="AD48" s="271">
        <f>建設係数!AW48*AD$122</f>
        <v>0</v>
      </c>
      <c r="AE48" s="271">
        <f>建設係数!AX48*AE$122</f>
        <v>0</v>
      </c>
      <c r="AF48" s="271">
        <f>建設係数!AY48*AF$122</f>
        <v>0</v>
      </c>
      <c r="AG48" s="271">
        <f>建設係数!AZ48*AG$122</f>
        <v>0</v>
      </c>
      <c r="AH48" s="271">
        <f>建設係数!BA48*AH$122</f>
        <v>0</v>
      </c>
      <c r="AI48" s="271">
        <f>建設係数!BB48*AI$122</f>
        <v>0</v>
      </c>
      <c r="AJ48" s="271">
        <f>建設係数!BC48*AJ$122</f>
        <v>0</v>
      </c>
      <c r="AK48" s="271">
        <f>建設係数!BD48*AK$122</f>
        <v>0</v>
      </c>
      <c r="AL48" s="271">
        <f>建設係数!BE48*AL$122</f>
        <v>0</v>
      </c>
      <c r="AM48" s="271">
        <f>建設係数!BF48*AM$122</f>
        <v>0</v>
      </c>
      <c r="AN48" s="271">
        <f>建設係数!BG48*AN$122</f>
        <v>0</v>
      </c>
      <c r="AO48" s="271">
        <f>建設係数!BH48*AO$122</f>
        <v>0</v>
      </c>
      <c r="AP48" s="271">
        <f>建設係数!BI48*AP$122</f>
        <v>0</v>
      </c>
      <c r="AQ48" s="271">
        <f>建設係数!BJ48*AQ$122</f>
        <v>0</v>
      </c>
      <c r="AR48" s="271">
        <f>建設係数!BK48*AR$122</f>
        <v>0</v>
      </c>
      <c r="AS48" s="271">
        <f>建設係数!BL48*AS$122</f>
        <v>0</v>
      </c>
      <c r="AT48" s="271">
        <f>建設係数!BM48*AT$122</f>
        <v>0</v>
      </c>
      <c r="AU48" s="271">
        <f>建設係数!BN48*AU$122</f>
        <v>0</v>
      </c>
      <c r="AV48" s="271">
        <f>建設係数!BO48*AV$122</f>
        <v>0</v>
      </c>
      <c r="AW48" s="271">
        <f>建設係数!BP48*AW$122</f>
        <v>0</v>
      </c>
      <c r="AX48" s="271">
        <f>建設係数!BQ48*AX$122</f>
        <v>0</v>
      </c>
      <c r="AY48" s="271">
        <f>建設係数!BR48*AY$122</f>
        <v>0</v>
      </c>
      <c r="AZ48" s="271">
        <f>建設係数!BS48*AZ$122</f>
        <v>0</v>
      </c>
      <c r="BA48" s="271">
        <f>建設係数!BT48*BA$122</f>
        <v>0</v>
      </c>
      <c r="BB48" s="271">
        <f>建設係数!BU48*BB$122</f>
        <v>0</v>
      </c>
      <c r="BC48" s="271">
        <f>建設係数!BV48*BC$122</f>
        <v>0</v>
      </c>
      <c r="BD48" s="271">
        <f>建設係数!BW48*BD$122</f>
        <v>0</v>
      </c>
      <c r="BE48" s="271">
        <f>建設係数!BX48*BE$122</f>
        <v>0</v>
      </c>
      <c r="BF48" s="271">
        <f>建設係数!BY48*BF$122</f>
        <v>0</v>
      </c>
      <c r="BG48" s="271">
        <f>建設係数!BZ48*BG$122</f>
        <v>0</v>
      </c>
      <c r="BH48" s="271">
        <f>建設係数!CA48*BH$122</f>
        <v>0</v>
      </c>
      <c r="BI48" s="271">
        <f>建設係数!CB48*BI$122</f>
        <v>0</v>
      </c>
      <c r="BJ48" s="271">
        <f>建設係数!CC48*BJ$122</f>
        <v>0</v>
      </c>
      <c r="BK48" s="271">
        <f>建設係数!CD48*BK$122</f>
        <v>0</v>
      </c>
      <c r="BL48" s="271">
        <f>建設係数!CE48*BL$122</f>
        <v>0</v>
      </c>
      <c r="BM48" s="271">
        <f>建設係数!CF48*BM$122</f>
        <v>0</v>
      </c>
      <c r="BN48" s="271">
        <f>建設係数!CG48*BN$122</f>
        <v>0</v>
      </c>
      <c r="BO48" s="272">
        <f t="shared" si="2"/>
        <v>0</v>
      </c>
      <c r="BP48" s="48"/>
      <c r="BU48" s="7"/>
      <c r="BV48" s="198">
        <v>28</v>
      </c>
      <c r="BW48" s="214"/>
      <c r="CI48" s="410" t="s">
        <v>823</v>
      </c>
      <c r="CN48" s="520">
        <f t="shared" si="11"/>
        <v>43</v>
      </c>
      <c r="CO48" s="196">
        <v>289</v>
      </c>
      <c r="CP48" s="197" t="s">
        <v>515</v>
      </c>
      <c r="CQ48" s="517">
        <f>埼玉波及!V48</f>
        <v>0</v>
      </c>
      <c r="CR48" s="517">
        <f>埼玉波及!W48</f>
        <v>0</v>
      </c>
      <c r="CS48" s="517">
        <f>埼玉波及!X48</f>
        <v>0</v>
      </c>
      <c r="CT48" s="517">
        <f>埼玉波及!Y48</f>
        <v>0</v>
      </c>
      <c r="CU48" s="201">
        <f t="shared" si="12"/>
        <v>7.1099999999999994E-5</v>
      </c>
      <c r="CV48" s="53"/>
      <c r="CW48" s="205">
        <v>43</v>
      </c>
      <c r="CX48" s="529">
        <f t="shared" si="13"/>
        <v>289</v>
      </c>
      <c r="CY48" s="530" t="str">
        <f t="shared" si="14"/>
        <v>その他の金属製品</v>
      </c>
      <c r="CZ48" s="518">
        <f t="shared" si="15"/>
        <v>0</v>
      </c>
      <c r="DA48" s="518">
        <f t="shared" si="16"/>
        <v>0</v>
      </c>
      <c r="DB48" s="518">
        <f t="shared" si="17"/>
        <v>0</v>
      </c>
      <c r="DC48" s="519">
        <f t="shared" si="18"/>
        <v>0</v>
      </c>
    </row>
    <row r="49" spans="1:107">
      <c r="A49" s="7"/>
      <c r="B49" s="196">
        <v>291</v>
      </c>
      <c r="C49" s="197" t="s">
        <v>516</v>
      </c>
      <c r="D49" s="271">
        <f>建設係数!W49*D$122</f>
        <v>0</v>
      </c>
      <c r="E49" s="271">
        <f>建設係数!X49*E$122</f>
        <v>0</v>
      </c>
      <c r="F49" s="271">
        <f>建設係数!Y49*F$122</f>
        <v>0</v>
      </c>
      <c r="G49" s="271">
        <f>建設係数!Z49*G$122</f>
        <v>0</v>
      </c>
      <c r="H49" s="271">
        <f>建設係数!AA49*H$122</f>
        <v>0</v>
      </c>
      <c r="I49" s="271">
        <f>建設係数!AB49*I$122</f>
        <v>0</v>
      </c>
      <c r="J49" s="271">
        <f>建設係数!AC49*J$122</f>
        <v>0</v>
      </c>
      <c r="K49" s="271">
        <f>建設係数!AD49*K$122</f>
        <v>0</v>
      </c>
      <c r="L49" s="271">
        <f>建設係数!AE49*L$122</f>
        <v>0</v>
      </c>
      <c r="M49" s="271">
        <f>建設係数!AF49*M$122</f>
        <v>0</v>
      </c>
      <c r="N49" s="271">
        <f>建設係数!AG49*N$122</f>
        <v>0</v>
      </c>
      <c r="O49" s="271">
        <f>建設係数!AH49*O$122</f>
        <v>0</v>
      </c>
      <c r="P49" s="271">
        <f>建設係数!AI49*P$122</f>
        <v>0</v>
      </c>
      <c r="Q49" s="271">
        <f>建設係数!AJ49*Q$122</f>
        <v>0</v>
      </c>
      <c r="R49" s="271">
        <f>建設係数!AK49*R$122</f>
        <v>0</v>
      </c>
      <c r="S49" s="271">
        <f>建設係数!AL49*S$122</f>
        <v>0</v>
      </c>
      <c r="T49" s="271">
        <f>建設係数!AM49*T$122</f>
        <v>0</v>
      </c>
      <c r="U49" s="271">
        <f>建設係数!AN49*U$122</f>
        <v>0</v>
      </c>
      <c r="V49" s="271">
        <f>建設係数!AO49*V$122</f>
        <v>0</v>
      </c>
      <c r="W49" s="271">
        <f>建設係数!AP49*W$122</f>
        <v>0</v>
      </c>
      <c r="X49" s="271">
        <f>建設係数!AQ49*X$122</f>
        <v>0</v>
      </c>
      <c r="Y49" s="271">
        <f>建設係数!AR49*Y$122</f>
        <v>0</v>
      </c>
      <c r="Z49" s="271">
        <f>建設係数!AS49*Z$122</f>
        <v>0</v>
      </c>
      <c r="AA49" s="271">
        <f>建設係数!AT49*AA$122</f>
        <v>0</v>
      </c>
      <c r="AB49" s="271">
        <f>建設係数!AU49*AB$122</f>
        <v>0</v>
      </c>
      <c r="AC49" s="271">
        <f>建設係数!AV49*AC$122</f>
        <v>0</v>
      </c>
      <c r="AD49" s="271">
        <f>建設係数!AW49*AD$122</f>
        <v>0</v>
      </c>
      <c r="AE49" s="271">
        <f>建設係数!AX49*AE$122</f>
        <v>0</v>
      </c>
      <c r="AF49" s="271">
        <f>建設係数!AY49*AF$122</f>
        <v>0</v>
      </c>
      <c r="AG49" s="271">
        <f>建設係数!AZ49*AG$122</f>
        <v>0</v>
      </c>
      <c r="AH49" s="271">
        <f>建設係数!BA49*AH$122</f>
        <v>0</v>
      </c>
      <c r="AI49" s="271">
        <f>建設係数!BB49*AI$122</f>
        <v>0</v>
      </c>
      <c r="AJ49" s="271">
        <f>建設係数!BC49*AJ$122</f>
        <v>0</v>
      </c>
      <c r="AK49" s="271">
        <f>建設係数!BD49*AK$122</f>
        <v>0</v>
      </c>
      <c r="AL49" s="271">
        <f>建設係数!BE49*AL$122</f>
        <v>0</v>
      </c>
      <c r="AM49" s="271">
        <f>建設係数!BF49*AM$122</f>
        <v>0</v>
      </c>
      <c r="AN49" s="271">
        <f>建設係数!BG49*AN$122</f>
        <v>0</v>
      </c>
      <c r="AO49" s="271">
        <f>建設係数!BH49*AO$122</f>
        <v>0</v>
      </c>
      <c r="AP49" s="271">
        <f>建設係数!BI49*AP$122</f>
        <v>0</v>
      </c>
      <c r="AQ49" s="271">
        <f>建設係数!BJ49*AQ$122</f>
        <v>0</v>
      </c>
      <c r="AR49" s="271">
        <f>建設係数!BK49*AR$122</f>
        <v>0</v>
      </c>
      <c r="AS49" s="271">
        <f>建設係数!BL49*AS$122</f>
        <v>0</v>
      </c>
      <c r="AT49" s="271">
        <f>建設係数!BM49*AT$122</f>
        <v>0</v>
      </c>
      <c r="AU49" s="271">
        <f>建設係数!BN49*AU$122</f>
        <v>0</v>
      </c>
      <c r="AV49" s="271">
        <f>建設係数!BO49*AV$122</f>
        <v>0</v>
      </c>
      <c r="AW49" s="271">
        <f>建設係数!BP49*AW$122</f>
        <v>0</v>
      </c>
      <c r="AX49" s="271">
        <f>建設係数!BQ49*AX$122</f>
        <v>0</v>
      </c>
      <c r="AY49" s="271">
        <f>建設係数!BR49*AY$122</f>
        <v>0</v>
      </c>
      <c r="AZ49" s="271">
        <f>建設係数!BS49*AZ$122</f>
        <v>0</v>
      </c>
      <c r="BA49" s="271">
        <f>建設係数!BT49*BA$122</f>
        <v>0</v>
      </c>
      <c r="BB49" s="271">
        <f>建設係数!BU49*BB$122</f>
        <v>0</v>
      </c>
      <c r="BC49" s="271">
        <f>建設係数!BV49*BC$122</f>
        <v>0</v>
      </c>
      <c r="BD49" s="271">
        <f>建設係数!BW49*BD$122</f>
        <v>0</v>
      </c>
      <c r="BE49" s="271">
        <f>建設係数!BX49*BE$122</f>
        <v>0</v>
      </c>
      <c r="BF49" s="271">
        <f>建設係数!BY49*BF$122</f>
        <v>0</v>
      </c>
      <c r="BG49" s="271">
        <f>建設係数!BZ49*BG$122</f>
        <v>0</v>
      </c>
      <c r="BH49" s="271">
        <f>建設係数!CA49*BH$122</f>
        <v>0</v>
      </c>
      <c r="BI49" s="271">
        <f>建設係数!CB49*BI$122</f>
        <v>0</v>
      </c>
      <c r="BJ49" s="271">
        <f>建設係数!CC49*BJ$122</f>
        <v>0</v>
      </c>
      <c r="BK49" s="271">
        <f>建設係数!CD49*BK$122</f>
        <v>0</v>
      </c>
      <c r="BL49" s="271">
        <f>建設係数!CE49*BL$122</f>
        <v>0</v>
      </c>
      <c r="BM49" s="271">
        <f>建設係数!CF49*BM$122</f>
        <v>0</v>
      </c>
      <c r="BN49" s="271">
        <f>建設係数!CG49*BN$122</f>
        <v>0</v>
      </c>
      <c r="BO49" s="272">
        <f t="shared" si="2"/>
        <v>0</v>
      </c>
      <c r="BP49" s="48"/>
      <c r="BU49" s="7"/>
      <c r="BV49" s="198">
        <v>29</v>
      </c>
      <c r="BW49" s="214"/>
      <c r="CN49" s="520">
        <f t="shared" si="11"/>
        <v>44</v>
      </c>
      <c r="CO49" s="196">
        <v>291</v>
      </c>
      <c r="CP49" s="197" t="s">
        <v>516</v>
      </c>
      <c r="CQ49" s="517">
        <f>埼玉波及!V49</f>
        <v>0</v>
      </c>
      <c r="CR49" s="517">
        <f>埼玉波及!W49</f>
        <v>0</v>
      </c>
      <c r="CS49" s="517">
        <f>埼玉波及!X49</f>
        <v>0</v>
      </c>
      <c r="CT49" s="517">
        <f>埼玉波及!Y49</f>
        <v>0</v>
      </c>
      <c r="CU49" s="201">
        <f t="shared" si="12"/>
        <v>7.0900000000000002E-5</v>
      </c>
      <c r="CV49" s="53"/>
      <c r="CW49" s="205">
        <v>44</v>
      </c>
      <c r="CX49" s="529">
        <f t="shared" si="13"/>
        <v>291</v>
      </c>
      <c r="CY49" s="530" t="str">
        <f t="shared" si="14"/>
        <v>はん用機械</v>
      </c>
      <c r="CZ49" s="518">
        <f t="shared" si="15"/>
        <v>0</v>
      </c>
      <c r="DA49" s="518">
        <f t="shared" si="16"/>
        <v>0</v>
      </c>
      <c r="DB49" s="518">
        <f t="shared" si="17"/>
        <v>0</v>
      </c>
      <c r="DC49" s="519">
        <f t="shared" si="18"/>
        <v>0</v>
      </c>
    </row>
    <row r="50" spans="1:107">
      <c r="A50" s="7"/>
      <c r="B50" s="196">
        <v>301</v>
      </c>
      <c r="C50" s="197" t="s">
        <v>517</v>
      </c>
      <c r="D50" s="271">
        <f>建設係数!W50*D$122</f>
        <v>0</v>
      </c>
      <c r="E50" s="271">
        <f>建設係数!X50*E$122</f>
        <v>0</v>
      </c>
      <c r="F50" s="271">
        <f>建設係数!Y50*F$122</f>
        <v>0</v>
      </c>
      <c r="G50" s="271">
        <f>建設係数!Z50*G$122</f>
        <v>0</v>
      </c>
      <c r="H50" s="271">
        <f>建設係数!AA50*H$122</f>
        <v>0</v>
      </c>
      <c r="I50" s="271">
        <f>建設係数!AB50*I$122</f>
        <v>0</v>
      </c>
      <c r="J50" s="271">
        <f>建設係数!AC50*J$122</f>
        <v>0</v>
      </c>
      <c r="K50" s="271">
        <f>建設係数!AD50*K$122</f>
        <v>0</v>
      </c>
      <c r="L50" s="271">
        <f>建設係数!AE50*L$122</f>
        <v>0</v>
      </c>
      <c r="M50" s="271">
        <f>建設係数!AF50*M$122</f>
        <v>0</v>
      </c>
      <c r="N50" s="271">
        <f>建設係数!AG50*N$122</f>
        <v>0</v>
      </c>
      <c r="O50" s="271">
        <f>建設係数!AH50*O$122</f>
        <v>0</v>
      </c>
      <c r="P50" s="271">
        <f>建設係数!AI50*P$122</f>
        <v>0</v>
      </c>
      <c r="Q50" s="271">
        <f>建設係数!AJ50*Q$122</f>
        <v>0</v>
      </c>
      <c r="R50" s="271">
        <f>建設係数!AK50*R$122</f>
        <v>0</v>
      </c>
      <c r="S50" s="271">
        <f>建設係数!AL50*S$122</f>
        <v>0</v>
      </c>
      <c r="T50" s="271">
        <f>建設係数!AM50*T$122</f>
        <v>0</v>
      </c>
      <c r="U50" s="271">
        <f>建設係数!AN50*U$122</f>
        <v>0</v>
      </c>
      <c r="V50" s="271">
        <f>建設係数!AO50*V$122</f>
        <v>0</v>
      </c>
      <c r="W50" s="271">
        <f>建設係数!AP50*W$122</f>
        <v>0</v>
      </c>
      <c r="X50" s="271">
        <f>建設係数!AQ50*X$122</f>
        <v>0</v>
      </c>
      <c r="Y50" s="271">
        <f>建設係数!AR50*Y$122</f>
        <v>0</v>
      </c>
      <c r="Z50" s="271">
        <f>建設係数!AS50*Z$122</f>
        <v>0</v>
      </c>
      <c r="AA50" s="271">
        <f>建設係数!AT50*AA$122</f>
        <v>0</v>
      </c>
      <c r="AB50" s="271">
        <f>建設係数!AU50*AB$122</f>
        <v>0</v>
      </c>
      <c r="AC50" s="271">
        <f>建設係数!AV50*AC$122</f>
        <v>0</v>
      </c>
      <c r="AD50" s="271">
        <f>建設係数!AW50*AD$122</f>
        <v>0</v>
      </c>
      <c r="AE50" s="271">
        <f>建設係数!AX50*AE$122</f>
        <v>0</v>
      </c>
      <c r="AF50" s="271">
        <f>建設係数!AY50*AF$122</f>
        <v>0</v>
      </c>
      <c r="AG50" s="271">
        <f>建設係数!AZ50*AG$122</f>
        <v>0</v>
      </c>
      <c r="AH50" s="271">
        <f>建設係数!BA50*AH$122</f>
        <v>0</v>
      </c>
      <c r="AI50" s="271">
        <f>建設係数!BB50*AI$122</f>
        <v>0</v>
      </c>
      <c r="AJ50" s="271">
        <f>建設係数!BC50*AJ$122</f>
        <v>0</v>
      </c>
      <c r="AK50" s="271">
        <f>建設係数!BD50*AK$122</f>
        <v>0</v>
      </c>
      <c r="AL50" s="271">
        <f>建設係数!BE50*AL$122</f>
        <v>0</v>
      </c>
      <c r="AM50" s="271">
        <f>建設係数!BF50*AM$122</f>
        <v>0</v>
      </c>
      <c r="AN50" s="271">
        <f>建設係数!BG50*AN$122</f>
        <v>0</v>
      </c>
      <c r="AO50" s="271">
        <f>建設係数!BH50*AO$122</f>
        <v>0</v>
      </c>
      <c r="AP50" s="271">
        <f>建設係数!BI50*AP$122</f>
        <v>0</v>
      </c>
      <c r="AQ50" s="271">
        <f>建設係数!BJ50*AQ$122</f>
        <v>0</v>
      </c>
      <c r="AR50" s="271">
        <f>建設係数!BK50*AR$122</f>
        <v>0</v>
      </c>
      <c r="AS50" s="271">
        <f>建設係数!BL50*AS$122</f>
        <v>0</v>
      </c>
      <c r="AT50" s="271">
        <f>建設係数!BM50*AT$122</f>
        <v>0</v>
      </c>
      <c r="AU50" s="271">
        <f>建設係数!BN50*AU$122</f>
        <v>0</v>
      </c>
      <c r="AV50" s="271">
        <f>建設係数!BO50*AV$122</f>
        <v>0</v>
      </c>
      <c r="AW50" s="271">
        <f>建設係数!BP50*AW$122</f>
        <v>0</v>
      </c>
      <c r="AX50" s="271">
        <f>建設係数!BQ50*AX$122</f>
        <v>0</v>
      </c>
      <c r="AY50" s="271">
        <f>建設係数!BR50*AY$122</f>
        <v>0</v>
      </c>
      <c r="AZ50" s="271">
        <f>建設係数!BS50*AZ$122</f>
        <v>0</v>
      </c>
      <c r="BA50" s="271">
        <f>建設係数!BT50*BA$122</f>
        <v>0</v>
      </c>
      <c r="BB50" s="271">
        <f>建設係数!BU50*BB$122</f>
        <v>0</v>
      </c>
      <c r="BC50" s="271">
        <f>建設係数!BV50*BC$122</f>
        <v>0</v>
      </c>
      <c r="BD50" s="271">
        <f>建設係数!BW50*BD$122</f>
        <v>0</v>
      </c>
      <c r="BE50" s="271">
        <f>建設係数!BX50*BE$122</f>
        <v>0</v>
      </c>
      <c r="BF50" s="271">
        <f>建設係数!BY50*BF$122</f>
        <v>0</v>
      </c>
      <c r="BG50" s="271">
        <f>建設係数!BZ50*BG$122</f>
        <v>0</v>
      </c>
      <c r="BH50" s="271">
        <f>建設係数!CA50*BH$122</f>
        <v>0</v>
      </c>
      <c r="BI50" s="271">
        <f>建設係数!CB50*BI$122</f>
        <v>0</v>
      </c>
      <c r="BJ50" s="271">
        <f>建設係数!CC50*BJ$122</f>
        <v>0</v>
      </c>
      <c r="BK50" s="271">
        <f>建設係数!CD50*BK$122</f>
        <v>0</v>
      </c>
      <c r="BL50" s="271">
        <f>建設係数!CE50*BL$122</f>
        <v>0</v>
      </c>
      <c r="BM50" s="271">
        <f>建設係数!CF50*BM$122</f>
        <v>0</v>
      </c>
      <c r="BN50" s="271">
        <f>建設係数!CG50*BN$122</f>
        <v>0</v>
      </c>
      <c r="BO50" s="272">
        <f t="shared" si="2"/>
        <v>0</v>
      </c>
      <c r="BP50" s="48"/>
      <c r="BU50" s="7"/>
      <c r="BV50" s="198">
        <v>30</v>
      </c>
      <c r="BW50" s="214"/>
      <c r="CN50" s="520">
        <f t="shared" si="11"/>
        <v>45</v>
      </c>
      <c r="CO50" s="196">
        <v>301</v>
      </c>
      <c r="CP50" s="197" t="s">
        <v>517</v>
      </c>
      <c r="CQ50" s="517">
        <f>埼玉波及!V50</f>
        <v>0</v>
      </c>
      <c r="CR50" s="517">
        <f>埼玉波及!W50</f>
        <v>0</v>
      </c>
      <c r="CS50" s="517">
        <f>埼玉波及!X50</f>
        <v>0</v>
      </c>
      <c r="CT50" s="517">
        <f>埼玉波及!Y50</f>
        <v>0</v>
      </c>
      <c r="CU50" s="201">
        <f t="shared" si="12"/>
        <v>6.9899999999999991E-5</v>
      </c>
      <c r="CV50" s="53"/>
      <c r="CW50" s="205">
        <v>45</v>
      </c>
      <c r="CX50" s="529">
        <f t="shared" si="13"/>
        <v>301</v>
      </c>
      <c r="CY50" s="530" t="str">
        <f t="shared" si="14"/>
        <v>生産用機械</v>
      </c>
      <c r="CZ50" s="518">
        <f t="shared" si="15"/>
        <v>0</v>
      </c>
      <c r="DA50" s="518">
        <f t="shared" si="16"/>
        <v>0</v>
      </c>
      <c r="DB50" s="518">
        <f t="shared" si="17"/>
        <v>0</v>
      </c>
      <c r="DC50" s="519">
        <f t="shared" si="18"/>
        <v>0</v>
      </c>
    </row>
    <row r="51" spans="1:107">
      <c r="A51" s="7"/>
      <c r="B51" s="196">
        <v>311</v>
      </c>
      <c r="C51" s="197" t="s">
        <v>518</v>
      </c>
      <c r="D51" s="271">
        <f>建設係数!W51*D$122</f>
        <v>0</v>
      </c>
      <c r="E51" s="271">
        <f>建設係数!X51*E$122</f>
        <v>0</v>
      </c>
      <c r="F51" s="271">
        <f>建設係数!Y51*F$122</f>
        <v>0</v>
      </c>
      <c r="G51" s="271">
        <f>建設係数!Z51*G$122</f>
        <v>0</v>
      </c>
      <c r="H51" s="271">
        <f>建設係数!AA51*H$122</f>
        <v>0</v>
      </c>
      <c r="I51" s="271">
        <f>建設係数!AB51*I$122</f>
        <v>0</v>
      </c>
      <c r="J51" s="271">
        <f>建設係数!AC51*J$122</f>
        <v>0</v>
      </c>
      <c r="K51" s="271">
        <f>建設係数!AD51*K$122</f>
        <v>0</v>
      </c>
      <c r="L51" s="271">
        <f>建設係数!AE51*L$122</f>
        <v>0</v>
      </c>
      <c r="M51" s="271">
        <f>建設係数!AF51*M$122</f>
        <v>0</v>
      </c>
      <c r="N51" s="271">
        <f>建設係数!AG51*N$122</f>
        <v>0</v>
      </c>
      <c r="O51" s="271">
        <f>建設係数!AH51*O$122</f>
        <v>0</v>
      </c>
      <c r="P51" s="271">
        <f>建設係数!AI51*P$122</f>
        <v>0</v>
      </c>
      <c r="Q51" s="271">
        <f>建設係数!AJ51*Q$122</f>
        <v>0</v>
      </c>
      <c r="R51" s="271">
        <f>建設係数!AK51*R$122</f>
        <v>0</v>
      </c>
      <c r="S51" s="271">
        <f>建設係数!AL51*S$122</f>
        <v>0</v>
      </c>
      <c r="T51" s="271">
        <f>建設係数!AM51*T$122</f>
        <v>0</v>
      </c>
      <c r="U51" s="271">
        <f>建設係数!AN51*U$122</f>
        <v>0</v>
      </c>
      <c r="V51" s="271">
        <f>建設係数!AO51*V$122</f>
        <v>0</v>
      </c>
      <c r="W51" s="271">
        <f>建設係数!AP51*W$122</f>
        <v>0</v>
      </c>
      <c r="X51" s="271">
        <f>建設係数!AQ51*X$122</f>
        <v>0</v>
      </c>
      <c r="Y51" s="271">
        <f>建設係数!AR51*Y$122</f>
        <v>0</v>
      </c>
      <c r="Z51" s="271">
        <f>建設係数!AS51*Z$122</f>
        <v>0</v>
      </c>
      <c r="AA51" s="271">
        <f>建設係数!AT51*AA$122</f>
        <v>0</v>
      </c>
      <c r="AB51" s="271">
        <f>建設係数!AU51*AB$122</f>
        <v>0</v>
      </c>
      <c r="AC51" s="271">
        <f>建設係数!AV51*AC$122</f>
        <v>0</v>
      </c>
      <c r="AD51" s="271">
        <f>建設係数!AW51*AD$122</f>
        <v>0</v>
      </c>
      <c r="AE51" s="271">
        <f>建設係数!AX51*AE$122</f>
        <v>0</v>
      </c>
      <c r="AF51" s="271">
        <f>建設係数!AY51*AF$122</f>
        <v>0</v>
      </c>
      <c r="AG51" s="271">
        <f>建設係数!AZ51*AG$122</f>
        <v>0</v>
      </c>
      <c r="AH51" s="271">
        <f>建設係数!BA51*AH$122</f>
        <v>0</v>
      </c>
      <c r="AI51" s="271">
        <f>建設係数!BB51*AI$122</f>
        <v>0</v>
      </c>
      <c r="AJ51" s="271">
        <f>建設係数!BC51*AJ$122</f>
        <v>0</v>
      </c>
      <c r="AK51" s="271">
        <f>建設係数!BD51*AK$122</f>
        <v>0</v>
      </c>
      <c r="AL51" s="271">
        <f>建設係数!BE51*AL$122</f>
        <v>0</v>
      </c>
      <c r="AM51" s="271">
        <f>建設係数!BF51*AM$122</f>
        <v>0</v>
      </c>
      <c r="AN51" s="271">
        <f>建設係数!BG51*AN$122</f>
        <v>0</v>
      </c>
      <c r="AO51" s="271">
        <f>建設係数!BH51*AO$122</f>
        <v>0</v>
      </c>
      <c r="AP51" s="271">
        <f>建設係数!BI51*AP$122</f>
        <v>0</v>
      </c>
      <c r="AQ51" s="271">
        <f>建設係数!BJ51*AQ$122</f>
        <v>0</v>
      </c>
      <c r="AR51" s="271">
        <f>建設係数!BK51*AR$122</f>
        <v>0</v>
      </c>
      <c r="AS51" s="271">
        <f>建設係数!BL51*AS$122</f>
        <v>0</v>
      </c>
      <c r="AT51" s="271">
        <f>建設係数!BM51*AT$122</f>
        <v>0</v>
      </c>
      <c r="AU51" s="271">
        <f>建設係数!BN51*AU$122</f>
        <v>0</v>
      </c>
      <c r="AV51" s="271">
        <f>建設係数!BO51*AV$122</f>
        <v>0</v>
      </c>
      <c r="AW51" s="271">
        <f>建設係数!BP51*AW$122</f>
        <v>0</v>
      </c>
      <c r="AX51" s="271">
        <f>建設係数!BQ51*AX$122</f>
        <v>0</v>
      </c>
      <c r="AY51" s="271">
        <f>建設係数!BR51*AY$122</f>
        <v>0</v>
      </c>
      <c r="AZ51" s="271">
        <f>建設係数!BS51*AZ$122</f>
        <v>0</v>
      </c>
      <c r="BA51" s="271">
        <f>建設係数!BT51*BA$122</f>
        <v>0</v>
      </c>
      <c r="BB51" s="271">
        <f>建設係数!BU51*BB$122</f>
        <v>0</v>
      </c>
      <c r="BC51" s="271">
        <f>建設係数!BV51*BC$122</f>
        <v>0</v>
      </c>
      <c r="BD51" s="271">
        <f>建設係数!BW51*BD$122</f>
        <v>0</v>
      </c>
      <c r="BE51" s="271">
        <f>建設係数!BX51*BE$122</f>
        <v>0</v>
      </c>
      <c r="BF51" s="271">
        <f>建設係数!BY51*BF$122</f>
        <v>0</v>
      </c>
      <c r="BG51" s="271">
        <f>建設係数!BZ51*BG$122</f>
        <v>0</v>
      </c>
      <c r="BH51" s="271">
        <f>建設係数!CA51*BH$122</f>
        <v>0</v>
      </c>
      <c r="BI51" s="271">
        <f>建設係数!CB51*BI$122</f>
        <v>0</v>
      </c>
      <c r="BJ51" s="271">
        <f>建設係数!CC51*BJ$122</f>
        <v>0</v>
      </c>
      <c r="BK51" s="271">
        <f>建設係数!CD51*BK$122</f>
        <v>0</v>
      </c>
      <c r="BL51" s="271">
        <f>建設係数!CE51*BL$122</f>
        <v>0</v>
      </c>
      <c r="BM51" s="271">
        <f>建設係数!CF51*BM$122</f>
        <v>0</v>
      </c>
      <c r="BN51" s="271">
        <f>建設係数!CG51*BN$122</f>
        <v>0</v>
      </c>
      <c r="BO51" s="272">
        <f t="shared" si="2"/>
        <v>0</v>
      </c>
      <c r="BP51" s="48"/>
      <c r="BU51" s="7"/>
      <c r="BV51" s="198">
        <v>31</v>
      </c>
      <c r="BW51" s="214"/>
      <c r="CN51" s="520">
        <f t="shared" si="11"/>
        <v>46</v>
      </c>
      <c r="CO51" s="196">
        <v>311</v>
      </c>
      <c r="CP51" s="197" t="s">
        <v>518</v>
      </c>
      <c r="CQ51" s="517">
        <f>埼玉波及!V51</f>
        <v>0</v>
      </c>
      <c r="CR51" s="517">
        <f>埼玉波及!W51</f>
        <v>0</v>
      </c>
      <c r="CS51" s="517">
        <f>埼玉波及!X51</f>
        <v>0</v>
      </c>
      <c r="CT51" s="517">
        <f>埼玉波及!Y51</f>
        <v>0</v>
      </c>
      <c r="CU51" s="201">
        <f t="shared" si="12"/>
        <v>6.8899999999999994E-5</v>
      </c>
      <c r="CV51" s="53"/>
      <c r="CW51" s="205">
        <v>46</v>
      </c>
      <c r="CX51" s="529">
        <f t="shared" si="13"/>
        <v>311</v>
      </c>
      <c r="CY51" s="530" t="str">
        <f t="shared" si="14"/>
        <v>業務用機械</v>
      </c>
      <c r="CZ51" s="518">
        <f t="shared" si="15"/>
        <v>0</v>
      </c>
      <c r="DA51" s="518">
        <f t="shared" si="16"/>
        <v>0</v>
      </c>
      <c r="DB51" s="518">
        <f t="shared" si="17"/>
        <v>0</v>
      </c>
      <c r="DC51" s="519">
        <f t="shared" si="18"/>
        <v>0</v>
      </c>
    </row>
    <row r="52" spans="1:107">
      <c r="A52" s="7"/>
      <c r="B52" s="196">
        <v>321</v>
      </c>
      <c r="C52" s="202" t="s">
        <v>519</v>
      </c>
      <c r="D52" s="271">
        <f>建設係数!W52*D$122</f>
        <v>0</v>
      </c>
      <c r="E52" s="271">
        <f>建設係数!X52*E$122</f>
        <v>0</v>
      </c>
      <c r="F52" s="271">
        <f>建設係数!Y52*F$122</f>
        <v>0</v>
      </c>
      <c r="G52" s="271">
        <f>建設係数!Z52*G$122</f>
        <v>0</v>
      </c>
      <c r="H52" s="271">
        <f>建設係数!AA52*H$122</f>
        <v>0</v>
      </c>
      <c r="I52" s="271">
        <f>建設係数!AB52*I$122</f>
        <v>0</v>
      </c>
      <c r="J52" s="271">
        <f>建設係数!AC52*J$122</f>
        <v>0</v>
      </c>
      <c r="K52" s="271">
        <f>建設係数!AD52*K$122</f>
        <v>0</v>
      </c>
      <c r="L52" s="271">
        <f>建設係数!AE52*L$122</f>
        <v>0</v>
      </c>
      <c r="M52" s="271">
        <f>建設係数!AF52*M$122</f>
        <v>0</v>
      </c>
      <c r="N52" s="271">
        <f>建設係数!AG52*N$122</f>
        <v>0</v>
      </c>
      <c r="O52" s="271">
        <f>建設係数!AH52*O$122</f>
        <v>0</v>
      </c>
      <c r="P52" s="271">
        <f>建設係数!AI52*P$122</f>
        <v>0</v>
      </c>
      <c r="Q52" s="271">
        <f>建設係数!AJ52*Q$122</f>
        <v>0</v>
      </c>
      <c r="R52" s="271">
        <f>建設係数!AK52*R$122</f>
        <v>0</v>
      </c>
      <c r="S52" s="271">
        <f>建設係数!AL52*S$122</f>
        <v>0</v>
      </c>
      <c r="T52" s="271">
        <f>建設係数!AM52*T$122</f>
        <v>0</v>
      </c>
      <c r="U52" s="271">
        <f>建設係数!AN52*U$122</f>
        <v>0</v>
      </c>
      <c r="V52" s="271">
        <f>建設係数!AO52*V$122</f>
        <v>0</v>
      </c>
      <c r="W52" s="271">
        <f>建設係数!AP52*W$122</f>
        <v>0</v>
      </c>
      <c r="X52" s="271">
        <f>建設係数!AQ52*X$122</f>
        <v>0</v>
      </c>
      <c r="Y52" s="271">
        <f>建設係数!AR52*Y$122</f>
        <v>0</v>
      </c>
      <c r="Z52" s="271">
        <f>建設係数!AS52*Z$122</f>
        <v>0</v>
      </c>
      <c r="AA52" s="271">
        <f>建設係数!AT52*AA$122</f>
        <v>0</v>
      </c>
      <c r="AB52" s="271">
        <f>建設係数!AU52*AB$122</f>
        <v>0</v>
      </c>
      <c r="AC52" s="271">
        <f>建設係数!AV52*AC$122</f>
        <v>0</v>
      </c>
      <c r="AD52" s="271">
        <f>建設係数!AW52*AD$122</f>
        <v>0</v>
      </c>
      <c r="AE52" s="271">
        <f>建設係数!AX52*AE$122</f>
        <v>0</v>
      </c>
      <c r="AF52" s="271">
        <f>建設係数!AY52*AF$122</f>
        <v>0</v>
      </c>
      <c r="AG52" s="271">
        <f>建設係数!AZ52*AG$122</f>
        <v>0</v>
      </c>
      <c r="AH52" s="271">
        <f>建設係数!BA52*AH$122</f>
        <v>0</v>
      </c>
      <c r="AI52" s="271">
        <f>建設係数!BB52*AI$122</f>
        <v>0</v>
      </c>
      <c r="AJ52" s="271">
        <f>建設係数!BC52*AJ$122</f>
        <v>0</v>
      </c>
      <c r="AK52" s="271">
        <f>建設係数!BD52*AK$122</f>
        <v>0</v>
      </c>
      <c r="AL52" s="271">
        <f>建設係数!BE52*AL$122</f>
        <v>0</v>
      </c>
      <c r="AM52" s="271">
        <f>建設係数!BF52*AM$122</f>
        <v>0</v>
      </c>
      <c r="AN52" s="271">
        <f>建設係数!BG52*AN$122</f>
        <v>0</v>
      </c>
      <c r="AO52" s="271">
        <f>建設係数!BH52*AO$122</f>
        <v>0</v>
      </c>
      <c r="AP52" s="271">
        <f>建設係数!BI52*AP$122</f>
        <v>0</v>
      </c>
      <c r="AQ52" s="271">
        <f>建設係数!BJ52*AQ$122</f>
        <v>0</v>
      </c>
      <c r="AR52" s="271">
        <f>建設係数!BK52*AR$122</f>
        <v>0</v>
      </c>
      <c r="AS52" s="271">
        <f>建設係数!BL52*AS$122</f>
        <v>0</v>
      </c>
      <c r="AT52" s="271">
        <f>建設係数!BM52*AT$122</f>
        <v>0</v>
      </c>
      <c r="AU52" s="271">
        <f>建設係数!BN52*AU$122</f>
        <v>0</v>
      </c>
      <c r="AV52" s="271">
        <f>建設係数!BO52*AV$122</f>
        <v>0</v>
      </c>
      <c r="AW52" s="271">
        <f>建設係数!BP52*AW$122</f>
        <v>0</v>
      </c>
      <c r="AX52" s="271">
        <f>建設係数!BQ52*AX$122</f>
        <v>0</v>
      </c>
      <c r="AY52" s="271">
        <f>建設係数!BR52*AY$122</f>
        <v>0</v>
      </c>
      <c r="AZ52" s="271">
        <f>建設係数!BS52*AZ$122</f>
        <v>0</v>
      </c>
      <c r="BA52" s="271">
        <f>建設係数!BT52*BA$122</f>
        <v>0</v>
      </c>
      <c r="BB52" s="271">
        <f>建設係数!BU52*BB$122</f>
        <v>0</v>
      </c>
      <c r="BC52" s="271">
        <f>建設係数!BV52*BC$122</f>
        <v>0</v>
      </c>
      <c r="BD52" s="271">
        <f>建設係数!BW52*BD$122</f>
        <v>0</v>
      </c>
      <c r="BE52" s="271">
        <f>建設係数!BX52*BE$122</f>
        <v>0</v>
      </c>
      <c r="BF52" s="271">
        <f>建設係数!BY52*BF$122</f>
        <v>0</v>
      </c>
      <c r="BG52" s="271">
        <f>建設係数!BZ52*BG$122</f>
        <v>0</v>
      </c>
      <c r="BH52" s="271">
        <f>建設係数!CA52*BH$122</f>
        <v>0</v>
      </c>
      <c r="BI52" s="271">
        <f>建設係数!CB52*BI$122</f>
        <v>0</v>
      </c>
      <c r="BJ52" s="271">
        <f>建設係数!CC52*BJ$122</f>
        <v>0</v>
      </c>
      <c r="BK52" s="271">
        <f>建設係数!CD52*BK$122</f>
        <v>0</v>
      </c>
      <c r="BL52" s="271">
        <f>建設係数!CE52*BL$122</f>
        <v>0</v>
      </c>
      <c r="BM52" s="271">
        <f>建設係数!CF52*BM$122</f>
        <v>0</v>
      </c>
      <c r="BN52" s="271">
        <f>建設係数!CG52*BN$122</f>
        <v>0</v>
      </c>
      <c r="BO52" s="272">
        <f t="shared" si="2"/>
        <v>0</v>
      </c>
      <c r="BP52" s="48"/>
      <c r="BU52" s="7"/>
      <c r="BV52" s="198">
        <v>32</v>
      </c>
      <c r="BW52" s="214"/>
      <c r="CN52" s="520">
        <f t="shared" si="11"/>
        <v>47</v>
      </c>
      <c r="CO52" s="196">
        <v>321</v>
      </c>
      <c r="CP52" s="202" t="s">
        <v>519</v>
      </c>
      <c r="CQ52" s="517">
        <f>埼玉波及!V52</f>
        <v>0</v>
      </c>
      <c r="CR52" s="517">
        <f>埼玉波及!W52</f>
        <v>0</v>
      </c>
      <c r="CS52" s="517">
        <f>埼玉波及!X52</f>
        <v>0</v>
      </c>
      <c r="CT52" s="517">
        <f>埼玉波及!Y52</f>
        <v>0</v>
      </c>
      <c r="CU52" s="201">
        <f t="shared" si="12"/>
        <v>6.7899999999999997E-5</v>
      </c>
      <c r="CV52" s="53"/>
      <c r="CW52" s="205">
        <v>47</v>
      </c>
      <c r="CX52" s="529">
        <f t="shared" si="13"/>
        <v>321</v>
      </c>
      <c r="CY52" s="530" t="str">
        <f t="shared" si="14"/>
        <v>電子デバイス</v>
      </c>
      <c r="CZ52" s="518">
        <f t="shared" si="15"/>
        <v>0</v>
      </c>
      <c r="DA52" s="518">
        <f t="shared" si="16"/>
        <v>0</v>
      </c>
      <c r="DB52" s="518">
        <f t="shared" si="17"/>
        <v>0</v>
      </c>
      <c r="DC52" s="519">
        <f t="shared" si="18"/>
        <v>0</v>
      </c>
    </row>
    <row r="53" spans="1:107">
      <c r="A53" s="7"/>
      <c r="B53" s="196">
        <v>329</v>
      </c>
      <c r="C53" s="197" t="s">
        <v>520</v>
      </c>
      <c r="D53" s="271">
        <f>建設係数!W53*D$122</f>
        <v>0</v>
      </c>
      <c r="E53" s="271">
        <f>建設係数!X53*E$122</f>
        <v>0</v>
      </c>
      <c r="F53" s="271">
        <f>建設係数!Y53*F$122</f>
        <v>0</v>
      </c>
      <c r="G53" s="271">
        <f>建設係数!Z53*G$122</f>
        <v>0</v>
      </c>
      <c r="H53" s="271">
        <f>建設係数!AA53*H$122</f>
        <v>0</v>
      </c>
      <c r="I53" s="271">
        <f>建設係数!AB53*I$122</f>
        <v>0</v>
      </c>
      <c r="J53" s="271">
        <f>建設係数!AC53*J$122</f>
        <v>0</v>
      </c>
      <c r="K53" s="271">
        <f>建設係数!AD53*K$122</f>
        <v>0</v>
      </c>
      <c r="L53" s="271">
        <f>建設係数!AE53*L$122</f>
        <v>0</v>
      </c>
      <c r="M53" s="271">
        <f>建設係数!AF53*M$122</f>
        <v>0</v>
      </c>
      <c r="N53" s="271">
        <f>建設係数!AG53*N$122</f>
        <v>0</v>
      </c>
      <c r="O53" s="271">
        <f>建設係数!AH53*O$122</f>
        <v>0</v>
      </c>
      <c r="P53" s="271">
        <f>建設係数!AI53*P$122</f>
        <v>0</v>
      </c>
      <c r="Q53" s="271">
        <f>建設係数!AJ53*Q$122</f>
        <v>0</v>
      </c>
      <c r="R53" s="271">
        <f>建設係数!AK53*R$122</f>
        <v>0</v>
      </c>
      <c r="S53" s="271">
        <f>建設係数!AL53*S$122</f>
        <v>0</v>
      </c>
      <c r="T53" s="271">
        <f>建設係数!AM53*T$122</f>
        <v>0</v>
      </c>
      <c r="U53" s="271">
        <f>建設係数!AN53*U$122</f>
        <v>0</v>
      </c>
      <c r="V53" s="271">
        <f>建設係数!AO53*V$122</f>
        <v>0</v>
      </c>
      <c r="W53" s="271">
        <f>建設係数!AP53*W$122</f>
        <v>0</v>
      </c>
      <c r="X53" s="271">
        <f>建設係数!AQ53*X$122</f>
        <v>0</v>
      </c>
      <c r="Y53" s="271">
        <f>建設係数!AR53*Y$122</f>
        <v>0</v>
      </c>
      <c r="Z53" s="271">
        <f>建設係数!AS53*Z$122</f>
        <v>0</v>
      </c>
      <c r="AA53" s="271">
        <f>建設係数!AT53*AA$122</f>
        <v>0</v>
      </c>
      <c r="AB53" s="271">
        <f>建設係数!AU53*AB$122</f>
        <v>0</v>
      </c>
      <c r="AC53" s="271">
        <f>建設係数!AV53*AC$122</f>
        <v>0</v>
      </c>
      <c r="AD53" s="271">
        <f>建設係数!AW53*AD$122</f>
        <v>0</v>
      </c>
      <c r="AE53" s="271">
        <f>建設係数!AX53*AE$122</f>
        <v>0</v>
      </c>
      <c r="AF53" s="271">
        <f>建設係数!AY53*AF$122</f>
        <v>0</v>
      </c>
      <c r="AG53" s="271">
        <f>建設係数!AZ53*AG$122</f>
        <v>0</v>
      </c>
      <c r="AH53" s="271">
        <f>建設係数!BA53*AH$122</f>
        <v>0</v>
      </c>
      <c r="AI53" s="271">
        <f>建設係数!BB53*AI$122</f>
        <v>0</v>
      </c>
      <c r="AJ53" s="271">
        <f>建設係数!BC53*AJ$122</f>
        <v>0</v>
      </c>
      <c r="AK53" s="271">
        <f>建設係数!BD53*AK$122</f>
        <v>0</v>
      </c>
      <c r="AL53" s="271">
        <f>建設係数!BE53*AL$122</f>
        <v>0</v>
      </c>
      <c r="AM53" s="271">
        <f>建設係数!BF53*AM$122</f>
        <v>0</v>
      </c>
      <c r="AN53" s="271">
        <f>建設係数!BG53*AN$122</f>
        <v>0</v>
      </c>
      <c r="AO53" s="271">
        <f>建設係数!BH53*AO$122</f>
        <v>0</v>
      </c>
      <c r="AP53" s="271">
        <f>建設係数!BI53*AP$122</f>
        <v>0</v>
      </c>
      <c r="AQ53" s="271">
        <f>建設係数!BJ53*AQ$122</f>
        <v>0</v>
      </c>
      <c r="AR53" s="271">
        <f>建設係数!BK53*AR$122</f>
        <v>0</v>
      </c>
      <c r="AS53" s="271">
        <f>建設係数!BL53*AS$122</f>
        <v>0</v>
      </c>
      <c r="AT53" s="271">
        <f>建設係数!BM53*AT$122</f>
        <v>0</v>
      </c>
      <c r="AU53" s="271">
        <f>建設係数!BN53*AU$122</f>
        <v>0</v>
      </c>
      <c r="AV53" s="271">
        <f>建設係数!BO53*AV$122</f>
        <v>0</v>
      </c>
      <c r="AW53" s="271">
        <f>建設係数!BP53*AW$122</f>
        <v>0</v>
      </c>
      <c r="AX53" s="271">
        <f>建設係数!BQ53*AX$122</f>
        <v>0</v>
      </c>
      <c r="AY53" s="271">
        <f>建設係数!BR53*AY$122</f>
        <v>0</v>
      </c>
      <c r="AZ53" s="271">
        <f>建設係数!BS53*AZ$122</f>
        <v>0</v>
      </c>
      <c r="BA53" s="271">
        <f>建設係数!BT53*BA$122</f>
        <v>0</v>
      </c>
      <c r="BB53" s="271">
        <f>建設係数!BU53*BB$122</f>
        <v>0</v>
      </c>
      <c r="BC53" s="271">
        <f>建設係数!BV53*BC$122</f>
        <v>0</v>
      </c>
      <c r="BD53" s="271">
        <f>建設係数!BW53*BD$122</f>
        <v>0</v>
      </c>
      <c r="BE53" s="271">
        <f>建設係数!BX53*BE$122</f>
        <v>0</v>
      </c>
      <c r="BF53" s="271">
        <f>建設係数!BY53*BF$122</f>
        <v>0</v>
      </c>
      <c r="BG53" s="271">
        <f>建設係数!BZ53*BG$122</f>
        <v>0</v>
      </c>
      <c r="BH53" s="271">
        <f>建設係数!CA53*BH$122</f>
        <v>0</v>
      </c>
      <c r="BI53" s="271">
        <f>建設係数!CB53*BI$122</f>
        <v>0</v>
      </c>
      <c r="BJ53" s="271">
        <f>建設係数!CC53*BJ$122</f>
        <v>0</v>
      </c>
      <c r="BK53" s="271">
        <f>建設係数!CD53*BK$122</f>
        <v>0</v>
      </c>
      <c r="BL53" s="271">
        <f>建設係数!CE53*BL$122</f>
        <v>0</v>
      </c>
      <c r="BM53" s="271">
        <f>建設係数!CF53*BM$122</f>
        <v>0</v>
      </c>
      <c r="BN53" s="271">
        <f>建設係数!CG53*BN$122</f>
        <v>0</v>
      </c>
      <c r="BO53" s="272">
        <f t="shared" si="2"/>
        <v>0</v>
      </c>
      <c r="BP53" s="48"/>
      <c r="BU53" s="7"/>
      <c r="BV53" s="198">
        <v>32</v>
      </c>
      <c r="BW53" s="214"/>
      <c r="CN53" s="520">
        <f t="shared" si="11"/>
        <v>48</v>
      </c>
      <c r="CO53" s="196">
        <v>329</v>
      </c>
      <c r="CP53" s="197" t="s">
        <v>520</v>
      </c>
      <c r="CQ53" s="517">
        <f>埼玉波及!V53</f>
        <v>0</v>
      </c>
      <c r="CR53" s="517">
        <f>埼玉波及!W53</f>
        <v>0</v>
      </c>
      <c r="CS53" s="517">
        <f>埼玉波及!X53</f>
        <v>0</v>
      </c>
      <c r="CT53" s="517">
        <f>埼玉波及!Y53</f>
        <v>0</v>
      </c>
      <c r="CU53" s="201">
        <f t="shared" si="12"/>
        <v>6.7099999999999991E-5</v>
      </c>
      <c r="CV53" s="53"/>
      <c r="CW53" s="205">
        <v>48</v>
      </c>
      <c r="CX53" s="529">
        <f t="shared" si="13"/>
        <v>329</v>
      </c>
      <c r="CY53" s="530" t="str">
        <f t="shared" si="14"/>
        <v>その他の電子部品</v>
      </c>
      <c r="CZ53" s="518">
        <f t="shared" si="15"/>
        <v>0</v>
      </c>
      <c r="DA53" s="518">
        <f t="shared" si="16"/>
        <v>0</v>
      </c>
      <c r="DB53" s="518">
        <f t="shared" si="17"/>
        <v>0</v>
      </c>
      <c r="DC53" s="519">
        <f t="shared" si="18"/>
        <v>0</v>
      </c>
    </row>
    <row r="54" spans="1:107">
      <c r="A54" s="7"/>
      <c r="B54" s="222">
        <v>331</v>
      </c>
      <c r="C54" s="204" t="s">
        <v>521</v>
      </c>
      <c r="D54" s="271">
        <f>建設係数!W54*D$122</f>
        <v>0</v>
      </c>
      <c r="E54" s="271">
        <f>建設係数!X54*E$122</f>
        <v>0</v>
      </c>
      <c r="F54" s="271">
        <f>建設係数!Y54*F$122</f>
        <v>0</v>
      </c>
      <c r="G54" s="271">
        <f>建設係数!Z54*G$122</f>
        <v>0</v>
      </c>
      <c r="H54" s="271">
        <f>建設係数!AA54*H$122</f>
        <v>0</v>
      </c>
      <c r="I54" s="271">
        <f>建設係数!AB54*I$122</f>
        <v>0</v>
      </c>
      <c r="J54" s="271">
        <f>建設係数!AC54*J$122</f>
        <v>0</v>
      </c>
      <c r="K54" s="271">
        <f>建設係数!AD54*K$122</f>
        <v>0</v>
      </c>
      <c r="L54" s="271">
        <f>建設係数!AE54*L$122</f>
        <v>0</v>
      </c>
      <c r="M54" s="271">
        <f>建設係数!AF54*M$122</f>
        <v>0</v>
      </c>
      <c r="N54" s="271">
        <f>建設係数!AG54*N$122</f>
        <v>0</v>
      </c>
      <c r="O54" s="271">
        <f>建設係数!AH54*O$122</f>
        <v>0</v>
      </c>
      <c r="P54" s="271">
        <f>建設係数!AI54*P$122</f>
        <v>0</v>
      </c>
      <c r="Q54" s="271">
        <f>建設係数!AJ54*Q$122</f>
        <v>0</v>
      </c>
      <c r="R54" s="271">
        <f>建設係数!AK54*R$122</f>
        <v>0</v>
      </c>
      <c r="S54" s="271">
        <f>建設係数!AL54*S$122</f>
        <v>0</v>
      </c>
      <c r="T54" s="271">
        <f>建設係数!AM54*T$122</f>
        <v>0</v>
      </c>
      <c r="U54" s="271">
        <f>建設係数!AN54*U$122</f>
        <v>0</v>
      </c>
      <c r="V54" s="271">
        <f>建設係数!AO54*V$122</f>
        <v>0</v>
      </c>
      <c r="W54" s="271">
        <f>建設係数!AP54*W$122</f>
        <v>0</v>
      </c>
      <c r="X54" s="271">
        <f>建設係数!AQ54*X$122</f>
        <v>0</v>
      </c>
      <c r="Y54" s="271">
        <f>建設係数!AR54*Y$122</f>
        <v>0</v>
      </c>
      <c r="Z54" s="271">
        <f>建設係数!AS54*Z$122</f>
        <v>0</v>
      </c>
      <c r="AA54" s="271">
        <f>建設係数!AT54*AA$122</f>
        <v>0</v>
      </c>
      <c r="AB54" s="271">
        <f>建設係数!AU54*AB$122</f>
        <v>0</v>
      </c>
      <c r="AC54" s="271">
        <f>建設係数!AV54*AC$122</f>
        <v>0</v>
      </c>
      <c r="AD54" s="271">
        <f>建設係数!AW54*AD$122</f>
        <v>0</v>
      </c>
      <c r="AE54" s="271">
        <f>建設係数!AX54*AE$122</f>
        <v>0</v>
      </c>
      <c r="AF54" s="271">
        <f>建設係数!AY54*AF$122</f>
        <v>0</v>
      </c>
      <c r="AG54" s="271">
        <f>建設係数!AZ54*AG$122</f>
        <v>0</v>
      </c>
      <c r="AH54" s="271">
        <f>建設係数!BA54*AH$122</f>
        <v>0</v>
      </c>
      <c r="AI54" s="271">
        <f>建設係数!BB54*AI$122</f>
        <v>0</v>
      </c>
      <c r="AJ54" s="271">
        <f>建設係数!BC54*AJ$122</f>
        <v>0</v>
      </c>
      <c r="AK54" s="271">
        <f>建設係数!BD54*AK$122</f>
        <v>0</v>
      </c>
      <c r="AL54" s="271">
        <f>建設係数!BE54*AL$122</f>
        <v>0</v>
      </c>
      <c r="AM54" s="271">
        <f>建設係数!BF54*AM$122</f>
        <v>0</v>
      </c>
      <c r="AN54" s="271">
        <f>建設係数!BG54*AN$122</f>
        <v>0</v>
      </c>
      <c r="AO54" s="271">
        <f>建設係数!BH54*AO$122</f>
        <v>0</v>
      </c>
      <c r="AP54" s="271">
        <f>建設係数!BI54*AP$122</f>
        <v>0</v>
      </c>
      <c r="AQ54" s="271">
        <f>建設係数!BJ54*AQ$122</f>
        <v>0</v>
      </c>
      <c r="AR54" s="271">
        <f>建設係数!BK54*AR$122</f>
        <v>0</v>
      </c>
      <c r="AS54" s="271">
        <f>建設係数!BL54*AS$122</f>
        <v>0</v>
      </c>
      <c r="AT54" s="271">
        <f>建設係数!BM54*AT$122</f>
        <v>0</v>
      </c>
      <c r="AU54" s="271">
        <f>建設係数!BN54*AU$122</f>
        <v>0</v>
      </c>
      <c r="AV54" s="271">
        <f>建設係数!BO54*AV$122</f>
        <v>0</v>
      </c>
      <c r="AW54" s="271">
        <f>建設係数!BP54*AW$122</f>
        <v>0</v>
      </c>
      <c r="AX54" s="271">
        <f>建設係数!BQ54*AX$122</f>
        <v>0</v>
      </c>
      <c r="AY54" s="271">
        <f>建設係数!BR54*AY$122</f>
        <v>0</v>
      </c>
      <c r="AZ54" s="271">
        <f>建設係数!BS54*AZ$122</f>
        <v>0</v>
      </c>
      <c r="BA54" s="271">
        <f>建設係数!BT54*BA$122</f>
        <v>0</v>
      </c>
      <c r="BB54" s="271">
        <f>建設係数!BU54*BB$122</f>
        <v>0</v>
      </c>
      <c r="BC54" s="271">
        <f>建設係数!BV54*BC$122</f>
        <v>0</v>
      </c>
      <c r="BD54" s="271">
        <f>建設係数!BW54*BD$122</f>
        <v>0</v>
      </c>
      <c r="BE54" s="271">
        <f>建設係数!BX54*BE$122</f>
        <v>0</v>
      </c>
      <c r="BF54" s="271">
        <f>建設係数!BY54*BF$122</f>
        <v>0</v>
      </c>
      <c r="BG54" s="271">
        <f>建設係数!BZ54*BG$122</f>
        <v>0</v>
      </c>
      <c r="BH54" s="271">
        <f>建設係数!CA54*BH$122</f>
        <v>0</v>
      </c>
      <c r="BI54" s="271">
        <f>建設係数!CB54*BI$122</f>
        <v>0</v>
      </c>
      <c r="BJ54" s="271">
        <f>建設係数!CC54*BJ$122</f>
        <v>0</v>
      </c>
      <c r="BK54" s="271">
        <f>建設係数!CD54*BK$122</f>
        <v>0</v>
      </c>
      <c r="BL54" s="271">
        <f>建設係数!CE54*BL$122</f>
        <v>0</v>
      </c>
      <c r="BM54" s="271">
        <f>建設係数!CF54*BM$122</f>
        <v>0</v>
      </c>
      <c r="BN54" s="271">
        <f>建設係数!CG54*BN$122</f>
        <v>0</v>
      </c>
      <c r="BO54" s="272">
        <f t="shared" si="2"/>
        <v>0</v>
      </c>
      <c r="BP54" s="48"/>
      <c r="BU54" s="7"/>
      <c r="BV54" s="198">
        <v>33</v>
      </c>
      <c r="BW54" s="214"/>
      <c r="CN54" s="520">
        <f t="shared" si="11"/>
        <v>49</v>
      </c>
      <c r="CO54" s="222">
        <v>331</v>
      </c>
      <c r="CP54" s="204" t="s">
        <v>521</v>
      </c>
      <c r="CQ54" s="517">
        <f>埼玉波及!V54</f>
        <v>0</v>
      </c>
      <c r="CR54" s="517">
        <f>埼玉波及!W54</f>
        <v>0</v>
      </c>
      <c r="CS54" s="517">
        <f>埼玉波及!X54</f>
        <v>0</v>
      </c>
      <c r="CT54" s="517">
        <f>埼玉波及!Y54</f>
        <v>0</v>
      </c>
      <c r="CU54" s="201">
        <f t="shared" si="12"/>
        <v>6.69E-5</v>
      </c>
      <c r="CV54" s="53"/>
      <c r="CW54" s="205">
        <v>49</v>
      </c>
      <c r="CX54" s="529">
        <f t="shared" si="13"/>
        <v>331</v>
      </c>
      <c r="CY54" s="530" t="str">
        <f t="shared" si="14"/>
        <v>産業用電気機器</v>
      </c>
      <c r="CZ54" s="518">
        <f t="shared" si="15"/>
        <v>0</v>
      </c>
      <c r="DA54" s="518">
        <f t="shared" si="16"/>
        <v>0</v>
      </c>
      <c r="DB54" s="518">
        <f t="shared" si="17"/>
        <v>0</v>
      </c>
      <c r="DC54" s="519">
        <f t="shared" si="18"/>
        <v>0</v>
      </c>
    </row>
    <row r="55" spans="1:107">
      <c r="A55" s="7"/>
      <c r="B55" s="222">
        <v>332</v>
      </c>
      <c r="C55" s="223" t="s">
        <v>522</v>
      </c>
      <c r="D55" s="271">
        <f>建設係数!W55*D$122</f>
        <v>0</v>
      </c>
      <c r="E55" s="271">
        <f>建設係数!X55*E$122</f>
        <v>0</v>
      </c>
      <c r="F55" s="271">
        <f>建設係数!Y55*F$122</f>
        <v>0</v>
      </c>
      <c r="G55" s="271">
        <f>建設係数!Z55*G$122</f>
        <v>0</v>
      </c>
      <c r="H55" s="271">
        <f>建設係数!AA55*H$122</f>
        <v>0</v>
      </c>
      <c r="I55" s="271">
        <f>建設係数!AB55*I$122</f>
        <v>0</v>
      </c>
      <c r="J55" s="271">
        <f>建設係数!AC55*J$122</f>
        <v>0</v>
      </c>
      <c r="K55" s="271">
        <f>建設係数!AD55*K$122</f>
        <v>0</v>
      </c>
      <c r="L55" s="271">
        <f>建設係数!AE55*L$122</f>
        <v>0</v>
      </c>
      <c r="M55" s="271">
        <f>建設係数!AF55*M$122</f>
        <v>0</v>
      </c>
      <c r="N55" s="271">
        <f>建設係数!AG55*N$122</f>
        <v>0</v>
      </c>
      <c r="O55" s="271">
        <f>建設係数!AH55*O$122</f>
        <v>0</v>
      </c>
      <c r="P55" s="271">
        <f>建設係数!AI55*P$122</f>
        <v>0</v>
      </c>
      <c r="Q55" s="271">
        <f>建設係数!AJ55*Q$122</f>
        <v>0</v>
      </c>
      <c r="R55" s="271">
        <f>建設係数!AK55*R$122</f>
        <v>0</v>
      </c>
      <c r="S55" s="271">
        <f>建設係数!AL55*S$122</f>
        <v>0</v>
      </c>
      <c r="T55" s="271">
        <f>建設係数!AM55*T$122</f>
        <v>0</v>
      </c>
      <c r="U55" s="271">
        <f>建設係数!AN55*U$122</f>
        <v>0</v>
      </c>
      <c r="V55" s="271">
        <f>建設係数!AO55*V$122</f>
        <v>0</v>
      </c>
      <c r="W55" s="271">
        <f>建設係数!AP55*W$122</f>
        <v>0</v>
      </c>
      <c r="X55" s="271">
        <f>建設係数!AQ55*X$122</f>
        <v>0</v>
      </c>
      <c r="Y55" s="271">
        <f>建設係数!AR55*Y$122</f>
        <v>0</v>
      </c>
      <c r="Z55" s="271">
        <f>建設係数!AS55*Z$122</f>
        <v>0</v>
      </c>
      <c r="AA55" s="271">
        <f>建設係数!AT55*AA$122</f>
        <v>0</v>
      </c>
      <c r="AB55" s="271">
        <f>建設係数!AU55*AB$122</f>
        <v>0</v>
      </c>
      <c r="AC55" s="271">
        <f>建設係数!AV55*AC$122</f>
        <v>0</v>
      </c>
      <c r="AD55" s="271">
        <f>建設係数!AW55*AD$122</f>
        <v>0</v>
      </c>
      <c r="AE55" s="271">
        <f>建設係数!AX55*AE$122</f>
        <v>0</v>
      </c>
      <c r="AF55" s="271">
        <f>建設係数!AY55*AF$122</f>
        <v>0</v>
      </c>
      <c r="AG55" s="271">
        <f>建設係数!AZ55*AG$122</f>
        <v>0</v>
      </c>
      <c r="AH55" s="271">
        <f>建設係数!BA55*AH$122</f>
        <v>0</v>
      </c>
      <c r="AI55" s="271">
        <f>建設係数!BB55*AI$122</f>
        <v>0</v>
      </c>
      <c r="AJ55" s="271">
        <f>建設係数!BC55*AJ$122</f>
        <v>0</v>
      </c>
      <c r="AK55" s="271">
        <f>建設係数!BD55*AK$122</f>
        <v>0</v>
      </c>
      <c r="AL55" s="271">
        <f>建設係数!BE55*AL$122</f>
        <v>0</v>
      </c>
      <c r="AM55" s="271">
        <f>建設係数!BF55*AM$122</f>
        <v>0</v>
      </c>
      <c r="AN55" s="271">
        <f>建設係数!BG55*AN$122</f>
        <v>0</v>
      </c>
      <c r="AO55" s="271">
        <f>建設係数!BH55*AO$122</f>
        <v>0</v>
      </c>
      <c r="AP55" s="271">
        <f>建設係数!BI55*AP$122</f>
        <v>0</v>
      </c>
      <c r="AQ55" s="271">
        <f>建設係数!BJ55*AQ$122</f>
        <v>0</v>
      </c>
      <c r="AR55" s="271">
        <f>建設係数!BK55*AR$122</f>
        <v>0</v>
      </c>
      <c r="AS55" s="271">
        <f>建設係数!BL55*AS$122</f>
        <v>0</v>
      </c>
      <c r="AT55" s="271">
        <f>建設係数!BM55*AT$122</f>
        <v>0</v>
      </c>
      <c r="AU55" s="271">
        <f>建設係数!BN55*AU$122</f>
        <v>0</v>
      </c>
      <c r="AV55" s="271">
        <f>建設係数!BO55*AV$122</f>
        <v>0</v>
      </c>
      <c r="AW55" s="271">
        <f>建設係数!BP55*AW$122</f>
        <v>0</v>
      </c>
      <c r="AX55" s="271">
        <f>建設係数!BQ55*AX$122</f>
        <v>0</v>
      </c>
      <c r="AY55" s="271">
        <f>建設係数!BR55*AY$122</f>
        <v>0</v>
      </c>
      <c r="AZ55" s="271">
        <f>建設係数!BS55*AZ$122</f>
        <v>0</v>
      </c>
      <c r="BA55" s="271">
        <f>建設係数!BT55*BA$122</f>
        <v>0</v>
      </c>
      <c r="BB55" s="271">
        <f>建設係数!BU55*BB$122</f>
        <v>0</v>
      </c>
      <c r="BC55" s="271">
        <f>建設係数!BV55*BC$122</f>
        <v>0</v>
      </c>
      <c r="BD55" s="271">
        <f>建設係数!BW55*BD$122</f>
        <v>0</v>
      </c>
      <c r="BE55" s="271">
        <f>建設係数!BX55*BE$122</f>
        <v>0</v>
      </c>
      <c r="BF55" s="271">
        <f>建設係数!BY55*BF$122</f>
        <v>0</v>
      </c>
      <c r="BG55" s="271">
        <f>建設係数!BZ55*BG$122</f>
        <v>0</v>
      </c>
      <c r="BH55" s="271">
        <f>建設係数!CA55*BH$122</f>
        <v>0</v>
      </c>
      <c r="BI55" s="271">
        <f>建設係数!CB55*BI$122</f>
        <v>0</v>
      </c>
      <c r="BJ55" s="271">
        <f>建設係数!CC55*BJ$122</f>
        <v>0</v>
      </c>
      <c r="BK55" s="271">
        <f>建設係数!CD55*BK$122</f>
        <v>0</v>
      </c>
      <c r="BL55" s="271">
        <f>建設係数!CE55*BL$122</f>
        <v>0</v>
      </c>
      <c r="BM55" s="271">
        <f>建設係数!CF55*BM$122</f>
        <v>0</v>
      </c>
      <c r="BN55" s="271">
        <f>建設係数!CG55*BN$122</f>
        <v>0</v>
      </c>
      <c r="BO55" s="272">
        <f t="shared" si="2"/>
        <v>0</v>
      </c>
      <c r="BP55" s="48"/>
      <c r="BU55" s="7"/>
      <c r="BV55" s="198">
        <v>33</v>
      </c>
      <c r="BW55" s="214"/>
      <c r="CN55" s="520">
        <f t="shared" si="11"/>
        <v>50</v>
      </c>
      <c r="CO55" s="222">
        <v>332</v>
      </c>
      <c r="CP55" s="223" t="s">
        <v>522</v>
      </c>
      <c r="CQ55" s="517">
        <f>埼玉波及!V55</f>
        <v>0</v>
      </c>
      <c r="CR55" s="517">
        <f>埼玉波及!W55</f>
        <v>0</v>
      </c>
      <c r="CS55" s="517">
        <f>埼玉波及!X55</f>
        <v>0</v>
      </c>
      <c r="CT55" s="517">
        <f>埼玉波及!Y55</f>
        <v>0</v>
      </c>
      <c r="CU55" s="201">
        <f t="shared" si="12"/>
        <v>6.6799999999999997E-5</v>
      </c>
      <c r="CV55" s="53"/>
      <c r="CW55" s="205">
        <v>50</v>
      </c>
      <c r="CX55" s="529">
        <f t="shared" si="13"/>
        <v>332</v>
      </c>
      <c r="CY55" s="530" t="str">
        <f t="shared" si="14"/>
        <v>民生用電気機器</v>
      </c>
      <c r="CZ55" s="518">
        <f t="shared" si="15"/>
        <v>0</v>
      </c>
      <c r="DA55" s="518">
        <f t="shared" si="16"/>
        <v>0</v>
      </c>
      <c r="DB55" s="518">
        <f t="shared" si="17"/>
        <v>0</v>
      </c>
      <c r="DC55" s="519">
        <f t="shared" si="18"/>
        <v>0</v>
      </c>
    </row>
    <row r="56" spans="1:107">
      <c r="A56" s="7"/>
      <c r="B56" s="222">
        <v>333</v>
      </c>
      <c r="C56" s="204" t="s">
        <v>523</v>
      </c>
      <c r="D56" s="271">
        <f>建設係数!W56*D$122</f>
        <v>0</v>
      </c>
      <c r="E56" s="271">
        <f>建設係数!X56*E$122</f>
        <v>0</v>
      </c>
      <c r="F56" s="271">
        <f>建設係数!Y56*F$122</f>
        <v>0</v>
      </c>
      <c r="G56" s="271">
        <f>建設係数!Z56*G$122</f>
        <v>0</v>
      </c>
      <c r="H56" s="271">
        <f>建設係数!AA56*H$122</f>
        <v>0</v>
      </c>
      <c r="I56" s="271">
        <f>建設係数!AB56*I$122</f>
        <v>0</v>
      </c>
      <c r="J56" s="271">
        <f>建設係数!AC56*J$122</f>
        <v>0</v>
      </c>
      <c r="K56" s="271">
        <f>建設係数!AD56*K$122</f>
        <v>0</v>
      </c>
      <c r="L56" s="271">
        <f>建設係数!AE56*L$122</f>
        <v>0</v>
      </c>
      <c r="M56" s="271">
        <f>建設係数!AF56*M$122</f>
        <v>0</v>
      </c>
      <c r="N56" s="271">
        <f>建設係数!AG56*N$122</f>
        <v>0</v>
      </c>
      <c r="O56" s="271">
        <f>建設係数!AH56*O$122</f>
        <v>0</v>
      </c>
      <c r="P56" s="271">
        <f>建設係数!AI56*P$122</f>
        <v>0</v>
      </c>
      <c r="Q56" s="271">
        <f>建設係数!AJ56*Q$122</f>
        <v>0</v>
      </c>
      <c r="R56" s="271">
        <f>建設係数!AK56*R$122</f>
        <v>0</v>
      </c>
      <c r="S56" s="271">
        <f>建設係数!AL56*S$122</f>
        <v>0</v>
      </c>
      <c r="T56" s="271">
        <f>建設係数!AM56*T$122</f>
        <v>0</v>
      </c>
      <c r="U56" s="271">
        <f>建設係数!AN56*U$122</f>
        <v>0</v>
      </c>
      <c r="V56" s="271">
        <f>建設係数!AO56*V$122</f>
        <v>0</v>
      </c>
      <c r="W56" s="271">
        <f>建設係数!AP56*W$122</f>
        <v>0</v>
      </c>
      <c r="X56" s="271">
        <f>建設係数!AQ56*X$122</f>
        <v>0</v>
      </c>
      <c r="Y56" s="271">
        <f>建設係数!AR56*Y$122</f>
        <v>0</v>
      </c>
      <c r="Z56" s="271">
        <f>建設係数!AS56*Z$122</f>
        <v>0</v>
      </c>
      <c r="AA56" s="271">
        <f>建設係数!AT56*AA$122</f>
        <v>0</v>
      </c>
      <c r="AB56" s="271">
        <f>建設係数!AU56*AB$122</f>
        <v>0</v>
      </c>
      <c r="AC56" s="271">
        <f>建設係数!AV56*AC$122</f>
        <v>0</v>
      </c>
      <c r="AD56" s="271">
        <f>建設係数!AW56*AD$122</f>
        <v>0</v>
      </c>
      <c r="AE56" s="271">
        <f>建設係数!AX56*AE$122</f>
        <v>0</v>
      </c>
      <c r="AF56" s="271">
        <f>建設係数!AY56*AF$122</f>
        <v>0</v>
      </c>
      <c r="AG56" s="271">
        <f>建設係数!AZ56*AG$122</f>
        <v>0</v>
      </c>
      <c r="AH56" s="271">
        <f>建設係数!BA56*AH$122</f>
        <v>0</v>
      </c>
      <c r="AI56" s="271">
        <f>建設係数!BB56*AI$122</f>
        <v>0</v>
      </c>
      <c r="AJ56" s="271">
        <f>建設係数!BC56*AJ$122</f>
        <v>0</v>
      </c>
      <c r="AK56" s="271">
        <f>建設係数!BD56*AK$122</f>
        <v>0</v>
      </c>
      <c r="AL56" s="271">
        <f>建設係数!BE56*AL$122</f>
        <v>0</v>
      </c>
      <c r="AM56" s="271">
        <f>建設係数!BF56*AM$122</f>
        <v>0</v>
      </c>
      <c r="AN56" s="271">
        <f>建設係数!BG56*AN$122</f>
        <v>0</v>
      </c>
      <c r="AO56" s="271">
        <f>建設係数!BH56*AO$122</f>
        <v>0</v>
      </c>
      <c r="AP56" s="271">
        <f>建設係数!BI56*AP$122</f>
        <v>0</v>
      </c>
      <c r="AQ56" s="271">
        <f>建設係数!BJ56*AQ$122</f>
        <v>0</v>
      </c>
      <c r="AR56" s="271">
        <f>建設係数!BK56*AR$122</f>
        <v>0</v>
      </c>
      <c r="AS56" s="271">
        <f>建設係数!BL56*AS$122</f>
        <v>0</v>
      </c>
      <c r="AT56" s="271">
        <f>建設係数!BM56*AT$122</f>
        <v>0</v>
      </c>
      <c r="AU56" s="271">
        <f>建設係数!BN56*AU$122</f>
        <v>0</v>
      </c>
      <c r="AV56" s="271">
        <f>建設係数!BO56*AV$122</f>
        <v>0</v>
      </c>
      <c r="AW56" s="271">
        <f>建設係数!BP56*AW$122</f>
        <v>0</v>
      </c>
      <c r="AX56" s="271">
        <f>建設係数!BQ56*AX$122</f>
        <v>0</v>
      </c>
      <c r="AY56" s="271">
        <f>建設係数!BR56*AY$122</f>
        <v>0</v>
      </c>
      <c r="AZ56" s="271">
        <f>建設係数!BS56*AZ$122</f>
        <v>0</v>
      </c>
      <c r="BA56" s="271">
        <f>建設係数!BT56*BA$122</f>
        <v>0</v>
      </c>
      <c r="BB56" s="271">
        <f>建設係数!BU56*BB$122</f>
        <v>0</v>
      </c>
      <c r="BC56" s="271">
        <f>建設係数!BV56*BC$122</f>
        <v>0</v>
      </c>
      <c r="BD56" s="271">
        <f>建設係数!BW56*BD$122</f>
        <v>0</v>
      </c>
      <c r="BE56" s="271">
        <f>建設係数!BX56*BE$122</f>
        <v>0</v>
      </c>
      <c r="BF56" s="271">
        <f>建設係数!BY56*BF$122</f>
        <v>0</v>
      </c>
      <c r="BG56" s="271">
        <f>建設係数!BZ56*BG$122</f>
        <v>0</v>
      </c>
      <c r="BH56" s="271">
        <f>建設係数!CA56*BH$122</f>
        <v>0</v>
      </c>
      <c r="BI56" s="271">
        <f>建設係数!CB56*BI$122</f>
        <v>0</v>
      </c>
      <c r="BJ56" s="271">
        <f>建設係数!CC56*BJ$122</f>
        <v>0</v>
      </c>
      <c r="BK56" s="271">
        <f>建設係数!CD56*BK$122</f>
        <v>0</v>
      </c>
      <c r="BL56" s="271">
        <f>建設係数!CE56*BL$122</f>
        <v>0</v>
      </c>
      <c r="BM56" s="271">
        <f>建設係数!CF56*BM$122</f>
        <v>0</v>
      </c>
      <c r="BN56" s="271">
        <f>建設係数!CG56*BN$122</f>
        <v>0</v>
      </c>
      <c r="BO56" s="272">
        <f t="shared" si="2"/>
        <v>0</v>
      </c>
      <c r="BP56" s="48"/>
      <c r="BU56" s="7"/>
      <c r="BV56" s="198">
        <v>33</v>
      </c>
      <c r="BW56" s="214"/>
      <c r="CN56" s="520">
        <f t="shared" si="11"/>
        <v>51</v>
      </c>
      <c r="CO56" s="222">
        <v>333</v>
      </c>
      <c r="CP56" s="204" t="s">
        <v>523</v>
      </c>
      <c r="CQ56" s="517">
        <f>埼玉波及!V56</f>
        <v>0</v>
      </c>
      <c r="CR56" s="517">
        <f>埼玉波及!W56</f>
        <v>0</v>
      </c>
      <c r="CS56" s="517">
        <f>埼玉波及!X56</f>
        <v>0</v>
      </c>
      <c r="CT56" s="517">
        <f>埼玉波及!Y56</f>
        <v>0</v>
      </c>
      <c r="CU56" s="201">
        <f t="shared" si="12"/>
        <v>6.6699999999999995E-5</v>
      </c>
      <c r="CV56" s="53"/>
      <c r="CW56" s="205">
        <v>51</v>
      </c>
      <c r="CX56" s="529">
        <f t="shared" si="13"/>
        <v>333</v>
      </c>
      <c r="CY56" s="530" t="str">
        <f t="shared" si="14"/>
        <v>電子応用装置・電気計測器</v>
      </c>
      <c r="CZ56" s="518">
        <f t="shared" si="15"/>
        <v>0</v>
      </c>
      <c r="DA56" s="518">
        <f t="shared" si="16"/>
        <v>0</v>
      </c>
      <c r="DB56" s="518">
        <f t="shared" si="17"/>
        <v>0</v>
      </c>
      <c r="DC56" s="519">
        <f t="shared" si="18"/>
        <v>0</v>
      </c>
    </row>
    <row r="57" spans="1:107">
      <c r="A57" s="7"/>
      <c r="B57" s="222">
        <v>339</v>
      </c>
      <c r="C57" s="204" t="s">
        <v>524</v>
      </c>
      <c r="D57" s="271">
        <f>建設係数!W57*D$122</f>
        <v>0</v>
      </c>
      <c r="E57" s="271">
        <f>建設係数!X57*E$122</f>
        <v>0</v>
      </c>
      <c r="F57" s="271">
        <f>建設係数!Y57*F$122</f>
        <v>0</v>
      </c>
      <c r="G57" s="271">
        <f>建設係数!Z57*G$122</f>
        <v>0</v>
      </c>
      <c r="H57" s="271">
        <f>建設係数!AA57*H$122</f>
        <v>0</v>
      </c>
      <c r="I57" s="271">
        <f>建設係数!AB57*I$122</f>
        <v>0</v>
      </c>
      <c r="J57" s="271">
        <f>建設係数!AC57*J$122</f>
        <v>0</v>
      </c>
      <c r="K57" s="271">
        <f>建設係数!AD57*K$122</f>
        <v>0</v>
      </c>
      <c r="L57" s="271">
        <f>建設係数!AE57*L$122</f>
        <v>0</v>
      </c>
      <c r="M57" s="271">
        <f>建設係数!AF57*M$122</f>
        <v>0</v>
      </c>
      <c r="N57" s="271">
        <f>建設係数!AG57*N$122</f>
        <v>0</v>
      </c>
      <c r="O57" s="271">
        <f>建設係数!AH57*O$122</f>
        <v>0</v>
      </c>
      <c r="P57" s="271">
        <f>建設係数!AI57*P$122</f>
        <v>0</v>
      </c>
      <c r="Q57" s="271">
        <f>建設係数!AJ57*Q$122</f>
        <v>0</v>
      </c>
      <c r="R57" s="271">
        <f>建設係数!AK57*R$122</f>
        <v>0</v>
      </c>
      <c r="S57" s="271">
        <f>建設係数!AL57*S$122</f>
        <v>0</v>
      </c>
      <c r="T57" s="271">
        <f>建設係数!AM57*T$122</f>
        <v>0</v>
      </c>
      <c r="U57" s="271">
        <f>建設係数!AN57*U$122</f>
        <v>0</v>
      </c>
      <c r="V57" s="271">
        <f>建設係数!AO57*V$122</f>
        <v>0</v>
      </c>
      <c r="W57" s="271">
        <f>建設係数!AP57*W$122</f>
        <v>0</v>
      </c>
      <c r="X57" s="271">
        <f>建設係数!AQ57*X$122</f>
        <v>0</v>
      </c>
      <c r="Y57" s="271">
        <f>建設係数!AR57*Y$122</f>
        <v>0</v>
      </c>
      <c r="Z57" s="271">
        <f>建設係数!AS57*Z$122</f>
        <v>0</v>
      </c>
      <c r="AA57" s="271">
        <f>建設係数!AT57*AA$122</f>
        <v>0</v>
      </c>
      <c r="AB57" s="271">
        <f>建設係数!AU57*AB$122</f>
        <v>0</v>
      </c>
      <c r="AC57" s="271">
        <f>建設係数!AV57*AC$122</f>
        <v>0</v>
      </c>
      <c r="AD57" s="271">
        <f>建設係数!AW57*AD$122</f>
        <v>0</v>
      </c>
      <c r="AE57" s="271">
        <f>建設係数!AX57*AE$122</f>
        <v>0</v>
      </c>
      <c r="AF57" s="271">
        <f>建設係数!AY57*AF$122</f>
        <v>0</v>
      </c>
      <c r="AG57" s="271">
        <f>建設係数!AZ57*AG$122</f>
        <v>0</v>
      </c>
      <c r="AH57" s="271">
        <f>建設係数!BA57*AH$122</f>
        <v>0</v>
      </c>
      <c r="AI57" s="271">
        <f>建設係数!BB57*AI$122</f>
        <v>0</v>
      </c>
      <c r="AJ57" s="271">
        <f>建設係数!BC57*AJ$122</f>
        <v>0</v>
      </c>
      <c r="AK57" s="271">
        <f>建設係数!BD57*AK$122</f>
        <v>0</v>
      </c>
      <c r="AL57" s="271">
        <f>建設係数!BE57*AL$122</f>
        <v>0</v>
      </c>
      <c r="AM57" s="271">
        <f>建設係数!BF57*AM$122</f>
        <v>0</v>
      </c>
      <c r="AN57" s="271">
        <f>建設係数!BG57*AN$122</f>
        <v>0</v>
      </c>
      <c r="AO57" s="271">
        <f>建設係数!BH57*AO$122</f>
        <v>0</v>
      </c>
      <c r="AP57" s="271">
        <f>建設係数!BI57*AP$122</f>
        <v>0</v>
      </c>
      <c r="AQ57" s="271">
        <f>建設係数!BJ57*AQ$122</f>
        <v>0</v>
      </c>
      <c r="AR57" s="271">
        <f>建設係数!BK57*AR$122</f>
        <v>0</v>
      </c>
      <c r="AS57" s="271">
        <f>建設係数!BL57*AS$122</f>
        <v>0</v>
      </c>
      <c r="AT57" s="271">
        <f>建設係数!BM57*AT$122</f>
        <v>0</v>
      </c>
      <c r="AU57" s="271">
        <f>建設係数!BN57*AU$122</f>
        <v>0</v>
      </c>
      <c r="AV57" s="271">
        <f>建設係数!BO57*AV$122</f>
        <v>0</v>
      </c>
      <c r="AW57" s="271">
        <f>建設係数!BP57*AW$122</f>
        <v>0</v>
      </c>
      <c r="AX57" s="271">
        <f>建設係数!BQ57*AX$122</f>
        <v>0</v>
      </c>
      <c r="AY57" s="271">
        <f>建設係数!BR57*AY$122</f>
        <v>0</v>
      </c>
      <c r="AZ57" s="271">
        <f>建設係数!BS57*AZ$122</f>
        <v>0</v>
      </c>
      <c r="BA57" s="271">
        <f>建設係数!BT57*BA$122</f>
        <v>0</v>
      </c>
      <c r="BB57" s="271">
        <f>建設係数!BU57*BB$122</f>
        <v>0</v>
      </c>
      <c r="BC57" s="271">
        <f>建設係数!BV57*BC$122</f>
        <v>0</v>
      </c>
      <c r="BD57" s="271">
        <f>建設係数!BW57*BD$122</f>
        <v>0</v>
      </c>
      <c r="BE57" s="271">
        <f>建設係数!BX57*BE$122</f>
        <v>0</v>
      </c>
      <c r="BF57" s="271">
        <f>建設係数!BY57*BF$122</f>
        <v>0</v>
      </c>
      <c r="BG57" s="271">
        <f>建設係数!BZ57*BG$122</f>
        <v>0</v>
      </c>
      <c r="BH57" s="271">
        <f>建設係数!CA57*BH$122</f>
        <v>0</v>
      </c>
      <c r="BI57" s="271">
        <f>建設係数!CB57*BI$122</f>
        <v>0</v>
      </c>
      <c r="BJ57" s="271">
        <f>建設係数!CC57*BJ$122</f>
        <v>0</v>
      </c>
      <c r="BK57" s="271">
        <f>建設係数!CD57*BK$122</f>
        <v>0</v>
      </c>
      <c r="BL57" s="271">
        <f>建設係数!CE57*BL$122</f>
        <v>0</v>
      </c>
      <c r="BM57" s="271">
        <f>建設係数!CF57*BM$122</f>
        <v>0</v>
      </c>
      <c r="BN57" s="271">
        <f>建設係数!CG57*BN$122</f>
        <v>0</v>
      </c>
      <c r="BO57" s="272">
        <f t="shared" si="2"/>
        <v>0</v>
      </c>
      <c r="BP57" s="48"/>
      <c r="BU57" s="7"/>
      <c r="BV57" s="198">
        <v>33</v>
      </c>
      <c r="BW57" s="214"/>
      <c r="CN57" s="520">
        <f t="shared" si="11"/>
        <v>52</v>
      </c>
      <c r="CO57" s="222">
        <v>339</v>
      </c>
      <c r="CP57" s="204" t="s">
        <v>524</v>
      </c>
      <c r="CQ57" s="517">
        <f>埼玉波及!V57</f>
        <v>0</v>
      </c>
      <c r="CR57" s="517">
        <f>埼玉波及!W57</f>
        <v>0</v>
      </c>
      <c r="CS57" s="517">
        <f>埼玉波及!X57</f>
        <v>0</v>
      </c>
      <c r="CT57" s="517">
        <f>埼玉波及!Y57</f>
        <v>0</v>
      </c>
      <c r="CU57" s="201">
        <f t="shared" si="12"/>
        <v>6.6099999999999994E-5</v>
      </c>
      <c r="CV57" s="53"/>
      <c r="CW57" s="205">
        <v>52</v>
      </c>
      <c r="CX57" s="529">
        <f t="shared" si="13"/>
        <v>339</v>
      </c>
      <c r="CY57" s="530" t="str">
        <f t="shared" si="14"/>
        <v>その他の電気機械</v>
      </c>
      <c r="CZ57" s="518">
        <f t="shared" si="15"/>
        <v>0</v>
      </c>
      <c r="DA57" s="518">
        <f t="shared" si="16"/>
        <v>0</v>
      </c>
      <c r="DB57" s="518">
        <f t="shared" si="17"/>
        <v>0</v>
      </c>
      <c r="DC57" s="519">
        <f t="shared" si="18"/>
        <v>0</v>
      </c>
    </row>
    <row r="58" spans="1:107">
      <c r="A58" s="7"/>
      <c r="B58" s="222">
        <v>341</v>
      </c>
      <c r="C58" s="204" t="s">
        <v>525</v>
      </c>
      <c r="D58" s="271">
        <f>建設係数!W58*D$122</f>
        <v>0</v>
      </c>
      <c r="E58" s="271">
        <f>建設係数!X58*E$122</f>
        <v>0</v>
      </c>
      <c r="F58" s="271">
        <f>建設係数!Y58*F$122</f>
        <v>0</v>
      </c>
      <c r="G58" s="271">
        <f>建設係数!Z58*G$122</f>
        <v>0</v>
      </c>
      <c r="H58" s="271">
        <f>建設係数!AA58*H$122</f>
        <v>0</v>
      </c>
      <c r="I58" s="271">
        <f>建設係数!AB58*I$122</f>
        <v>0</v>
      </c>
      <c r="J58" s="271">
        <f>建設係数!AC58*J$122</f>
        <v>0</v>
      </c>
      <c r="K58" s="271">
        <f>建設係数!AD58*K$122</f>
        <v>0</v>
      </c>
      <c r="L58" s="271">
        <f>建設係数!AE58*L$122</f>
        <v>0</v>
      </c>
      <c r="M58" s="271">
        <f>建設係数!AF58*M$122</f>
        <v>0</v>
      </c>
      <c r="N58" s="271">
        <f>建設係数!AG58*N$122</f>
        <v>0</v>
      </c>
      <c r="O58" s="271">
        <f>建設係数!AH58*O$122</f>
        <v>0</v>
      </c>
      <c r="P58" s="271">
        <f>建設係数!AI58*P$122</f>
        <v>0</v>
      </c>
      <c r="Q58" s="271">
        <f>建設係数!AJ58*Q$122</f>
        <v>0</v>
      </c>
      <c r="R58" s="271">
        <f>建設係数!AK58*R$122</f>
        <v>0</v>
      </c>
      <c r="S58" s="271">
        <f>建設係数!AL58*S$122</f>
        <v>0</v>
      </c>
      <c r="T58" s="271">
        <f>建設係数!AM58*T$122</f>
        <v>0</v>
      </c>
      <c r="U58" s="271">
        <f>建設係数!AN58*U$122</f>
        <v>0</v>
      </c>
      <c r="V58" s="271">
        <f>建設係数!AO58*V$122</f>
        <v>0</v>
      </c>
      <c r="W58" s="271">
        <f>建設係数!AP58*W$122</f>
        <v>0</v>
      </c>
      <c r="X58" s="271">
        <f>建設係数!AQ58*X$122</f>
        <v>0</v>
      </c>
      <c r="Y58" s="271">
        <f>建設係数!AR58*Y$122</f>
        <v>0</v>
      </c>
      <c r="Z58" s="271">
        <f>建設係数!AS58*Z$122</f>
        <v>0</v>
      </c>
      <c r="AA58" s="271">
        <f>建設係数!AT58*AA$122</f>
        <v>0</v>
      </c>
      <c r="AB58" s="271">
        <f>建設係数!AU58*AB$122</f>
        <v>0</v>
      </c>
      <c r="AC58" s="271">
        <f>建設係数!AV58*AC$122</f>
        <v>0</v>
      </c>
      <c r="AD58" s="271">
        <f>建設係数!AW58*AD$122</f>
        <v>0</v>
      </c>
      <c r="AE58" s="271">
        <f>建設係数!AX58*AE$122</f>
        <v>0</v>
      </c>
      <c r="AF58" s="271">
        <f>建設係数!AY58*AF$122</f>
        <v>0</v>
      </c>
      <c r="AG58" s="271">
        <f>建設係数!AZ58*AG$122</f>
        <v>0</v>
      </c>
      <c r="AH58" s="271">
        <f>建設係数!BA58*AH$122</f>
        <v>0</v>
      </c>
      <c r="AI58" s="271">
        <f>建設係数!BB58*AI$122</f>
        <v>0</v>
      </c>
      <c r="AJ58" s="271">
        <f>建設係数!BC58*AJ$122</f>
        <v>0</v>
      </c>
      <c r="AK58" s="271">
        <f>建設係数!BD58*AK$122</f>
        <v>0</v>
      </c>
      <c r="AL58" s="271">
        <f>建設係数!BE58*AL$122</f>
        <v>0</v>
      </c>
      <c r="AM58" s="271">
        <f>建設係数!BF58*AM$122</f>
        <v>0</v>
      </c>
      <c r="AN58" s="271">
        <f>建設係数!BG58*AN$122</f>
        <v>0</v>
      </c>
      <c r="AO58" s="271">
        <f>建設係数!BH58*AO$122</f>
        <v>0</v>
      </c>
      <c r="AP58" s="271">
        <f>建設係数!BI58*AP$122</f>
        <v>0</v>
      </c>
      <c r="AQ58" s="271">
        <f>建設係数!BJ58*AQ$122</f>
        <v>0</v>
      </c>
      <c r="AR58" s="271">
        <f>建設係数!BK58*AR$122</f>
        <v>0</v>
      </c>
      <c r="AS58" s="271">
        <f>建設係数!BL58*AS$122</f>
        <v>0</v>
      </c>
      <c r="AT58" s="271">
        <f>建設係数!BM58*AT$122</f>
        <v>0</v>
      </c>
      <c r="AU58" s="271">
        <f>建設係数!BN58*AU$122</f>
        <v>0</v>
      </c>
      <c r="AV58" s="271">
        <f>建設係数!BO58*AV$122</f>
        <v>0</v>
      </c>
      <c r="AW58" s="271">
        <f>建設係数!BP58*AW$122</f>
        <v>0</v>
      </c>
      <c r="AX58" s="271">
        <f>建設係数!BQ58*AX$122</f>
        <v>0</v>
      </c>
      <c r="AY58" s="271">
        <f>建設係数!BR58*AY$122</f>
        <v>0</v>
      </c>
      <c r="AZ58" s="271">
        <f>建設係数!BS58*AZ$122</f>
        <v>0</v>
      </c>
      <c r="BA58" s="271">
        <f>建設係数!BT58*BA$122</f>
        <v>0</v>
      </c>
      <c r="BB58" s="271">
        <f>建設係数!BU58*BB$122</f>
        <v>0</v>
      </c>
      <c r="BC58" s="271">
        <f>建設係数!BV58*BC$122</f>
        <v>0</v>
      </c>
      <c r="BD58" s="271">
        <f>建設係数!BW58*BD$122</f>
        <v>0</v>
      </c>
      <c r="BE58" s="271">
        <f>建設係数!BX58*BE$122</f>
        <v>0</v>
      </c>
      <c r="BF58" s="271">
        <f>建設係数!BY58*BF$122</f>
        <v>0</v>
      </c>
      <c r="BG58" s="271">
        <f>建設係数!BZ58*BG$122</f>
        <v>0</v>
      </c>
      <c r="BH58" s="271">
        <f>建設係数!CA58*BH$122</f>
        <v>0</v>
      </c>
      <c r="BI58" s="271">
        <f>建設係数!CB58*BI$122</f>
        <v>0</v>
      </c>
      <c r="BJ58" s="271">
        <f>建設係数!CC58*BJ$122</f>
        <v>0</v>
      </c>
      <c r="BK58" s="271">
        <f>建設係数!CD58*BK$122</f>
        <v>0</v>
      </c>
      <c r="BL58" s="271">
        <f>建設係数!CE58*BL$122</f>
        <v>0</v>
      </c>
      <c r="BM58" s="271">
        <f>建設係数!CF58*BM$122</f>
        <v>0</v>
      </c>
      <c r="BN58" s="271">
        <f>建設係数!CG58*BN$122</f>
        <v>0</v>
      </c>
      <c r="BO58" s="272">
        <f t="shared" si="2"/>
        <v>0</v>
      </c>
      <c r="BP58" s="48"/>
      <c r="BU58" s="7"/>
      <c r="BV58" s="198">
        <v>34</v>
      </c>
      <c r="BW58" s="214"/>
      <c r="CN58" s="520">
        <f t="shared" si="11"/>
        <v>53</v>
      </c>
      <c r="CO58" s="222">
        <v>341</v>
      </c>
      <c r="CP58" s="204" t="s">
        <v>525</v>
      </c>
      <c r="CQ58" s="517">
        <f>埼玉波及!V58</f>
        <v>0</v>
      </c>
      <c r="CR58" s="517">
        <f>埼玉波及!W58</f>
        <v>0</v>
      </c>
      <c r="CS58" s="517">
        <f>埼玉波及!X58</f>
        <v>0</v>
      </c>
      <c r="CT58" s="517">
        <f>埼玉波及!Y58</f>
        <v>0</v>
      </c>
      <c r="CU58" s="201">
        <f t="shared" si="12"/>
        <v>6.5900000000000003E-5</v>
      </c>
      <c r="CV58" s="53"/>
      <c r="CW58" s="205">
        <v>53</v>
      </c>
      <c r="CX58" s="529">
        <f t="shared" si="13"/>
        <v>341</v>
      </c>
      <c r="CY58" s="530" t="str">
        <f t="shared" si="14"/>
        <v>通信・映像・音響機器</v>
      </c>
      <c r="CZ58" s="518">
        <f t="shared" si="15"/>
        <v>0</v>
      </c>
      <c r="DA58" s="518">
        <f t="shared" si="16"/>
        <v>0</v>
      </c>
      <c r="DB58" s="518">
        <f t="shared" si="17"/>
        <v>0</v>
      </c>
      <c r="DC58" s="519">
        <f t="shared" si="18"/>
        <v>0</v>
      </c>
    </row>
    <row r="59" spans="1:107">
      <c r="A59" s="7"/>
      <c r="B59" s="222">
        <v>342</v>
      </c>
      <c r="C59" s="204" t="s">
        <v>526</v>
      </c>
      <c r="D59" s="271">
        <f>建設係数!W59*D$122</f>
        <v>0</v>
      </c>
      <c r="E59" s="271">
        <f>建設係数!X59*E$122</f>
        <v>0</v>
      </c>
      <c r="F59" s="271">
        <f>建設係数!Y59*F$122</f>
        <v>0</v>
      </c>
      <c r="G59" s="271">
        <f>建設係数!Z59*G$122</f>
        <v>0</v>
      </c>
      <c r="H59" s="271">
        <f>建設係数!AA59*H$122</f>
        <v>0</v>
      </c>
      <c r="I59" s="271">
        <f>建設係数!AB59*I$122</f>
        <v>0</v>
      </c>
      <c r="J59" s="271">
        <f>建設係数!AC59*J$122</f>
        <v>0</v>
      </c>
      <c r="K59" s="271">
        <f>建設係数!AD59*K$122</f>
        <v>0</v>
      </c>
      <c r="L59" s="271">
        <f>建設係数!AE59*L$122</f>
        <v>0</v>
      </c>
      <c r="M59" s="271">
        <f>建設係数!AF59*M$122</f>
        <v>0</v>
      </c>
      <c r="N59" s="271">
        <f>建設係数!AG59*N$122</f>
        <v>0</v>
      </c>
      <c r="O59" s="271">
        <f>建設係数!AH59*O$122</f>
        <v>0</v>
      </c>
      <c r="P59" s="271">
        <f>建設係数!AI59*P$122</f>
        <v>0</v>
      </c>
      <c r="Q59" s="271">
        <f>建設係数!AJ59*Q$122</f>
        <v>0</v>
      </c>
      <c r="R59" s="271">
        <f>建設係数!AK59*R$122</f>
        <v>0</v>
      </c>
      <c r="S59" s="271">
        <f>建設係数!AL59*S$122</f>
        <v>0</v>
      </c>
      <c r="T59" s="271">
        <f>建設係数!AM59*T$122</f>
        <v>0</v>
      </c>
      <c r="U59" s="271">
        <f>建設係数!AN59*U$122</f>
        <v>0</v>
      </c>
      <c r="V59" s="271">
        <f>建設係数!AO59*V$122</f>
        <v>0</v>
      </c>
      <c r="W59" s="271">
        <f>建設係数!AP59*W$122</f>
        <v>0</v>
      </c>
      <c r="X59" s="271">
        <f>建設係数!AQ59*X$122</f>
        <v>0</v>
      </c>
      <c r="Y59" s="271">
        <f>建設係数!AR59*Y$122</f>
        <v>0</v>
      </c>
      <c r="Z59" s="271">
        <f>建設係数!AS59*Z$122</f>
        <v>0</v>
      </c>
      <c r="AA59" s="271">
        <f>建設係数!AT59*AA$122</f>
        <v>0</v>
      </c>
      <c r="AB59" s="271">
        <f>建設係数!AU59*AB$122</f>
        <v>0</v>
      </c>
      <c r="AC59" s="271">
        <f>建設係数!AV59*AC$122</f>
        <v>0</v>
      </c>
      <c r="AD59" s="271">
        <f>建設係数!AW59*AD$122</f>
        <v>0</v>
      </c>
      <c r="AE59" s="271">
        <f>建設係数!AX59*AE$122</f>
        <v>0</v>
      </c>
      <c r="AF59" s="271">
        <f>建設係数!AY59*AF$122</f>
        <v>0</v>
      </c>
      <c r="AG59" s="271">
        <f>建設係数!AZ59*AG$122</f>
        <v>0</v>
      </c>
      <c r="AH59" s="271">
        <f>建設係数!BA59*AH$122</f>
        <v>0</v>
      </c>
      <c r="AI59" s="271">
        <f>建設係数!BB59*AI$122</f>
        <v>0</v>
      </c>
      <c r="AJ59" s="271">
        <f>建設係数!BC59*AJ$122</f>
        <v>0</v>
      </c>
      <c r="AK59" s="271">
        <f>建設係数!BD59*AK$122</f>
        <v>0</v>
      </c>
      <c r="AL59" s="271">
        <f>建設係数!BE59*AL$122</f>
        <v>0</v>
      </c>
      <c r="AM59" s="271">
        <f>建設係数!BF59*AM$122</f>
        <v>0</v>
      </c>
      <c r="AN59" s="271">
        <f>建設係数!BG59*AN$122</f>
        <v>0</v>
      </c>
      <c r="AO59" s="271">
        <f>建設係数!BH59*AO$122</f>
        <v>0</v>
      </c>
      <c r="AP59" s="271">
        <f>建設係数!BI59*AP$122</f>
        <v>0</v>
      </c>
      <c r="AQ59" s="271">
        <f>建設係数!BJ59*AQ$122</f>
        <v>0</v>
      </c>
      <c r="AR59" s="271">
        <f>建設係数!BK59*AR$122</f>
        <v>0</v>
      </c>
      <c r="AS59" s="271">
        <f>建設係数!BL59*AS$122</f>
        <v>0</v>
      </c>
      <c r="AT59" s="271">
        <f>建設係数!BM59*AT$122</f>
        <v>0</v>
      </c>
      <c r="AU59" s="271">
        <f>建設係数!BN59*AU$122</f>
        <v>0</v>
      </c>
      <c r="AV59" s="271">
        <f>建設係数!BO59*AV$122</f>
        <v>0</v>
      </c>
      <c r="AW59" s="271">
        <f>建設係数!BP59*AW$122</f>
        <v>0</v>
      </c>
      <c r="AX59" s="271">
        <f>建設係数!BQ59*AX$122</f>
        <v>0</v>
      </c>
      <c r="AY59" s="271">
        <f>建設係数!BR59*AY$122</f>
        <v>0</v>
      </c>
      <c r="AZ59" s="271">
        <f>建設係数!BS59*AZ$122</f>
        <v>0</v>
      </c>
      <c r="BA59" s="271">
        <f>建設係数!BT59*BA$122</f>
        <v>0</v>
      </c>
      <c r="BB59" s="271">
        <f>建設係数!BU59*BB$122</f>
        <v>0</v>
      </c>
      <c r="BC59" s="271">
        <f>建設係数!BV59*BC$122</f>
        <v>0</v>
      </c>
      <c r="BD59" s="271">
        <f>建設係数!BW59*BD$122</f>
        <v>0</v>
      </c>
      <c r="BE59" s="271">
        <f>建設係数!BX59*BE$122</f>
        <v>0</v>
      </c>
      <c r="BF59" s="271">
        <f>建設係数!BY59*BF$122</f>
        <v>0</v>
      </c>
      <c r="BG59" s="271">
        <f>建設係数!BZ59*BG$122</f>
        <v>0</v>
      </c>
      <c r="BH59" s="271">
        <f>建設係数!CA59*BH$122</f>
        <v>0</v>
      </c>
      <c r="BI59" s="271">
        <f>建設係数!CB59*BI$122</f>
        <v>0</v>
      </c>
      <c r="BJ59" s="271">
        <f>建設係数!CC59*BJ$122</f>
        <v>0</v>
      </c>
      <c r="BK59" s="271">
        <f>建設係数!CD59*BK$122</f>
        <v>0</v>
      </c>
      <c r="BL59" s="271">
        <f>建設係数!CE59*BL$122</f>
        <v>0</v>
      </c>
      <c r="BM59" s="271">
        <f>建設係数!CF59*BM$122</f>
        <v>0</v>
      </c>
      <c r="BN59" s="271">
        <f>建設係数!CG59*BN$122</f>
        <v>0</v>
      </c>
      <c r="BO59" s="272">
        <f t="shared" si="2"/>
        <v>0</v>
      </c>
      <c r="BP59" s="48"/>
      <c r="BU59" s="7"/>
      <c r="BV59" s="198">
        <v>34</v>
      </c>
      <c r="BW59" s="214"/>
      <c r="CN59" s="520">
        <f t="shared" si="11"/>
        <v>54</v>
      </c>
      <c r="CO59" s="222">
        <v>342</v>
      </c>
      <c r="CP59" s="204" t="s">
        <v>526</v>
      </c>
      <c r="CQ59" s="517">
        <f>埼玉波及!V59</f>
        <v>0</v>
      </c>
      <c r="CR59" s="517">
        <f>埼玉波及!W59</f>
        <v>0</v>
      </c>
      <c r="CS59" s="517">
        <f>埼玉波及!X59</f>
        <v>0</v>
      </c>
      <c r="CT59" s="517">
        <f>埼玉波及!Y59</f>
        <v>0</v>
      </c>
      <c r="CU59" s="201">
        <f t="shared" si="12"/>
        <v>6.58E-5</v>
      </c>
      <c r="CV59" s="53"/>
      <c r="CW59" s="205">
        <v>54</v>
      </c>
      <c r="CX59" s="529">
        <f t="shared" si="13"/>
        <v>342</v>
      </c>
      <c r="CY59" s="530" t="str">
        <f t="shared" si="14"/>
        <v>電子計算機・同附属装置</v>
      </c>
      <c r="CZ59" s="518">
        <f t="shared" si="15"/>
        <v>0</v>
      </c>
      <c r="DA59" s="518">
        <f t="shared" si="16"/>
        <v>0</v>
      </c>
      <c r="DB59" s="518">
        <f t="shared" si="17"/>
        <v>0</v>
      </c>
      <c r="DC59" s="519">
        <f t="shared" si="18"/>
        <v>0</v>
      </c>
    </row>
    <row r="60" spans="1:107">
      <c r="A60" s="7"/>
      <c r="B60" s="222">
        <v>352</v>
      </c>
      <c r="C60" s="204" t="s">
        <v>527</v>
      </c>
      <c r="D60" s="271">
        <f>建設係数!W60*D$122</f>
        <v>0</v>
      </c>
      <c r="E60" s="271">
        <f>建設係数!X60*E$122</f>
        <v>0</v>
      </c>
      <c r="F60" s="271">
        <f>建設係数!Y60*F$122</f>
        <v>0</v>
      </c>
      <c r="G60" s="271">
        <f>建設係数!Z60*G$122</f>
        <v>0</v>
      </c>
      <c r="H60" s="271">
        <f>建設係数!AA60*H$122</f>
        <v>0</v>
      </c>
      <c r="I60" s="271">
        <f>建設係数!AB60*I$122</f>
        <v>0</v>
      </c>
      <c r="J60" s="271">
        <f>建設係数!AC60*J$122</f>
        <v>0</v>
      </c>
      <c r="K60" s="271">
        <f>建設係数!AD60*K$122</f>
        <v>0</v>
      </c>
      <c r="L60" s="271">
        <f>建設係数!AE60*L$122</f>
        <v>0</v>
      </c>
      <c r="M60" s="271">
        <f>建設係数!AF60*M$122</f>
        <v>0</v>
      </c>
      <c r="N60" s="271">
        <f>建設係数!AG60*N$122</f>
        <v>0</v>
      </c>
      <c r="O60" s="271">
        <f>建設係数!AH60*O$122</f>
        <v>0</v>
      </c>
      <c r="P60" s="271">
        <f>建設係数!AI60*P$122</f>
        <v>0</v>
      </c>
      <c r="Q60" s="271">
        <f>建設係数!AJ60*Q$122</f>
        <v>0</v>
      </c>
      <c r="R60" s="271">
        <f>建設係数!AK60*R$122</f>
        <v>0</v>
      </c>
      <c r="S60" s="271">
        <f>建設係数!AL60*S$122</f>
        <v>0</v>
      </c>
      <c r="T60" s="271">
        <f>建設係数!AM60*T$122</f>
        <v>0</v>
      </c>
      <c r="U60" s="271">
        <f>建設係数!AN60*U$122</f>
        <v>0</v>
      </c>
      <c r="V60" s="271">
        <f>建設係数!AO60*V$122</f>
        <v>0</v>
      </c>
      <c r="W60" s="271">
        <f>建設係数!AP60*W$122</f>
        <v>0</v>
      </c>
      <c r="X60" s="271">
        <f>建設係数!AQ60*X$122</f>
        <v>0</v>
      </c>
      <c r="Y60" s="271">
        <f>建設係数!AR60*Y$122</f>
        <v>0</v>
      </c>
      <c r="Z60" s="271">
        <f>建設係数!AS60*Z$122</f>
        <v>0</v>
      </c>
      <c r="AA60" s="271">
        <f>建設係数!AT60*AA$122</f>
        <v>0</v>
      </c>
      <c r="AB60" s="271">
        <f>建設係数!AU60*AB$122</f>
        <v>0</v>
      </c>
      <c r="AC60" s="271">
        <f>建設係数!AV60*AC$122</f>
        <v>0</v>
      </c>
      <c r="AD60" s="271">
        <f>建設係数!AW60*AD$122</f>
        <v>0</v>
      </c>
      <c r="AE60" s="271">
        <f>建設係数!AX60*AE$122</f>
        <v>0</v>
      </c>
      <c r="AF60" s="271">
        <f>建設係数!AY60*AF$122</f>
        <v>0</v>
      </c>
      <c r="AG60" s="271">
        <f>建設係数!AZ60*AG$122</f>
        <v>0</v>
      </c>
      <c r="AH60" s="271">
        <f>建設係数!BA60*AH$122</f>
        <v>0</v>
      </c>
      <c r="AI60" s="271">
        <f>建設係数!BB60*AI$122</f>
        <v>0</v>
      </c>
      <c r="AJ60" s="271">
        <f>建設係数!BC60*AJ$122</f>
        <v>0</v>
      </c>
      <c r="AK60" s="271">
        <f>建設係数!BD60*AK$122</f>
        <v>0</v>
      </c>
      <c r="AL60" s="271">
        <f>建設係数!BE60*AL$122</f>
        <v>0</v>
      </c>
      <c r="AM60" s="271">
        <f>建設係数!BF60*AM$122</f>
        <v>0</v>
      </c>
      <c r="AN60" s="271">
        <f>建設係数!BG60*AN$122</f>
        <v>0</v>
      </c>
      <c r="AO60" s="271">
        <f>建設係数!BH60*AO$122</f>
        <v>0</v>
      </c>
      <c r="AP60" s="271">
        <f>建設係数!BI60*AP$122</f>
        <v>0</v>
      </c>
      <c r="AQ60" s="271">
        <f>建設係数!BJ60*AQ$122</f>
        <v>0</v>
      </c>
      <c r="AR60" s="271">
        <f>建設係数!BK60*AR$122</f>
        <v>0</v>
      </c>
      <c r="AS60" s="271">
        <f>建設係数!BL60*AS$122</f>
        <v>0</v>
      </c>
      <c r="AT60" s="271">
        <f>建設係数!BM60*AT$122</f>
        <v>0</v>
      </c>
      <c r="AU60" s="271">
        <f>建設係数!BN60*AU$122</f>
        <v>0</v>
      </c>
      <c r="AV60" s="271">
        <f>建設係数!BO60*AV$122</f>
        <v>0</v>
      </c>
      <c r="AW60" s="271">
        <f>建設係数!BP60*AW$122</f>
        <v>0</v>
      </c>
      <c r="AX60" s="271">
        <f>建設係数!BQ60*AX$122</f>
        <v>0</v>
      </c>
      <c r="AY60" s="271">
        <f>建設係数!BR60*AY$122</f>
        <v>0</v>
      </c>
      <c r="AZ60" s="271">
        <f>建設係数!BS60*AZ$122</f>
        <v>0</v>
      </c>
      <c r="BA60" s="271">
        <f>建設係数!BT60*BA$122</f>
        <v>0</v>
      </c>
      <c r="BB60" s="271">
        <f>建設係数!BU60*BB$122</f>
        <v>0</v>
      </c>
      <c r="BC60" s="271">
        <f>建設係数!BV60*BC$122</f>
        <v>0</v>
      </c>
      <c r="BD60" s="271">
        <f>建設係数!BW60*BD$122</f>
        <v>0</v>
      </c>
      <c r="BE60" s="271">
        <f>建設係数!BX60*BE$122</f>
        <v>0</v>
      </c>
      <c r="BF60" s="271">
        <f>建設係数!BY60*BF$122</f>
        <v>0</v>
      </c>
      <c r="BG60" s="271">
        <f>建設係数!BZ60*BG$122</f>
        <v>0</v>
      </c>
      <c r="BH60" s="271">
        <f>建設係数!CA60*BH$122</f>
        <v>0</v>
      </c>
      <c r="BI60" s="271">
        <f>建設係数!CB60*BI$122</f>
        <v>0</v>
      </c>
      <c r="BJ60" s="271">
        <f>建設係数!CC60*BJ$122</f>
        <v>0</v>
      </c>
      <c r="BK60" s="271">
        <f>建設係数!CD60*BK$122</f>
        <v>0</v>
      </c>
      <c r="BL60" s="271">
        <f>建設係数!CE60*BL$122</f>
        <v>0</v>
      </c>
      <c r="BM60" s="271">
        <f>建設係数!CF60*BM$122</f>
        <v>0</v>
      </c>
      <c r="BN60" s="271">
        <f>建設係数!CG60*BN$122</f>
        <v>0</v>
      </c>
      <c r="BO60" s="272">
        <f t="shared" si="2"/>
        <v>0</v>
      </c>
      <c r="BP60" s="48"/>
      <c r="BU60" s="7"/>
      <c r="BV60" s="198">
        <v>35</v>
      </c>
      <c r="BW60" s="214"/>
      <c r="CN60" s="520">
        <f t="shared" si="11"/>
        <v>55</v>
      </c>
      <c r="CO60" s="222">
        <v>352</v>
      </c>
      <c r="CP60" s="204" t="s">
        <v>527</v>
      </c>
      <c r="CQ60" s="517">
        <f>埼玉波及!V60</f>
        <v>0</v>
      </c>
      <c r="CR60" s="517">
        <f>埼玉波及!W60</f>
        <v>0</v>
      </c>
      <c r="CS60" s="517">
        <f>埼玉波及!X60</f>
        <v>0</v>
      </c>
      <c r="CT60" s="517">
        <f>埼玉波及!Y60</f>
        <v>0</v>
      </c>
      <c r="CU60" s="201">
        <f t="shared" si="12"/>
        <v>6.4800000000000003E-5</v>
      </c>
      <c r="CV60" s="53"/>
      <c r="CW60" s="205">
        <v>55</v>
      </c>
      <c r="CX60" s="529">
        <f t="shared" si="13"/>
        <v>352</v>
      </c>
      <c r="CY60" s="530" t="str">
        <f t="shared" si="14"/>
        <v>乗用車・その他の自動車</v>
      </c>
      <c r="CZ60" s="518">
        <f t="shared" si="15"/>
        <v>0</v>
      </c>
      <c r="DA60" s="518">
        <f t="shared" si="16"/>
        <v>0</v>
      </c>
      <c r="DB60" s="518">
        <f t="shared" si="17"/>
        <v>0</v>
      </c>
      <c r="DC60" s="519">
        <f t="shared" si="18"/>
        <v>0</v>
      </c>
    </row>
    <row r="61" spans="1:107">
      <c r="A61" s="7"/>
      <c r="B61" s="222">
        <v>353</v>
      </c>
      <c r="C61" s="204" t="s">
        <v>528</v>
      </c>
      <c r="D61" s="271">
        <f>建設係数!W61*D$122</f>
        <v>0</v>
      </c>
      <c r="E61" s="271">
        <f>建設係数!X61*E$122</f>
        <v>0</v>
      </c>
      <c r="F61" s="271">
        <f>建設係数!Y61*F$122</f>
        <v>0</v>
      </c>
      <c r="G61" s="271">
        <f>建設係数!Z61*G$122</f>
        <v>0</v>
      </c>
      <c r="H61" s="271">
        <f>建設係数!AA61*H$122</f>
        <v>0</v>
      </c>
      <c r="I61" s="271">
        <f>建設係数!AB61*I$122</f>
        <v>0</v>
      </c>
      <c r="J61" s="271">
        <f>建設係数!AC61*J$122</f>
        <v>0</v>
      </c>
      <c r="K61" s="271">
        <f>建設係数!AD61*K$122</f>
        <v>0</v>
      </c>
      <c r="L61" s="271">
        <f>建設係数!AE61*L$122</f>
        <v>0</v>
      </c>
      <c r="M61" s="271">
        <f>建設係数!AF61*M$122</f>
        <v>0</v>
      </c>
      <c r="N61" s="271">
        <f>建設係数!AG61*N$122</f>
        <v>0</v>
      </c>
      <c r="O61" s="271">
        <f>建設係数!AH61*O$122</f>
        <v>0</v>
      </c>
      <c r="P61" s="271">
        <f>建設係数!AI61*P$122</f>
        <v>0</v>
      </c>
      <c r="Q61" s="271">
        <f>建設係数!AJ61*Q$122</f>
        <v>0</v>
      </c>
      <c r="R61" s="271">
        <f>建設係数!AK61*R$122</f>
        <v>0</v>
      </c>
      <c r="S61" s="271">
        <f>建設係数!AL61*S$122</f>
        <v>0</v>
      </c>
      <c r="T61" s="271">
        <f>建設係数!AM61*T$122</f>
        <v>0</v>
      </c>
      <c r="U61" s="271">
        <f>建設係数!AN61*U$122</f>
        <v>0</v>
      </c>
      <c r="V61" s="271">
        <f>建設係数!AO61*V$122</f>
        <v>0</v>
      </c>
      <c r="W61" s="271">
        <f>建設係数!AP61*W$122</f>
        <v>0</v>
      </c>
      <c r="X61" s="271">
        <f>建設係数!AQ61*X$122</f>
        <v>0</v>
      </c>
      <c r="Y61" s="271">
        <f>建設係数!AR61*Y$122</f>
        <v>0</v>
      </c>
      <c r="Z61" s="271">
        <f>建設係数!AS61*Z$122</f>
        <v>0</v>
      </c>
      <c r="AA61" s="271">
        <f>建設係数!AT61*AA$122</f>
        <v>0</v>
      </c>
      <c r="AB61" s="271">
        <f>建設係数!AU61*AB$122</f>
        <v>0</v>
      </c>
      <c r="AC61" s="271">
        <f>建設係数!AV61*AC$122</f>
        <v>0</v>
      </c>
      <c r="AD61" s="271">
        <f>建設係数!AW61*AD$122</f>
        <v>0</v>
      </c>
      <c r="AE61" s="271">
        <f>建設係数!AX61*AE$122</f>
        <v>0</v>
      </c>
      <c r="AF61" s="271">
        <f>建設係数!AY61*AF$122</f>
        <v>0</v>
      </c>
      <c r="AG61" s="271">
        <f>建設係数!AZ61*AG$122</f>
        <v>0</v>
      </c>
      <c r="AH61" s="271">
        <f>建設係数!BA61*AH$122</f>
        <v>0</v>
      </c>
      <c r="AI61" s="271">
        <f>建設係数!BB61*AI$122</f>
        <v>0</v>
      </c>
      <c r="AJ61" s="271">
        <f>建設係数!BC61*AJ$122</f>
        <v>0</v>
      </c>
      <c r="AK61" s="271">
        <f>建設係数!BD61*AK$122</f>
        <v>0</v>
      </c>
      <c r="AL61" s="271">
        <f>建設係数!BE61*AL$122</f>
        <v>0</v>
      </c>
      <c r="AM61" s="271">
        <f>建設係数!BF61*AM$122</f>
        <v>0</v>
      </c>
      <c r="AN61" s="271">
        <f>建設係数!BG61*AN$122</f>
        <v>0</v>
      </c>
      <c r="AO61" s="271">
        <f>建設係数!BH61*AO$122</f>
        <v>0</v>
      </c>
      <c r="AP61" s="271">
        <f>建設係数!BI61*AP$122</f>
        <v>0</v>
      </c>
      <c r="AQ61" s="271">
        <f>建設係数!BJ61*AQ$122</f>
        <v>0</v>
      </c>
      <c r="AR61" s="271">
        <f>建設係数!BK61*AR$122</f>
        <v>0</v>
      </c>
      <c r="AS61" s="271">
        <f>建設係数!BL61*AS$122</f>
        <v>0</v>
      </c>
      <c r="AT61" s="271">
        <f>建設係数!BM61*AT$122</f>
        <v>0</v>
      </c>
      <c r="AU61" s="271">
        <f>建設係数!BN61*AU$122</f>
        <v>0</v>
      </c>
      <c r="AV61" s="271">
        <f>建設係数!BO61*AV$122</f>
        <v>0</v>
      </c>
      <c r="AW61" s="271">
        <f>建設係数!BP61*AW$122</f>
        <v>0</v>
      </c>
      <c r="AX61" s="271">
        <f>建設係数!BQ61*AX$122</f>
        <v>0</v>
      </c>
      <c r="AY61" s="271">
        <f>建設係数!BR61*AY$122</f>
        <v>0</v>
      </c>
      <c r="AZ61" s="271">
        <f>建設係数!BS61*AZ$122</f>
        <v>0</v>
      </c>
      <c r="BA61" s="271">
        <f>建設係数!BT61*BA$122</f>
        <v>0</v>
      </c>
      <c r="BB61" s="271">
        <f>建設係数!BU61*BB$122</f>
        <v>0</v>
      </c>
      <c r="BC61" s="271">
        <f>建設係数!BV61*BC$122</f>
        <v>0</v>
      </c>
      <c r="BD61" s="271">
        <f>建設係数!BW61*BD$122</f>
        <v>0</v>
      </c>
      <c r="BE61" s="271">
        <f>建設係数!BX61*BE$122</f>
        <v>0</v>
      </c>
      <c r="BF61" s="271">
        <f>建設係数!BY61*BF$122</f>
        <v>0</v>
      </c>
      <c r="BG61" s="271">
        <f>建設係数!BZ61*BG$122</f>
        <v>0</v>
      </c>
      <c r="BH61" s="271">
        <f>建設係数!CA61*BH$122</f>
        <v>0</v>
      </c>
      <c r="BI61" s="271">
        <f>建設係数!CB61*BI$122</f>
        <v>0</v>
      </c>
      <c r="BJ61" s="271">
        <f>建設係数!CC61*BJ$122</f>
        <v>0</v>
      </c>
      <c r="BK61" s="271">
        <f>建設係数!CD61*BK$122</f>
        <v>0</v>
      </c>
      <c r="BL61" s="271">
        <f>建設係数!CE61*BL$122</f>
        <v>0</v>
      </c>
      <c r="BM61" s="271">
        <f>建設係数!CF61*BM$122</f>
        <v>0</v>
      </c>
      <c r="BN61" s="271">
        <f>建設係数!CG61*BN$122</f>
        <v>0</v>
      </c>
      <c r="BO61" s="272">
        <f t="shared" si="2"/>
        <v>0</v>
      </c>
      <c r="BP61" s="48"/>
      <c r="BU61" s="7"/>
      <c r="BV61" s="198">
        <v>35</v>
      </c>
      <c r="BW61" s="214"/>
      <c r="CN61" s="520">
        <f t="shared" si="11"/>
        <v>56</v>
      </c>
      <c r="CO61" s="222">
        <v>353</v>
      </c>
      <c r="CP61" s="204" t="s">
        <v>528</v>
      </c>
      <c r="CQ61" s="517">
        <f>埼玉波及!V61</f>
        <v>0</v>
      </c>
      <c r="CR61" s="517">
        <f>埼玉波及!W61</f>
        <v>0</v>
      </c>
      <c r="CS61" s="517">
        <f>埼玉波及!X61</f>
        <v>0</v>
      </c>
      <c r="CT61" s="517">
        <f>埼玉波及!Y61</f>
        <v>0</v>
      </c>
      <c r="CU61" s="201">
        <f t="shared" si="12"/>
        <v>6.4700000000000001E-5</v>
      </c>
      <c r="CV61" s="53"/>
      <c r="CW61" s="205">
        <v>56</v>
      </c>
      <c r="CX61" s="529">
        <f t="shared" si="13"/>
        <v>353</v>
      </c>
      <c r="CY61" s="530" t="str">
        <f t="shared" si="14"/>
        <v>自動車部品・同附属品</v>
      </c>
      <c r="CZ61" s="518">
        <f t="shared" si="15"/>
        <v>0</v>
      </c>
      <c r="DA61" s="518">
        <f t="shared" si="16"/>
        <v>0</v>
      </c>
      <c r="DB61" s="518">
        <f t="shared" si="17"/>
        <v>0</v>
      </c>
      <c r="DC61" s="519">
        <f t="shared" si="18"/>
        <v>0</v>
      </c>
    </row>
    <row r="62" spans="1:107">
      <c r="A62" s="7"/>
      <c r="B62" s="222">
        <v>354</v>
      </c>
      <c r="C62" s="197" t="s">
        <v>529</v>
      </c>
      <c r="D62" s="271">
        <f>建設係数!W62*D$122</f>
        <v>0</v>
      </c>
      <c r="E62" s="271">
        <f>建設係数!X62*E$122</f>
        <v>0</v>
      </c>
      <c r="F62" s="271">
        <f>建設係数!Y62*F$122</f>
        <v>0</v>
      </c>
      <c r="G62" s="271">
        <f>建設係数!Z62*G$122</f>
        <v>0</v>
      </c>
      <c r="H62" s="271">
        <f>建設係数!AA62*H$122</f>
        <v>0</v>
      </c>
      <c r="I62" s="271">
        <f>建設係数!AB62*I$122</f>
        <v>0</v>
      </c>
      <c r="J62" s="271">
        <f>建設係数!AC62*J$122</f>
        <v>0</v>
      </c>
      <c r="K62" s="271">
        <f>建設係数!AD62*K$122</f>
        <v>0</v>
      </c>
      <c r="L62" s="271">
        <f>建設係数!AE62*L$122</f>
        <v>0</v>
      </c>
      <c r="M62" s="271">
        <f>建設係数!AF62*M$122</f>
        <v>0</v>
      </c>
      <c r="N62" s="271">
        <f>建設係数!AG62*N$122</f>
        <v>0</v>
      </c>
      <c r="O62" s="271">
        <f>建設係数!AH62*O$122</f>
        <v>0</v>
      </c>
      <c r="P62" s="271">
        <f>建設係数!AI62*P$122</f>
        <v>0</v>
      </c>
      <c r="Q62" s="271">
        <f>建設係数!AJ62*Q$122</f>
        <v>0</v>
      </c>
      <c r="R62" s="271">
        <f>建設係数!AK62*R$122</f>
        <v>0</v>
      </c>
      <c r="S62" s="271">
        <f>建設係数!AL62*S$122</f>
        <v>0</v>
      </c>
      <c r="T62" s="271">
        <f>建設係数!AM62*T$122</f>
        <v>0</v>
      </c>
      <c r="U62" s="271">
        <f>建設係数!AN62*U$122</f>
        <v>0</v>
      </c>
      <c r="V62" s="271">
        <f>建設係数!AO62*V$122</f>
        <v>0</v>
      </c>
      <c r="W62" s="271">
        <f>建設係数!AP62*W$122</f>
        <v>0</v>
      </c>
      <c r="X62" s="271">
        <f>建設係数!AQ62*X$122</f>
        <v>0</v>
      </c>
      <c r="Y62" s="271">
        <f>建設係数!AR62*Y$122</f>
        <v>0</v>
      </c>
      <c r="Z62" s="271">
        <f>建設係数!AS62*Z$122</f>
        <v>0</v>
      </c>
      <c r="AA62" s="271">
        <f>建設係数!AT62*AA$122</f>
        <v>0</v>
      </c>
      <c r="AB62" s="271">
        <f>建設係数!AU62*AB$122</f>
        <v>0</v>
      </c>
      <c r="AC62" s="271">
        <f>建設係数!AV62*AC$122</f>
        <v>0</v>
      </c>
      <c r="AD62" s="271">
        <f>建設係数!AW62*AD$122</f>
        <v>0</v>
      </c>
      <c r="AE62" s="271">
        <f>建設係数!AX62*AE$122</f>
        <v>0</v>
      </c>
      <c r="AF62" s="271">
        <f>建設係数!AY62*AF$122</f>
        <v>0</v>
      </c>
      <c r="AG62" s="271">
        <f>建設係数!AZ62*AG$122</f>
        <v>0</v>
      </c>
      <c r="AH62" s="271">
        <f>建設係数!BA62*AH$122</f>
        <v>0</v>
      </c>
      <c r="AI62" s="271">
        <f>建設係数!BB62*AI$122</f>
        <v>0</v>
      </c>
      <c r="AJ62" s="271">
        <f>建設係数!BC62*AJ$122</f>
        <v>0</v>
      </c>
      <c r="AK62" s="271">
        <f>建設係数!BD62*AK$122</f>
        <v>0</v>
      </c>
      <c r="AL62" s="271">
        <f>建設係数!BE62*AL$122</f>
        <v>0</v>
      </c>
      <c r="AM62" s="271">
        <f>建設係数!BF62*AM$122</f>
        <v>0</v>
      </c>
      <c r="AN62" s="271">
        <f>建設係数!BG62*AN$122</f>
        <v>0</v>
      </c>
      <c r="AO62" s="271">
        <f>建設係数!BH62*AO$122</f>
        <v>0</v>
      </c>
      <c r="AP62" s="271">
        <f>建設係数!BI62*AP$122</f>
        <v>0</v>
      </c>
      <c r="AQ62" s="271">
        <f>建設係数!BJ62*AQ$122</f>
        <v>0</v>
      </c>
      <c r="AR62" s="271">
        <f>建設係数!BK62*AR$122</f>
        <v>0</v>
      </c>
      <c r="AS62" s="271">
        <f>建設係数!BL62*AS$122</f>
        <v>0</v>
      </c>
      <c r="AT62" s="271">
        <f>建設係数!BM62*AT$122</f>
        <v>0</v>
      </c>
      <c r="AU62" s="271">
        <f>建設係数!BN62*AU$122</f>
        <v>0</v>
      </c>
      <c r="AV62" s="271">
        <f>建設係数!BO62*AV$122</f>
        <v>0</v>
      </c>
      <c r="AW62" s="271">
        <f>建設係数!BP62*AW$122</f>
        <v>0</v>
      </c>
      <c r="AX62" s="271">
        <f>建設係数!BQ62*AX$122</f>
        <v>0</v>
      </c>
      <c r="AY62" s="271">
        <f>建設係数!BR62*AY$122</f>
        <v>0</v>
      </c>
      <c r="AZ62" s="271">
        <f>建設係数!BS62*AZ$122</f>
        <v>0</v>
      </c>
      <c r="BA62" s="271">
        <f>建設係数!BT62*BA$122</f>
        <v>0</v>
      </c>
      <c r="BB62" s="271">
        <f>建設係数!BU62*BB$122</f>
        <v>0</v>
      </c>
      <c r="BC62" s="271">
        <f>建設係数!BV62*BC$122</f>
        <v>0</v>
      </c>
      <c r="BD62" s="271">
        <f>建設係数!BW62*BD$122</f>
        <v>0</v>
      </c>
      <c r="BE62" s="271">
        <f>建設係数!BX62*BE$122</f>
        <v>0</v>
      </c>
      <c r="BF62" s="271">
        <f>建設係数!BY62*BF$122</f>
        <v>0</v>
      </c>
      <c r="BG62" s="271">
        <f>建設係数!BZ62*BG$122</f>
        <v>0</v>
      </c>
      <c r="BH62" s="271">
        <f>建設係数!CA62*BH$122</f>
        <v>0</v>
      </c>
      <c r="BI62" s="271">
        <f>建設係数!CB62*BI$122</f>
        <v>0</v>
      </c>
      <c r="BJ62" s="271">
        <f>建設係数!CC62*BJ$122</f>
        <v>0</v>
      </c>
      <c r="BK62" s="271">
        <f>建設係数!CD62*BK$122</f>
        <v>0</v>
      </c>
      <c r="BL62" s="271">
        <f>建設係数!CE62*BL$122</f>
        <v>0</v>
      </c>
      <c r="BM62" s="271">
        <f>建設係数!CF62*BM$122</f>
        <v>0</v>
      </c>
      <c r="BN62" s="271">
        <f>建設係数!CG62*BN$122</f>
        <v>0</v>
      </c>
      <c r="BO62" s="272">
        <f t="shared" si="2"/>
        <v>0</v>
      </c>
      <c r="BP62" s="48"/>
      <c r="BU62" s="7"/>
      <c r="BV62" s="198">
        <v>35</v>
      </c>
      <c r="BW62" s="214"/>
      <c r="CN62" s="520">
        <f t="shared" si="11"/>
        <v>57</v>
      </c>
      <c r="CO62" s="222">
        <v>354</v>
      </c>
      <c r="CP62" s="197" t="s">
        <v>529</v>
      </c>
      <c r="CQ62" s="517">
        <f>埼玉波及!V62</f>
        <v>0</v>
      </c>
      <c r="CR62" s="517">
        <f>埼玉波及!W62</f>
        <v>0</v>
      </c>
      <c r="CS62" s="517">
        <f>埼玉波及!X62</f>
        <v>0</v>
      </c>
      <c r="CT62" s="517">
        <f>埼玉波及!Y62</f>
        <v>0</v>
      </c>
      <c r="CU62" s="201">
        <f t="shared" si="12"/>
        <v>6.4599999999999998E-5</v>
      </c>
      <c r="CV62" s="53"/>
      <c r="CW62" s="205">
        <v>57</v>
      </c>
      <c r="CX62" s="529">
        <f t="shared" si="13"/>
        <v>354</v>
      </c>
      <c r="CY62" s="530" t="str">
        <f t="shared" si="14"/>
        <v>船舶・同修理</v>
      </c>
      <c r="CZ62" s="518">
        <f t="shared" si="15"/>
        <v>0</v>
      </c>
      <c r="DA62" s="518">
        <f t="shared" si="16"/>
        <v>0</v>
      </c>
      <c r="DB62" s="518">
        <f t="shared" si="17"/>
        <v>0</v>
      </c>
      <c r="DC62" s="519">
        <f t="shared" si="18"/>
        <v>0</v>
      </c>
    </row>
    <row r="63" spans="1:107">
      <c r="A63" s="7"/>
      <c r="B63" s="222">
        <v>359</v>
      </c>
      <c r="C63" s="197" t="s">
        <v>530</v>
      </c>
      <c r="D63" s="271">
        <f>建設係数!W63*D$122</f>
        <v>0</v>
      </c>
      <c r="E63" s="271">
        <f>建設係数!X63*E$122</f>
        <v>0</v>
      </c>
      <c r="F63" s="271">
        <f>建設係数!Y63*F$122</f>
        <v>0</v>
      </c>
      <c r="G63" s="271">
        <f>建設係数!Z63*G$122</f>
        <v>0</v>
      </c>
      <c r="H63" s="271">
        <f>建設係数!AA63*H$122</f>
        <v>0</v>
      </c>
      <c r="I63" s="271">
        <f>建設係数!AB63*I$122</f>
        <v>0</v>
      </c>
      <c r="J63" s="271">
        <f>建設係数!AC63*J$122</f>
        <v>0</v>
      </c>
      <c r="K63" s="271">
        <f>建設係数!AD63*K$122</f>
        <v>0</v>
      </c>
      <c r="L63" s="271">
        <f>建設係数!AE63*L$122</f>
        <v>0</v>
      </c>
      <c r="M63" s="271">
        <f>建設係数!AF63*M$122</f>
        <v>0</v>
      </c>
      <c r="N63" s="271">
        <f>建設係数!AG63*N$122</f>
        <v>0</v>
      </c>
      <c r="O63" s="271">
        <f>建設係数!AH63*O$122</f>
        <v>0</v>
      </c>
      <c r="P63" s="271">
        <f>建設係数!AI63*P$122</f>
        <v>0</v>
      </c>
      <c r="Q63" s="271">
        <f>建設係数!AJ63*Q$122</f>
        <v>0</v>
      </c>
      <c r="R63" s="271">
        <f>建設係数!AK63*R$122</f>
        <v>0</v>
      </c>
      <c r="S63" s="271">
        <f>建設係数!AL63*S$122</f>
        <v>0</v>
      </c>
      <c r="T63" s="271">
        <f>建設係数!AM63*T$122</f>
        <v>0</v>
      </c>
      <c r="U63" s="271">
        <f>建設係数!AN63*U$122</f>
        <v>0</v>
      </c>
      <c r="V63" s="271">
        <f>建設係数!AO63*V$122</f>
        <v>0</v>
      </c>
      <c r="W63" s="271">
        <f>建設係数!AP63*W$122</f>
        <v>0</v>
      </c>
      <c r="X63" s="271">
        <f>建設係数!AQ63*X$122</f>
        <v>0</v>
      </c>
      <c r="Y63" s="271">
        <f>建設係数!AR63*Y$122</f>
        <v>0</v>
      </c>
      <c r="Z63" s="271">
        <f>建設係数!AS63*Z$122</f>
        <v>0</v>
      </c>
      <c r="AA63" s="271">
        <f>建設係数!AT63*AA$122</f>
        <v>0</v>
      </c>
      <c r="AB63" s="271">
        <f>建設係数!AU63*AB$122</f>
        <v>0</v>
      </c>
      <c r="AC63" s="271">
        <f>建設係数!AV63*AC$122</f>
        <v>0</v>
      </c>
      <c r="AD63" s="271">
        <f>建設係数!AW63*AD$122</f>
        <v>0</v>
      </c>
      <c r="AE63" s="271">
        <f>建設係数!AX63*AE$122</f>
        <v>0</v>
      </c>
      <c r="AF63" s="271">
        <f>建設係数!AY63*AF$122</f>
        <v>0</v>
      </c>
      <c r="AG63" s="271">
        <f>建設係数!AZ63*AG$122</f>
        <v>0</v>
      </c>
      <c r="AH63" s="271">
        <f>建設係数!BA63*AH$122</f>
        <v>0</v>
      </c>
      <c r="AI63" s="271">
        <f>建設係数!BB63*AI$122</f>
        <v>0</v>
      </c>
      <c r="AJ63" s="271">
        <f>建設係数!BC63*AJ$122</f>
        <v>0</v>
      </c>
      <c r="AK63" s="271">
        <f>建設係数!BD63*AK$122</f>
        <v>0</v>
      </c>
      <c r="AL63" s="271">
        <f>建設係数!BE63*AL$122</f>
        <v>0</v>
      </c>
      <c r="AM63" s="271">
        <f>建設係数!BF63*AM$122</f>
        <v>0</v>
      </c>
      <c r="AN63" s="271">
        <f>建設係数!BG63*AN$122</f>
        <v>0</v>
      </c>
      <c r="AO63" s="271">
        <f>建設係数!BH63*AO$122</f>
        <v>0</v>
      </c>
      <c r="AP63" s="271">
        <f>建設係数!BI63*AP$122</f>
        <v>0</v>
      </c>
      <c r="AQ63" s="271">
        <f>建設係数!BJ63*AQ$122</f>
        <v>0</v>
      </c>
      <c r="AR63" s="271">
        <f>建設係数!BK63*AR$122</f>
        <v>0</v>
      </c>
      <c r="AS63" s="271">
        <f>建設係数!BL63*AS$122</f>
        <v>0</v>
      </c>
      <c r="AT63" s="271">
        <f>建設係数!BM63*AT$122</f>
        <v>0</v>
      </c>
      <c r="AU63" s="271">
        <f>建設係数!BN63*AU$122</f>
        <v>0</v>
      </c>
      <c r="AV63" s="271">
        <f>建設係数!BO63*AV$122</f>
        <v>0</v>
      </c>
      <c r="AW63" s="271">
        <f>建設係数!BP63*AW$122</f>
        <v>0</v>
      </c>
      <c r="AX63" s="271">
        <f>建設係数!BQ63*AX$122</f>
        <v>0</v>
      </c>
      <c r="AY63" s="271">
        <f>建設係数!BR63*AY$122</f>
        <v>0</v>
      </c>
      <c r="AZ63" s="271">
        <f>建設係数!BS63*AZ$122</f>
        <v>0</v>
      </c>
      <c r="BA63" s="271">
        <f>建設係数!BT63*BA$122</f>
        <v>0</v>
      </c>
      <c r="BB63" s="271">
        <f>建設係数!BU63*BB$122</f>
        <v>0</v>
      </c>
      <c r="BC63" s="271">
        <f>建設係数!BV63*BC$122</f>
        <v>0</v>
      </c>
      <c r="BD63" s="271">
        <f>建設係数!BW63*BD$122</f>
        <v>0</v>
      </c>
      <c r="BE63" s="271">
        <f>建設係数!BX63*BE$122</f>
        <v>0</v>
      </c>
      <c r="BF63" s="271">
        <f>建設係数!BY63*BF$122</f>
        <v>0</v>
      </c>
      <c r="BG63" s="271">
        <f>建設係数!BZ63*BG$122</f>
        <v>0</v>
      </c>
      <c r="BH63" s="271">
        <f>建設係数!CA63*BH$122</f>
        <v>0</v>
      </c>
      <c r="BI63" s="271">
        <f>建設係数!CB63*BI$122</f>
        <v>0</v>
      </c>
      <c r="BJ63" s="271">
        <f>建設係数!CC63*BJ$122</f>
        <v>0</v>
      </c>
      <c r="BK63" s="271">
        <f>建設係数!CD63*BK$122</f>
        <v>0</v>
      </c>
      <c r="BL63" s="271">
        <f>建設係数!CE63*BL$122</f>
        <v>0</v>
      </c>
      <c r="BM63" s="271">
        <f>建設係数!CF63*BM$122</f>
        <v>0</v>
      </c>
      <c r="BN63" s="271">
        <f>建設係数!CG63*BN$122</f>
        <v>0</v>
      </c>
      <c r="BO63" s="272">
        <f t="shared" si="2"/>
        <v>0</v>
      </c>
      <c r="BP63" s="48"/>
      <c r="BU63" s="7"/>
      <c r="BV63" s="198">
        <v>35</v>
      </c>
      <c r="BW63" s="214"/>
      <c r="CN63" s="520">
        <f t="shared" si="11"/>
        <v>58</v>
      </c>
      <c r="CO63" s="222">
        <v>359</v>
      </c>
      <c r="CP63" s="197" t="s">
        <v>530</v>
      </c>
      <c r="CQ63" s="517">
        <f>埼玉波及!V63</f>
        <v>0</v>
      </c>
      <c r="CR63" s="517">
        <f>埼玉波及!W63</f>
        <v>0</v>
      </c>
      <c r="CS63" s="517">
        <f>埼玉波及!X63</f>
        <v>0</v>
      </c>
      <c r="CT63" s="517">
        <f>埼玉波及!Y63</f>
        <v>0</v>
      </c>
      <c r="CU63" s="201">
        <f t="shared" si="12"/>
        <v>6.41E-5</v>
      </c>
      <c r="CV63" s="53"/>
      <c r="CW63" s="205">
        <v>58</v>
      </c>
      <c r="CX63" s="529">
        <f t="shared" si="13"/>
        <v>359</v>
      </c>
      <c r="CY63" s="530" t="str">
        <f t="shared" si="14"/>
        <v>その他の輸送機械・同修理</v>
      </c>
      <c r="CZ63" s="518">
        <f t="shared" si="15"/>
        <v>0</v>
      </c>
      <c r="DA63" s="518">
        <f t="shared" si="16"/>
        <v>0</v>
      </c>
      <c r="DB63" s="518">
        <f t="shared" si="17"/>
        <v>0</v>
      </c>
      <c r="DC63" s="519">
        <f t="shared" si="18"/>
        <v>0</v>
      </c>
    </row>
    <row r="64" spans="1:107">
      <c r="A64" s="7"/>
      <c r="B64" s="222">
        <v>391</v>
      </c>
      <c r="C64" s="204" t="s">
        <v>531</v>
      </c>
      <c r="D64" s="271">
        <f>建設係数!W64*D$122</f>
        <v>0</v>
      </c>
      <c r="E64" s="271">
        <f>建設係数!X64*E$122</f>
        <v>0</v>
      </c>
      <c r="F64" s="271">
        <f>建設係数!Y64*F$122</f>
        <v>0</v>
      </c>
      <c r="G64" s="271">
        <f>建設係数!Z64*G$122</f>
        <v>0</v>
      </c>
      <c r="H64" s="271">
        <f>建設係数!AA64*H$122</f>
        <v>0</v>
      </c>
      <c r="I64" s="271">
        <f>建設係数!AB64*I$122</f>
        <v>0</v>
      </c>
      <c r="J64" s="271">
        <f>建設係数!AC64*J$122</f>
        <v>0</v>
      </c>
      <c r="K64" s="271">
        <f>建設係数!AD64*K$122</f>
        <v>0</v>
      </c>
      <c r="L64" s="271">
        <f>建設係数!AE64*L$122</f>
        <v>0</v>
      </c>
      <c r="M64" s="271">
        <f>建設係数!AF64*M$122</f>
        <v>0</v>
      </c>
      <c r="N64" s="271">
        <f>建設係数!AG64*N$122</f>
        <v>0</v>
      </c>
      <c r="O64" s="271">
        <f>建設係数!AH64*O$122</f>
        <v>0</v>
      </c>
      <c r="P64" s="271">
        <f>建設係数!AI64*P$122</f>
        <v>0</v>
      </c>
      <c r="Q64" s="271">
        <f>建設係数!AJ64*Q$122</f>
        <v>0</v>
      </c>
      <c r="R64" s="271">
        <f>建設係数!AK64*R$122</f>
        <v>0</v>
      </c>
      <c r="S64" s="271">
        <f>建設係数!AL64*S$122</f>
        <v>0</v>
      </c>
      <c r="T64" s="271">
        <f>建設係数!AM64*T$122</f>
        <v>0</v>
      </c>
      <c r="U64" s="271">
        <f>建設係数!AN64*U$122</f>
        <v>0</v>
      </c>
      <c r="V64" s="271">
        <f>建設係数!AO64*V$122</f>
        <v>0</v>
      </c>
      <c r="W64" s="271">
        <f>建設係数!AP64*W$122</f>
        <v>0</v>
      </c>
      <c r="X64" s="271">
        <f>建設係数!AQ64*X$122</f>
        <v>0</v>
      </c>
      <c r="Y64" s="271">
        <f>建設係数!AR64*Y$122</f>
        <v>0</v>
      </c>
      <c r="Z64" s="271">
        <f>建設係数!AS64*Z$122</f>
        <v>0</v>
      </c>
      <c r="AA64" s="271">
        <f>建設係数!AT64*AA$122</f>
        <v>0</v>
      </c>
      <c r="AB64" s="271">
        <f>建設係数!AU64*AB$122</f>
        <v>0</v>
      </c>
      <c r="AC64" s="271">
        <f>建設係数!AV64*AC$122</f>
        <v>0</v>
      </c>
      <c r="AD64" s="271">
        <f>建設係数!AW64*AD$122</f>
        <v>0</v>
      </c>
      <c r="AE64" s="271">
        <f>建設係数!AX64*AE$122</f>
        <v>0</v>
      </c>
      <c r="AF64" s="271">
        <f>建設係数!AY64*AF$122</f>
        <v>0</v>
      </c>
      <c r="AG64" s="271">
        <f>建設係数!AZ64*AG$122</f>
        <v>0</v>
      </c>
      <c r="AH64" s="271">
        <f>建設係数!BA64*AH$122</f>
        <v>0</v>
      </c>
      <c r="AI64" s="271">
        <f>建設係数!BB64*AI$122</f>
        <v>0</v>
      </c>
      <c r="AJ64" s="271">
        <f>建設係数!BC64*AJ$122</f>
        <v>0</v>
      </c>
      <c r="AK64" s="271">
        <f>建設係数!BD64*AK$122</f>
        <v>0</v>
      </c>
      <c r="AL64" s="271">
        <f>建設係数!BE64*AL$122</f>
        <v>0</v>
      </c>
      <c r="AM64" s="271">
        <f>建設係数!BF64*AM$122</f>
        <v>0</v>
      </c>
      <c r="AN64" s="271">
        <f>建設係数!BG64*AN$122</f>
        <v>0</v>
      </c>
      <c r="AO64" s="271">
        <f>建設係数!BH64*AO$122</f>
        <v>0</v>
      </c>
      <c r="AP64" s="271">
        <f>建設係数!BI64*AP$122</f>
        <v>0</v>
      </c>
      <c r="AQ64" s="271">
        <f>建設係数!BJ64*AQ$122</f>
        <v>0</v>
      </c>
      <c r="AR64" s="271">
        <f>建設係数!BK64*AR$122</f>
        <v>0</v>
      </c>
      <c r="AS64" s="271">
        <f>建設係数!BL64*AS$122</f>
        <v>0</v>
      </c>
      <c r="AT64" s="271">
        <f>建設係数!BM64*AT$122</f>
        <v>0</v>
      </c>
      <c r="AU64" s="271">
        <f>建設係数!BN64*AU$122</f>
        <v>0</v>
      </c>
      <c r="AV64" s="271">
        <f>建設係数!BO64*AV$122</f>
        <v>0</v>
      </c>
      <c r="AW64" s="271">
        <f>建設係数!BP64*AW$122</f>
        <v>0</v>
      </c>
      <c r="AX64" s="271">
        <f>建設係数!BQ64*AX$122</f>
        <v>0</v>
      </c>
      <c r="AY64" s="271">
        <f>建設係数!BR64*AY$122</f>
        <v>0</v>
      </c>
      <c r="AZ64" s="271">
        <f>建設係数!BS64*AZ$122</f>
        <v>0</v>
      </c>
      <c r="BA64" s="271">
        <f>建設係数!BT64*BA$122</f>
        <v>0</v>
      </c>
      <c r="BB64" s="271">
        <f>建設係数!BU64*BB$122</f>
        <v>0</v>
      </c>
      <c r="BC64" s="271">
        <f>建設係数!BV64*BC$122</f>
        <v>0</v>
      </c>
      <c r="BD64" s="271">
        <f>建設係数!BW64*BD$122</f>
        <v>0</v>
      </c>
      <c r="BE64" s="271">
        <f>建設係数!BX64*BE$122</f>
        <v>0</v>
      </c>
      <c r="BF64" s="271">
        <f>建設係数!BY64*BF$122</f>
        <v>0</v>
      </c>
      <c r="BG64" s="271">
        <f>建設係数!BZ64*BG$122</f>
        <v>0</v>
      </c>
      <c r="BH64" s="271">
        <f>建設係数!CA64*BH$122</f>
        <v>0</v>
      </c>
      <c r="BI64" s="271">
        <f>建設係数!CB64*BI$122</f>
        <v>0</v>
      </c>
      <c r="BJ64" s="271">
        <f>建設係数!CC64*BJ$122</f>
        <v>0</v>
      </c>
      <c r="BK64" s="271">
        <f>建設係数!CD64*BK$122</f>
        <v>0</v>
      </c>
      <c r="BL64" s="271">
        <f>建設係数!CE64*BL$122</f>
        <v>0</v>
      </c>
      <c r="BM64" s="271">
        <f>建設係数!CF64*BM$122</f>
        <v>0</v>
      </c>
      <c r="BN64" s="271">
        <f>建設係数!CG64*BN$122</f>
        <v>0</v>
      </c>
      <c r="BO64" s="272">
        <f t="shared" si="2"/>
        <v>0</v>
      </c>
      <c r="BP64" s="48"/>
      <c r="BU64" s="7"/>
      <c r="BV64" s="198">
        <v>39</v>
      </c>
      <c r="BW64" s="214"/>
      <c r="CN64" s="520">
        <f t="shared" si="11"/>
        <v>59</v>
      </c>
      <c r="CO64" s="222">
        <v>391</v>
      </c>
      <c r="CP64" s="204" t="s">
        <v>531</v>
      </c>
      <c r="CQ64" s="517">
        <f>埼玉波及!V64</f>
        <v>0</v>
      </c>
      <c r="CR64" s="517">
        <f>埼玉波及!W64</f>
        <v>0</v>
      </c>
      <c r="CS64" s="517">
        <f>埼玉波及!X64</f>
        <v>0</v>
      </c>
      <c r="CT64" s="517">
        <f>埼玉波及!Y64</f>
        <v>0</v>
      </c>
      <c r="CU64" s="201">
        <f t="shared" si="12"/>
        <v>6.0899999999999996E-5</v>
      </c>
      <c r="CV64" s="53"/>
      <c r="CW64" s="205">
        <v>59</v>
      </c>
      <c r="CX64" s="529">
        <f t="shared" si="13"/>
        <v>391</v>
      </c>
      <c r="CY64" s="530" t="str">
        <f t="shared" si="14"/>
        <v>その他の製造工業製品</v>
      </c>
      <c r="CZ64" s="518">
        <f t="shared" si="15"/>
        <v>0</v>
      </c>
      <c r="DA64" s="518">
        <f t="shared" si="16"/>
        <v>0</v>
      </c>
      <c r="DB64" s="518">
        <f t="shared" si="17"/>
        <v>0</v>
      </c>
      <c r="DC64" s="519">
        <f t="shared" si="18"/>
        <v>0</v>
      </c>
    </row>
    <row r="65" spans="1:107">
      <c r="A65" s="7"/>
      <c r="B65" s="222">
        <v>392</v>
      </c>
      <c r="C65" s="197" t="s">
        <v>532</v>
      </c>
      <c r="D65" s="271">
        <f>建設係数!W65*D$122</f>
        <v>0</v>
      </c>
      <c r="E65" s="271">
        <f>建設係数!X65*E$122</f>
        <v>0</v>
      </c>
      <c r="F65" s="271">
        <f>建設係数!Y65*F$122</f>
        <v>0</v>
      </c>
      <c r="G65" s="271">
        <f>建設係数!Z65*G$122</f>
        <v>0</v>
      </c>
      <c r="H65" s="271">
        <f>建設係数!AA65*H$122</f>
        <v>0</v>
      </c>
      <c r="I65" s="271">
        <f>建設係数!AB65*I$122</f>
        <v>0</v>
      </c>
      <c r="J65" s="271">
        <f>建設係数!AC65*J$122</f>
        <v>0</v>
      </c>
      <c r="K65" s="271">
        <f>建設係数!AD65*K$122</f>
        <v>0</v>
      </c>
      <c r="L65" s="271">
        <f>建設係数!AE65*L$122</f>
        <v>0</v>
      </c>
      <c r="M65" s="271">
        <f>建設係数!AF65*M$122</f>
        <v>0</v>
      </c>
      <c r="N65" s="271">
        <f>建設係数!AG65*N$122</f>
        <v>0</v>
      </c>
      <c r="O65" s="271">
        <f>建設係数!AH65*O$122</f>
        <v>0</v>
      </c>
      <c r="P65" s="271">
        <f>建設係数!AI65*P$122</f>
        <v>0</v>
      </c>
      <c r="Q65" s="271">
        <f>建設係数!AJ65*Q$122</f>
        <v>0</v>
      </c>
      <c r="R65" s="271">
        <f>建設係数!AK65*R$122</f>
        <v>0</v>
      </c>
      <c r="S65" s="271">
        <f>建設係数!AL65*S$122</f>
        <v>0</v>
      </c>
      <c r="T65" s="271">
        <f>建設係数!AM65*T$122</f>
        <v>0</v>
      </c>
      <c r="U65" s="271">
        <f>建設係数!AN65*U$122</f>
        <v>0</v>
      </c>
      <c r="V65" s="271">
        <f>建設係数!AO65*V$122</f>
        <v>0</v>
      </c>
      <c r="W65" s="271">
        <f>建設係数!AP65*W$122</f>
        <v>0</v>
      </c>
      <c r="X65" s="271">
        <f>建設係数!AQ65*X$122</f>
        <v>0</v>
      </c>
      <c r="Y65" s="271">
        <f>建設係数!AR65*Y$122</f>
        <v>0</v>
      </c>
      <c r="Z65" s="271">
        <f>建設係数!AS65*Z$122</f>
        <v>0</v>
      </c>
      <c r="AA65" s="271">
        <f>建設係数!AT65*AA$122</f>
        <v>0</v>
      </c>
      <c r="AB65" s="271">
        <f>建設係数!AU65*AB$122</f>
        <v>0</v>
      </c>
      <c r="AC65" s="271">
        <f>建設係数!AV65*AC$122</f>
        <v>0</v>
      </c>
      <c r="AD65" s="271">
        <f>建設係数!AW65*AD$122</f>
        <v>0</v>
      </c>
      <c r="AE65" s="271">
        <f>建設係数!AX65*AE$122</f>
        <v>0</v>
      </c>
      <c r="AF65" s="271">
        <f>建設係数!AY65*AF$122</f>
        <v>0</v>
      </c>
      <c r="AG65" s="271">
        <f>建設係数!AZ65*AG$122</f>
        <v>0</v>
      </c>
      <c r="AH65" s="271">
        <f>建設係数!BA65*AH$122</f>
        <v>0</v>
      </c>
      <c r="AI65" s="271">
        <f>建設係数!BB65*AI$122</f>
        <v>0</v>
      </c>
      <c r="AJ65" s="271">
        <f>建設係数!BC65*AJ$122</f>
        <v>0</v>
      </c>
      <c r="AK65" s="271">
        <f>建設係数!BD65*AK$122</f>
        <v>0</v>
      </c>
      <c r="AL65" s="271">
        <f>建設係数!BE65*AL$122</f>
        <v>0</v>
      </c>
      <c r="AM65" s="271">
        <f>建設係数!BF65*AM$122</f>
        <v>0</v>
      </c>
      <c r="AN65" s="271">
        <f>建設係数!BG65*AN$122</f>
        <v>0</v>
      </c>
      <c r="AO65" s="271">
        <f>建設係数!BH65*AO$122</f>
        <v>0</v>
      </c>
      <c r="AP65" s="271">
        <f>建設係数!BI65*AP$122</f>
        <v>0</v>
      </c>
      <c r="AQ65" s="271">
        <f>建設係数!BJ65*AQ$122</f>
        <v>0</v>
      </c>
      <c r="AR65" s="271">
        <f>建設係数!BK65*AR$122</f>
        <v>0</v>
      </c>
      <c r="AS65" s="271">
        <f>建設係数!BL65*AS$122</f>
        <v>0</v>
      </c>
      <c r="AT65" s="271">
        <f>建設係数!BM65*AT$122</f>
        <v>0</v>
      </c>
      <c r="AU65" s="271">
        <f>建設係数!BN65*AU$122</f>
        <v>0</v>
      </c>
      <c r="AV65" s="271">
        <f>建設係数!BO65*AV$122</f>
        <v>0</v>
      </c>
      <c r="AW65" s="271">
        <f>建設係数!BP65*AW$122</f>
        <v>0</v>
      </c>
      <c r="AX65" s="271">
        <f>建設係数!BQ65*AX$122</f>
        <v>0</v>
      </c>
      <c r="AY65" s="271">
        <f>建設係数!BR65*AY$122</f>
        <v>0</v>
      </c>
      <c r="AZ65" s="271">
        <f>建設係数!BS65*AZ$122</f>
        <v>0</v>
      </c>
      <c r="BA65" s="271">
        <f>建設係数!BT65*BA$122</f>
        <v>0</v>
      </c>
      <c r="BB65" s="271">
        <f>建設係数!BU65*BB$122</f>
        <v>0</v>
      </c>
      <c r="BC65" s="271">
        <f>建設係数!BV65*BC$122</f>
        <v>0</v>
      </c>
      <c r="BD65" s="271">
        <f>建設係数!BW65*BD$122</f>
        <v>0</v>
      </c>
      <c r="BE65" s="271">
        <f>建設係数!BX65*BE$122</f>
        <v>0</v>
      </c>
      <c r="BF65" s="271">
        <f>建設係数!BY65*BF$122</f>
        <v>0</v>
      </c>
      <c r="BG65" s="271">
        <f>建設係数!BZ65*BG$122</f>
        <v>0</v>
      </c>
      <c r="BH65" s="271">
        <f>建設係数!CA65*BH$122</f>
        <v>0</v>
      </c>
      <c r="BI65" s="271">
        <f>建設係数!CB65*BI$122</f>
        <v>0</v>
      </c>
      <c r="BJ65" s="271">
        <f>建設係数!CC65*BJ$122</f>
        <v>0</v>
      </c>
      <c r="BK65" s="271">
        <f>建設係数!CD65*BK$122</f>
        <v>0</v>
      </c>
      <c r="BL65" s="271">
        <f>建設係数!CE65*BL$122</f>
        <v>0</v>
      </c>
      <c r="BM65" s="271">
        <f>建設係数!CF65*BM$122</f>
        <v>0</v>
      </c>
      <c r="BN65" s="271">
        <f>建設係数!CG65*BN$122</f>
        <v>0</v>
      </c>
      <c r="BO65" s="272">
        <f t="shared" si="2"/>
        <v>0</v>
      </c>
      <c r="BP65" s="48"/>
      <c r="BU65" s="7"/>
      <c r="BV65" s="198">
        <v>39</v>
      </c>
      <c r="BW65" s="214"/>
      <c r="CN65" s="520">
        <f t="shared" si="11"/>
        <v>60</v>
      </c>
      <c r="CO65" s="222">
        <v>392</v>
      </c>
      <c r="CP65" s="197" t="s">
        <v>532</v>
      </c>
      <c r="CQ65" s="517">
        <f>埼玉波及!V65</f>
        <v>0</v>
      </c>
      <c r="CR65" s="517">
        <f>埼玉波及!W65</f>
        <v>0</v>
      </c>
      <c r="CS65" s="517">
        <f>埼玉波及!X65</f>
        <v>0</v>
      </c>
      <c r="CT65" s="517">
        <f>埼玉波及!Y65</f>
        <v>0</v>
      </c>
      <c r="CU65" s="201">
        <f t="shared" si="12"/>
        <v>6.0800000000000001E-5</v>
      </c>
      <c r="CV65" s="53"/>
      <c r="CW65" s="205">
        <v>60</v>
      </c>
      <c r="CX65" s="529">
        <f t="shared" si="13"/>
        <v>392</v>
      </c>
      <c r="CY65" s="530" t="str">
        <f t="shared" si="14"/>
        <v>再生資源回収・加工処理</v>
      </c>
      <c r="CZ65" s="518">
        <f t="shared" si="15"/>
        <v>0</v>
      </c>
      <c r="DA65" s="518">
        <f t="shared" si="16"/>
        <v>0</v>
      </c>
      <c r="DB65" s="518">
        <f t="shared" si="17"/>
        <v>0</v>
      </c>
      <c r="DC65" s="519">
        <f t="shared" si="18"/>
        <v>0</v>
      </c>
    </row>
    <row r="66" spans="1:107">
      <c r="A66" s="7"/>
      <c r="B66" s="222">
        <v>411</v>
      </c>
      <c r="C66" s="202" t="s">
        <v>533</v>
      </c>
      <c r="D66" s="271">
        <f>建設係数!W66*D$122</f>
        <v>0</v>
      </c>
      <c r="E66" s="271">
        <f>建設係数!X66*E$122</f>
        <v>0</v>
      </c>
      <c r="F66" s="271">
        <f>建設係数!Y66*F$122</f>
        <v>0</v>
      </c>
      <c r="G66" s="271">
        <f>建設係数!Z66*G$122</f>
        <v>0</v>
      </c>
      <c r="H66" s="271">
        <f>建設係数!AA66*H$122</f>
        <v>0</v>
      </c>
      <c r="I66" s="271">
        <f>建設係数!AB66*I$122</f>
        <v>0</v>
      </c>
      <c r="J66" s="271">
        <f>建設係数!AC66*J$122</f>
        <v>0</v>
      </c>
      <c r="K66" s="271">
        <f>建設係数!AD66*K$122</f>
        <v>0</v>
      </c>
      <c r="L66" s="271">
        <f>建設係数!AE66*L$122</f>
        <v>0</v>
      </c>
      <c r="M66" s="271">
        <f>建設係数!AF66*M$122</f>
        <v>0</v>
      </c>
      <c r="N66" s="271">
        <f>建設係数!AG66*N$122</f>
        <v>0</v>
      </c>
      <c r="O66" s="271">
        <f>建設係数!AH66*O$122</f>
        <v>0</v>
      </c>
      <c r="P66" s="271">
        <f>建設係数!AI66*P$122</f>
        <v>0</v>
      </c>
      <c r="Q66" s="271">
        <f>建設係数!AJ66*Q$122</f>
        <v>0</v>
      </c>
      <c r="R66" s="271">
        <f>建設係数!AK66*R$122</f>
        <v>0</v>
      </c>
      <c r="S66" s="271">
        <f>建設係数!AL66*S$122</f>
        <v>0</v>
      </c>
      <c r="T66" s="271">
        <f>建設係数!AM66*T$122</f>
        <v>0</v>
      </c>
      <c r="U66" s="271">
        <f>建設係数!AN66*U$122</f>
        <v>0</v>
      </c>
      <c r="V66" s="271">
        <f>建設係数!AO66*V$122</f>
        <v>0</v>
      </c>
      <c r="W66" s="271">
        <f>建設係数!AP66*W$122</f>
        <v>0</v>
      </c>
      <c r="X66" s="271">
        <f>建設係数!AQ66*X$122</f>
        <v>0</v>
      </c>
      <c r="Y66" s="271">
        <f>建設係数!AR66*Y$122</f>
        <v>0</v>
      </c>
      <c r="Z66" s="271">
        <f>建設係数!AS66*Z$122</f>
        <v>0</v>
      </c>
      <c r="AA66" s="271">
        <f>建設係数!AT66*AA$122</f>
        <v>0</v>
      </c>
      <c r="AB66" s="271">
        <f>建設係数!AU66*AB$122</f>
        <v>0</v>
      </c>
      <c r="AC66" s="271">
        <f>建設係数!AV66*AC$122</f>
        <v>0</v>
      </c>
      <c r="AD66" s="271">
        <f>建設係数!AW66*AD$122</f>
        <v>0</v>
      </c>
      <c r="AE66" s="271">
        <f>建設係数!AX66*AE$122</f>
        <v>0</v>
      </c>
      <c r="AF66" s="271">
        <f>建設係数!AY66*AF$122</f>
        <v>0</v>
      </c>
      <c r="AG66" s="271">
        <f>建設係数!AZ66*AG$122</f>
        <v>0</v>
      </c>
      <c r="AH66" s="271">
        <f>建設係数!BA66*AH$122</f>
        <v>0</v>
      </c>
      <c r="AI66" s="271">
        <f>建設係数!BB66*AI$122</f>
        <v>0</v>
      </c>
      <c r="AJ66" s="271">
        <f>建設係数!BC66*AJ$122</f>
        <v>0</v>
      </c>
      <c r="AK66" s="271">
        <f>建設係数!BD66*AK$122</f>
        <v>0</v>
      </c>
      <c r="AL66" s="271">
        <f>建設係数!BE66*AL$122</f>
        <v>0</v>
      </c>
      <c r="AM66" s="271">
        <f>建設係数!BF66*AM$122</f>
        <v>0</v>
      </c>
      <c r="AN66" s="271">
        <f>建設係数!BG66*AN$122</f>
        <v>0</v>
      </c>
      <c r="AO66" s="271">
        <f>建設係数!BH66*AO$122</f>
        <v>0</v>
      </c>
      <c r="AP66" s="271">
        <f>建設係数!BI66*AP$122</f>
        <v>0</v>
      </c>
      <c r="AQ66" s="271">
        <f>建設係数!BJ66*AQ$122</f>
        <v>0</v>
      </c>
      <c r="AR66" s="271">
        <f>建設係数!BK66*AR$122</f>
        <v>0</v>
      </c>
      <c r="AS66" s="271">
        <f>建設係数!BL66*AS$122</f>
        <v>0</v>
      </c>
      <c r="AT66" s="271">
        <f>建設係数!BM66*AT$122</f>
        <v>0</v>
      </c>
      <c r="AU66" s="271">
        <f>建設係数!BN66*AU$122</f>
        <v>0</v>
      </c>
      <c r="AV66" s="271">
        <f>建設係数!BO66*AV$122</f>
        <v>0</v>
      </c>
      <c r="AW66" s="271">
        <f>建設係数!BP66*AW$122</f>
        <v>0</v>
      </c>
      <c r="AX66" s="271">
        <f>建設係数!BQ66*AX$122</f>
        <v>0</v>
      </c>
      <c r="AY66" s="271">
        <f>建設係数!BR66*AY$122</f>
        <v>0</v>
      </c>
      <c r="AZ66" s="271">
        <f>建設係数!BS66*AZ$122</f>
        <v>0</v>
      </c>
      <c r="BA66" s="271">
        <f>建設係数!BT66*BA$122</f>
        <v>0</v>
      </c>
      <c r="BB66" s="271">
        <f>建設係数!BU66*BB$122</f>
        <v>0</v>
      </c>
      <c r="BC66" s="271">
        <f>建設係数!BV66*BC$122</f>
        <v>0</v>
      </c>
      <c r="BD66" s="271">
        <f>建設係数!BW66*BD$122</f>
        <v>0</v>
      </c>
      <c r="BE66" s="271">
        <f>建設係数!BX66*BE$122</f>
        <v>0</v>
      </c>
      <c r="BF66" s="271">
        <f>建設係数!BY66*BF$122</f>
        <v>0</v>
      </c>
      <c r="BG66" s="271">
        <f>建設係数!BZ66*BG$122</f>
        <v>0</v>
      </c>
      <c r="BH66" s="271">
        <f>建設係数!CA66*BH$122</f>
        <v>0</v>
      </c>
      <c r="BI66" s="271">
        <f>建設係数!CB66*BI$122</f>
        <v>0</v>
      </c>
      <c r="BJ66" s="271">
        <f>建設係数!CC66*BJ$122</f>
        <v>0</v>
      </c>
      <c r="BK66" s="271">
        <f>建設係数!CD66*BK$122</f>
        <v>0</v>
      </c>
      <c r="BL66" s="271">
        <f>建設係数!CE66*BL$122</f>
        <v>0</v>
      </c>
      <c r="BM66" s="271">
        <f>建設係数!CF66*BM$122</f>
        <v>0</v>
      </c>
      <c r="BN66" s="271">
        <f>建設係数!CG66*BN$122</f>
        <v>0</v>
      </c>
      <c r="BO66" s="272">
        <f t="shared" si="2"/>
        <v>0</v>
      </c>
      <c r="BP66" s="48"/>
      <c r="BU66" s="7"/>
      <c r="BV66" s="198">
        <v>41</v>
      </c>
      <c r="BW66" s="214"/>
      <c r="CN66" s="520">
        <f t="shared" si="11"/>
        <v>61</v>
      </c>
      <c r="CO66" s="222">
        <v>411</v>
      </c>
      <c r="CP66" s="202" t="s">
        <v>533</v>
      </c>
      <c r="CQ66" s="517">
        <f>埼玉波及!V66</f>
        <v>0</v>
      </c>
      <c r="CR66" s="517">
        <f>埼玉波及!W66</f>
        <v>0</v>
      </c>
      <c r="CS66" s="517">
        <f>埼玉波及!X66</f>
        <v>0</v>
      </c>
      <c r="CT66" s="517">
        <f>埼玉波及!Y66</f>
        <v>0</v>
      </c>
      <c r="CU66" s="201">
        <f t="shared" si="12"/>
        <v>5.8899999999999995E-5</v>
      </c>
      <c r="CV66" s="53"/>
      <c r="CW66" s="205">
        <v>61</v>
      </c>
      <c r="CX66" s="529">
        <f t="shared" si="13"/>
        <v>411</v>
      </c>
      <c r="CY66" s="530" t="str">
        <f t="shared" si="14"/>
        <v>建築</v>
      </c>
      <c r="CZ66" s="518">
        <f t="shared" si="15"/>
        <v>0</v>
      </c>
      <c r="DA66" s="518">
        <f t="shared" si="16"/>
        <v>0</v>
      </c>
      <c r="DB66" s="518">
        <f t="shared" si="17"/>
        <v>0</v>
      </c>
      <c r="DC66" s="519">
        <f t="shared" si="18"/>
        <v>0</v>
      </c>
    </row>
    <row r="67" spans="1:107">
      <c r="A67" s="7"/>
      <c r="B67" s="222">
        <v>412</v>
      </c>
      <c r="C67" s="197" t="s">
        <v>534</v>
      </c>
      <c r="D67" s="271">
        <f>建設係数!W67*D$122</f>
        <v>0</v>
      </c>
      <c r="E67" s="271">
        <f>建設係数!X67*E$122</f>
        <v>0</v>
      </c>
      <c r="F67" s="271">
        <f>建設係数!Y67*F$122</f>
        <v>0</v>
      </c>
      <c r="G67" s="271">
        <f>建設係数!Z67*G$122</f>
        <v>0</v>
      </c>
      <c r="H67" s="271">
        <f>建設係数!AA67*H$122</f>
        <v>0</v>
      </c>
      <c r="I67" s="271">
        <f>建設係数!AB67*I$122</f>
        <v>0</v>
      </c>
      <c r="J67" s="271">
        <f>建設係数!AC67*J$122</f>
        <v>0</v>
      </c>
      <c r="K67" s="271">
        <f>建設係数!AD67*K$122</f>
        <v>0</v>
      </c>
      <c r="L67" s="271">
        <f>建設係数!AE67*L$122</f>
        <v>0</v>
      </c>
      <c r="M67" s="271">
        <f>建設係数!AF67*M$122</f>
        <v>0</v>
      </c>
      <c r="N67" s="271">
        <f>建設係数!AG67*N$122</f>
        <v>0</v>
      </c>
      <c r="O67" s="271">
        <f>建設係数!AH67*O$122</f>
        <v>0</v>
      </c>
      <c r="P67" s="271">
        <f>建設係数!AI67*P$122</f>
        <v>0</v>
      </c>
      <c r="Q67" s="271">
        <f>建設係数!AJ67*Q$122</f>
        <v>0</v>
      </c>
      <c r="R67" s="271">
        <f>建設係数!AK67*R$122</f>
        <v>0</v>
      </c>
      <c r="S67" s="271">
        <f>建設係数!AL67*S$122</f>
        <v>0</v>
      </c>
      <c r="T67" s="271">
        <f>建設係数!AM67*T$122</f>
        <v>0</v>
      </c>
      <c r="U67" s="271">
        <f>建設係数!AN67*U$122</f>
        <v>0</v>
      </c>
      <c r="V67" s="271">
        <f>建設係数!AO67*V$122</f>
        <v>0</v>
      </c>
      <c r="W67" s="271">
        <f>建設係数!AP67*W$122</f>
        <v>0</v>
      </c>
      <c r="X67" s="271">
        <f>建設係数!AQ67*X$122</f>
        <v>0</v>
      </c>
      <c r="Y67" s="271">
        <f>建設係数!AR67*Y$122</f>
        <v>0</v>
      </c>
      <c r="Z67" s="271">
        <f>建設係数!AS67*Z$122</f>
        <v>0</v>
      </c>
      <c r="AA67" s="271">
        <f>建設係数!AT67*AA$122</f>
        <v>0</v>
      </c>
      <c r="AB67" s="271">
        <f>建設係数!AU67*AB$122</f>
        <v>0</v>
      </c>
      <c r="AC67" s="271">
        <f>建設係数!AV67*AC$122</f>
        <v>0</v>
      </c>
      <c r="AD67" s="271">
        <f>建設係数!AW67*AD$122</f>
        <v>0</v>
      </c>
      <c r="AE67" s="271">
        <f>建設係数!AX67*AE$122</f>
        <v>0</v>
      </c>
      <c r="AF67" s="271">
        <f>建設係数!AY67*AF$122</f>
        <v>0</v>
      </c>
      <c r="AG67" s="271">
        <f>建設係数!AZ67*AG$122</f>
        <v>0</v>
      </c>
      <c r="AH67" s="271">
        <f>建設係数!BA67*AH$122</f>
        <v>0</v>
      </c>
      <c r="AI67" s="271">
        <f>建設係数!BB67*AI$122</f>
        <v>0</v>
      </c>
      <c r="AJ67" s="271">
        <f>建設係数!BC67*AJ$122</f>
        <v>0</v>
      </c>
      <c r="AK67" s="271">
        <f>建設係数!BD67*AK$122</f>
        <v>0</v>
      </c>
      <c r="AL67" s="271">
        <f>建設係数!BE67*AL$122</f>
        <v>0</v>
      </c>
      <c r="AM67" s="271">
        <f>建設係数!BF67*AM$122</f>
        <v>0</v>
      </c>
      <c r="AN67" s="271">
        <f>建設係数!BG67*AN$122</f>
        <v>0</v>
      </c>
      <c r="AO67" s="271">
        <f>建設係数!BH67*AO$122</f>
        <v>0</v>
      </c>
      <c r="AP67" s="271">
        <f>建設係数!BI67*AP$122</f>
        <v>0</v>
      </c>
      <c r="AQ67" s="271">
        <f>建設係数!BJ67*AQ$122</f>
        <v>0</v>
      </c>
      <c r="AR67" s="271">
        <f>建設係数!BK67*AR$122</f>
        <v>0</v>
      </c>
      <c r="AS67" s="271">
        <f>建設係数!BL67*AS$122</f>
        <v>0</v>
      </c>
      <c r="AT67" s="271">
        <f>建設係数!BM67*AT$122</f>
        <v>0</v>
      </c>
      <c r="AU67" s="271">
        <f>建設係数!BN67*AU$122</f>
        <v>0</v>
      </c>
      <c r="AV67" s="271">
        <f>建設係数!BO67*AV$122</f>
        <v>0</v>
      </c>
      <c r="AW67" s="271">
        <f>建設係数!BP67*AW$122</f>
        <v>0</v>
      </c>
      <c r="AX67" s="271">
        <f>建設係数!BQ67*AX$122</f>
        <v>0</v>
      </c>
      <c r="AY67" s="271">
        <f>建設係数!BR67*AY$122</f>
        <v>0</v>
      </c>
      <c r="AZ67" s="271">
        <f>建設係数!BS67*AZ$122</f>
        <v>0</v>
      </c>
      <c r="BA67" s="271">
        <f>建設係数!BT67*BA$122</f>
        <v>0</v>
      </c>
      <c r="BB67" s="271">
        <f>建設係数!BU67*BB$122</f>
        <v>0</v>
      </c>
      <c r="BC67" s="271">
        <f>建設係数!BV67*BC$122</f>
        <v>0</v>
      </c>
      <c r="BD67" s="271">
        <f>建設係数!BW67*BD$122</f>
        <v>0</v>
      </c>
      <c r="BE67" s="271">
        <f>建設係数!BX67*BE$122</f>
        <v>0</v>
      </c>
      <c r="BF67" s="271">
        <f>建設係数!BY67*BF$122</f>
        <v>0</v>
      </c>
      <c r="BG67" s="271">
        <f>建設係数!BZ67*BG$122</f>
        <v>0</v>
      </c>
      <c r="BH67" s="271">
        <f>建設係数!CA67*BH$122</f>
        <v>0</v>
      </c>
      <c r="BI67" s="271">
        <f>建設係数!CB67*BI$122</f>
        <v>0</v>
      </c>
      <c r="BJ67" s="271">
        <f>建設係数!CC67*BJ$122</f>
        <v>0</v>
      </c>
      <c r="BK67" s="271">
        <f>建設係数!CD67*BK$122</f>
        <v>0</v>
      </c>
      <c r="BL67" s="271">
        <f>建設係数!CE67*BL$122</f>
        <v>0</v>
      </c>
      <c r="BM67" s="271">
        <f>建設係数!CF67*BM$122</f>
        <v>0</v>
      </c>
      <c r="BN67" s="271">
        <f>建設係数!CG67*BN$122</f>
        <v>0</v>
      </c>
      <c r="BO67" s="272">
        <f t="shared" si="2"/>
        <v>0</v>
      </c>
      <c r="BP67" s="48"/>
      <c r="BU67" s="7"/>
      <c r="BV67" s="198">
        <v>41</v>
      </c>
      <c r="BW67" s="214"/>
      <c r="CN67" s="520">
        <f t="shared" si="11"/>
        <v>62</v>
      </c>
      <c r="CO67" s="222">
        <v>412</v>
      </c>
      <c r="CP67" s="197" t="s">
        <v>534</v>
      </c>
      <c r="CQ67" s="517">
        <f>埼玉波及!V67</f>
        <v>0</v>
      </c>
      <c r="CR67" s="517">
        <f>埼玉波及!W67</f>
        <v>0</v>
      </c>
      <c r="CS67" s="517">
        <f>埼玉波及!X67</f>
        <v>0</v>
      </c>
      <c r="CT67" s="517">
        <f>埼玉波及!Y67</f>
        <v>0</v>
      </c>
      <c r="CU67" s="201">
        <f t="shared" si="12"/>
        <v>5.8799999999999999E-5</v>
      </c>
      <c r="CV67" s="53"/>
      <c r="CW67" s="205">
        <v>62</v>
      </c>
      <c r="CX67" s="529">
        <f t="shared" si="13"/>
        <v>412</v>
      </c>
      <c r="CY67" s="530" t="str">
        <f t="shared" si="14"/>
        <v>建設補修</v>
      </c>
      <c r="CZ67" s="518">
        <f t="shared" si="15"/>
        <v>0</v>
      </c>
      <c r="DA67" s="518">
        <f t="shared" si="16"/>
        <v>0</v>
      </c>
      <c r="DB67" s="518">
        <f t="shared" si="17"/>
        <v>0</v>
      </c>
      <c r="DC67" s="519">
        <f t="shared" si="18"/>
        <v>0</v>
      </c>
    </row>
    <row r="68" spans="1:107">
      <c r="A68" s="7"/>
      <c r="B68" s="224">
        <v>413</v>
      </c>
      <c r="C68" s="225" t="s">
        <v>535</v>
      </c>
      <c r="D68" s="271">
        <f>建設係数!W68*D$122</f>
        <v>0</v>
      </c>
      <c r="E68" s="271">
        <f>建設係数!X68*E$122</f>
        <v>0</v>
      </c>
      <c r="F68" s="271">
        <f>建設係数!Y68*F$122</f>
        <v>0</v>
      </c>
      <c r="G68" s="271">
        <f>建設係数!Z68*G$122</f>
        <v>0</v>
      </c>
      <c r="H68" s="271">
        <f>建設係数!AA68*H$122</f>
        <v>0</v>
      </c>
      <c r="I68" s="271">
        <f>建設係数!AB68*I$122</f>
        <v>0</v>
      </c>
      <c r="J68" s="271">
        <f>建設係数!AC68*J$122</f>
        <v>0</v>
      </c>
      <c r="K68" s="271">
        <f>建設係数!AD68*K$122</f>
        <v>0</v>
      </c>
      <c r="L68" s="271">
        <f>建設係数!AE68*L$122</f>
        <v>0</v>
      </c>
      <c r="M68" s="271">
        <f>建設係数!AF68*M$122</f>
        <v>0</v>
      </c>
      <c r="N68" s="271">
        <f>建設係数!AG68*N$122</f>
        <v>0</v>
      </c>
      <c r="O68" s="271">
        <f>建設係数!AH68*O$122</f>
        <v>0</v>
      </c>
      <c r="P68" s="271">
        <f>建設係数!AI68*P$122</f>
        <v>0</v>
      </c>
      <c r="Q68" s="271">
        <f>建設係数!AJ68*Q$122</f>
        <v>0</v>
      </c>
      <c r="R68" s="271">
        <f>建設係数!AK68*R$122</f>
        <v>0</v>
      </c>
      <c r="S68" s="271">
        <f>建設係数!AL68*S$122</f>
        <v>0</v>
      </c>
      <c r="T68" s="271">
        <f>建設係数!AM68*T$122</f>
        <v>0</v>
      </c>
      <c r="U68" s="271">
        <f>建設係数!AN68*U$122</f>
        <v>0</v>
      </c>
      <c r="V68" s="271">
        <f>建設係数!AO68*V$122</f>
        <v>0</v>
      </c>
      <c r="W68" s="271">
        <f>建設係数!AP68*W$122</f>
        <v>0</v>
      </c>
      <c r="X68" s="271">
        <f>建設係数!AQ68*X$122</f>
        <v>0</v>
      </c>
      <c r="Y68" s="271">
        <f>建設係数!AR68*Y$122</f>
        <v>0</v>
      </c>
      <c r="Z68" s="271">
        <f>建設係数!AS68*Z$122</f>
        <v>0</v>
      </c>
      <c r="AA68" s="271">
        <f>建設係数!AT68*AA$122</f>
        <v>0</v>
      </c>
      <c r="AB68" s="271">
        <f>建設係数!AU68*AB$122</f>
        <v>0</v>
      </c>
      <c r="AC68" s="271">
        <f>建設係数!AV68*AC$122</f>
        <v>0</v>
      </c>
      <c r="AD68" s="271">
        <f>建設係数!AW68*AD$122</f>
        <v>0</v>
      </c>
      <c r="AE68" s="271">
        <f>建設係数!AX68*AE$122</f>
        <v>0</v>
      </c>
      <c r="AF68" s="271">
        <f>建設係数!AY68*AF$122</f>
        <v>0</v>
      </c>
      <c r="AG68" s="271">
        <f>建設係数!AZ68*AG$122</f>
        <v>0</v>
      </c>
      <c r="AH68" s="271">
        <f>建設係数!BA68*AH$122</f>
        <v>0</v>
      </c>
      <c r="AI68" s="271">
        <f>建設係数!BB68*AI$122</f>
        <v>0</v>
      </c>
      <c r="AJ68" s="271">
        <f>建設係数!BC68*AJ$122</f>
        <v>0</v>
      </c>
      <c r="AK68" s="271">
        <f>建設係数!BD68*AK$122</f>
        <v>0</v>
      </c>
      <c r="AL68" s="271">
        <f>建設係数!BE68*AL$122</f>
        <v>0</v>
      </c>
      <c r="AM68" s="271">
        <f>建設係数!BF68*AM$122</f>
        <v>0</v>
      </c>
      <c r="AN68" s="271">
        <f>建設係数!BG68*AN$122</f>
        <v>0</v>
      </c>
      <c r="AO68" s="271">
        <f>建設係数!BH68*AO$122</f>
        <v>0</v>
      </c>
      <c r="AP68" s="271">
        <f>建設係数!BI68*AP$122</f>
        <v>0</v>
      </c>
      <c r="AQ68" s="271">
        <f>建設係数!BJ68*AQ$122</f>
        <v>0</v>
      </c>
      <c r="AR68" s="271">
        <f>建設係数!BK68*AR$122</f>
        <v>0</v>
      </c>
      <c r="AS68" s="271">
        <f>建設係数!BL68*AS$122</f>
        <v>0</v>
      </c>
      <c r="AT68" s="271">
        <f>建設係数!BM68*AT$122</f>
        <v>0</v>
      </c>
      <c r="AU68" s="271">
        <f>建設係数!BN68*AU$122</f>
        <v>0</v>
      </c>
      <c r="AV68" s="271">
        <f>建設係数!BO68*AV$122</f>
        <v>0</v>
      </c>
      <c r="AW68" s="271">
        <f>建設係数!BP68*AW$122</f>
        <v>0</v>
      </c>
      <c r="AX68" s="271">
        <f>建設係数!BQ68*AX$122</f>
        <v>0</v>
      </c>
      <c r="AY68" s="271">
        <f>建設係数!BR68*AY$122</f>
        <v>0</v>
      </c>
      <c r="AZ68" s="271">
        <f>建設係数!BS68*AZ$122</f>
        <v>0</v>
      </c>
      <c r="BA68" s="271">
        <f>建設係数!BT68*BA$122</f>
        <v>0</v>
      </c>
      <c r="BB68" s="271">
        <f>建設係数!BU68*BB$122</f>
        <v>0</v>
      </c>
      <c r="BC68" s="271">
        <f>建設係数!BV68*BC$122</f>
        <v>0</v>
      </c>
      <c r="BD68" s="271">
        <f>建設係数!BW68*BD$122</f>
        <v>0</v>
      </c>
      <c r="BE68" s="271">
        <f>建設係数!BX68*BE$122</f>
        <v>0</v>
      </c>
      <c r="BF68" s="271">
        <f>建設係数!BY68*BF$122</f>
        <v>0</v>
      </c>
      <c r="BG68" s="271">
        <f>建設係数!BZ68*BG$122</f>
        <v>0</v>
      </c>
      <c r="BH68" s="271">
        <f>建設係数!CA68*BH$122</f>
        <v>0</v>
      </c>
      <c r="BI68" s="271">
        <f>建設係数!CB68*BI$122</f>
        <v>0</v>
      </c>
      <c r="BJ68" s="271">
        <f>建設係数!CC68*BJ$122</f>
        <v>0</v>
      </c>
      <c r="BK68" s="271">
        <f>建設係数!CD68*BK$122</f>
        <v>0</v>
      </c>
      <c r="BL68" s="271">
        <f>建設係数!CE68*BL$122</f>
        <v>0</v>
      </c>
      <c r="BM68" s="271">
        <f>建設係数!CF68*BM$122</f>
        <v>0</v>
      </c>
      <c r="BN68" s="271">
        <f>建設係数!CG68*BN$122</f>
        <v>0</v>
      </c>
      <c r="BO68" s="272">
        <f t="shared" si="2"/>
        <v>0</v>
      </c>
      <c r="BP68" s="48"/>
      <c r="BU68" s="7"/>
      <c r="BV68" s="198">
        <v>41</v>
      </c>
      <c r="BW68" s="214"/>
      <c r="CN68" s="520">
        <f t="shared" si="11"/>
        <v>63</v>
      </c>
      <c r="CO68" s="224">
        <v>413</v>
      </c>
      <c r="CP68" s="225" t="s">
        <v>535</v>
      </c>
      <c r="CQ68" s="517">
        <f>埼玉波及!V68</f>
        <v>0</v>
      </c>
      <c r="CR68" s="517">
        <f>埼玉波及!W68</f>
        <v>0</v>
      </c>
      <c r="CS68" s="517">
        <f>埼玉波及!X68</f>
        <v>0</v>
      </c>
      <c r="CT68" s="517">
        <f>埼玉波及!Y68</f>
        <v>0</v>
      </c>
      <c r="CU68" s="201">
        <f t="shared" si="12"/>
        <v>5.8699999999999997E-5</v>
      </c>
      <c r="CV68" s="53"/>
      <c r="CW68" s="205">
        <v>63</v>
      </c>
      <c r="CX68" s="529">
        <f t="shared" si="13"/>
        <v>413</v>
      </c>
      <c r="CY68" s="530" t="str">
        <f t="shared" si="14"/>
        <v>公共事業</v>
      </c>
      <c r="CZ68" s="518">
        <f t="shared" si="15"/>
        <v>0</v>
      </c>
      <c r="DA68" s="518">
        <f t="shared" si="16"/>
        <v>0</v>
      </c>
      <c r="DB68" s="518">
        <f t="shared" si="17"/>
        <v>0</v>
      </c>
      <c r="DC68" s="519">
        <f t="shared" si="18"/>
        <v>0</v>
      </c>
    </row>
    <row r="69" spans="1:107">
      <c r="A69" s="7"/>
      <c r="B69" s="222">
        <v>419</v>
      </c>
      <c r="C69" s="202" t="s">
        <v>536</v>
      </c>
      <c r="D69" s="271">
        <f>建設係数!W69*D$122</f>
        <v>0</v>
      </c>
      <c r="E69" s="271">
        <f>建設係数!X69*E$122</f>
        <v>0</v>
      </c>
      <c r="F69" s="271">
        <f>建設係数!Y69*F$122</f>
        <v>0</v>
      </c>
      <c r="G69" s="271">
        <f>建設係数!Z69*G$122</f>
        <v>0</v>
      </c>
      <c r="H69" s="271">
        <f>建設係数!AA69*H$122</f>
        <v>0</v>
      </c>
      <c r="I69" s="271">
        <f>建設係数!AB69*I$122</f>
        <v>0</v>
      </c>
      <c r="J69" s="271">
        <f>建設係数!AC69*J$122</f>
        <v>0</v>
      </c>
      <c r="K69" s="271">
        <f>建設係数!AD69*K$122</f>
        <v>0</v>
      </c>
      <c r="L69" s="271">
        <f>建設係数!AE69*L$122</f>
        <v>0</v>
      </c>
      <c r="M69" s="271">
        <f>建設係数!AF69*M$122</f>
        <v>0</v>
      </c>
      <c r="N69" s="271">
        <f>建設係数!AG69*N$122</f>
        <v>0</v>
      </c>
      <c r="O69" s="271">
        <f>建設係数!AH69*O$122</f>
        <v>0</v>
      </c>
      <c r="P69" s="271">
        <f>建設係数!AI69*P$122</f>
        <v>0</v>
      </c>
      <c r="Q69" s="271">
        <f>建設係数!AJ69*Q$122</f>
        <v>0</v>
      </c>
      <c r="R69" s="271">
        <f>建設係数!AK69*R$122</f>
        <v>0</v>
      </c>
      <c r="S69" s="271">
        <f>建設係数!AL69*S$122</f>
        <v>0</v>
      </c>
      <c r="T69" s="271">
        <f>建設係数!AM69*T$122</f>
        <v>0</v>
      </c>
      <c r="U69" s="271">
        <f>建設係数!AN69*U$122</f>
        <v>0</v>
      </c>
      <c r="V69" s="271">
        <f>建設係数!AO69*V$122</f>
        <v>0</v>
      </c>
      <c r="W69" s="271">
        <f>建設係数!AP69*W$122</f>
        <v>0</v>
      </c>
      <c r="X69" s="271">
        <f>建設係数!AQ69*X$122</f>
        <v>0</v>
      </c>
      <c r="Y69" s="271">
        <f>建設係数!AR69*Y$122</f>
        <v>0</v>
      </c>
      <c r="Z69" s="271">
        <f>建設係数!AS69*Z$122</f>
        <v>0</v>
      </c>
      <c r="AA69" s="271">
        <f>建設係数!AT69*AA$122</f>
        <v>0</v>
      </c>
      <c r="AB69" s="271">
        <f>建設係数!AU69*AB$122</f>
        <v>0</v>
      </c>
      <c r="AC69" s="271">
        <f>建設係数!AV69*AC$122</f>
        <v>0</v>
      </c>
      <c r="AD69" s="271">
        <f>建設係数!AW69*AD$122</f>
        <v>0</v>
      </c>
      <c r="AE69" s="271">
        <f>建設係数!AX69*AE$122</f>
        <v>0</v>
      </c>
      <c r="AF69" s="271">
        <f>建設係数!AY69*AF$122</f>
        <v>0</v>
      </c>
      <c r="AG69" s="271">
        <f>建設係数!AZ69*AG$122</f>
        <v>0</v>
      </c>
      <c r="AH69" s="271">
        <f>建設係数!BA69*AH$122</f>
        <v>0</v>
      </c>
      <c r="AI69" s="271">
        <f>建設係数!BB69*AI$122</f>
        <v>0</v>
      </c>
      <c r="AJ69" s="271">
        <f>建設係数!BC69*AJ$122</f>
        <v>0</v>
      </c>
      <c r="AK69" s="271">
        <f>建設係数!BD69*AK$122</f>
        <v>0</v>
      </c>
      <c r="AL69" s="271">
        <f>建設係数!BE69*AL$122</f>
        <v>0</v>
      </c>
      <c r="AM69" s="271">
        <f>建設係数!BF69*AM$122</f>
        <v>0</v>
      </c>
      <c r="AN69" s="271">
        <f>建設係数!BG69*AN$122</f>
        <v>0</v>
      </c>
      <c r="AO69" s="271">
        <f>建設係数!BH69*AO$122</f>
        <v>0</v>
      </c>
      <c r="AP69" s="271">
        <f>建設係数!BI69*AP$122</f>
        <v>0</v>
      </c>
      <c r="AQ69" s="271">
        <f>建設係数!BJ69*AQ$122</f>
        <v>0</v>
      </c>
      <c r="AR69" s="271">
        <f>建設係数!BK69*AR$122</f>
        <v>0</v>
      </c>
      <c r="AS69" s="271">
        <f>建設係数!BL69*AS$122</f>
        <v>0</v>
      </c>
      <c r="AT69" s="271">
        <f>建設係数!BM69*AT$122</f>
        <v>0</v>
      </c>
      <c r="AU69" s="271">
        <f>建設係数!BN69*AU$122</f>
        <v>0</v>
      </c>
      <c r="AV69" s="271">
        <f>建設係数!BO69*AV$122</f>
        <v>0</v>
      </c>
      <c r="AW69" s="271">
        <f>建設係数!BP69*AW$122</f>
        <v>0</v>
      </c>
      <c r="AX69" s="271">
        <f>建設係数!BQ69*AX$122</f>
        <v>0</v>
      </c>
      <c r="AY69" s="271">
        <f>建設係数!BR69*AY$122</f>
        <v>0</v>
      </c>
      <c r="AZ69" s="271">
        <f>建設係数!BS69*AZ$122</f>
        <v>0</v>
      </c>
      <c r="BA69" s="271">
        <f>建設係数!BT69*BA$122</f>
        <v>0</v>
      </c>
      <c r="BB69" s="271">
        <f>建設係数!BU69*BB$122</f>
        <v>0</v>
      </c>
      <c r="BC69" s="271">
        <f>建設係数!BV69*BC$122</f>
        <v>0</v>
      </c>
      <c r="BD69" s="271">
        <f>建設係数!BW69*BD$122</f>
        <v>0</v>
      </c>
      <c r="BE69" s="271">
        <f>建設係数!BX69*BE$122</f>
        <v>0</v>
      </c>
      <c r="BF69" s="271">
        <f>建設係数!BY69*BF$122</f>
        <v>0</v>
      </c>
      <c r="BG69" s="271">
        <f>建設係数!BZ69*BG$122</f>
        <v>0</v>
      </c>
      <c r="BH69" s="271">
        <f>建設係数!CA69*BH$122</f>
        <v>0</v>
      </c>
      <c r="BI69" s="271">
        <f>建設係数!CB69*BI$122</f>
        <v>0</v>
      </c>
      <c r="BJ69" s="271">
        <f>建設係数!CC69*BJ$122</f>
        <v>0</v>
      </c>
      <c r="BK69" s="271">
        <f>建設係数!CD69*BK$122</f>
        <v>0</v>
      </c>
      <c r="BL69" s="271">
        <f>建設係数!CE69*BL$122</f>
        <v>0</v>
      </c>
      <c r="BM69" s="271">
        <f>建設係数!CF69*BM$122</f>
        <v>0</v>
      </c>
      <c r="BN69" s="271">
        <f>建設係数!CG69*BN$122</f>
        <v>0</v>
      </c>
      <c r="BO69" s="272">
        <f t="shared" si="2"/>
        <v>0</v>
      </c>
      <c r="BP69" s="48"/>
      <c r="BU69" s="7"/>
      <c r="BV69" s="198">
        <v>41</v>
      </c>
      <c r="BW69" s="214"/>
      <c r="CN69" s="520">
        <f t="shared" si="11"/>
        <v>64</v>
      </c>
      <c r="CO69" s="222">
        <v>419</v>
      </c>
      <c r="CP69" s="202" t="s">
        <v>536</v>
      </c>
      <c r="CQ69" s="517">
        <f>埼玉波及!V69</f>
        <v>0</v>
      </c>
      <c r="CR69" s="517">
        <f>埼玉波及!W69</f>
        <v>0</v>
      </c>
      <c r="CS69" s="517">
        <f>埼玉波及!X69</f>
        <v>0</v>
      </c>
      <c r="CT69" s="517">
        <f>埼玉波及!Y69</f>
        <v>0</v>
      </c>
      <c r="CU69" s="201">
        <f t="shared" si="12"/>
        <v>5.8099999999999996E-5</v>
      </c>
      <c r="CV69" s="53"/>
      <c r="CW69" s="205">
        <v>64</v>
      </c>
      <c r="CX69" s="529">
        <f t="shared" si="13"/>
        <v>419</v>
      </c>
      <c r="CY69" s="530" t="str">
        <f t="shared" si="14"/>
        <v>その他の土木建設</v>
      </c>
      <c r="CZ69" s="518">
        <f t="shared" si="15"/>
        <v>0</v>
      </c>
      <c r="DA69" s="518">
        <f t="shared" si="16"/>
        <v>0</v>
      </c>
      <c r="DB69" s="518">
        <f t="shared" si="17"/>
        <v>0</v>
      </c>
      <c r="DC69" s="519">
        <f t="shared" si="18"/>
        <v>0</v>
      </c>
    </row>
    <row r="70" spans="1:107">
      <c r="A70" s="7"/>
      <c r="B70" s="222">
        <v>461</v>
      </c>
      <c r="C70" s="197" t="s">
        <v>537</v>
      </c>
      <c r="D70" s="271">
        <f>建設係数!W70*D$122</f>
        <v>0</v>
      </c>
      <c r="E70" s="271">
        <f>建設係数!X70*E$122</f>
        <v>0</v>
      </c>
      <c r="F70" s="271">
        <f>建設係数!Y70*F$122</f>
        <v>0</v>
      </c>
      <c r="G70" s="271">
        <f>建設係数!Z70*G$122</f>
        <v>0</v>
      </c>
      <c r="H70" s="271">
        <f>建設係数!AA70*H$122</f>
        <v>0</v>
      </c>
      <c r="I70" s="271">
        <f>建設係数!AB70*I$122</f>
        <v>0</v>
      </c>
      <c r="J70" s="271">
        <f>建設係数!AC70*J$122</f>
        <v>0</v>
      </c>
      <c r="K70" s="271">
        <f>建設係数!AD70*K$122</f>
        <v>0</v>
      </c>
      <c r="L70" s="271">
        <f>建設係数!AE70*L$122</f>
        <v>0</v>
      </c>
      <c r="M70" s="271">
        <f>建設係数!AF70*M$122</f>
        <v>0</v>
      </c>
      <c r="N70" s="271">
        <f>建設係数!AG70*N$122</f>
        <v>0</v>
      </c>
      <c r="O70" s="271">
        <f>建設係数!AH70*O$122</f>
        <v>0</v>
      </c>
      <c r="P70" s="271">
        <f>建設係数!AI70*P$122</f>
        <v>0</v>
      </c>
      <c r="Q70" s="271">
        <f>建設係数!AJ70*Q$122</f>
        <v>0</v>
      </c>
      <c r="R70" s="271">
        <f>建設係数!AK70*R$122</f>
        <v>0</v>
      </c>
      <c r="S70" s="271">
        <f>建設係数!AL70*S$122</f>
        <v>0</v>
      </c>
      <c r="T70" s="271">
        <f>建設係数!AM70*T$122</f>
        <v>0</v>
      </c>
      <c r="U70" s="271">
        <f>建設係数!AN70*U$122</f>
        <v>0</v>
      </c>
      <c r="V70" s="271">
        <f>建設係数!AO70*V$122</f>
        <v>0</v>
      </c>
      <c r="W70" s="271">
        <f>建設係数!AP70*W$122</f>
        <v>0</v>
      </c>
      <c r="X70" s="271">
        <f>建設係数!AQ70*X$122</f>
        <v>0</v>
      </c>
      <c r="Y70" s="271">
        <f>建設係数!AR70*Y$122</f>
        <v>0</v>
      </c>
      <c r="Z70" s="271">
        <f>建設係数!AS70*Z$122</f>
        <v>0</v>
      </c>
      <c r="AA70" s="271">
        <f>建設係数!AT70*AA$122</f>
        <v>0</v>
      </c>
      <c r="AB70" s="271">
        <f>建設係数!AU70*AB$122</f>
        <v>0</v>
      </c>
      <c r="AC70" s="271">
        <f>建設係数!AV70*AC$122</f>
        <v>0</v>
      </c>
      <c r="AD70" s="271">
        <f>建設係数!AW70*AD$122</f>
        <v>0</v>
      </c>
      <c r="AE70" s="271">
        <f>建設係数!AX70*AE$122</f>
        <v>0</v>
      </c>
      <c r="AF70" s="271">
        <f>建設係数!AY70*AF$122</f>
        <v>0</v>
      </c>
      <c r="AG70" s="271">
        <f>建設係数!AZ70*AG$122</f>
        <v>0</v>
      </c>
      <c r="AH70" s="271">
        <f>建設係数!BA70*AH$122</f>
        <v>0</v>
      </c>
      <c r="AI70" s="271">
        <f>建設係数!BB70*AI$122</f>
        <v>0</v>
      </c>
      <c r="AJ70" s="271">
        <f>建設係数!BC70*AJ$122</f>
        <v>0</v>
      </c>
      <c r="AK70" s="271">
        <f>建設係数!BD70*AK$122</f>
        <v>0</v>
      </c>
      <c r="AL70" s="271">
        <f>建設係数!BE70*AL$122</f>
        <v>0</v>
      </c>
      <c r="AM70" s="271">
        <f>建設係数!BF70*AM$122</f>
        <v>0</v>
      </c>
      <c r="AN70" s="271">
        <f>建設係数!BG70*AN$122</f>
        <v>0</v>
      </c>
      <c r="AO70" s="271">
        <f>建設係数!BH70*AO$122</f>
        <v>0</v>
      </c>
      <c r="AP70" s="271">
        <f>建設係数!BI70*AP$122</f>
        <v>0</v>
      </c>
      <c r="AQ70" s="271">
        <f>建設係数!BJ70*AQ$122</f>
        <v>0</v>
      </c>
      <c r="AR70" s="271">
        <f>建設係数!BK70*AR$122</f>
        <v>0</v>
      </c>
      <c r="AS70" s="271">
        <f>建設係数!BL70*AS$122</f>
        <v>0</v>
      </c>
      <c r="AT70" s="271">
        <f>建設係数!BM70*AT$122</f>
        <v>0</v>
      </c>
      <c r="AU70" s="271">
        <f>建設係数!BN70*AU$122</f>
        <v>0</v>
      </c>
      <c r="AV70" s="271">
        <f>建設係数!BO70*AV$122</f>
        <v>0</v>
      </c>
      <c r="AW70" s="271">
        <f>建設係数!BP70*AW$122</f>
        <v>0</v>
      </c>
      <c r="AX70" s="271">
        <f>建設係数!BQ70*AX$122</f>
        <v>0</v>
      </c>
      <c r="AY70" s="271">
        <f>建設係数!BR70*AY$122</f>
        <v>0</v>
      </c>
      <c r="AZ70" s="271">
        <f>建設係数!BS70*AZ$122</f>
        <v>0</v>
      </c>
      <c r="BA70" s="271">
        <f>建設係数!BT70*BA$122</f>
        <v>0</v>
      </c>
      <c r="BB70" s="271">
        <f>建設係数!BU70*BB$122</f>
        <v>0</v>
      </c>
      <c r="BC70" s="271">
        <f>建設係数!BV70*BC$122</f>
        <v>0</v>
      </c>
      <c r="BD70" s="271">
        <f>建設係数!BW70*BD$122</f>
        <v>0</v>
      </c>
      <c r="BE70" s="271">
        <f>建設係数!BX70*BE$122</f>
        <v>0</v>
      </c>
      <c r="BF70" s="271">
        <f>建設係数!BY70*BF$122</f>
        <v>0</v>
      </c>
      <c r="BG70" s="271">
        <f>建設係数!BZ70*BG$122</f>
        <v>0</v>
      </c>
      <c r="BH70" s="271">
        <f>建設係数!CA70*BH$122</f>
        <v>0</v>
      </c>
      <c r="BI70" s="271">
        <f>建設係数!CB70*BI$122</f>
        <v>0</v>
      </c>
      <c r="BJ70" s="271">
        <f>建設係数!CC70*BJ$122</f>
        <v>0</v>
      </c>
      <c r="BK70" s="271">
        <f>建設係数!CD70*BK$122</f>
        <v>0</v>
      </c>
      <c r="BL70" s="271">
        <f>建設係数!CE70*BL$122</f>
        <v>0</v>
      </c>
      <c r="BM70" s="271">
        <f>建設係数!CF70*BM$122</f>
        <v>0</v>
      </c>
      <c r="BN70" s="271">
        <f>建設係数!CG70*BN$122</f>
        <v>0</v>
      </c>
      <c r="BO70" s="272">
        <f t="shared" si="2"/>
        <v>0</v>
      </c>
      <c r="BP70" s="48"/>
      <c r="BU70" s="7"/>
      <c r="BV70" s="198">
        <v>46</v>
      </c>
      <c r="BW70" s="214"/>
      <c r="CN70" s="520">
        <f t="shared" si="11"/>
        <v>65</v>
      </c>
      <c r="CO70" s="222">
        <v>461</v>
      </c>
      <c r="CP70" s="197" t="s">
        <v>537</v>
      </c>
      <c r="CQ70" s="517">
        <f>埼玉波及!V70</f>
        <v>0</v>
      </c>
      <c r="CR70" s="517">
        <f>埼玉波及!W70</f>
        <v>0</v>
      </c>
      <c r="CS70" s="517">
        <f>埼玉波及!X70</f>
        <v>0</v>
      </c>
      <c r="CT70" s="517">
        <f>埼玉波及!Y70</f>
        <v>0</v>
      </c>
      <c r="CU70" s="201">
        <f t="shared" si="12"/>
        <v>5.3899999999999996E-5</v>
      </c>
      <c r="CV70" s="53"/>
      <c r="CW70" s="205">
        <v>65</v>
      </c>
      <c r="CX70" s="529">
        <f t="shared" si="13"/>
        <v>461</v>
      </c>
      <c r="CY70" s="530" t="str">
        <f t="shared" si="14"/>
        <v>電気</v>
      </c>
      <c r="CZ70" s="518">
        <f t="shared" si="15"/>
        <v>0</v>
      </c>
      <c r="DA70" s="518">
        <f t="shared" si="16"/>
        <v>0</v>
      </c>
      <c r="DB70" s="518">
        <f t="shared" si="17"/>
        <v>0</v>
      </c>
      <c r="DC70" s="519">
        <f t="shared" si="18"/>
        <v>0</v>
      </c>
    </row>
    <row r="71" spans="1:107">
      <c r="A71" s="7"/>
      <c r="B71" s="222">
        <v>462</v>
      </c>
      <c r="C71" s="197" t="s">
        <v>538</v>
      </c>
      <c r="D71" s="271">
        <f>建設係数!W71*D$122</f>
        <v>0</v>
      </c>
      <c r="E71" s="271">
        <f>建設係数!X71*E$122</f>
        <v>0</v>
      </c>
      <c r="F71" s="271">
        <f>建設係数!Y71*F$122</f>
        <v>0</v>
      </c>
      <c r="G71" s="271">
        <f>建設係数!Z71*G$122</f>
        <v>0</v>
      </c>
      <c r="H71" s="271">
        <f>建設係数!AA71*H$122</f>
        <v>0</v>
      </c>
      <c r="I71" s="271">
        <f>建設係数!AB71*I$122</f>
        <v>0</v>
      </c>
      <c r="J71" s="271">
        <f>建設係数!AC71*J$122</f>
        <v>0</v>
      </c>
      <c r="K71" s="271">
        <f>建設係数!AD71*K$122</f>
        <v>0</v>
      </c>
      <c r="L71" s="271">
        <f>建設係数!AE71*L$122</f>
        <v>0</v>
      </c>
      <c r="M71" s="271">
        <f>建設係数!AF71*M$122</f>
        <v>0</v>
      </c>
      <c r="N71" s="271">
        <f>建設係数!AG71*N$122</f>
        <v>0</v>
      </c>
      <c r="O71" s="271">
        <f>建設係数!AH71*O$122</f>
        <v>0</v>
      </c>
      <c r="P71" s="271">
        <f>建設係数!AI71*P$122</f>
        <v>0</v>
      </c>
      <c r="Q71" s="271">
        <f>建設係数!AJ71*Q$122</f>
        <v>0</v>
      </c>
      <c r="R71" s="271">
        <f>建設係数!AK71*R$122</f>
        <v>0</v>
      </c>
      <c r="S71" s="271">
        <f>建設係数!AL71*S$122</f>
        <v>0</v>
      </c>
      <c r="T71" s="271">
        <f>建設係数!AM71*T$122</f>
        <v>0</v>
      </c>
      <c r="U71" s="271">
        <f>建設係数!AN71*U$122</f>
        <v>0</v>
      </c>
      <c r="V71" s="271">
        <f>建設係数!AO71*V$122</f>
        <v>0</v>
      </c>
      <c r="W71" s="271">
        <f>建設係数!AP71*W$122</f>
        <v>0</v>
      </c>
      <c r="X71" s="271">
        <f>建設係数!AQ71*X$122</f>
        <v>0</v>
      </c>
      <c r="Y71" s="271">
        <f>建設係数!AR71*Y$122</f>
        <v>0</v>
      </c>
      <c r="Z71" s="271">
        <f>建設係数!AS71*Z$122</f>
        <v>0</v>
      </c>
      <c r="AA71" s="271">
        <f>建設係数!AT71*AA$122</f>
        <v>0</v>
      </c>
      <c r="AB71" s="271">
        <f>建設係数!AU71*AB$122</f>
        <v>0</v>
      </c>
      <c r="AC71" s="271">
        <f>建設係数!AV71*AC$122</f>
        <v>0</v>
      </c>
      <c r="AD71" s="271">
        <f>建設係数!AW71*AD$122</f>
        <v>0</v>
      </c>
      <c r="AE71" s="271">
        <f>建設係数!AX71*AE$122</f>
        <v>0</v>
      </c>
      <c r="AF71" s="271">
        <f>建設係数!AY71*AF$122</f>
        <v>0</v>
      </c>
      <c r="AG71" s="271">
        <f>建設係数!AZ71*AG$122</f>
        <v>0</v>
      </c>
      <c r="AH71" s="271">
        <f>建設係数!BA71*AH$122</f>
        <v>0</v>
      </c>
      <c r="AI71" s="271">
        <f>建設係数!BB71*AI$122</f>
        <v>0</v>
      </c>
      <c r="AJ71" s="271">
        <f>建設係数!BC71*AJ$122</f>
        <v>0</v>
      </c>
      <c r="AK71" s="271">
        <f>建設係数!BD71*AK$122</f>
        <v>0</v>
      </c>
      <c r="AL71" s="271">
        <f>建設係数!BE71*AL$122</f>
        <v>0</v>
      </c>
      <c r="AM71" s="271">
        <f>建設係数!BF71*AM$122</f>
        <v>0</v>
      </c>
      <c r="AN71" s="271">
        <f>建設係数!BG71*AN$122</f>
        <v>0</v>
      </c>
      <c r="AO71" s="271">
        <f>建設係数!BH71*AO$122</f>
        <v>0</v>
      </c>
      <c r="AP71" s="271">
        <f>建設係数!BI71*AP$122</f>
        <v>0</v>
      </c>
      <c r="AQ71" s="271">
        <f>建設係数!BJ71*AQ$122</f>
        <v>0</v>
      </c>
      <c r="AR71" s="271">
        <f>建設係数!BK71*AR$122</f>
        <v>0</v>
      </c>
      <c r="AS71" s="271">
        <f>建設係数!BL71*AS$122</f>
        <v>0</v>
      </c>
      <c r="AT71" s="271">
        <f>建設係数!BM71*AT$122</f>
        <v>0</v>
      </c>
      <c r="AU71" s="271">
        <f>建設係数!BN71*AU$122</f>
        <v>0</v>
      </c>
      <c r="AV71" s="271">
        <f>建設係数!BO71*AV$122</f>
        <v>0</v>
      </c>
      <c r="AW71" s="271">
        <f>建設係数!BP71*AW$122</f>
        <v>0</v>
      </c>
      <c r="AX71" s="271">
        <f>建設係数!BQ71*AX$122</f>
        <v>0</v>
      </c>
      <c r="AY71" s="271">
        <f>建設係数!BR71*AY$122</f>
        <v>0</v>
      </c>
      <c r="AZ71" s="271">
        <f>建設係数!BS71*AZ$122</f>
        <v>0</v>
      </c>
      <c r="BA71" s="271">
        <f>建設係数!BT71*BA$122</f>
        <v>0</v>
      </c>
      <c r="BB71" s="271">
        <f>建設係数!BU71*BB$122</f>
        <v>0</v>
      </c>
      <c r="BC71" s="271">
        <f>建設係数!BV71*BC$122</f>
        <v>0</v>
      </c>
      <c r="BD71" s="271">
        <f>建設係数!BW71*BD$122</f>
        <v>0</v>
      </c>
      <c r="BE71" s="271">
        <f>建設係数!BX71*BE$122</f>
        <v>0</v>
      </c>
      <c r="BF71" s="271">
        <f>建設係数!BY71*BF$122</f>
        <v>0</v>
      </c>
      <c r="BG71" s="271">
        <f>建設係数!BZ71*BG$122</f>
        <v>0</v>
      </c>
      <c r="BH71" s="271">
        <f>建設係数!CA71*BH$122</f>
        <v>0</v>
      </c>
      <c r="BI71" s="271">
        <f>建設係数!CB71*BI$122</f>
        <v>0</v>
      </c>
      <c r="BJ71" s="271">
        <f>建設係数!CC71*BJ$122</f>
        <v>0</v>
      </c>
      <c r="BK71" s="271">
        <f>建設係数!CD71*BK$122</f>
        <v>0</v>
      </c>
      <c r="BL71" s="271">
        <f>建設係数!CE71*BL$122</f>
        <v>0</v>
      </c>
      <c r="BM71" s="271">
        <f>建設係数!CF71*BM$122</f>
        <v>0</v>
      </c>
      <c r="BN71" s="271">
        <f>建設係数!CG71*BN$122</f>
        <v>0</v>
      </c>
      <c r="BO71" s="272">
        <f t="shared" ref="BO71:BO122" si="30">SUM(D71:BN71)</f>
        <v>0</v>
      </c>
      <c r="BP71" s="48"/>
      <c r="BU71" s="7"/>
      <c r="BV71" s="198">
        <v>46</v>
      </c>
      <c r="BW71" s="214"/>
      <c r="CN71" s="520">
        <f t="shared" ref="CN71:CN107" si="31">RANK(CU71,$CU$6:$CU$107,0)</f>
        <v>66</v>
      </c>
      <c r="CO71" s="222">
        <v>462</v>
      </c>
      <c r="CP71" s="197" t="s">
        <v>538</v>
      </c>
      <c r="CQ71" s="517">
        <f>埼玉波及!V71</f>
        <v>0</v>
      </c>
      <c r="CR71" s="517">
        <f>埼玉波及!W71</f>
        <v>0</v>
      </c>
      <c r="CS71" s="517">
        <f>埼玉波及!X71</f>
        <v>0</v>
      </c>
      <c r="CT71" s="517">
        <f>埼玉波及!Y71</f>
        <v>0</v>
      </c>
      <c r="CU71" s="201">
        <f t="shared" ref="CU71:CU107" si="32">CT71+(1000-CO71)*0.0000001</f>
        <v>5.38E-5</v>
      </c>
      <c r="CV71" s="53"/>
      <c r="CW71" s="205">
        <v>66</v>
      </c>
      <c r="CX71" s="529">
        <f t="shared" ref="CX71:CX107" si="33">VLOOKUP($CW71,$CN$6:$CS$107,2,0)</f>
        <v>462</v>
      </c>
      <c r="CY71" s="530" t="str">
        <f t="shared" ref="CY71:CY107" si="34">VLOOKUP($CW71,$CN$6:$CS$107,3,0)</f>
        <v>ガス・熱供給</v>
      </c>
      <c r="CZ71" s="518">
        <f t="shared" ref="CZ71:CZ107" si="35">VLOOKUP($CW71,$CN$6:$CS$107,4,0)</f>
        <v>0</v>
      </c>
      <c r="DA71" s="518">
        <f t="shared" ref="DA71:DA107" si="36">VLOOKUP($CW71,$CN$6:$CS$107,5,0)</f>
        <v>0</v>
      </c>
      <c r="DB71" s="518">
        <f t="shared" ref="DB71:DB107" si="37">VLOOKUP($CW71,$CN$6:$CS$107,6,0)</f>
        <v>0</v>
      </c>
      <c r="DC71" s="519">
        <f t="shared" ref="DC71:DC107" si="38">SUM(CZ71:DB71)</f>
        <v>0</v>
      </c>
    </row>
    <row r="72" spans="1:107">
      <c r="A72" s="7"/>
      <c r="B72" s="222">
        <v>471</v>
      </c>
      <c r="C72" s="197" t="s">
        <v>539</v>
      </c>
      <c r="D72" s="271">
        <f>建設係数!W72*D$122</f>
        <v>0</v>
      </c>
      <c r="E72" s="271">
        <f>建設係数!X72*E$122</f>
        <v>0</v>
      </c>
      <c r="F72" s="271">
        <f>建設係数!Y72*F$122</f>
        <v>0</v>
      </c>
      <c r="G72" s="271">
        <f>建設係数!Z72*G$122</f>
        <v>0</v>
      </c>
      <c r="H72" s="271">
        <f>建設係数!AA72*H$122</f>
        <v>0</v>
      </c>
      <c r="I72" s="271">
        <f>建設係数!AB72*I$122</f>
        <v>0</v>
      </c>
      <c r="J72" s="271">
        <f>建設係数!AC72*J$122</f>
        <v>0</v>
      </c>
      <c r="K72" s="271">
        <f>建設係数!AD72*K$122</f>
        <v>0</v>
      </c>
      <c r="L72" s="271">
        <f>建設係数!AE72*L$122</f>
        <v>0</v>
      </c>
      <c r="M72" s="271">
        <f>建設係数!AF72*M$122</f>
        <v>0</v>
      </c>
      <c r="N72" s="271">
        <f>建設係数!AG72*N$122</f>
        <v>0</v>
      </c>
      <c r="O72" s="271">
        <f>建設係数!AH72*O$122</f>
        <v>0</v>
      </c>
      <c r="P72" s="271">
        <f>建設係数!AI72*P$122</f>
        <v>0</v>
      </c>
      <c r="Q72" s="271">
        <f>建設係数!AJ72*Q$122</f>
        <v>0</v>
      </c>
      <c r="R72" s="271">
        <f>建設係数!AK72*R$122</f>
        <v>0</v>
      </c>
      <c r="S72" s="271">
        <f>建設係数!AL72*S$122</f>
        <v>0</v>
      </c>
      <c r="T72" s="271">
        <f>建設係数!AM72*T$122</f>
        <v>0</v>
      </c>
      <c r="U72" s="271">
        <f>建設係数!AN72*U$122</f>
        <v>0</v>
      </c>
      <c r="V72" s="271">
        <f>建設係数!AO72*V$122</f>
        <v>0</v>
      </c>
      <c r="W72" s="271">
        <f>建設係数!AP72*W$122</f>
        <v>0</v>
      </c>
      <c r="X72" s="271">
        <f>建設係数!AQ72*X$122</f>
        <v>0</v>
      </c>
      <c r="Y72" s="271">
        <f>建設係数!AR72*Y$122</f>
        <v>0</v>
      </c>
      <c r="Z72" s="271">
        <f>建設係数!AS72*Z$122</f>
        <v>0</v>
      </c>
      <c r="AA72" s="271">
        <f>建設係数!AT72*AA$122</f>
        <v>0</v>
      </c>
      <c r="AB72" s="271">
        <f>建設係数!AU72*AB$122</f>
        <v>0</v>
      </c>
      <c r="AC72" s="271">
        <f>建設係数!AV72*AC$122</f>
        <v>0</v>
      </c>
      <c r="AD72" s="271">
        <f>建設係数!AW72*AD$122</f>
        <v>0</v>
      </c>
      <c r="AE72" s="271">
        <f>建設係数!AX72*AE$122</f>
        <v>0</v>
      </c>
      <c r="AF72" s="271">
        <f>建設係数!AY72*AF$122</f>
        <v>0</v>
      </c>
      <c r="AG72" s="271">
        <f>建設係数!AZ72*AG$122</f>
        <v>0</v>
      </c>
      <c r="AH72" s="271">
        <f>建設係数!BA72*AH$122</f>
        <v>0</v>
      </c>
      <c r="AI72" s="271">
        <f>建設係数!BB72*AI$122</f>
        <v>0</v>
      </c>
      <c r="AJ72" s="271">
        <f>建設係数!BC72*AJ$122</f>
        <v>0</v>
      </c>
      <c r="AK72" s="271">
        <f>建設係数!BD72*AK$122</f>
        <v>0</v>
      </c>
      <c r="AL72" s="271">
        <f>建設係数!BE72*AL$122</f>
        <v>0</v>
      </c>
      <c r="AM72" s="271">
        <f>建設係数!BF72*AM$122</f>
        <v>0</v>
      </c>
      <c r="AN72" s="271">
        <f>建設係数!BG72*AN$122</f>
        <v>0</v>
      </c>
      <c r="AO72" s="271">
        <f>建設係数!BH72*AO$122</f>
        <v>0</v>
      </c>
      <c r="AP72" s="271">
        <f>建設係数!BI72*AP$122</f>
        <v>0</v>
      </c>
      <c r="AQ72" s="271">
        <f>建設係数!BJ72*AQ$122</f>
        <v>0</v>
      </c>
      <c r="AR72" s="271">
        <f>建設係数!BK72*AR$122</f>
        <v>0</v>
      </c>
      <c r="AS72" s="271">
        <f>建設係数!BL72*AS$122</f>
        <v>0</v>
      </c>
      <c r="AT72" s="271">
        <f>建設係数!BM72*AT$122</f>
        <v>0</v>
      </c>
      <c r="AU72" s="271">
        <f>建設係数!BN72*AU$122</f>
        <v>0</v>
      </c>
      <c r="AV72" s="271">
        <f>建設係数!BO72*AV$122</f>
        <v>0</v>
      </c>
      <c r="AW72" s="271">
        <f>建設係数!BP72*AW$122</f>
        <v>0</v>
      </c>
      <c r="AX72" s="271">
        <f>建設係数!BQ72*AX$122</f>
        <v>0</v>
      </c>
      <c r="AY72" s="271">
        <f>建設係数!BR72*AY$122</f>
        <v>0</v>
      </c>
      <c r="AZ72" s="271">
        <f>建設係数!BS72*AZ$122</f>
        <v>0</v>
      </c>
      <c r="BA72" s="271">
        <f>建設係数!BT72*BA$122</f>
        <v>0</v>
      </c>
      <c r="BB72" s="271">
        <f>建設係数!BU72*BB$122</f>
        <v>0</v>
      </c>
      <c r="BC72" s="271">
        <f>建設係数!BV72*BC$122</f>
        <v>0</v>
      </c>
      <c r="BD72" s="271">
        <f>建設係数!BW72*BD$122</f>
        <v>0</v>
      </c>
      <c r="BE72" s="271">
        <f>建設係数!BX72*BE$122</f>
        <v>0</v>
      </c>
      <c r="BF72" s="271">
        <f>建設係数!BY72*BF$122</f>
        <v>0</v>
      </c>
      <c r="BG72" s="271">
        <f>建設係数!BZ72*BG$122</f>
        <v>0</v>
      </c>
      <c r="BH72" s="271">
        <f>建設係数!CA72*BH$122</f>
        <v>0</v>
      </c>
      <c r="BI72" s="271">
        <f>建設係数!CB72*BI$122</f>
        <v>0</v>
      </c>
      <c r="BJ72" s="271">
        <f>建設係数!CC72*BJ$122</f>
        <v>0</v>
      </c>
      <c r="BK72" s="271">
        <f>建設係数!CD72*BK$122</f>
        <v>0</v>
      </c>
      <c r="BL72" s="271">
        <f>建設係数!CE72*BL$122</f>
        <v>0</v>
      </c>
      <c r="BM72" s="271">
        <f>建設係数!CF72*BM$122</f>
        <v>0</v>
      </c>
      <c r="BN72" s="271">
        <f>建設係数!CG72*BN$122</f>
        <v>0</v>
      </c>
      <c r="BO72" s="272">
        <f t="shared" si="30"/>
        <v>0</v>
      </c>
      <c r="BP72" s="48"/>
      <c r="BU72" s="7"/>
      <c r="BV72" s="198">
        <v>47</v>
      </c>
      <c r="BW72" s="214"/>
      <c r="CN72" s="520">
        <f t="shared" si="31"/>
        <v>67</v>
      </c>
      <c r="CO72" s="222">
        <v>471</v>
      </c>
      <c r="CP72" s="197" t="s">
        <v>539</v>
      </c>
      <c r="CQ72" s="517">
        <f>埼玉波及!V72</f>
        <v>0</v>
      </c>
      <c r="CR72" s="517">
        <f>埼玉波及!W72</f>
        <v>0</v>
      </c>
      <c r="CS72" s="517">
        <f>埼玉波及!X72</f>
        <v>0</v>
      </c>
      <c r="CT72" s="517">
        <f>埼玉波及!Y72</f>
        <v>0</v>
      </c>
      <c r="CU72" s="201">
        <f t="shared" si="32"/>
        <v>5.2899999999999998E-5</v>
      </c>
      <c r="CV72" s="53"/>
      <c r="CW72" s="205">
        <v>67</v>
      </c>
      <c r="CX72" s="529">
        <f t="shared" si="33"/>
        <v>471</v>
      </c>
      <c r="CY72" s="530" t="str">
        <f t="shared" si="34"/>
        <v>水道</v>
      </c>
      <c r="CZ72" s="518">
        <f t="shared" si="35"/>
        <v>0</v>
      </c>
      <c r="DA72" s="518">
        <f t="shared" si="36"/>
        <v>0</v>
      </c>
      <c r="DB72" s="518">
        <f t="shared" si="37"/>
        <v>0</v>
      </c>
      <c r="DC72" s="519">
        <f t="shared" si="38"/>
        <v>0</v>
      </c>
    </row>
    <row r="73" spans="1:107">
      <c r="A73" s="7"/>
      <c r="B73" s="222">
        <v>481</v>
      </c>
      <c r="C73" s="197" t="s">
        <v>540</v>
      </c>
      <c r="D73" s="271">
        <f>建設係数!W73*D$122</f>
        <v>0</v>
      </c>
      <c r="E73" s="271">
        <f>建設係数!X73*E$122</f>
        <v>0</v>
      </c>
      <c r="F73" s="271">
        <f>建設係数!Y73*F$122</f>
        <v>0</v>
      </c>
      <c r="G73" s="271">
        <f>建設係数!Z73*G$122</f>
        <v>0</v>
      </c>
      <c r="H73" s="271">
        <f>建設係数!AA73*H$122</f>
        <v>0</v>
      </c>
      <c r="I73" s="271">
        <f>建設係数!AB73*I$122</f>
        <v>0</v>
      </c>
      <c r="J73" s="271">
        <f>建設係数!AC73*J$122</f>
        <v>0</v>
      </c>
      <c r="K73" s="271">
        <f>建設係数!AD73*K$122</f>
        <v>0</v>
      </c>
      <c r="L73" s="271">
        <f>建設係数!AE73*L$122</f>
        <v>0</v>
      </c>
      <c r="M73" s="271">
        <f>建設係数!AF73*M$122</f>
        <v>0</v>
      </c>
      <c r="N73" s="271">
        <f>建設係数!AG73*N$122</f>
        <v>0</v>
      </c>
      <c r="O73" s="271">
        <f>建設係数!AH73*O$122</f>
        <v>0</v>
      </c>
      <c r="P73" s="271">
        <f>建設係数!AI73*P$122</f>
        <v>0</v>
      </c>
      <c r="Q73" s="271">
        <f>建設係数!AJ73*Q$122</f>
        <v>0</v>
      </c>
      <c r="R73" s="271">
        <f>建設係数!AK73*R$122</f>
        <v>0</v>
      </c>
      <c r="S73" s="271">
        <f>建設係数!AL73*S$122</f>
        <v>0</v>
      </c>
      <c r="T73" s="271">
        <f>建設係数!AM73*T$122</f>
        <v>0</v>
      </c>
      <c r="U73" s="271">
        <f>建設係数!AN73*U$122</f>
        <v>0</v>
      </c>
      <c r="V73" s="271">
        <f>建設係数!AO73*V$122</f>
        <v>0</v>
      </c>
      <c r="W73" s="271">
        <f>建設係数!AP73*W$122</f>
        <v>0</v>
      </c>
      <c r="X73" s="271">
        <f>建設係数!AQ73*X$122</f>
        <v>0</v>
      </c>
      <c r="Y73" s="271">
        <f>建設係数!AR73*Y$122</f>
        <v>0</v>
      </c>
      <c r="Z73" s="271">
        <f>建設係数!AS73*Z$122</f>
        <v>0</v>
      </c>
      <c r="AA73" s="271">
        <f>建設係数!AT73*AA$122</f>
        <v>0</v>
      </c>
      <c r="AB73" s="271">
        <f>建設係数!AU73*AB$122</f>
        <v>0</v>
      </c>
      <c r="AC73" s="271">
        <f>建設係数!AV73*AC$122</f>
        <v>0</v>
      </c>
      <c r="AD73" s="271">
        <f>建設係数!AW73*AD$122</f>
        <v>0</v>
      </c>
      <c r="AE73" s="271">
        <f>建設係数!AX73*AE$122</f>
        <v>0</v>
      </c>
      <c r="AF73" s="271">
        <f>建設係数!AY73*AF$122</f>
        <v>0</v>
      </c>
      <c r="AG73" s="271">
        <f>建設係数!AZ73*AG$122</f>
        <v>0</v>
      </c>
      <c r="AH73" s="271">
        <f>建設係数!BA73*AH$122</f>
        <v>0</v>
      </c>
      <c r="AI73" s="271">
        <f>建設係数!BB73*AI$122</f>
        <v>0</v>
      </c>
      <c r="AJ73" s="271">
        <f>建設係数!BC73*AJ$122</f>
        <v>0</v>
      </c>
      <c r="AK73" s="271">
        <f>建設係数!BD73*AK$122</f>
        <v>0</v>
      </c>
      <c r="AL73" s="271">
        <f>建設係数!BE73*AL$122</f>
        <v>0</v>
      </c>
      <c r="AM73" s="271">
        <f>建設係数!BF73*AM$122</f>
        <v>0</v>
      </c>
      <c r="AN73" s="271">
        <f>建設係数!BG73*AN$122</f>
        <v>0</v>
      </c>
      <c r="AO73" s="271">
        <f>建設係数!BH73*AO$122</f>
        <v>0</v>
      </c>
      <c r="AP73" s="271">
        <f>建設係数!BI73*AP$122</f>
        <v>0</v>
      </c>
      <c r="AQ73" s="271">
        <f>建設係数!BJ73*AQ$122</f>
        <v>0</v>
      </c>
      <c r="AR73" s="271">
        <f>建設係数!BK73*AR$122</f>
        <v>0</v>
      </c>
      <c r="AS73" s="271">
        <f>建設係数!BL73*AS$122</f>
        <v>0</v>
      </c>
      <c r="AT73" s="271">
        <f>建設係数!BM73*AT$122</f>
        <v>0</v>
      </c>
      <c r="AU73" s="271">
        <f>建設係数!BN73*AU$122</f>
        <v>0</v>
      </c>
      <c r="AV73" s="271">
        <f>建設係数!BO73*AV$122</f>
        <v>0</v>
      </c>
      <c r="AW73" s="271">
        <f>建設係数!BP73*AW$122</f>
        <v>0</v>
      </c>
      <c r="AX73" s="271">
        <f>建設係数!BQ73*AX$122</f>
        <v>0</v>
      </c>
      <c r="AY73" s="271">
        <f>建設係数!BR73*AY$122</f>
        <v>0</v>
      </c>
      <c r="AZ73" s="271">
        <f>建設係数!BS73*AZ$122</f>
        <v>0</v>
      </c>
      <c r="BA73" s="271">
        <f>建設係数!BT73*BA$122</f>
        <v>0</v>
      </c>
      <c r="BB73" s="271">
        <f>建設係数!BU73*BB$122</f>
        <v>0</v>
      </c>
      <c r="BC73" s="271">
        <f>建設係数!BV73*BC$122</f>
        <v>0</v>
      </c>
      <c r="BD73" s="271">
        <f>建設係数!BW73*BD$122</f>
        <v>0</v>
      </c>
      <c r="BE73" s="271">
        <f>建設係数!BX73*BE$122</f>
        <v>0</v>
      </c>
      <c r="BF73" s="271">
        <f>建設係数!BY73*BF$122</f>
        <v>0</v>
      </c>
      <c r="BG73" s="271">
        <f>建設係数!BZ73*BG$122</f>
        <v>0</v>
      </c>
      <c r="BH73" s="271">
        <f>建設係数!CA73*BH$122</f>
        <v>0</v>
      </c>
      <c r="BI73" s="271">
        <f>建設係数!CB73*BI$122</f>
        <v>0</v>
      </c>
      <c r="BJ73" s="271">
        <f>建設係数!CC73*BJ$122</f>
        <v>0</v>
      </c>
      <c r="BK73" s="271">
        <f>建設係数!CD73*BK$122</f>
        <v>0</v>
      </c>
      <c r="BL73" s="271">
        <f>建設係数!CE73*BL$122</f>
        <v>0</v>
      </c>
      <c r="BM73" s="271">
        <f>建設係数!CF73*BM$122</f>
        <v>0</v>
      </c>
      <c r="BN73" s="271">
        <f>建設係数!CG73*BN$122</f>
        <v>0</v>
      </c>
      <c r="BO73" s="272">
        <f t="shared" si="30"/>
        <v>0</v>
      </c>
      <c r="BP73" s="48"/>
      <c r="BU73" s="7"/>
      <c r="BV73" s="198">
        <v>48</v>
      </c>
      <c r="BW73" s="214"/>
      <c r="CN73" s="520">
        <f t="shared" si="31"/>
        <v>68</v>
      </c>
      <c r="CO73" s="222">
        <v>481</v>
      </c>
      <c r="CP73" s="197" t="s">
        <v>540</v>
      </c>
      <c r="CQ73" s="517">
        <f>埼玉波及!V73</f>
        <v>0</v>
      </c>
      <c r="CR73" s="517">
        <f>埼玉波及!W73</f>
        <v>0</v>
      </c>
      <c r="CS73" s="517">
        <f>埼玉波及!X73</f>
        <v>0</v>
      </c>
      <c r="CT73" s="517">
        <f>埼玉波及!Y73</f>
        <v>0</v>
      </c>
      <c r="CU73" s="201">
        <f t="shared" si="32"/>
        <v>5.1899999999999994E-5</v>
      </c>
      <c r="CV73" s="53"/>
      <c r="CW73" s="205">
        <v>68</v>
      </c>
      <c r="CX73" s="529">
        <f t="shared" si="33"/>
        <v>481</v>
      </c>
      <c r="CY73" s="530" t="str">
        <f t="shared" si="34"/>
        <v>廃棄物処理</v>
      </c>
      <c r="CZ73" s="518">
        <f t="shared" si="35"/>
        <v>0</v>
      </c>
      <c r="DA73" s="518">
        <f t="shared" si="36"/>
        <v>0</v>
      </c>
      <c r="DB73" s="518">
        <f t="shared" si="37"/>
        <v>0</v>
      </c>
      <c r="DC73" s="519">
        <f t="shared" si="38"/>
        <v>0</v>
      </c>
    </row>
    <row r="74" spans="1:107">
      <c r="A74" s="7"/>
      <c r="B74" s="222">
        <v>511</v>
      </c>
      <c r="C74" s="197" t="s">
        <v>541</v>
      </c>
      <c r="D74" s="271">
        <f>建設係数!W74*D$122</f>
        <v>0</v>
      </c>
      <c r="E74" s="271">
        <f>建設係数!X74*E$122</f>
        <v>0</v>
      </c>
      <c r="F74" s="271">
        <f>建設係数!Y74*F$122</f>
        <v>0</v>
      </c>
      <c r="G74" s="271">
        <f>建設係数!Z74*G$122</f>
        <v>0</v>
      </c>
      <c r="H74" s="271">
        <f>建設係数!AA74*H$122</f>
        <v>0</v>
      </c>
      <c r="I74" s="271">
        <f>建設係数!AB74*I$122</f>
        <v>0</v>
      </c>
      <c r="J74" s="271">
        <f>建設係数!AC74*J$122</f>
        <v>0</v>
      </c>
      <c r="K74" s="271">
        <f>建設係数!AD74*K$122</f>
        <v>0</v>
      </c>
      <c r="L74" s="271">
        <f>建設係数!AE74*L$122</f>
        <v>0</v>
      </c>
      <c r="M74" s="271">
        <f>建設係数!AF74*M$122</f>
        <v>0</v>
      </c>
      <c r="N74" s="271">
        <f>建設係数!AG74*N$122</f>
        <v>0</v>
      </c>
      <c r="O74" s="271">
        <f>建設係数!AH74*O$122</f>
        <v>0</v>
      </c>
      <c r="P74" s="271">
        <f>建設係数!AI74*P$122</f>
        <v>0</v>
      </c>
      <c r="Q74" s="271">
        <f>建設係数!AJ74*Q$122</f>
        <v>0</v>
      </c>
      <c r="R74" s="271">
        <f>建設係数!AK74*R$122</f>
        <v>0</v>
      </c>
      <c r="S74" s="271">
        <f>建設係数!AL74*S$122</f>
        <v>0</v>
      </c>
      <c r="T74" s="271">
        <f>建設係数!AM74*T$122</f>
        <v>0</v>
      </c>
      <c r="U74" s="271">
        <f>建設係数!AN74*U$122</f>
        <v>0</v>
      </c>
      <c r="V74" s="271">
        <f>建設係数!AO74*V$122</f>
        <v>0</v>
      </c>
      <c r="W74" s="271">
        <f>建設係数!AP74*W$122</f>
        <v>0</v>
      </c>
      <c r="X74" s="271">
        <f>建設係数!AQ74*X$122</f>
        <v>0</v>
      </c>
      <c r="Y74" s="271">
        <f>建設係数!AR74*Y$122</f>
        <v>0</v>
      </c>
      <c r="Z74" s="271">
        <f>建設係数!AS74*Z$122</f>
        <v>0</v>
      </c>
      <c r="AA74" s="271">
        <f>建設係数!AT74*AA$122</f>
        <v>0</v>
      </c>
      <c r="AB74" s="271">
        <f>建設係数!AU74*AB$122</f>
        <v>0</v>
      </c>
      <c r="AC74" s="271">
        <f>建設係数!AV74*AC$122</f>
        <v>0</v>
      </c>
      <c r="AD74" s="271">
        <f>建設係数!AW74*AD$122</f>
        <v>0</v>
      </c>
      <c r="AE74" s="271">
        <f>建設係数!AX74*AE$122</f>
        <v>0</v>
      </c>
      <c r="AF74" s="271">
        <f>建設係数!AY74*AF$122</f>
        <v>0</v>
      </c>
      <c r="AG74" s="271">
        <f>建設係数!AZ74*AG$122</f>
        <v>0</v>
      </c>
      <c r="AH74" s="271">
        <f>建設係数!BA74*AH$122</f>
        <v>0</v>
      </c>
      <c r="AI74" s="271">
        <f>建設係数!BB74*AI$122</f>
        <v>0</v>
      </c>
      <c r="AJ74" s="271">
        <f>建設係数!BC74*AJ$122</f>
        <v>0</v>
      </c>
      <c r="AK74" s="271">
        <f>建設係数!BD74*AK$122</f>
        <v>0</v>
      </c>
      <c r="AL74" s="271">
        <f>建設係数!BE74*AL$122</f>
        <v>0</v>
      </c>
      <c r="AM74" s="271">
        <f>建設係数!BF74*AM$122</f>
        <v>0</v>
      </c>
      <c r="AN74" s="271">
        <f>建設係数!BG74*AN$122</f>
        <v>0</v>
      </c>
      <c r="AO74" s="271">
        <f>建設係数!BH74*AO$122</f>
        <v>0</v>
      </c>
      <c r="AP74" s="271">
        <f>建設係数!BI74*AP$122</f>
        <v>0</v>
      </c>
      <c r="AQ74" s="271">
        <f>建設係数!BJ74*AQ$122</f>
        <v>0</v>
      </c>
      <c r="AR74" s="271">
        <f>建設係数!BK74*AR$122</f>
        <v>0</v>
      </c>
      <c r="AS74" s="271">
        <f>建設係数!BL74*AS$122</f>
        <v>0</v>
      </c>
      <c r="AT74" s="271">
        <f>建設係数!BM74*AT$122</f>
        <v>0</v>
      </c>
      <c r="AU74" s="271">
        <f>建設係数!BN74*AU$122</f>
        <v>0</v>
      </c>
      <c r="AV74" s="271">
        <f>建設係数!BO74*AV$122</f>
        <v>0</v>
      </c>
      <c r="AW74" s="271">
        <f>建設係数!BP74*AW$122</f>
        <v>0</v>
      </c>
      <c r="AX74" s="271">
        <f>建設係数!BQ74*AX$122</f>
        <v>0</v>
      </c>
      <c r="AY74" s="271">
        <f>建設係数!BR74*AY$122</f>
        <v>0</v>
      </c>
      <c r="AZ74" s="271">
        <f>建設係数!BS74*AZ$122</f>
        <v>0</v>
      </c>
      <c r="BA74" s="271">
        <f>建設係数!BT74*BA$122</f>
        <v>0</v>
      </c>
      <c r="BB74" s="271">
        <f>建設係数!BU74*BB$122</f>
        <v>0</v>
      </c>
      <c r="BC74" s="271">
        <f>建設係数!BV74*BC$122</f>
        <v>0</v>
      </c>
      <c r="BD74" s="271">
        <f>建設係数!BW74*BD$122</f>
        <v>0</v>
      </c>
      <c r="BE74" s="271">
        <f>建設係数!BX74*BE$122</f>
        <v>0</v>
      </c>
      <c r="BF74" s="271">
        <f>建設係数!BY74*BF$122</f>
        <v>0</v>
      </c>
      <c r="BG74" s="271">
        <f>建設係数!BZ74*BG$122</f>
        <v>0</v>
      </c>
      <c r="BH74" s="271">
        <f>建設係数!CA74*BH$122</f>
        <v>0</v>
      </c>
      <c r="BI74" s="271">
        <f>建設係数!CB74*BI$122</f>
        <v>0</v>
      </c>
      <c r="BJ74" s="271">
        <f>建設係数!CC74*BJ$122</f>
        <v>0</v>
      </c>
      <c r="BK74" s="271">
        <f>建設係数!CD74*BK$122</f>
        <v>0</v>
      </c>
      <c r="BL74" s="271">
        <f>建設係数!CE74*BL$122</f>
        <v>0</v>
      </c>
      <c r="BM74" s="271">
        <f>建設係数!CF74*BM$122</f>
        <v>0</v>
      </c>
      <c r="BN74" s="271">
        <f>建設係数!CG74*BN$122</f>
        <v>0</v>
      </c>
      <c r="BO74" s="272">
        <f t="shared" si="30"/>
        <v>0</v>
      </c>
      <c r="BP74" s="48"/>
      <c r="BU74" s="7"/>
      <c r="BV74" s="198">
        <v>51</v>
      </c>
      <c r="BW74" s="214"/>
      <c r="CN74" s="520">
        <f t="shared" si="31"/>
        <v>69</v>
      </c>
      <c r="CO74" s="222">
        <v>511</v>
      </c>
      <c r="CP74" s="197" t="s">
        <v>541</v>
      </c>
      <c r="CQ74" s="517">
        <f>埼玉波及!V74</f>
        <v>0</v>
      </c>
      <c r="CR74" s="517">
        <f>埼玉波及!W74</f>
        <v>0</v>
      </c>
      <c r="CS74" s="517">
        <f>埼玉波及!X74</f>
        <v>0</v>
      </c>
      <c r="CT74" s="517">
        <f>埼玉波及!Y74</f>
        <v>0</v>
      </c>
      <c r="CU74" s="201">
        <f t="shared" si="32"/>
        <v>4.8899999999999996E-5</v>
      </c>
      <c r="CV74" s="53"/>
      <c r="CW74" s="205">
        <v>69</v>
      </c>
      <c r="CX74" s="529">
        <f t="shared" si="33"/>
        <v>511</v>
      </c>
      <c r="CY74" s="530" t="str">
        <f t="shared" si="34"/>
        <v>商業</v>
      </c>
      <c r="CZ74" s="518">
        <f t="shared" si="35"/>
        <v>0</v>
      </c>
      <c r="DA74" s="518">
        <f t="shared" si="36"/>
        <v>0</v>
      </c>
      <c r="DB74" s="518">
        <f t="shared" si="37"/>
        <v>0</v>
      </c>
      <c r="DC74" s="519">
        <f t="shared" si="38"/>
        <v>0</v>
      </c>
    </row>
    <row r="75" spans="1:107">
      <c r="A75" s="7"/>
      <c r="B75" s="222">
        <v>531</v>
      </c>
      <c r="C75" s="197" t="s">
        <v>542</v>
      </c>
      <c r="D75" s="271">
        <f>建設係数!W75*D$122</f>
        <v>0</v>
      </c>
      <c r="E75" s="271">
        <f>建設係数!X75*E$122</f>
        <v>0</v>
      </c>
      <c r="F75" s="271">
        <f>建設係数!Y75*F$122</f>
        <v>0</v>
      </c>
      <c r="G75" s="271">
        <f>建設係数!Z75*G$122</f>
        <v>0</v>
      </c>
      <c r="H75" s="271">
        <f>建設係数!AA75*H$122</f>
        <v>0</v>
      </c>
      <c r="I75" s="271">
        <f>建設係数!AB75*I$122</f>
        <v>0</v>
      </c>
      <c r="J75" s="271">
        <f>建設係数!AC75*J$122</f>
        <v>0</v>
      </c>
      <c r="K75" s="271">
        <f>建設係数!AD75*K$122</f>
        <v>0</v>
      </c>
      <c r="L75" s="271">
        <f>建設係数!AE75*L$122</f>
        <v>0</v>
      </c>
      <c r="M75" s="271">
        <f>建設係数!AF75*M$122</f>
        <v>0</v>
      </c>
      <c r="N75" s="271">
        <f>建設係数!AG75*N$122</f>
        <v>0</v>
      </c>
      <c r="O75" s="271">
        <f>建設係数!AH75*O$122</f>
        <v>0</v>
      </c>
      <c r="P75" s="271">
        <f>建設係数!AI75*P$122</f>
        <v>0</v>
      </c>
      <c r="Q75" s="271">
        <f>建設係数!AJ75*Q$122</f>
        <v>0</v>
      </c>
      <c r="R75" s="271">
        <f>建設係数!AK75*R$122</f>
        <v>0</v>
      </c>
      <c r="S75" s="271">
        <f>建設係数!AL75*S$122</f>
        <v>0</v>
      </c>
      <c r="T75" s="271">
        <f>建設係数!AM75*T$122</f>
        <v>0</v>
      </c>
      <c r="U75" s="271">
        <f>建設係数!AN75*U$122</f>
        <v>0</v>
      </c>
      <c r="V75" s="271">
        <f>建設係数!AO75*V$122</f>
        <v>0</v>
      </c>
      <c r="W75" s="271">
        <f>建設係数!AP75*W$122</f>
        <v>0</v>
      </c>
      <c r="X75" s="271">
        <f>建設係数!AQ75*X$122</f>
        <v>0</v>
      </c>
      <c r="Y75" s="271">
        <f>建設係数!AR75*Y$122</f>
        <v>0</v>
      </c>
      <c r="Z75" s="271">
        <f>建設係数!AS75*Z$122</f>
        <v>0</v>
      </c>
      <c r="AA75" s="271">
        <f>建設係数!AT75*AA$122</f>
        <v>0</v>
      </c>
      <c r="AB75" s="271">
        <f>建設係数!AU75*AB$122</f>
        <v>0</v>
      </c>
      <c r="AC75" s="271">
        <f>建設係数!AV75*AC$122</f>
        <v>0</v>
      </c>
      <c r="AD75" s="271">
        <f>建設係数!AW75*AD$122</f>
        <v>0</v>
      </c>
      <c r="AE75" s="271">
        <f>建設係数!AX75*AE$122</f>
        <v>0</v>
      </c>
      <c r="AF75" s="271">
        <f>建設係数!AY75*AF$122</f>
        <v>0</v>
      </c>
      <c r="AG75" s="271">
        <f>建設係数!AZ75*AG$122</f>
        <v>0</v>
      </c>
      <c r="AH75" s="271">
        <f>建設係数!BA75*AH$122</f>
        <v>0</v>
      </c>
      <c r="AI75" s="271">
        <f>建設係数!BB75*AI$122</f>
        <v>0</v>
      </c>
      <c r="AJ75" s="271">
        <f>建設係数!BC75*AJ$122</f>
        <v>0</v>
      </c>
      <c r="AK75" s="271">
        <f>建設係数!BD75*AK$122</f>
        <v>0</v>
      </c>
      <c r="AL75" s="271">
        <f>建設係数!BE75*AL$122</f>
        <v>0</v>
      </c>
      <c r="AM75" s="271">
        <f>建設係数!BF75*AM$122</f>
        <v>0</v>
      </c>
      <c r="AN75" s="271">
        <f>建設係数!BG75*AN$122</f>
        <v>0</v>
      </c>
      <c r="AO75" s="271">
        <f>建設係数!BH75*AO$122</f>
        <v>0</v>
      </c>
      <c r="AP75" s="271">
        <f>建設係数!BI75*AP$122</f>
        <v>0</v>
      </c>
      <c r="AQ75" s="271">
        <f>建設係数!BJ75*AQ$122</f>
        <v>0</v>
      </c>
      <c r="AR75" s="271">
        <f>建設係数!BK75*AR$122</f>
        <v>0</v>
      </c>
      <c r="AS75" s="271">
        <f>建設係数!BL75*AS$122</f>
        <v>0</v>
      </c>
      <c r="AT75" s="271">
        <f>建設係数!BM75*AT$122</f>
        <v>0</v>
      </c>
      <c r="AU75" s="271">
        <f>建設係数!BN75*AU$122</f>
        <v>0</v>
      </c>
      <c r="AV75" s="271">
        <f>建設係数!BO75*AV$122</f>
        <v>0</v>
      </c>
      <c r="AW75" s="271">
        <f>建設係数!BP75*AW$122</f>
        <v>0</v>
      </c>
      <c r="AX75" s="271">
        <f>建設係数!BQ75*AX$122</f>
        <v>0</v>
      </c>
      <c r="AY75" s="271">
        <f>建設係数!BR75*AY$122</f>
        <v>0</v>
      </c>
      <c r="AZ75" s="271">
        <f>建設係数!BS75*AZ$122</f>
        <v>0</v>
      </c>
      <c r="BA75" s="271">
        <f>建設係数!BT75*BA$122</f>
        <v>0</v>
      </c>
      <c r="BB75" s="271">
        <f>建設係数!BU75*BB$122</f>
        <v>0</v>
      </c>
      <c r="BC75" s="271">
        <f>建設係数!BV75*BC$122</f>
        <v>0</v>
      </c>
      <c r="BD75" s="271">
        <f>建設係数!BW75*BD$122</f>
        <v>0</v>
      </c>
      <c r="BE75" s="271">
        <f>建設係数!BX75*BE$122</f>
        <v>0</v>
      </c>
      <c r="BF75" s="271">
        <f>建設係数!BY75*BF$122</f>
        <v>0</v>
      </c>
      <c r="BG75" s="271">
        <f>建設係数!BZ75*BG$122</f>
        <v>0</v>
      </c>
      <c r="BH75" s="271">
        <f>建設係数!CA75*BH$122</f>
        <v>0</v>
      </c>
      <c r="BI75" s="271">
        <f>建設係数!CB75*BI$122</f>
        <v>0</v>
      </c>
      <c r="BJ75" s="271">
        <f>建設係数!CC75*BJ$122</f>
        <v>0</v>
      </c>
      <c r="BK75" s="271">
        <f>建設係数!CD75*BK$122</f>
        <v>0</v>
      </c>
      <c r="BL75" s="271">
        <f>建設係数!CE75*BL$122</f>
        <v>0</v>
      </c>
      <c r="BM75" s="271">
        <f>建設係数!CF75*BM$122</f>
        <v>0</v>
      </c>
      <c r="BN75" s="271">
        <f>建設係数!CG75*BN$122</f>
        <v>0</v>
      </c>
      <c r="BO75" s="272">
        <f t="shared" si="30"/>
        <v>0</v>
      </c>
      <c r="BP75" s="48"/>
      <c r="BU75" s="7"/>
      <c r="BV75" s="198">
        <v>53</v>
      </c>
      <c r="BW75" s="214"/>
      <c r="CN75" s="520">
        <f t="shared" si="31"/>
        <v>70</v>
      </c>
      <c r="CO75" s="222">
        <v>531</v>
      </c>
      <c r="CP75" s="197" t="s">
        <v>542</v>
      </c>
      <c r="CQ75" s="517">
        <f>埼玉波及!V75</f>
        <v>0</v>
      </c>
      <c r="CR75" s="517">
        <f>埼玉波及!W75</f>
        <v>0</v>
      </c>
      <c r="CS75" s="517">
        <f>埼玉波及!X75</f>
        <v>0</v>
      </c>
      <c r="CT75" s="517">
        <f>埼玉波及!Y75</f>
        <v>0</v>
      </c>
      <c r="CU75" s="201">
        <f t="shared" si="32"/>
        <v>4.6899999999999995E-5</v>
      </c>
      <c r="CV75" s="53"/>
      <c r="CW75" s="205">
        <v>70</v>
      </c>
      <c r="CX75" s="529">
        <f t="shared" si="33"/>
        <v>531</v>
      </c>
      <c r="CY75" s="530" t="str">
        <f t="shared" si="34"/>
        <v>金融・保険</v>
      </c>
      <c r="CZ75" s="518">
        <f t="shared" si="35"/>
        <v>0</v>
      </c>
      <c r="DA75" s="518">
        <f t="shared" si="36"/>
        <v>0</v>
      </c>
      <c r="DB75" s="518">
        <f t="shared" si="37"/>
        <v>0</v>
      </c>
      <c r="DC75" s="519">
        <f t="shared" si="38"/>
        <v>0</v>
      </c>
    </row>
    <row r="76" spans="1:107">
      <c r="A76" s="7"/>
      <c r="B76" s="222">
        <v>551</v>
      </c>
      <c r="C76" s="197" t="s">
        <v>543</v>
      </c>
      <c r="D76" s="271">
        <f>建設係数!W76*D$122</f>
        <v>0</v>
      </c>
      <c r="E76" s="271">
        <f>建設係数!X76*E$122</f>
        <v>0</v>
      </c>
      <c r="F76" s="271">
        <f>建設係数!Y76*F$122</f>
        <v>0</v>
      </c>
      <c r="G76" s="271">
        <f>建設係数!Z76*G$122</f>
        <v>0</v>
      </c>
      <c r="H76" s="271">
        <f>建設係数!AA76*H$122</f>
        <v>0</v>
      </c>
      <c r="I76" s="271">
        <f>建設係数!AB76*I$122</f>
        <v>0</v>
      </c>
      <c r="J76" s="271">
        <f>建設係数!AC76*J$122</f>
        <v>0</v>
      </c>
      <c r="K76" s="271">
        <f>建設係数!AD76*K$122</f>
        <v>0</v>
      </c>
      <c r="L76" s="271">
        <f>建設係数!AE76*L$122</f>
        <v>0</v>
      </c>
      <c r="M76" s="271">
        <f>建設係数!AF76*M$122</f>
        <v>0</v>
      </c>
      <c r="N76" s="271">
        <f>建設係数!AG76*N$122</f>
        <v>0</v>
      </c>
      <c r="O76" s="271">
        <f>建設係数!AH76*O$122</f>
        <v>0</v>
      </c>
      <c r="P76" s="271">
        <f>建設係数!AI76*P$122</f>
        <v>0</v>
      </c>
      <c r="Q76" s="271">
        <f>建設係数!AJ76*Q$122</f>
        <v>0</v>
      </c>
      <c r="R76" s="271">
        <f>建設係数!AK76*R$122</f>
        <v>0</v>
      </c>
      <c r="S76" s="271">
        <f>建設係数!AL76*S$122</f>
        <v>0</v>
      </c>
      <c r="T76" s="271">
        <f>建設係数!AM76*T$122</f>
        <v>0</v>
      </c>
      <c r="U76" s="271">
        <f>建設係数!AN76*U$122</f>
        <v>0</v>
      </c>
      <c r="V76" s="271">
        <f>建設係数!AO76*V$122</f>
        <v>0</v>
      </c>
      <c r="W76" s="271">
        <f>建設係数!AP76*W$122</f>
        <v>0</v>
      </c>
      <c r="X76" s="271">
        <f>建設係数!AQ76*X$122</f>
        <v>0</v>
      </c>
      <c r="Y76" s="271">
        <f>建設係数!AR76*Y$122</f>
        <v>0</v>
      </c>
      <c r="Z76" s="271">
        <f>建設係数!AS76*Z$122</f>
        <v>0</v>
      </c>
      <c r="AA76" s="271">
        <f>建設係数!AT76*AA$122</f>
        <v>0</v>
      </c>
      <c r="AB76" s="271">
        <f>建設係数!AU76*AB$122</f>
        <v>0</v>
      </c>
      <c r="AC76" s="271">
        <f>建設係数!AV76*AC$122</f>
        <v>0</v>
      </c>
      <c r="AD76" s="271">
        <f>建設係数!AW76*AD$122</f>
        <v>0</v>
      </c>
      <c r="AE76" s="271">
        <f>建設係数!AX76*AE$122</f>
        <v>0</v>
      </c>
      <c r="AF76" s="271">
        <f>建設係数!AY76*AF$122</f>
        <v>0</v>
      </c>
      <c r="AG76" s="271">
        <f>建設係数!AZ76*AG$122</f>
        <v>0</v>
      </c>
      <c r="AH76" s="271">
        <f>建設係数!BA76*AH$122</f>
        <v>0</v>
      </c>
      <c r="AI76" s="271">
        <f>建設係数!BB76*AI$122</f>
        <v>0</v>
      </c>
      <c r="AJ76" s="271">
        <f>建設係数!BC76*AJ$122</f>
        <v>0</v>
      </c>
      <c r="AK76" s="271">
        <f>建設係数!BD76*AK$122</f>
        <v>0</v>
      </c>
      <c r="AL76" s="271">
        <f>建設係数!BE76*AL$122</f>
        <v>0</v>
      </c>
      <c r="AM76" s="271">
        <f>建設係数!BF76*AM$122</f>
        <v>0</v>
      </c>
      <c r="AN76" s="271">
        <f>建設係数!BG76*AN$122</f>
        <v>0</v>
      </c>
      <c r="AO76" s="271">
        <f>建設係数!BH76*AO$122</f>
        <v>0</v>
      </c>
      <c r="AP76" s="271">
        <f>建設係数!BI76*AP$122</f>
        <v>0</v>
      </c>
      <c r="AQ76" s="271">
        <f>建設係数!BJ76*AQ$122</f>
        <v>0</v>
      </c>
      <c r="AR76" s="271">
        <f>建設係数!BK76*AR$122</f>
        <v>0</v>
      </c>
      <c r="AS76" s="271">
        <f>建設係数!BL76*AS$122</f>
        <v>0</v>
      </c>
      <c r="AT76" s="271">
        <f>建設係数!BM76*AT$122</f>
        <v>0</v>
      </c>
      <c r="AU76" s="271">
        <f>建設係数!BN76*AU$122</f>
        <v>0</v>
      </c>
      <c r="AV76" s="271">
        <f>建設係数!BO76*AV$122</f>
        <v>0</v>
      </c>
      <c r="AW76" s="271">
        <f>建設係数!BP76*AW$122</f>
        <v>0</v>
      </c>
      <c r="AX76" s="271">
        <f>建設係数!BQ76*AX$122</f>
        <v>0</v>
      </c>
      <c r="AY76" s="271">
        <f>建設係数!BR76*AY$122</f>
        <v>0</v>
      </c>
      <c r="AZ76" s="271">
        <f>建設係数!BS76*AZ$122</f>
        <v>0</v>
      </c>
      <c r="BA76" s="271">
        <f>建設係数!BT76*BA$122</f>
        <v>0</v>
      </c>
      <c r="BB76" s="271">
        <f>建設係数!BU76*BB$122</f>
        <v>0</v>
      </c>
      <c r="BC76" s="271">
        <f>建設係数!BV76*BC$122</f>
        <v>0</v>
      </c>
      <c r="BD76" s="271">
        <f>建設係数!BW76*BD$122</f>
        <v>0</v>
      </c>
      <c r="BE76" s="271">
        <f>建設係数!BX76*BE$122</f>
        <v>0</v>
      </c>
      <c r="BF76" s="271">
        <f>建設係数!BY76*BF$122</f>
        <v>0</v>
      </c>
      <c r="BG76" s="271">
        <f>建設係数!BZ76*BG$122</f>
        <v>0</v>
      </c>
      <c r="BH76" s="271">
        <f>建設係数!CA76*BH$122</f>
        <v>0</v>
      </c>
      <c r="BI76" s="271">
        <f>建設係数!CB76*BI$122</f>
        <v>0</v>
      </c>
      <c r="BJ76" s="271">
        <f>建設係数!CC76*BJ$122</f>
        <v>0</v>
      </c>
      <c r="BK76" s="271">
        <f>建設係数!CD76*BK$122</f>
        <v>0</v>
      </c>
      <c r="BL76" s="271">
        <f>建設係数!CE76*BL$122</f>
        <v>0</v>
      </c>
      <c r="BM76" s="271">
        <f>建設係数!CF76*BM$122</f>
        <v>0</v>
      </c>
      <c r="BN76" s="271">
        <f>建設係数!CG76*BN$122</f>
        <v>0</v>
      </c>
      <c r="BO76" s="272">
        <f t="shared" si="30"/>
        <v>0</v>
      </c>
      <c r="BP76" s="48"/>
      <c r="BU76" s="7"/>
      <c r="BV76" s="198">
        <v>55</v>
      </c>
      <c r="BW76" s="214"/>
      <c r="CN76" s="520">
        <f t="shared" si="31"/>
        <v>71</v>
      </c>
      <c r="CO76" s="222">
        <v>551</v>
      </c>
      <c r="CP76" s="197" t="s">
        <v>543</v>
      </c>
      <c r="CQ76" s="517">
        <f>埼玉波及!V76</f>
        <v>0</v>
      </c>
      <c r="CR76" s="517">
        <f>埼玉波及!W76</f>
        <v>0</v>
      </c>
      <c r="CS76" s="517">
        <f>埼玉波及!X76</f>
        <v>0</v>
      </c>
      <c r="CT76" s="517">
        <f>埼玉波及!Y76</f>
        <v>0</v>
      </c>
      <c r="CU76" s="201">
        <f t="shared" si="32"/>
        <v>4.49E-5</v>
      </c>
      <c r="CV76" s="53"/>
      <c r="CW76" s="205">
        <v>71</v>
      </c>
      <c r="CX76" s="529">
        <f t="shared" si="33"/>
        <v>551</v>
      </c>
      <c r="CY76" s="530" t="str">
        <f t="shared" si="34"/>
        <v>不動産仲介及び賃貸</v>
      </c>
      <c r="CZ76" s="518">
        <f t="shared" si="35"/>
        <v>0</v>
      </c>
      <c r="DA76" s="518">
        <f t="shared" si="36"/>
        <v>0</v>
      </c>
      <c r="DB76" s="518">
        <f t="shared" si="37"/>
        <v>0</v>
      </c>
      <c r="DC76" s="519">
        <f t="shared" si="38"/>
        <v>0</v>
      </c>
    </row>
    <row r="77" spans="1:107">
      <c r="A77" s="7"/>
      <c r="B77" s="222">
        <v>552</v>
      </c>
      <c r="C77" s="197" t="s">
        <v>544</v>
      </c>
      <c r="D77" s="271">
        <f>建設係数!W77*D$122</f>
        <v>0</v>
      </c>
      <c r="E77" s="271">
        <f>建設係数!X77*E$122</f>
        <v>0</v>
      </c>
      <c r="F77" s="271">
        <f>建設係数!Y77*F$122</f>
        <v>0</v>
      </c>
      <c r="G77" s="271">
        <f>建設係数!Z77*G$122</f>
        <v>0</v>
      </c>
      <c r="H77" s="271">
        <f>建設係数!AA77*H$122</f>
        <v>0</v>
      </c>
      <c r="I77" s="271">
        <f>建設係数!AB77*I$122</f>
        <v>0</v>
      </c>
      <c r="J77" s="271">
        <f>建設係数!AC77*J$122</f>
        <v>0</v>
      </c>
      <c r="K77" s="271">
        <f>建設係数!AD77*K$122</f>
        <v>0</v>
      </c>
      <c r="L77" s="271">
        <f>建設係数!AE77*L$122</f>
        <v>0</v>
      </c>
      <c r="M77" s="271">
        <f>建設係数!AF77*M$122</f>
        <v>0</v>
      </c>
      <c r="N77" s="271">
        <f>建設係数!AG77*N$122</f>
        <v>0</v>
      </c>
      <c r="O77" s="271">
        <f>建設係数!AH77*O$122</f>
        <v>0</v>
      </c>
      <c r="P77" s="271">
        <f>建設係数!AI77*P$122</f>
        <v>0</v>
      </c>
      <c r="Q77" s="271">
        <f>建設係数!AJ77*Q$122</f>
        <v>0</v>
      </c>
      <c r="R77" s="271">
        <f>建設係数!AK77*R$122</f>
        <v>0</v>
      </c>
      <c r="S77" s="271">
        <f>建設係数!AL77*S$122</f>
        <v>0</v>
      </c>
      <c r="T77" s="271">
        <f>建設係数!AM77*T$122</f>
        <v>0</v>
      </c>
      <c r="U77" s="271">
        <f>建設係数!AN77*U$122</f>
        <v>0</v>
      </c>
      <c r="V77" s="271">
        <f>建設係数!AO77*V$122</f>
        <v>0</v>
      </c>
      <c r="W77" s="271">
        <f>建設係数!AP77*W$122</f>
        <v>0</v>
      </c>
      <c r="X77" s="271">
        <f>建設係数!AQ77*X$122</f>
        <v>0</v>
      </c>
      <c r="Y77" s="271">
        <f>建設係数!AR77*Y$122</f>
        <v>0</v>
      </c>
      <c r="Z77" s="271">
        <f>建設係数!AS77*Z$122</f>
        <v>0</v>
      </c>
      <c r="AA77" s="271">
        <f>建設係数!AT77*AA$122</f>
        <v>0</v>
      </c>
      <c r="AB77" s="271">
        <f>建設係数!AU77*AB$122</f>
        <v>0</v>
      </c>
      <c r="AC77" s="271">
        <f>建設係数!AV77*AC$122</f>
        <v>0</v>
      </c>
      <c r="AD77" s="271">
        <f>建設係数!AW77*AD$122</f>
        <v>0</v>
      </c>
      <c r="AE77" s="271">
        <f>建設係数!AX77*AE$122</f>
        <v>0</v>
      </c>
      <c r="AF77" s="271">
        <f>建設係数!AY77*AF$122</f>
        <v>0</v>
      </c>
      <c r="AG77" s="271">
        <f>建設係数!AZ77*AG$122</f>
        <v>0</v>
      </c>
      <c r="AH77" s="271">
        <f>建設係数!BA77*AH$122</f>
        <v>0</v>
      </c>
      <c r="AI77" s="271">
        <f>建設係数!BB77*AI$122</f>
        <v>0</v>
      </c>
      <c r="AJ77" s="271">
        <f>建設係数!BC77*AJ$122</f>
        <v>0</v>
      </c>
      <c r="AK77" s="271">
        <f>建設係数!BD77*AK$122</f>
        <v>0</v>
      </c>
      <c r="AL77" s="271">
        <f>建設係数!BE77*AL$122</f>
        <v>0</v>
      </c>
      <c r="AM77" s="271">
        <f>建設係数!BF77*AM$122</f>
        <v>0</v>
      </c>
      <c r="AN77" s="271">
        <f>建設係数!BG77*AN$122</f>
        <v>0</v>
      </c>
      <c r="AO77" s="271">
        <f>建設係数!BH77*AO$122</f>
        <v>0</v>
      </c>
      <c r="AP77" s="271">
        <f>建設係数!BI77*AP$122</f>
        <v>0</v>
      </c>
      <c r="AQ77" s="271">
        <f>建設係数!BJ77*AQ$122</f>
        <v>0</v>
      </c>
      <c r="AR77" s="271">
        <f>建設係数!BK77*AR$122</f>
        <v>0</v>
      </c>
      <c r="AS77" s="271">
        <f>建設係数!BL77*AS$122</f>
        <v>0</v>
      </c>
      <c r="AT77" s="271">
        <f>建設係数!BM77*AT$122</f>
        <v>0</v>
      </c>
      <c r="AU77" s="271">
        <f>建設係数!BN77*AU$122</f>
        <v>0</v>
      </c>
      <c r="AV77" s="271">
        <f>建設係数!BO77*AV$122</f>
        <v>0</v>
      </c>
      <c r="AW77" s="271">
        <f>建設係数!BP77*AW$122</f>
        <v>0</v>
      </c>
      <c r="AX77" s="271">
        <f>建設係数!BQ77*AX$122</f>
        <v>0</v>
      </c>
      <c r="AY77" s="271">
        <f>建設係数!BR77*AY$122</f>
        <v>0</v>
      </c>
      <c r="AZ77" s="271">
        <f>建設係数!BS77*AZ$122</f>
        <v>0</v>
      </c>
      <c r="BA77" s="271">
        <f>建設係数!BT77*BA$122</f>
        <v>0</v>
      </c>
      <c r="BB77" s="271">
        <f>建設係数!BU77*BB$122</f>
        <v>0</v>
      </c>
      <c r="BC77" s="271">
        <f>建設係数!BV77*BC$122</f>
        <v>0</v>
      </c>
      <c r="BD77" s="271">
        <f>建設係数!BW77*BD$122</f>
        <v>0</v>
      </c>
      <c r="BE77" s="271">
        <f>建設係数!BX77*BE$122</f>
        <v>0</v>
      </c>
      <c r="BF77" s="271">
        <f>建設係数!BY77*BF$122</f>
        <v>0</v>
      </c>
      <c r="BG77" s="271">
        <f>建設係数!BZ77*BG$122</f>
        <v>0</v>
      </c>
      <c r="BH77" s="271">
        <f>建設係数!CA77*BH$122</f>
        <v>0</v>
      </c>
      <c r="BI77" s="271">
        <f>建設係数!CB77*BI$122</f>
        <v>0</v>
      </c>
      <c r="BJ77" s="271">
        <f>建設係数!CC77*BJ$122</f>
        <v>0</v>
      </c>
      <c r="BK77" s="271">
        <f>建設係数!CD77*BK$122</f>
        <v>0</v>
      </c>
      <c r="BL77" s="271">
        <f>建設係数!CE77*BL$122</f>
        <v>0</v>
      </c>
      <c r="BM77" s="271">
        <f>建設係数!CF77*BM$122</f>
        <v>0</v>
      </c>
      <c r="BN77" s="271">
        <f>建設係数!CG77*BN$122</f>
        <v>0</v>
      </c>
      <c r="BO77" s="272">
        <f t="shared" si="30"/>
        <v>0</v>
      </c>
      <c r="BP77" s="48"/>
      <c r="BU77" s="7"/>
      <c r="BV77" s="198">
        <v>55</v>
      </c>
      <c r="BW77" s="214"/>
      <c r="CN77" s="520">
        <f t="shared" si="31"/>
        <v>72</v>
      </c>
      <c r="CO77" s="222">
        <v>552</v>
      </c>
      <c r="CP77" s="197" t="s">
        <v>544</v>
      </c>
      <c r="CQ77" s="517">
        <f>埼玉波及!V77</f>
        <v>0</v>
      </c>
      <c r="CR77" s="517">
        <f>埼玉波及!W77</f>
        <v>0</v>
      </c>
      <c r="CS77" s="517">
        <f>埼玉波及!X77</f>
        <v>0</v>
      </c>
      <c r="CT77" s="517">
        <f>埼玉波及!Y77</f>
        <v>0</v>
      </c>
      <c r="CU77" s="201">
        <f t="shared" si="32"/>
        <v>4.4799999999999998E-5</v>
      </c>
      <c r="CV77" s="53"/>
      <c r="CW77" s="205">
        <v>72</v>
      </c>
      <c r="CX77" s="529">
        <f t="shared" si="33"/>
        <v>552</v>
      </c>
      <c r="CY77" s="530" t="str">
        <f t="shared" si="34"/>
        <v>住宅賃貸料</v>
      </c>
      <c r="CZ77" s="518">
        <f t="shared" si="35"/>
        <v>0</v>
      </c>
      <c r="DA77" s="518">
        <f t="shared" si="36"/>
        <v>0</v>
      </c>
      <c r="DB77" s="518">
        <f t="shared" si="37"/>
        <v>0</v>
      </c>
      <c r="DC77" s="519">
        <f t="shared" si="38"/>
        <v>0</v>
      </c>
    </row>
    <row r="78" spans="1:107">
      <c r="A78" s="7"/>
      <c r="B78" s="222">
        <v>553</v>
      </c>
      <c r="C78" s="197" t="s">
        <v>545</v>
      </c>
      <c r="D78" s="271">
        <f>建設係数!W78*D$122</f>
        <v>0</v>
      </c>
      <c r="E78" s="271">
        <f>建設係数!X78*E$122</f>
        <v>0</v>
      </c>
      <c r="F78" s="271">
        <f>建設係数!Y78*F$122</f>
        <v>0</v>
      </c>
      <c r="G78" s="271">
        <f>建設係数!Z78*G$122</f>
        <v>0</v>
      </c>
      <c r="H78" s="271">
        <f>建設係数!AA78*H$122</f>
        <v>0</v>
      </c>
      <c r="I78" s="271">
        <f>建設係数!AB78*I$122</f>
        <v>0</v>
      </c>
      <c r="J78" s="271">
        <f>建設係数!AC78*J$122</f>
        <v>0</v>
      </c>
      <c r="K78" s="271">
        <f>建設係数!AD78*K$122</f>
        <v>0</v>
      </c>
      <c r="L78" s="271">
        <f>建設係数!AE78*L$122</f>
        <v>0</v>
      </c>
      <c r="M78" s="271">
        <f>建設係数!AF78*M$122</f>
        <v>0</v>
      </c>
      <c r="N78" s="271">
        <f>建設係数!AG78*N$122</f>
        <v>0</v>
      </c>
      <c r="O78" s="271">
        <f>建設係数!AH78*O$122</f>
        <v>0</v>
      </c>
      <c r="P78" s="271">
        <f>建設係数!AI78*P$122</f>
        <v>0</v>
      </c>
      <c r="Q78" s="271">
        <f>建設係数!AJ78*Q$122</f>
        <v>0</v>
      </c>
      <c r="R78" s="271">
        <f>建設係数!AK78*R$122</f>
        <v>0</v>
      </c>
      <c r="S78" s="271">
        <f>建設係数!AL78*S$122</f>
        <v>0</v>
      </c>
      <c r="T78" s="271">
        <f>建設係数!AM78*T$122</f>
        <v>0</v>
      </c>
      <c r="U78" s="271">
        <f>建設係数!AN78*U$122</f>
        <v>0</v>
      </c>
      <c r="V78" s="271">
        <f>建設係数!AO78*V$122</f>
        <v>0</v>
      </c>
      <c r="W78" s="271">
        <f>建設係数!AP78*W$122</f>
        <v>0</v>
      </c>
      <c r="X78" s="271">
        <f>建設係数!AQ78*X$122</f>
        <v>0</v>
      </c>
      <c r="Y78" s="271">
        <f>建設係数!AR78*Y$122</f>
        <v>0</v>
      </c>
      <c r="Z78" s="271">
        <f>建設係数!AS78*Z$122</f>
        <v>0</v>
      </c>
      <c r="AA78" s="271">
        <f>建設係数!AT78*AA$122</f>
        <v>0</v>
      </c>
      <c r="AB78" s="271">
        <f>建設係数!AU78*AB$122</f>
        <v>0</v>
      </c>
      <c r="AC78" s="271">
        <f>建設係数!AV78*AC$122</f>
        <v>0</v>
      </c>
      <c r="AD78" s="271">
        <f>建設係数!AW78*AD$122</f>
        <v>0</v>
      </c>
      <c r="AE78" s="271">
        <f>建設係数!AX78*AE$122</f>
        <v>0</v>
      </c>
      <c r="AF78" s="271">
        <f>建設係数!AY78*AF$122</f>
        <v>0</v>
      </c>
      <c r="AG78" s="271">
        <f>建設係数!AZ78*AG$122</f>
        <v>0</v>
      </c>
      <c r="AH78" s="271">
        <f>建設係数!BA78*AH$122</f>
        <v>0</v>
      </c>
      <c r="AI78" s="271">
        <f>建設係数!BB78*AI$122</f>
        <v>0</v>
      </c>
      <c r="AJ78" s="271">
        <f>建設係数!BC78*AJ$122</f>
        <v>0</v>
      </c>
      <c r="AK78" s="271">
        <f>建設係数!BD78*AK$122</f>
        <v>0</v>
      </c>
      <c r="AL78" s="271">
        <f>建設係数!BE78*AL$122</f>
        <v>0</v>
      </c>
      <c r="AM78" s="271">
        <f>建設係数!BF78*AM$122</f>
        <v>0</v>
      </c>
      <c r="AN78" s="271">
        <f>建設係数!BG78*AN$122</f>
        <v>0</v>
      </c>
      <c r="AO78" s="271">
        <f>建設係数!BH78*AO$122</f>
        <v>0</v>
      </c>
      <c r="AP78" s="271">
        <f>建設係数!BI78*AP$122</f>
        <v>0</v>
      </c>
      <c r="AQ78" s="271">
        <f>建設係数!BJ78*AQ$122</f>
        <v>0</v>
      </c>
      <c r="AR78" s="271">
        <f>建設係数!BK78*AR$122</f>
        <v>0</v>
      </c>
      <c r="AS78" s="271">
        <f>建設係数!BL78*AS$122</f>
        <v>0</v>
      </c>
      <c r="AT78" s="271">
        <f>建設係数!BM78*AT$122</f>
        <v>0</v>
      </c>
      <c r="AU78" s="271">
        <f>建設係数!BN78*AU$122</f>
        <v>0</v>
      </c>
      <c r="AV78" s="271">
        <f>建設係数!BO78*AV$122</f>
        <v>0</v>
      </c>
      <c r="AW78" s="271">
        <f>建設係数!BP78*AW$122</f>
        <v>0</v>
      </c>
      <c r="AX78" s="271">
        <f>建設係数!BQ78*AX$122</f>
        <v>0</v>
      </c>
      <c r="AY78" s="271">
        <f>建設係数!BR78*AY$122</f>
        <v>0</v>
      </c>
      <c r="AZ78" s="271">
        <f>建設係数!BS78*AZ$122</f>
        <v>0</v>
      </c>
      <c r="BA78" s="271">
        <f>建設係数!BT78*BA$122</f>
        <v>0</v>
      </c>
      <c r="BB78" s="271">
        <f>建設係数!BU78*BB$122</f>
        <v>0</v>
      </c>
      <c r="BC78" s="271">
        <f>建設係数!BV78*BC$122</f>
        <v>0</v>
      </c>
      <c r="BD78" s="271">
        <f>建設係数!BW78*BD$122</f>
        <v>0</v>
      </c>
      <c r="BE78" s="271">
        <f>建設係数!BX78*BE$122</f>
        <v>0</v>
      </c>
      <c r="BF78" s="271">
        <f>建設係数!BY78*BF$122</f>
        <v>0</v>
      </c>
      <c r="BG78" s="271">
        <f>建設係数!BZ78*BG$122</f>
        <v>0</v>
      </c>
      <c r="BH78" s="271">
        <f>建設係数!CA78*BH$122</f>
        <v>0</v>
      </c>
      <c r="BI78" s="271">
        <f>建設係数!CB78*BI$122</f>
        <v>0</v>
      </c>
      <c r="BJ78" s="271">
        <f>建設係数!CC78*BJ$122</f>
        <v>0</v>
      </c>
      <c r="BK78" s="271">
        <f>建設係数!CD78*BK$122</f>
        <v>0</v>
      </c>
      <c r="BL78" s="271">
        <f>建設係数!CE78*BL$122</f>
        <v>0</v>
      </c>
      <c r="BM78" s="271">
        <f>建設係数!CF78*BM$122</f>
        <v>0</v>
      </c>
      <c r="BN78" s="271">
        <f>建設係数!CG78*BN$122</f>
        <v>0</v>
      </c>
      <c r="BO78" s="272">
        <f t="shared" si="30"/>
        <v>0</v>
      </c>
      <c r="BP78" s="48"/>
      <c r="BU78" s="7"/>
      <c r="BV78" s="482">
        <v>70</v>
      </c>
      <c r="BW78" s="214"/>
      <c r="CN78" s="520">
        <f t="shared" si="31"/>
        <v>73</v>
      </c>
      <c r="CO78" s="222">
        <v>571</v>
      </c>
      <c r="CP78" s="197" t="s">
        <v>546</v>
      </c>
      <c r="CQ78" s="535">
        <f>埼玉波及!V79</f>
        <v>0</v>
      </c>
      <c r="CR78" s="535">
        <f>埼玉波及!W79</f>
        <v>0</v>
      </c>
      <c r="CS78" s="535">
        <f>埼玉波及!X79</f>
        <v>0</v>
      </c>
      <c r="CT78" s="535">
        <f>埼玉波及!Y79</f>
        <v>0</v>
      </c>
      <c r="CU78" s="201">
        <f t="shared" si="32"/>
        <v>4.2899999999999999E-5</v>
      </c>
      <c r="CV78" s="53"/>
      <c r="CW78" s="205">
        <v>73</v>
      </c>
      <c r="CX78" s="529">
        <f t="shared" si="33"/>
        <v>571</v>
      </c>
      <c r="CY78" s="530" t="str">
        <f t="shared" si="34"/>
        <v>鉄道輸送</v>
      </c>
      <c r="CZ78" s="518">
        <f t="shared" si="35"/>
        <v>0</v>
      </c>
      <c r="DA78" s="518">
        <f t="shared" si="36"/>
        <v>0</v>
      </c>
      <c r="DB78" s="518">
        <f t="shared" si="37"/>
        <v>0</v>
      </c>
      <c r="DC78" s="519">
        <f t="shared" si="38"/>
        <v>0</v>
      </c>
    </row>
    <row r="79" spans="1:107">
      <c r="A79" s="7"/>
      <c r="B79" s="222">
        <v>571</v>
      </c>
      <c r="C79" s="197" t="s">
        <v>546</v>
      </c>
      <c r="D79" s="271">
        <f>建設係数!W79*D$122</f>
        <v>0</v>
      </c>
      <c r="E79" s="271">
        <f>建設係数!X79*E$122</f>
        <v>0</v>
      </c>
      <c r="F79" s="271">
        <f>建設係数!Y79*F$122</f>
        <v>0</v>
      </c>
      <c r="G79" s="271">
        <f>建設係数!Z79*G$122</f>
        <v>0</v>
      </c>
      <c r="H79" s="271">
        <f>建設係数!AA79*H$122</f>
        <v>0</v>
      </c>
      <c r="I79" s="271">
        <f>建設係数!AB79*I$122</f>
        <v>0</v>
      </c>
      <c r="J79" s="271">
        <f>建設係数!AC79*J$122</f>
        <v>0</v>
      </c>
      <c r="K79" s="271">
        <f>建設係数!AD79*K$122</f>
        <v>0</v>
      </c>
      <c r="L79" s="271">
        <f>建設係数!AE79*L$122</f>
        <v>0</v>
      </c>
      <c r="M79" s="271">
        <f>建設係数!AF79*M$122</f>
        <v>0</v>
      </c>
      <c r="N79" s="271">
        <f>建設係数!AG79*N$122</f>
        <v>0</v>
      </c>
      <c r="O79" s="271">
        <f>建設係数!AH79*O$122</f>
        <v>0</v>
      </c>
      <c r="P79" s="271">
        <f>建設係数!AI79*P$122</f>
        <v>0</v>
      </c>
      <c r="Q79" s="271">
        <f>建設係数!AJ79*Q$122</f>
        <v>0</v>
      </c>
      <c r="R79" s="271">
        <f>建設係数!AK79*R$122</f>
        <v>0</v>
      </c>
      <c r="S79" s="271">
        <f>建設係数!AL79*S$122</f>
        <v>0</v>
      </c>
      <c r="T79" s="271">
        <f>建設係数!AM79*T$122</f>
        <v>0</v>
      </c>
      <c r="U79" s="271">
        <f>建設係数!AN79*U$122</f>
        <v>0</v>
      </c>
      <c r="V79" s="271">
        <f>建設係数!AO79*V$122</f>
        <v>0</v>
      </c>
      <c r="W79" s="271">
        <f>建設係数!AP79*W$122</f>
        <v>0</v>
      </c>
      <c r="X79" s="271">
        <f>建設係数!AQ79*X$122</f>
        <v>0</v>
      </c>
      <c r="Y79" s="271">
        <f>建設係数!AR79*Y$122</f>
        <v>0</v>
      </c>
      <c r="Z79" s="271">
        <f>建設係数!AS79*Z$122</f>
        <v>0</v>
      </c>
      <c r="AA79" s="271">
        <f>建設係数!AT79*AA$122</f>
        <v>0</v>
      </c>
      <c r="AB79" s="271">
        <f>建設係数!AU79*AB$122</f>
        <v>0</v>
      </c>
      <c r="AC79" s="271">
        <f>建設係数!AV79*AC$122</f>
        <v>0</v>
      </c>
      <c r="AD79" s="271">
        <f>建設係数!AW79*AD$122</f>
        <v>0</v>
      </c>
      <c r="AE79" s="271">
        <f>建設係数!AX79*AE$122</f>
        <v>0</v>
      </c>
      <c r="AF79" s="271">
        <f>建設係数!AY79*AF$122</f>
        <v>0</v>
      </c>
      <c r="AG79" s="271">
        <f>建設係数!AZ79*AG$122</f>
        <v>0</v>
      </c>
      <c r="AH79" s="271">
        <f>建設係数!BA79*AH$122</f>
        <v>0</v>
      </c>
      <c r="AI79" s="271">
        <f>建設係数!BB79*AI$122</f>
        <v>0</v>
      </c>
      <c r="AJ79" s="271">
        <f>建設係数!BC79*AJ$122</f>
        <v>0</v>
      </c>
      <c r="AK79" s="271">
        <f>建設係数!BD79*AK$122</f>
        <v>0</v>
      </c>
      <c r="AL79" s="271">
        <f>建設係数!BE79*AL$122</f>
        <v>0</v>
      </c>
      <c r="AM79" s="271">
        <f>建設係数!BF79*AM$122</f>
        <v>0</v>
      </c>
      <c r="AN79" s="271">
        <f>建設係数!BG79*AN$122</f>
        <v>0</v>
      </c>
      <c r="AO79" s="271">
        <f>建設係数!BH79*AO$122</f>
        <v>0</v>
      </c>
      <c r="AP79" s="271">
        <f>建設係数!BI79*AP$122</f>
        <v>0</v>
      </c>
      <c r="AQ79" s="271">
        <f>建設係数!BJ79*AQ$122</f>
        <v>0</v>
      </c>
      <c r="AR79" s="271">
        <f>建設係数!BK79*AR$122</f>
        <v>0</v>
      </c>
      <c r="AS79" s="271">
        <f>建設係数!BL79*AS$122</f>
        <v>0</v>
      </c>
      <c r="AT79" s="271">
        <f>建設係数!BM79*AT$122</f>
        <v>0</v>
      </c>
      <c r="AU79" s="271">
        <f>建設係数!BN79*AU$122</f>
        <v>0</v>
      </c>
      <c r="AV79" s="271">
        <f>建設係数!BO79*AV$122</f>
        <v>0</v>
      </c>
      <c r="AW79" s="271">
        <f>建設係数!BP79*AW$122</f>
        <v>0</v>
      </c>
      <c r="AX79" s="271">
        <f>建設係数!BQ79*AX$122</f>
        <v>0</v>
      </c>
      <c r="AY79" s="271">
        <f>建設係数!BR79*AY$122</f>
        <v>0</v>
      </c>
      <c r="AZ79" s="271">
        <f>建設係数!BS79*AZ$122</f>
        <v>0</v>
      </c>
      <c r="BA79" s="271">
        <f>建設係数!BT79*BA$122</f>
        <v>0</v>
      </c>
      <c r="BB79" s="271">
        <f>建設係数!BU79*BB$122</f>
        <v>0</v>
      </c>
      <c r="BC79" s="271">
        <f>建設係数!BV79*BC$122</f>
        <v>0</v>
      </c>
      <c r="BD79" s="271">
        <f>建設係数!BW79*BD$122</f>
        <v>0</v>
      </c>
      <c r="BE79" s="271">
        <f>建設係数!BX79*BE$122</f>
        <v>0</v>
      </c>
      <c r="BF79" s="271">
        <f>建設係数!BY79*BF$122</f>
        <v>0</v>
      </c>
      <c r="BG79" s="271">
        <f>建設係数!BZ79*BG$122</f>
        <v>0</v>
      </c>
      <c r="BH79" s="271">
        <f>建設係数!CA79*BH$122</f>
        <v>0</v>
      </c>
      <c r="BI79" s="271">
        <f>建設係数!CB79*BI$122</f>
        <v>0</v>
      </c>
      <c r="BJ79" s="271">
        <f>建設係数!CC79*BJ$122</f>
        <v>0</v>
      </c>
      <c r="BK79" s="271">
        <f>建設係数!CD79*BK$122</f>
        <v>0</v>
      </c>
      <c r="BL79" s="271">
        <f>建設係数!CE79*BL$122</f>
        <v>0</v>
      </c>
      <c r="BM79" s="271">
        <f>建設係数!CF79*BM$122</f>
        <v>0</v>
      </c>
      <c r="BN79" s="271">
        <f>建設係数!CG79*BN$122</f>
        <v>0</v>
      </c>
      <c r="BO79" s="272">
        <f t="shared" si="30"/>
        <v>0</v>
      </c>
      <c r="BP79" s="48"/>
      <c r="BU79" s="7"/>
      <c r="BV79" s="198">
        <v>57</v>
      </c>
      <c r="BW79" s="214"/>
      <c r="CN79" s="520">
        <f t="shared" si="31"/>
        <v>74</v>
      </c>
      <c r="CO79" s="222">
        <v>572</v>
      </c>
      <c r="CP79" s="197" t="s">
        <v>547</v>
      </c>
      <c r="CQ79" s="535">
        <f>埼玉波及!V80</f>
        <v>0</v>
      </c>
      <c r="CR79" s="535">
        <f>埼玉波及!W80</f>
        <v>0</v>
      </c>
      <c r="CS79" s="535">
        <f>埼玉波及!X80</f>
        <v>0</v>
      </c>
      <c r="CT79" s="535">
        <f>埼玉波及!Y80</f>
        <v>0</v>
      </c>
      <c r="CU79" s="201">
        <f t="shared" si="32"/>
        <v>4.2799999999999997E-5</v>
      </c>
      <c r="CV79" s="53"/>
      <c r="CW79" s="205">
        <v>74</v>
      </c>
      <c r="CX79" s="529">
        <f t="shared" si="33"/>
        <v>572</v>
      </c>
      <c r="CY79" s="530" t="str">
        <f t="shared" si="34"/>
        <v>道路輸送（自家輸送を除く。）</v>
      </c>
      <c r="CZ79" s="518">
        <f t="shared" si="35"/>
        <v>0</v>
      </c>
      <c r="DA79" s="518">
        <f t="shared" si="36"/>
        <v>0</v>
      </c>
      <c r="DB79" s="518">
        <f t="shared" si="37"/>
        <v>0</v>
      </c>
      <c r="DC79" s="519">
        <f t="shared" si="38"/>
        <v>0</v>
      </c>
    </row>
    <row r="80" spans="1:107">
      <c r="A80" s="7"/>
      <c r="B80" s="222">
        <v>572</v>
      </c>
      <c r="C80" s="197" t="s">
        <v>547</v>
      </c>
      <c r="D80" s="271">
        <f>建設係数!W80*D$122</f>
        <v>0</v>
      </c>
      <c r="E80" s="271">
        <f>建設係数!X80*E$122</f>
        <v>0</v>
      </c>
      <c r="F80" s="271">
        <f>建設係数!Y80*F$122</f>
        <v>0</v>
      </c>
      <c r="G80" s="271">
        <f>建設係数!Z80*G$122</f>
        <v>0</v>
      </c>
      <c r="H80" s="271">
        <f>建設係数!AA80*H$122</f>
        <v>0</v>
      </c>
      <c r="I80" s="271">
        <f>建設係数!AB80*I$122</f>
        <v>0</v>
      </c>
      <c r="J80" s="271">
        <f>建設係数!AC80*J$122</f>
        <v>0</v>
      </c>
      <c r="K80" s="271">
        <f>建設係数!AD80*K$122</f>
        <v>0</v>
      </c>
      <c r="L80" s="271">
        <f>建設係数!AE80*L$122</f>
        <v>0</v>
      </c>
      <c r="M80" s="271">
        <f>建設係数!AF80*M$122</f>
        <v>0</v>
      </c>
      <c r="N80" s="271">
        <f>建設係数!AG80*N$122</f>
        <v>0</v>
      </c>
      <c r="O80" s="271">
        <f>建設係数!AH80*O$122</f>
        <v>0</v>
      </c>
      <c r="P80" s="271">
        <f>建設係数!AI80*P$122</f>
        <v>0</v>
      </c>
      <c r="Q80" s="271">
        <f>建設係数!AJ80*Q$122</f>
        <v>0</v>
      </c>
      <c r="R80" s="271">
        <f>建設係数!AK80*R$122</f>
        <v>0</v>
      </c>
      <c r="S80" s="271">
        <f>建設係数!AL80*S$122</f>
        <v>0</v>
      </c>
      <c r="T80" s="271">
        <f>建設係数!AM80*T$122</f>
        <v>0</v>
      </c>
      <c r="U80" s="271">
        <f>建設係数!AN80*U$122</f>
        <v>0</v>
      </c>
      <c r="V80" s="271">
        <f>建設係数!AO80*V$122</f>
        <v>0</v>
      </c>
      <c r="W80" s="271">
        <f>建設係数!AP80*W$122</f>
        <v>0</v>
      </c>
      <c r="X80" s="271">
        <f>建設係数!AQ80*X$122</f>
        <v>0</v>
      </c>
      <c r="Y80" s="271">
        <f>建設係数!AR80*Y$122</f>
        <v>0</v>
      </c>
      <c r="Z80" s="271">
        <f>建設係数!AS80*Z$122</f>
        <v>0</v>
      </c>
      <c r="AA80" s="271">
        <f>建設係数!AT80*AA$122</f>
        <v>0</v>
      </c>
      <c r="AB80" s="271">
        <f>建設係数!AU80*AB$122</f>
        <v>0</v>
      </c>
      <c r="AC80" s="271">
        <f>建設係数!AV80*AC$122</f>
        <v>0</v>
      </c>
      <c r="AD80" s="271">
        <f>建設係数!AW80*AD$122</f>
        <v>0</v>
      </c>
      <c r="AE80" s="271">
        <f>建設係数!AX80*AE$122</f>
        <v>0</v>
      </c>
      <c r="AF80" s="271">
        <f>建設係数!AY80*AF$122</f>
        <v>0</v>
      </c>
      <c r="AG80" s="271">
        <f>建設係数!AZ80*AG$122</f>
        <v>0</v>
      </c>
      <c r="AH80" s="271">
        <f>建設係数!BA80*AH$122</f>
        <v>0</v>
      </c>
      <c r="AI80" s="271">
        <f>建設係数!BB80*AI$122</f>
        <v>0</v>
      </c>
      <c r="AJ80" s="271">
        <f>建設係数!BC80*AJ$122</f>
        <v>0</v>
      </c>
      <c r="AK80" s="271">
        <f>建設係数!BD80*AK$122</f>
        <v>0</v>
      </c>
      <c r="AL80" s="271">
        <f>建設係数!BE80*AL$122</f>
        <v>0</v>
      </c>
      <c r="AM80" s="271">
        <f>建設係数!BF80*AM$122</f>
        <v>0</v>
      </c>
      <c r="AN80" s="271">
        <f>建設係数!BG80*AN$122</f>
        <v>0</v>
      </c>
      <c r="AO80" s="271">
        <f>建設係数!BH80*AO$122</f>
        <v>0</v>
      </c>
      <c r="AP80" s="271">
        <f>建設係数!BI80*AP$122</f>
        <v>0</v>
      </c>
      <c r="AQ80" s="271">
        <f>建設係数!BJ80*AQ$122</f>
        <v>0</v>
      </c>
      <c r="AR80" s="271">
        <f>建設係数!BK80*AR$122</f>
        <v>0</v>
      </c>
      <c r="AS80" s="271">
        <f>建設係数!BL80*AS$122</f>
        <v>0</v>
      </c>
      <c r="AT80" s="271">
        <f>建設係数!BM80*AT$122</f>
        <v>0</v>
      </c>
      <c r="AU80" s="271">
        <f>建設係数!BN80*AU$122</f>
        <v>0</v>
      </c>
      <c r="AV80" s="271">
        <f>建設係数!BO80*AV$122</f>
        <v>0</v>
      </c>
      <c r="AW80" s="271">
        <f>建設係数!BP80*AW$122</f>
        <v>0</v>
      </c>
      <c r="AX80" s="271">
        <f>建設係数!BQ80*AX$122</f>
        <v>0</v>
      </c>
      <c r="AY80" s="271">
        <f>建設係数!BR80*AY$122</f>
        <v>0</v>
      </c>
      <c r="AZ80" s="271">
        <f>建設係数!BS80*AZ$122</f>
        <v>0</v>
      </c>
      <c r="BA80" s="271">
        <f>建設係数!BT80*BA$122</f>
        <v>0</v>
      </c>
      <c r="BB80" s="271">
        <f>建設係数!BU80*BB$122</f>
        <v>0</v>
      </c>
      <c r="BC80" s="271">
        <f>建設係数!BV80*BC$122</f>
        <v>0</v>
      </c>
      <c r="BD80" s="271">
        <f>建設係数!BW80*BD$122</f>
        <v>0</v>
      </c>
      <c r="BE80" s="271">
        <f>建設係数!BX80*BE$122</f>
        <v>0</v>
      </c>
      <c r="BF80" s="271">
        <f>建設係数!BY80*BF$122</f>
        <v>0</v>
      </c>
      <c r="BG80" s="271">
        <f>建設係数!BZ80*BG$122</f>
        <v>0</v>
      </c>
      <c r="BH80" s="271">
        <f>建設係数!CA80*BH$122</f>
        <v>0</v>
      </c>
      <c r="BI80" s="271">
        <f>建設係数!CB80*BI$122</f>
        <v>0</v>
      </c>
      <c r="BJ80" s="271">
        <f>建設係数!CC80*BJ$122</f>
        <v>0</v>
      </c>
      <c r="BK80" s="271">
        <f>建設係数!CD80*BK$122</f>
        <v>0</v>
      </c>
      <c r="BL80" s="271">
        <f>建設係数!CE80*BL$122</f>
        <v>0</v>
      </c>
      <c r="BM80" s="271">
        <f>建設係数!CF80*BM$122</f>
        <v>0</v>
      </c>
      <c r="BN80" s="271">
        <f>建設係数!CG80*BN$122</f>
        <v>0</v>
      </c>
      <c r="BO80" s="272">
        <f t="shared" si="30"/>
        <v>0</v>
      </c>
      <c r="BP80" s="48"/>
      <c r="BU80" s="7"/>
      <c r="BV80" s="198">
        <v>57</v>
      </c>
      <c r="BW80" s="214"/>
      <c r="CN80" s="520">
        <f t="shared" si="31"/>
        <v>75</v>
      </c>
      <c r="CO80" s="222">
        <v>574</v>
      </c>
      <c r="CP80" s="197" t="s">
        <v>549</v>
      </c>
      <c r="CQ80" s="536">
        <f>埼玉波及!V82</f>
        <v>0</v>
      </c>
      <c r="CR80" s="536">
        <f>埼玉波及!W82</f>
        <v>0</v>
      </c>
      <c r="CS80" s="536">
        <f>埼玉波及!X82</f>
        <v>0</v>
      </c>
      <c r="CT80" s="536">
        <f>埼玉波及!Y82</f>
        <v>0</v>
      </c>
      <c r="CU80" s="201">
        <f t="shared" si="32"/>
        <v>4.2599999999999999E-5</v>
      </c>
      <c r="CV80" s="53"/>
      <c r="CW80" s="205">
        <v>75</v>
      </c>
      <c r="CX80" s="529">
        <f t="shared" si="33"/>
        <v>574</v>
      </c>
      <c r="CY80" s="530" t="str">
        <f t="shared" si="34"/>
        <v>水運・航空輸送</v>
      </c>
      <c r="CZ80" s="518">
        <f t="shared" si="35"/>
        <v>0</v>
      </c>
      <c r="DA80" s="518">
        <f t="shared" si="36"/>
        <v>0</v>
      </c>
      <c r="DB80" s="518">
        <f t="shared" si="37"/>
        <v>0</v>
      </c>
      <c r="DC80" s="519">
        <f t="shared" si="38"/>
        <v>0</v>
      </c>
    </row>
    <row r="81" spans="1:114">
      <c r="A81" s="7"/>
      <c r="B81" s="222">
        <v>573</v>
      </c>
      <c r="C81" s="197" t="s">
        <v>548</v>
      </c>
      <c r="D81" s="271">
        <f>建設係数!W81*D$122</f>
        <v>0</v>
      </c>
      <c r="E81" s="271">
        <f>建設係数!X81*E$122</f>
        <v>0</v>
      </c>
      <c r="F81" s="271">
        <f>建設係数!Y81*F$122</f>
        <v>0</v>
      </c>
      <c r="G81" s="271">
        <f>建設係数!Z81*G$122</f>
        <v>0</v>
      </c>
      <c r="H81" s="271">
        <f>建設係数!AA81*H$122</f>
        <v>0</v>
      </c>
      <c r="I81" s="271">
        <f>建設係数!AB81*I$122</f>
        <v>0</v>
      </c>
      <c r="J81" s="271">
        <f>建設係数!AC81*J$122</f>
        <v>0</v>
      </c>
      <c r="K81" s="271">
        <f>建設係数!AD81*K$122</f>
        <v>0</v>
      </c>
      <c r="L81" s="271">
        <f>建設係数!AE81*L$122</f>
        <v>0</v>
      </c>
      <c r="M81" s="271">
        <f>建設係数!AF81*M$122</f>
        <v>0</v>
      </c>
      <c r="N81" s="271">
        <f>建設係数!AG81*N$122</f>
        <v>0</v>
      </c>
      <c r="O81" s="271">
        <f>建設係数!AH81*O$122</f>
        <v>0</v>
      </c>
      <c r="P81" s="271">
        <f>建設係数!AI81*P$122</f>
        <v>0</v>
      </c>
      <c r="Q81" s="271">
        <f>建設係数!AJ81*Q$122</f>
        <v>0</v>
      </c>
      <c r="R81" s="271">
        <f>建設係数!AK81*R$122</f>
        <v>0</v>
      </c>
      <c r="S81" s="271">
        <f>建設係数!AL81*S$122</f>
        <v>0</v>
      </c>
      <c r="T81" s="271">
        <f>建設係数!AM81*T$122</f>
        <v>0</v>
      </c>
      <c r="U81" s="271">
        <f>建設係数!AN81*U$122</f>
        <v>0</v>
      </c>
      <c r="V81" s="271">
        <f>建設係数!AO81*V$122</f>
        <v>0</v>
      </c>
      <c r="W81" s="271">
        <f>建設係数!AP81*W$122</f>
        <v>0</v>
      </c>
      <c r="X81" s="271">
        <f>建設係数!AQ81*X$122</f>
        <v>0</v>
      </c>
      <c r="Y81" s="271">
        <f>建設係数!AR81*Y$122</f>
        <v>0</v>
      </c>
      <c r="Z81" s="271">
        <f>建設係数!AS81*Z$122</f>
        <v>0</v>
      </c>
      <c r="AA81" s="271">
        <f>建設係数!AT81*AA$122</f>
        <v>0</v>
      </c>
      <c r="AB81" s="271">
        <f>建設係数!AU81*AB$122</f>
        <v>0</v>
      </c>
      <c r="AC81" s="271">
        <f>建設係数!AV81*AC$122</f>
        <v>0</v>
      </c>
      <c r="AD81" s="271">
        <f>建設係数!AW81*AD$122</f>
        <v>0</v>
      </c>
      <c r="AE81" s="271">
        <f>建設係数!AX81*AE$122</f>
        <v>0</v>
      </c>
      <c r="AF81" s="271">
        <f>建設係数!AY81*AF$122</f>
        <v>0</v>
      </c>
      <c r="AG81" s="271">
        <f>建設係数!AZ81*AG$122</f>
        <v>0</v>
      </c>
      <c r="AH81" s="271">
        <f>建設係数!BA81*AH$122</f>
        <v>0</v>
      </c>
      <c r="AI81" s="271">
        <f>建設係数!BB81*AI$122</f>
        <v>0</v>
      </c>
      <c r="AJ81" s="271">
        <f>建設係数!BC81*AJ$122</f>
        <v>0</v>
      </c>
      <c r="AK81" s="271">
        <f>建設係数!BD81*AK$122</f>
        <v>0</v>
      </c>
      <c r="AL81" s="271">
        <f>建設係数!BE81*AL$122</f>
        <v>0</v>
      </c>
      <c r="AM81" s="271">
        <f>建設係数!BF81*AM$122</f>
        <v>0</v>
      </c>
      <c r="AN81" s="271">
        <f>建設係数!BG81*AN$122</f>
        <v>0</v>
      </c>
      <c r="AO81" s="271">
        <f>建設係数!BH81*AO$122</f>
        <v>0</v>
      </c>
      <c r="AP81" s="271">
        <f>建設係数!BI81*AP$122</f>
        <v>0</v>
      </c>
      <c r="AQ81" s="271">
        <f>建設係数!BJ81*AQ$122</f>
        <v>0</v>
      </c>
      <c r="AR81" s="271">
        <f>建設係数!BK81*AR$122</f>
        <v>0</v>
      </c>
      <c r="AS81" s="271">
        <f>建設係数!BL81*AS$122</f>
        <v>0</v>
      </c>
      <c r="AT81" s="271">
        <f>建設係数!BM81*AT$122</f>
        <v>0</v>
      </c>
      <c r="AU81" s="271">
        <f>建設係数!BN81*AU$122</f>
        <v>0</v>
      </c>
      <c r="AV81" s="271">
        <f>建設係数!BO81*AV$122</f>
        <v>0</v>
      </c>
      <c r="AW81" s="271">
        <f>建設係数!BP81*AW$122</f>
        <v>0</v>
      </c>
      <c r="AX81" s="271">
        <f>建設係数!BQ81*AX$122</f>
        <v>0</v>
      </c>
      <c r="AY81" s="271">
        <f>建設係数!BR81*AY$122</f>
        <v>0</v>
      </c>
      <c r="AZ81" s="271">
        <f>建設係数!BS81*AZ$122</f>
        <v>0</v>
      </c>
      <c r="BA81" s="271">
        <f>建設係数!BT81*BA$122</f>
        <v>0</v>
      </c>
      <c r="BB81" s="271">
        <f>建設係数!BU81*BB$122</f>
        <v>0</v>
      </c>
      <c r="BC81" s="271">
        <f>建設係数!BV81*BC$122</f>
        <v>0</v>
      </c>
      <c r="BD81" s="271">
        <f>建設係数!BW81*BD$122</f>
        <v>0</v>
      </c>
      <c r="BE81" s="271">
        <f>建設係数!BX81*BE$122</f>
        <v>0</v>
      </c>
      <c r="BF81" s="271">
        <f>建設係数!BY81*BF$122</f>
        <v>0</v>
      </c>
      <c r="BG81" s="271">
        <f>建設係数!BZ81*BG$122</f>
        <v>0</v>
      </c>
      <c r="BH81" s="271">
        <f>建設係数!CA81*BH$122</f>
        <v>0</v>
      </c>
      <c r="BI81" s="271">
        <f>建設係数!CB81*BI$122</f>
        <v>0</v>
      </c>
      <c r="BJ81" s="271">
        <f>建設係数!CC81*BJ$122</f>
        <v>0</v>
      </c>
      <c r="BK81" s="271">
        <f>建設係数!CD81*BK$122</f>
        <v>0</v>
      </c>
      <c r="BL81" s="271">
        <f>建設係数!CE81*BL$122</f>
        <v>0</v>
      </c>
      <c r="BM81" s="271">
        <f>建設係数!CF81*BM$122</f>
        <v>0</v>
      </c>
      <c r="BN81" s="271">
        <f>建設係数!CG81*BN$122</f>
        <v>0</v>
      </c>
      <c r="BO81" s="272">
        <f t="shared" si="30"/>
        <v>0</v>
      </c>
      <c r="BP81" s="48"/>
      <c r="BU81" s="7"/>
      <c r="BV81" s="482">
        <v>71</v>
      </c>
      <c r="BW81" s="214"/>
      <c r="CN81" s="520">
        <f t="shared" si="31"/>
        <v>76</v>
      </c>
      <c r="CO81" s="222">
        <v>576</v>
      </c>
      <c r="CP81" s="197" t="s">
        <v>550</v>
      </c>
      <c r="CQ81" s="536">
        <f>埼玉波及!V83</f>
        <v>0</v>
      </c>
      <c r="CR81" s="536">
        <f>埼玉波及!W83</f>
        <v>0</v>
      </c>
      <c r="CS81" s="536">
        <f>埼玉波及!X83</f>
        <v>0</v>
      </c>
      <c r="CT81" s="536">
        <f>埼玉波及!Y83</f>
        <v>0</v>
      </c>
      <c r="CU81" s="201">
        <f t="shared" si="32"/>
        <v>4.2400000000000001E-5</v>
      </c>
      <c r="CV81" s="53"/>
      <c r="CW81" s="205">
        <v>76</v>
      </c>
      <c r="CX81" s="529">
        <f t="shared" si="33"/>
        <v>576</v>
      </c>
      <c r="CY81" s="530" t="str">
        <f t="shared" si="34"/>
        <v>貨物利用運送</v>
      </c>
      <c r="CZ81" s="518">
        <f t="shared" si="35"/>
        <v>0</v>
      </c>
      <c r="DA81" s="518">
        <f t="shared" si="36"/>
        <v>0</v>
      </c>
      <c r="DB81" s="518">
        <f t="shared" si="37"/>
        <v>0</v>
      </c>
      <c r="DC81" s="519">
        <f t="shared" si="38"/>
        <v>0</v>
      </c>
    </row>
    <row r="82" spans="1:114">
      <c r="A82" s="7"/>
      <c r="B82" s="222">
        <v>574</v>
      </c>
      <c r="C82" s="197" t="s">
        <v>549</v>
      </c>
      <c r="D82" s="271">
        <f>建設係数!W82*D$122</f>
        <v>0</v>
      </c>
      <c r="E82" s="271">
        <f>建設係数!X82*E$122</f>
        <v>0</v>
      </c>
      <c r="F82" s="271">
        <f>建設係数!Y82*F$122</f>
        <v>0</v>
      </c>
      <c r="G82" s="271">
        <f>建設係数!Z82*G$122</f>
        <v>0</v>
      </c>
      <c r="H82" s="271">
        <f>建設係数!AA82*H$122</f>
        <v>0</v>
      </c>
      <c r="I82" s="271">
        <f>建設係数!AB82*I$122</f>
        <v>0</v>
      </c>
      <c r="J82" s="271">
        <f>建設係数!AC82*J$122</f>
        <v>0</v>
      </c>
      <c r="K82" s="271">
        <f>建設係数!AD82*K$122</f>
        <v>0</v>
      </c>
      <c r="L82" s="271">
        <f>建設係数!AE82*L$122</f>
        <v>0</v>
      </c>
      <c r="M82" s="271">
        <f>建設係数!AF82*M$122</f>
        <v>0</v>
      </c>
      <c r="N82" s="271">
        <f>建設係数!AG82*N$122</f>
        <v>0</v>
      </c>
      <c r="O82" s="271">
        <f>建設係数!AH82*O$122</f>
        <v>0</v>
      </c>
      <c r="P82" s="271">
        <f>建設係数!AI82*P$122</f>
        <v>0</v>
      </c>
      <c r="Q82" s="271">
        <f>建設係数!AJ82*Q$122</f>
        <v>0</v>
      </c>
      <c r="R82" s="271">
        <f>建設係数!AK82*R$122</f>
        <v>0</v>
      </c>
      <c r="S82" s="271">
        <f>建設係数!AL82*S$122</f>
        <v>0</v>
      </c>
      <c r="T82" s="271">
        <f>建設係数!AM82*T$122</f>
        <v>0</v>
      </c>
      <c r="U82" s="271">
        <f>建設係数!AN82*U$122</f>
        <v>0</v>
      </c>
      <c r="V82" s="271">
        <f>建設係数!AO82*V$122</f>
        <v>0</v>
      </c>
      <c r="W82" s="271">
        <f>建設係数!AP82*W$122</f>
        <v>0</v>
      </c>
      <c r="X82" s="271">
        <f>建設係数!AQ82*X$122</f>
        <v>0</v>
      </c>
      <c r="Y82" s="271">
        <f>建設係数!AR82*Y$122</f>
        <v>0</v>
      </c>
      <c r="Z82" s="271">
        <f>建設係数!AS82*Z$122</f>
        <v>0</v>
      </c>
      <c r="AA82" s="271">
        <f>建設係数!AT82*AA$122</f>
        <v>0</v>
      </c>
      <c r="AB82" s="271">
        <f>建設係数!AU82*AB$122</f>
        <v>0</v>
      </c>
      <c r="AC82" s="271">
        <f>建設係数!AV82*AC$122</f>
        <v>0</v>
      </c>
      <c r="AD82" s="271">
        <f>建設係数!AW82*AD$122</f>
        <v>0</v>
      </c>
      <c r="AE82" s="271">
        <f>建設係数!AX82*AE$122</f>
        <v>0</v>
      </c>
      <c r="AF82" s="271">
        <f>建設係数!AY82*AF$122</f>
        <v>0</v>
      </c>
      <c r="AG82" s="271">
        <f>建設係数!AZ82*AG$122</f>
        <v>0</v>
      </c>
      <c r="AH82" s="271">
        <f>建設係数!BA82*AH$122</f>
        <v>0</v>
      </c>
      <c r="AI82" s="271">
        <f>建設係数!BB82*AI$122</f>
        <v>0</v>
      </c>
      <c r="AJ82" s="271">
        <f>建設係数!BC82*AJ$122</f>
        <v>0</v>
      </c>
      <c r="AK82" s="271">
        <f>建設係数!BD82*AK$122</f>
        <v>0</v>
      </c>
      <c r="AL82" s="271">
        <f>建設係数!BE82*AL$122</f>
        <v>0</v>
      </c>
      <c r="AM82" s="271">
        <f>建設係数!BF82*AM$122</f>
        <v>0</v>
      </c>
      <c r="AN82" s="271">
        <f>建設係数!BG82*AN$122</f>
        <v>0</v>
      </c>
      <c r="AO82" s="271">
        <f>建設係数!BH82*AO$122</f>
        <v>0</v>
      </c>
      <c r="AP82" s="271">
        <f>建設係数!BI82*AP$122</f>
        <v>0</v>
      </c>
      <c r="AQ82" s="271">
        <f>建設係数!BJ82*AQ$122</f>
        <v>0</v>
      </c>
      <c r="AR82" s="271">
        <f>建設係数!BK82*AR$122</f>
        <v>0</v>
      </c>
      <c r="AS82" s="271">
        <f>建設係数!BL82*AS$122</f>
        <v>0</v>
      </c>
      <c r="AT82" s="271">
        <f>建設係数!BM82*AT$122</f>
        <v>0</v>
      </c>
      <c r="AU82" s="271">
        <f>建設係数!BN82*AU$122</f>
        <v>0</v>
      </c>
      <c r="AV82" s="271">
        <f>建設係数!BO82*AV$122</f>
        <v>0</v>
      </c>
      <c r="AW82" s="271">
        <f>建設係数!BP82*AW$122</f>
        <v>0</v>
      </c>
      <c r="AX82" s="271">
        <f>建設係数!BQ82*AX$122</f>
        <v>0</v>
      </c>
      <c r="AY82" s="271">
        <f>建設係数!BR82*AY$122</f>
        <v>0</v>
      </c>
      <c r="AZ82" s="271">
        <f>建設係数!BS82*AZ$122</f>
        <v>0</v>
      </c>
      <c r="BA82" s="271">
        <f>建設係数!BT82*BA$122</f>
        <v>0</v>
      </c>
      <c r="BB82" s="271">
        <f>建設係数!BU82*BB$122</f>
        <v>0</v>
      </c>
      <c r="BC82" s="271">
        <f>建設係数!BV82*BC$122</f>
        <v>0</v>
      </c>
      <c r="BD82" s="271">
        <f>建設係数!BW82*BD$122</f>
        <v>0</v>
      </c>
      <c r="BE82" s="271">
        <f>建設係数!BX82*BE$122</f>
        <v>0</v>
      </c>
      <c r="BF82" s="271">
        <f>建設係数!BY82*BF$122</f>
        <v>0</v>
      </c>
      <c r="BG82" s="271">
        <f>建設係数!BZ82*BG$122</f>
        <v>0</v>
      </c>
      <c r="BH82" s="271">
        <f>建設係数!CA82*BH$122</f>
        <v>0</v>
      </c>
      <c r="BI82" s="271">
        <f>建設係数!CB82*BI$122</f>
        <v>0</v>
      </c>
      <c r="BJ82" s="271">
        <f>建設係数!CC82*BJ$122</f>
        <v>0</v>
      </c>
      <c r="BK82" s="271">
        <f>建設係数!CD82*BK$122</f>
        <v>0</v>
      </c>
      <c r="BL82" s="271">
        <f>建設係数!CE82*BL$122</f>
        <v>0</v>
      </c>
      <c r="BM82" s="271">
        <f>建設係数!CF82*BM$122</f>
        <v>0</v>
      </c>
      <c r="BN82" s="271">
        <f>建設係数!CG82*BN$122</f>
        <v>0</v>
      </c>
      <c r="BO82" s="272">
        <f t="shared" si="30"/>
        <v>0</v>
      </c>
      <c r="BP82" s="48"/>
      <c r="BU82" s="7"/>
      <c r="BV82" s="198">
        <v>57</v>
      </c>
      <c r="BW82" s="214"/>
      <c r="CN82" s="520">
        <f t="shared" si="31"/>
        <v>77</v>
      </c>
      <c r="CO82" s="222">
        <v>577</v>
      </c>
      <c r="CP82" s="197" t="s">
        <v>551</v>
      </c>
      <c r="CQ82" s="536">
        <f>埼玉波及!V84</f>
        <v>0</v>
      </c>
      <c r="CR82" s="536">
        <f>埼玉波及!W84</f>
        <v>0</v>
      </c>
      <c r="CS82" s="536">
        <f>埼玉波及!X84</f>
        <v>0</v>
      </c>
      <c r="CT82" s="536">
        <f>埼玉波及!Y84</f>
        <v>0</v>
      </c>
      <c r="CU82" s="201">
        <f t="shared" si="32"/>
        <v>4.2299999999999998E-5</v>
      </c>
      <c r="CV82" s="53"/>
      <c r="CW82" s="205">
        <v>77</v>
      </c>
      <c r="CX82" s="529">
        <f t="shared" si="33"/>
        <v>577</v>
      </c>
      <c r="CY82" s="530" t="str">
        <f t="shared" si="34"/>
        <v>倉庫</v>
      </c>
      <c r="CZ82" s="518">
        <f t="shared" si="35"/>
        <v>0</v>
      </c>
      <c r="DA82" s="518">
        <f t="shared" si="36"/>
        <v>0</v>
      </c>
      <c r="DB82" s="518">
        <f t="shared" si="37"/>
        <v>0</v>
      </c>
      <c r="DC82" s="519">
        <f t="shared" si="38"/>
        <v>0</v>
      </c>
    </row>
    <row r="83" spans="1:114">
      <c r="A83" s="7"/>
      <c r="B83" s="222">
        <v>576</v>
      </c>
      <c r="C83" s="197" t="s">
        <v>550</v>
      </c>
      <c r="D83" s="271">
        <f>建設係数!W83*D$122</f>
        <v>0</v>
      </c>
      <c r="E83" s="271">
        <f>建設係数!X83*E$122</f>
        <v>0</v>
      </c>
      <c r="F83" s="271">
        <f>建設係数!Y83*F$122</f>
        <v>0</v>
      </c>
      <c r="G83" s="271">
        <f>建設係数!Z83*G$122</f>
        <v>0</v>
      </c>
      <c r="H83" s="271">
        <f>建設係数!AA83*H$122</f>
        <v>0</v>
      </c>
      <c r="I83" s="271">
        <f>建設係数!AB83*I$122</f>
        <v>0</v>
      </c>
      <c r="J83" s="271">
        <f>建設係数!AC83*J$122</f>
        <v>0</v>
      </c>
      <c r="K83" s="271">
        <f>建設係数!AD83*K$122</f>
        <v>0</v>
      </c>
      <c r="L83" s="271">
        <f>建設係数!AE83*L$122</f>
        <v>0</v>
      </c>
      <c r="M83" s="271">
        <f>建設係数!AF83*M$122</f>
        <v>0</v>
      </c>
      <c r="N83" s="271">
        <f>建設係数!AG83*N$122</f>
        <v>0</v>
      </c>
      <c r="O83" s="271">
        <f>建設係数!AH83*O$122</f>
        <v>0</v>
      </c>
      <c r="P83" s="271">
        <f>建設係数!AI83*P$122</f>
        <v>0</v>
      </c>
      <c r="Q83" s="271">
        <f>建設係数!AJ83*Q$122</f>
        <v>0</v>
      </c>
      <c r="R83" s="271">
        <f>建設係数!AK83*R$122</f>
        <v>0</v>
      </c>
      <c r="S83" s="271">
        <f>建設係数!AL83*S$122</f>
        <v>0</v>
      </c>
      <c r="T83" s="271">
        <f>建設係数!AM83*T$122</f>
        <v>0</v>
      </c>
      <c r="U83" s="271">
        <f>建設係数!AN83*U$122</f>
        <v>0</v>
      </c>
      <c r="V83" s="271">
        <f>建設係数!AO83*V$122</f>
        <v>0</v>
      </c>
      <c r="W83" s="271">
        <f>建設係数!AP83*W$122</f>
        <v>0</v>
      </c>
      <c r="X83" s="271">
        <f>建設係数!AQ83*X$122</f>
        <v>0</v>
      </c>
      <c r="Y83" s="271">
        <f>建設係数!AR83*Y$122</f>
        <v>0</v>
      </c>
      <c r="Z83" s="271">
        <f>建設係数!AS83*Z$122</f>
        <v>0</v>
      </c>
      <c r="AA83" s="271">
        <f>建設係数!AT83*AA$122</f>
        <v>0</v>
      </c>
      <c r="AB83" s="271">
        <f>建設係数!AU83*AB$122</f>
        <v>0</v>
      </c>
      <c r="AC83" s="271">
        <f>建設係数!AV83*AC$122</f>
        <v>0</v>
      </c>
      <c r="AD83" s="271">
        <f>建設係数!AW83*AD$122</f>
        <v>0</v>
      </c>
      <c r="AE83" s="271">
        <f>建設係数!AX83*AE$122</f>
        <v>0</v>
      </c>
      <c r="AF83" s="271">
        <f>建設係数!AY83*AF$122</f>
        <v>0</v>
      </c>
      <c r="AG83" s="271">
        <f>建設係数!AZ83*AG$122</f>
        <v>0</v>
      </c>
      <c r="AH83" s="271">
        <f>建設係数!BA83*AH$122</f>
        <v>0</v>
      </c>
      <c r="AI83" s="271">
        <f>建設係数!BB83*AI$122</f>
        <v>0</v>
      </c>
      <c r="AJ83" s="271">
        <f>建設係数!BC83*AJ$122</f>
        <v>0</v>
      </c>
      <c r="AK83" s="271">
        <f>建設係数!BD83*AK$122</f>
        <v>0</v>
      </c>
      <c r="AL83" s="271">
        <f>建設係数!BE83*AL$122</f>
        <v>0</v>
      </c>
      <c r="AM83" s="271">
        <f>建設係数!BF83*AM$122</f>
        <v>0</v>
      </c>
      <c r="AN83" s="271">
        <f>建設係数!BG83*AN$122</f>
        <v>0</v>
      </c>
      <c r="AO83" s="271">
        <f>建設係数!BH83*AO$122</f>
        <v>0</v>
      </c>
      <c r="AP83" s="271">
        <f>建設係数!BI83*AP$122</f>
        <v>0</v>
      </c>
      <c r="AQ83" s="271">
        <f>建設係数!BJ83*AQ$122</f>
        <v>0</v>
      </c>
      <c r="AR83" s="271">
        <f>建設係数!BK83*AR$122</f>
        <v>0</v>
      </c>
      <c r="AS83" s="271">
        <f>建設係数!BL83*AS$122</f>
        <v>0</v>
      </c>
      <c r="AT83" s="271">
        <f>建設係数!BM83*AT$122</f>
        <v>0</v>
      </c>
      <c r="AU83" s="271">
        <f>建設係数!BN83*AU$122</f>
        <v>0</v>
      </c>
      <c r="AV83" s="271">
        <f>建設係数!BO83*AV$122</f>
        <v>0</v>
      </c>
      <c r="AW83" s="271">
        <f>建設係数!BP83*AW$122</f>
        <v>0</v>
      </c>
      <c r="AX83" s="271">
        <f>建設係数!BQ83*AX$122</f>
        <v>0</v>
      </c>
      <c r="AY83" s="271">
        <f>建設係数!BR83*AY$122</f>
        <v>0</v>
      </c>
      <c r="AZ83" s="271">
        <f>建設係数!BS83*AZ$122</f>
        <v>0</v>
      </c>
      <c r="BA83" s="271">
        <f>建設係数!BT83*BA$122</f>
        <v>0</v>
      </c>
      <c r="BB83" s="271">
        <f>建設係数!BU83*BB$122</f>
        <v>0</v>
      </c>
      <c r="BC83" s="271">
        <f>建設係数!BV83*BC$122</f>
        <v>0</v>
      </c>
      <c r="BD83" s="271">
        <f>建設係数!BW83*BD$122</f>
        <v>0</v>
      </c>
      <c r="BE83" s="271">
        <f>建設係数!BX83*BE$122</f>
        <v>0</v>
      </c>
      <c r="BF83" s="271">
        <f>建設係数!BY83*BF$122</f>
        <v>0</v>
      </c>
      <c r="BG83" s="271">
        <f>建設係数!BZ83*BG$122</f>
        <v>0</v>
      </c>
      <c r="BH83" s="271">
        <f>建設係数!CA83*BH$122</f>
        <v>0</v>
      </c>
      <c r="BI83" s="271">
        <f>建設係数!CB83*BI$122</f>
        <v>0</v>
      </c>
      <c r="BJ83" s="271">
        <f>建設係数!CC83*BJ$122</f>
        <v>0</v>
      </c>
      <c r="BK83" s="271">
        <f>建設係数!CD83*BK$122</f>
        <v>0</v>
      </c>
      <c r="BL83" s="271">
        <f>建設係数!CE83*BL$122</f>
        <v>0</v>
      </c>
      <c r="BM83" s="271">
        <f>建設係数!CF83*BM$122</f>
        <v>0</v>
      </c>
      <c r="BN83" s="271">
        <f>建設係数!CG83*BN$122</f>
        <v>0</v>
      </c>
      <c r="BO83" s="272">
        <f t="shared" si="30"/>
        <v>0</v>
      </c>
      <c r="BP83" s="48"/>
      <c r="BU83" s="7"/>
      <c r="BV83" s="198">
        <v>57</v>
      </c>
      <c r="BW83" s="214"/>
      <c r="CN83" s="520">
        <f t="shared" si="31"/>
        <v>78</v>
      </c>
      <c r="CO83" s="222">
        <v>578</v>
      </c>
      <c r="CP83" s="197" t="s">
        <v>552</v>
      </c>
      <c r="CQ83" s="536">
        <f>埼玉波及!V85</f>
        <v>0</v>
      </c>
      <c r="CR83" s="536">
        <f>埼玉波及!W85</f>
        <v>0</v>
      </c>
      <c r="CS83" s="536">
        <f>埼玉波及!X85</f>
        <v>0</v>
      </c>
      <c r="CT83" s="536">
        <f>埼玉波及!Y85</f>
        <v>0</v>
      </c>
      <c r="CU83" s="201">
        <f t="shared" si="32"/>
        <v>4.2199999999999996E-5</v>
      </c>
      <c r="CV83" s="53"/>
      <c r="CW83" s="205">
        <v>78</v>
      </c>
      <c r="CX83" s="529">
        <f t="shared" si="33"/>
        <v>578</v>
      </c>
      <c r="CY83" s="530" t="str">
        <f t="shared" si="34"/>
        <v>運輸附帯サービス</v>
      </c>
      <c r="CZ83" s="518">
        <f t="shared" si="35"/>
        <v>0</v>
      </c>
      <c r="DA83" s="518">
        <f t="shared" si="36"/>
        <v>0</v>
      </c>
      <c r="DB83" s="518">
        <f t="shared" si="37"/>
        <v>0</v>
      </c>
      <c r="DC83" s="519">
        <f t="shared" si="38"/>
        <v>0</v>
      </c>
    </row>
    <row r="84" spans="1:114">
      <c r="A84" s="7"/>
      <c r="B84" s="222">
        <v>577</v>
      </c>
      <c r="C84" s="197" t="s">
        <v>551</v>
      </c>
      <c r="D84" s="271">
        <f>建設係数!W84*D$122</f>
        <v>0</v>
      </c>
      <c r="E84" s="271">
        <f>建設係数!X84*E$122</f>
        <v>0</v>
      </c>
      <c r="F84" s="271">
        <f>建設係数!Y84*F$122</f>
        <v>0</v>
      </c>
      <c r="G84" s="271">
        <f>建設係数!Z84*G$122</f>
        <v>0</v>
      </c>
      <c r="H84" s="271">
        <f>建設係数!AA84*H$122</f>
        <v>0</v>
      </c>
      <c r="I84" s="271">
        <f>建設係数!AB84*I$122</f>
        <v>0</v>
      </c>
      <c r="J84" s="271">
        <f>建設係数!AC84*J$122</f>
        <v>0</v>
      </c>
      <c r="K84" s="271">
        <f>建設係数!AD84*K$122</f>
        <v>0</v>
      </c>
      <c r="L84" s="271">
        <f>建設係数!AE84*L$122</f>
        <v>0</v>
      </c>
      <c r="M84" s="271">
        <f>建設係数!AF84*M$122</f>
        <v>0</v>
      </c>
      <c r="N84" s="271">
        <f>建設係数!AG84*N$122</f>
        <v>0</v>
      </c>
      <c r="O84" s="271">
        <f>建設係数!AH84*O$122</f>
        <v>0</v>
      </c>
      <c r="P84" s="271">
        <f>建設係数!AI84*P$122</f>
        <v>0</v>
      </c>
      <c r="Q84" s="271">
        <f>建設係数!AJ84*Q$122</f>
        <v>0</v>
      </c>
      <c r="R84" s="271">
        <f>建設係数!AK84*R$122</f>
        <v>0</v>
      </c>
      <c r="S84" s="271">
        <f>建設係数!AL84*S$122</f>
        <v>0</v>
      </c>
      <c r="T84" s="271">
        <f>建設係数!AM84*T$122</f>
        <v>0</v>
      </c>
      <c r="U84" s="271">
        <f>建設係数!AN84*U$122</f>
        <v>0</v>
      </c>
      <c r="V84" s="271">
        <f>建設係数!AO84*V$122</f>
        <v>0</v>
      </c>
      <c r="W84" s="271">
        <f>建設係数!AP84*W$122</f>
        <v>0</v>
      </c>
      <c r="X84" s="271">
        <f>建設係数!AQ84*X$122</f>
        <v>0</v>
      </c>
      <c r="Y84" s="271">
        <f>建設係数!AR84*Y$122</f>
        <v>0</v>
      </c>
      <c r="Z84" s="271">
        <f>建設係数!AS84*Z$122</f>
        <v>0</v>
      </c>
      <c r="AA84" s="271">
        <f>建設係数!AT84*AA$122</f>
        <v>0</v>
      </c>
      <c r="AB84" s="271">
        <f>建設係数!AU84*AB$122</f>
        <v>0</v>
      </c>
      <c r="AC84" s="271">
        <f>建設係数!AV84*AC$122</f>
        <v>0</v>
      </c>
      <c r="AD84" s="271">
        <f>建設係数!AW84*AD$122</f>
        <v>0</v>
      </c>
      <c r="AE84" s="271">
        <f>建設係数!AX84*AE$122</f>
        <v>0</v>
      </c>
      <c r="AF84" s="271">
        <f>建設係数!AY84*AF$122</f>
        <v>0</v>
      </c>
      <c r="AG84" s="271">
        <f>建設係数!AZ84*AG$122</f>
        <v>0</v>
      </c>
      <c r="AH84" s="271">
        <f>建設係数!BA84*AH$122</f>
        <v>0</v>
      </c>
      <c r="AI84" s="271">
        <f>建設係数!BB84*AI$122</f>
        <v>0</v>
      </c>
      <c r="AJ84" s="271">
        <f>建設係数!BC84*AJ$122</f>
        <v>0</v>
      </c>
      <c r="AK84" s="271">
        <f>建設係数!BD84*AK$122</f>
        <v>0</v>
      </c>
      <c r="AL84" s="271">
        <f>建設係数!BE84*AL$122</f>
        <v>0</v>
      </c>
      <c r="AM84" s="271">
        <f>建設係数!BF84*AM$122</f>
        <v>0</v>
      </c>
      <c r="AN84" s="271">
        <f>建設係数!BG84*AN$122</f>
        <v>0</v>
      </c>
      <c r="AO84" s="271">
        <f>建設係数!BH84*AO$122</f>
        <v>0</v>
      </c>
      <c r="AP84" s="271">
        <f>建設係数!BI84*AP$122</f>
        <v>0</v>
      </c>
      <c r="AQ84" s="271">
        <f>建設係数!BJ84*AQ$122</f>
        <v>0</v>
      </c>
      <c r="AR84" s="271">
        <f>建設係数!BK84*AR$122</f>
        <v>0</v>
      </c>
      <c r="AS84" s="271">
        <f>建設係数!BL84*AS$122</f>
        <v>0</v>
      </c>
      <c r="AT84" s="271">
        <f>建設係数!BM84*AT$122</f>
        <v>0</v>
      </c>
      <c r="AU84" s="271">
        <f>建設係数!BN84*AU$122</f>
        <v>0</v>
      </c>
      <c r="AV84" s="271">
        <f>建設係数!BO84*AV$122</f>
        <v>0</v>
      </c>
      <c r="AW84" s="271">
        <f>建設係数!BP84*AW$122</f>
        <v>0</v>
      </c>
      <c r="AX84" s="271">
        <f>建設係数!BQ84*AX$122</f>
        <v>0</v>
      </c>
      <c r="AY84" s="271">
        <f>建設係数!BR84*AY$122</f>
        <v>0</v>
      </c>
      <c r="AZ84" s="271">
        <f>建設係数!BS84*AZ$122</f>
        <v>0</v>
      </c>
      <c r="BA84" s="271">
        <f>建設係数!BT84*BA$122</f>
        <v>0</v>
      </c>
      <c r="BB84" s="271">
        <f>建設係数!BU84*BB$122</f>
        <v>0</v>
      </c>
      <c r="BC84" s="271">
        <f>建設係数!BV84*BC$122</f>
        <v>0</v>
      </c>
      <c r="BD84" s="271">
        <f>建設係数!BW84*BD$122</f>
        <v>0</v>
      </c>
      <c r="BE84" s="271">
        <f>建設係数!BX84*BE$122</f>
        <v>0</v>
      </c>
      <c r="BF84" s="271">
        <f>建設係数!BY84*BF$122</f>
        <v>0</v>
      </c>
      <c r="BG84" s="271">
        <f>建設係数!BZ84*BG$122</f>
        <v>0</v>
      </c>
      <c r="BH84" s="271">
        <f>建設係数!CA84*BH$122</f>
        <v>0</v>
      </c>
      <c r="BI84" s="271">
        <f>建設係数!CB84*BI$122</f>
        <v>0</v>
      </c>
      <c r="BJ84" s="271">
        <f>建設係数!CC84*BJ$122</f>
        <v>0</v>
      </c>
      <c r="BK84" s="271">
        <f>建設係数!CD84*BK$122</f>
        <v>0</v>
      </c>
      <c r="BL84" s="271">
        <f>建設係数!CE84*BL$122</f>
        <v>0</v>
      </c>
      <c r="BM84" s="271">
        <f>建設係数!CF84*BM$122</f>
        <v>0</v>
      </c>
      <c r="BN84" s="271">
        <f>建設係数!CG84*BN$122</f>
        <v>0</v>
      </c>
      <c r="BO84" s="272">
        <f t="shared" si="30"/>
        <v>0</v>
      </c>
      <c r="BP84" s="48"/>
      <c r="BU84" s="7"/>
      <c r="BV84" s="198">
        <v>57</v>
      </c>
      <c r="BW84" s="214"/>
      <c r="CN84" s="520">
        <f t="shared" si="31"/>
        <v>79</v>
      </c>
      <c r="CO84" s="222">
        <v>579</v>
      </c>
      <c r="CP84" s="197" t="s">
        <v>553</v>
      </c>
      <c r="CQ84" s="536">
        <f>埼玉波及!V86</f>
        <v>0</v>
      </c>
      <c r="CR84" s="536">
        <f>埼玉波及!W86</f>
        <v>0</v>
      </c>
      <c r="CS84" s="536">
        <f>埼玉波及!X86</f>
        <v>0</v>
      </c>
      <c r="CT84" s="536">
        <f>埼玉波及!Y86</f>
        <v>0</v>
      </c>
      <c r="CU84" s="201">
        <f t="shared" si="32"/>
        <v>4.21E-5</v>
      </c>
      <c r="CV84" s="53"/>
      <c r="CW84" s="205">
        <v>79</v>
      </c>
      <c r="CX84" s="529">
        <f t="shared" si="33"/>
        <v>579</v>
      </c>
      <c r="CY84" s="530" t="str">
        <f t="shared" si="34"/>
        <v>郵便・信書便</v>
      </c>
      <c r="CZ84" s="518">
        <f t="shared" si="35"/>
        <v>0</v>
      </c>
      <c r="DA84" s="518">
        <f t="shared" si="36"/>
        <v>0</v>
      </c>
      <c r="DB84" s="518">
        <f t="shared" si="37"/>
        <v>0</v>
      </c>
      <c r="DC84" s="519">
        <f t="shared" si="38"/>
        <v>0</v>
      </c>
    </row>
    <row r="85" spans="1:114">
      <c r="A85" s="7"/>
      <c r="B85" s="222">
        <v>578</v>
      </c>
      <c r="C85" s="197" t="s">
        <v>552</v>
      </c>
      <c r="D85" s="271">
        <f>建設係数!W85*D$122</f>
        <v>0</v>
      </c>
      <c r="E85" s="271">
        <f>建設係数!X85*E$122</f>
        <v>0</v>
      </c>
      <c r="F85" s="271">
        <f>建設係数!Y85*F$122</f>
        <v>0</v>
      </c>
      <c r="G85" s="271">
        <f>建設係数!Z85*G$122</f>
        <v>0</v>
      </c>
      <c r="H85" s="271">
        <f>建設係数!AA85*H$122</f>
        <v>0</v>
      </c>
      <c r="I85" s="271">
        <f>建設係数!AB85*I$122</f>
        <v>0</v>
      </c>
      <c r="J85" s="271">
        <f>建設係数!AC85*J$122</f>
        <v>0</v>
      </c>
      <c r="K85" s="271">
        <f>建設係数!AD85*K$122</f>
        <v>0</v>
      </c>
      <c r="L85" s="271">
        <f>建設係数!AE85*L$122</f>
        <v>0</v>
      </c>
      <c r="M85" s="271">
        <f>建設係数!AF85*M$122</f>
        <v>0</v>
      </c>
      <c r="N85" s="271">
        <f>建設係数!AG85*N$122</f>
        <v>0</v>
      </c>
      <c r="O85" s="271">
        <f>建設係数!AH85*O$122</f>
        <v>0</v>
      </c>
      <c r="P85" s="271">
        <f>建設係数!AI85*P$122</f>
        <v>0</v>
      </c>
      <c r="Q85" s="271">
        <f>建設係数!AJ85*Q$122</f>
        <v>0</v>
      </c>
      <c r="R85" s="271">
        <f>建設係数!AK85*R$122</f>
        <v>0</v>
      </c>
      <c r="S85" s="271">
        <f>建設係数!AL85*S$122</f>
        <v>0</v>
      </c>
      <c r="T85" s="271">
        <f>建設係数!AM85*T$122</f>
        <v>0</v>
      </c>
      <c r="U85" s="271">
        <f>建設係数!AN85*U$122</f>
        <v>0</v>
      </c>
      <c r="V85" s="271">
        <f>建設係数!AO85*V$122</f>
        <v>0</v>
      </c>
      <c r="W85" s="271">
        <f>建設係数!AP85*W$122</f>
        <v>0</v>
      </c>
      <c r="X85" s="271">
        <f>建設係数!AQ85*X$122</f>
        <v>0</v>
      </c>
      <c r="Y85" s="271">
        <f>建設係数!AR85*Y$122</f>
        <v>0</v>
      </c>
      <c r="Z85" s="271">
        <f>建設係数!AS85*Z$122</f>
        <v>0</v>
      </c>
      <c r="AA85" s="271">
        <f>建設係数!AT85*AA$122</f>
        <v>0</v>
      </c>
      <c r="AB85" s="271">
        <f>建設係数!AU85*AB$122</f>
        <v>0</v>
      </c>
      <c r="AC85" s="271">
        <f>建設係数!AV85*AC$122</f>
        <v>0</v>
      </c>
      <c r="AD85" s="271">
        <f>建設係数!AW85*AD$122</f>
        <v>0</v>
      </c>
      <c r="AE85" s="271">
        <f>建設係数!AX85*AE$122</f>
        <v>0</v>
      </c>
      <c r="AF85" s="271">
        <f>建設係数!AY85*AF$122</f>
        <v>0</v>
      </c>
      <c r="AG85" s="271">
        <f>建設係数!AZ85*AG$122</f>
        <v>0</v>
      </c>
      <c r="AH85" s="271">
        <f>建設係数!BA85*AH$122</f>
        <v>0</v>
      </c>
      <c r="AI85" s="271">
        <f>建設係数!BB85*AI$122</f>
        <v>0</v>
      </c>
      <c r="AJ85" s="271">
        <f>建設係数!BC85*AJ$122</f>
        <v>0</v>
      </c>
      <c r="AK85" s="271">
        <f>建設係数!BD85*AK$122</f>
        <v>0</v>
      </c>
      <c r="AL85" s="271">
        <f>建設係数!BE85*AL$122</f>
        <v>0</v>
      </c>
      <c r="AM85" s="271">
        <f>建設係数!BF85*AM$122</f>
        <v>0</v>
      </c>
      <c r="AN85" s="271">
        <f>建設係数!BG85*AN$122</f>
        <v>0</v>
      </c>
      <c r="AO85" s="271">
        <f>建設係数!BH85*AO$122</f>
        <v>0</v>
      </c>
      <c r="AP85" s="271">
        <f>建設係数!BI85*AP$122</f>
        <v>0</v>
      </c>
      <c r="AQ85" s="271">
        <f>建設係数!BJ85*AQ$122</f>
        <v>0</v>
      </c>
      <c r="AR85" s="271">
        <f>建設係数!BK85*AR$122</f>
        <v>0</v>
      </c>
      <c r="AS85" s="271">
        <f>建設係数!BL85*AS$122</f>
        <v>0</v>
      </c>
      <c r="AT85" s="271">
        <f>建設係数!BM85*AT$122</f>
        <v>0</v>
      </c>
      <c r="AU85" s="271">
        <f>建設係数!BN85*AU$122</f>
        <v>0</v>
      </c>
      <c r="AV85" s="271">
        <f>建設係数!BO85*AV$122</f>
        <v>0</v>
      </c>
      <c r="AW85" s="271">
        <f>建設係数!BP85*AW$122</f>
        <v>0</v>
      </c>
      <c r="AX85" s="271">
        <f>建設係数!BQ85*AX$122</f>
        <v>0</v>
      </c>
      <c r="AY85" s="271">
        <f>建設係数!BR85*AY$122</f>
        <v>0</v>
      </c>
      <c r="AZ85" s="271">
        <f>建設係数!BS85*AZ$122</f>
        <v>0</v>
      </c>
      <c r="BA85" s="271">
        <f>建設係数!BT85*BA$122</f>
        <v>0</v>
      </c>
      <c r="BB85" s="271">
        <f>建設係数!BU85*BB$122</f>
        <v>0</v>
      </c>
      <c r="BC85" s="271">
        <f>建設係数!BV85*BC$122</f>
        <v>0</v>
      </c>
      <c r="BD85" s="271">
        <f>建設係数!BW85*BD$122</f>
        <v>0</v>
      </c>
      <c r="BE85" s="271">
        <f>建設係数!BX85*BE$122</f>
        <v>0</v>
      </c>
      <c r="BF85" s="271">
        <f>建設係数!BY85*BF$122</f>
        <v>0</v>
      </c>
      <c r="BG85" s="271">
        <f>建設係数!BZ85*BG$122</f>
        <v>0</v>
      </c>
      <c r="BH85" s="271">
        <f>建設係数!CA85*BH$122</f>
        <v>0</v>
      </c>
      <c r="BI85" s="271">
        <f>建設係数!CB85*BI$122</f>
        <v>0</v>
      </c>
      <c r="BJ85" s="271">
        <f>建設係数!CC85*BJ$122</f>
        <v>0</v>
      </c>
      <c r="BK85" s="271">
        <f>建設係数!CD85*BK$122</f>
        <v>0</v>
      </c>
      <c r="BL85" s="271">
        <f>建設係数!CE85*BL$122</f>
        <v>0</v>
      </c>
      <c r="BM85" s="271">
        <f>建設係数!CF85*BM$122</f>
        <v>0</v>
      </c>
      <c r="BN85" s="271">
        <f>建設係数!CG85*BN$122</f>
        <v>0</v>
      </c>
      <c r="BO85" s="272">
        <f t="shared" si="30"/>
        <v>0</v>
      </c>
      <c r="BP85" s="48"/>
      <c r="BU85" s="7"/>
      <c r="BV85" s="198">
        <v>57</v>
      </c>
      <c r="BW85" s="214"/>
      <c r="CN85" s="520">
        <f t="shared" si="31"/>
        <v>80</v>
      </c>
      <c r="CO85" s="222">
        <v>591</v>
      </c>
      <c r="CP85" s="197" t="s">
        <v>554</v>
      </c>
      <c r="CQ85" s="536">
        <f>埼玉波及!V87</f>
        <v>0</v>
      </c>
      <c r="CR85" s="536">
        <f>埼玉波及!W87</f>
        <v>0</v>
      </c>
      <c r="CS85" s="536">
        <f>埼玉波及!X87</f>
        <v>0</v>
      </c>
      <c r="CT85" s="536">
        <f>埼玉波及!Y87</f>
        <v>0</v>
      </c>
      <c r="CU85" s="201">
        <f t="shared" si="32"/>
        <v>4.0899999999999998E-5</v>
      </c>
      <c r="CV85" s="53"/>
      <c r="CW85" s="205">
        <v>80</v>
      </c>
      <c r="CX85" s="529">
        <f t="shared" si="33"/>
        <v>591</v>
      </c>
      <c r="CY85" s="530" t="str">
        <f t="shared" si="34"/>
        <v>通信</v>
      </c>
      <c r="CZ85" s="518">
        <f t="shared" si="35"/>
        <v>0</v>
      </c>
      <c r="DA85" s="518">
        <f t="shared" si="36"/>
        <v>0</v>
      </c>
      <c r="DB85" s="518">
        <f t="shared" si="37"/>
        <v>0</v>
      </c>
      <c r="DC85" s="519">
        <f t="shared" si="38"/>
        <v>0</v>
      </c>
    </row>
    <row r="86" spans="1:114">
      <c r="A86" s="7"/>
      <c r="B86" s="222">
        <v>579</v>
      </c>
      <c r="C86" s="197" t="s">
        <v>553</v>
      </c>
      <c r="D86" s="271">
        <f>建設係数!W86*D$122</f>
        <v>0</v>
      </c>
      <c r="E86" s="271">
        <f>建設係数!X86*E$122</f>
        <v>0</v>
      </c>
      <c r="F86" s="271">
        <f>建設係数!Y86*F$122</f>
        <v>0</v>
      </c>
      <c r="G86" s="271">
        <f>建設係数!Z86*G$122</f>
        <v>0</v>
      </c>
      <c r="H86" s="271">
        <f>建設係数!AA86*H$122</f>
        <v>0</v>
      </c>
      <c r="I86" s="271">
        <f>建設係数!AB86*I$122</f>
        <v>0</v>
      </c>
      <c r="J86" s="271">
        <f>建設係数!AC86*J$122</f>
        <v>0</v>
      </c>
      <c r="K86" s="271">
        <f>建設係数!AD86*K$122</f>
        <v>0</v>
      </c>
      <c r="L86" s="271">
        <f>建設係数!AE86*L$122</f>
        <v>0</v>
      </c>
      <c r="M86" s="271">
        <f>建設係数!AF86*M$122</f>
        <v>0</v>
      </c>
      <c r="N86" s="271">
        <f>建設係数!AG86*N$122</f>
        <v>0</v>
      </c>
      <c r="O86" s="271">
        <f>建設係数!AH86*O$122</f>
        <v>0</v>
      </c>
      <c r="P86" s="271">
        <f>建設係数!AI86*P$122</f>
        <v>0</v>
      </c>
      <c r="Q86" s="271">
        <f>建設係数!AJ86*Q$122</f>
        <v>0</v>
      </c>
      <c r="R86" s="271">
        <f>建設係数!AK86*R$122</f>
        <v>0</v>
      </c>
      <c r="S86" s="271">
        <f>建設係数!AL86*S$122</f>
        <v>0</v>
      </c>
      <c r="T86" s="271">
        <f>建設係数!AM86*T$122</f>
        <v>0</v>
      </c>
      <c r="U86" s="271">
        <f>建設係数!AN86*U$122</f>
        <v>0</v>
      </c>
      <c r="V86" s="271">
        <f>建設係数!AO86*V$122</f>
        <v>0</v>
      </c>
      <c r="W86" s="271">
        <f>建設係数!AP86*W$122</f>
        <v>0</v>
      </c>
      <c r="X86" s="271">
        <f>建設係数!AQ86*X$122</f>
        <v>0</v>
      </c>
      <c r="Y86" s="271">
        <f>建設係数!AR86*Y$122</f>
        <v>0</v>
      </c>
      <c r="Z86" s="271">
        <f>建設係数!AS86*Z$122</f>
        <v>0</v>
      </c>
      <c r="AA86" s="271">
        <f>建設係数!AT86*AA$122</f>
        <v>0</v>
      </c>
      <c r="AB86" s="271">
        <f>建設係数!AU86*AB$122</f>
        <v>0</v>
      </c>
      <c r="AC86" s="271">
        <f>建設係数!AV86*AC$122</f>
        <v>0</v>
      </c>
      <c r="AD86" s="271">
        <f>建設係数!AW86*AD$122</f>
        <v>0</v>
      </c>
      <c r="AE86" s="271">
        <f>建設係数!AX86*AE$122</f>
        <v>0</v>
      </c>
      <c r="AF86" s="271">
        <f>建設係数!AY86*AF$122</f>
        <v>0</v>
      </c>
      <c r="AG86" s="271">
        <f>建設係数!AZ86*AG$122</f>
        <v>0</v>
      </c>
      <c r="AH86" s="271">
        <f>建設係数!BA86*AH$122</f>
        <v>0</v>
      </c>
      <c r="AI86" s="271">
        <f>建設係数!BB86*AI$122</f>
        <v>0</v>
      </c>
      <c r="AJ86" s="271">
        <f>建設係数!BC86*AJ$122</f>
        <v>0</v>
      </c>
      <c r="AK86" s="271">
        <f>建設係数!BD86*AK$122</f>
        <v>0</v>
      </c>
      <c r="AL86" s="271">
        <f>建設係数!BE86*AL$122</f>
        <v>0</v>
      </c>
      <c r="AM86" s="271">
        <f>建設係数!BF86*AM$122</f>
        <v>0</v>
      </c>
      <c r="AN86" s="271">
        <f>建設係数!BG86*AN$122</f>
        <v>0</v>
      </c>
      <c r="AO86" s="271">
        <f>建設係数!BH86*AO$122</f>
        <v>0</v>
      </c>
      <c r="AP86" s="271">
        <f>建設係数!BI86*AP$122</f>
        <v>0</v>
      </c>
      <c r="AQ86" s="271">
        <f>建設係数!BJ86*AQ$122</f>
        <v>0</v>
      </c>
      <c r="AR86" s="271">
        <f>建設係数!BK86*AR$122</f>
        <v>0</v>
      </c>
      <c r="AS86" s="271">
        <f>建設係数!BL86*AS$122</f>
        <v>0</v>
      </c>
      <c r="AT86" s="271">
        <f>建設係数!BM86*AT$122</f>
        <v>0</v>
      </c>
      <c r="AU86" s="271">
        <f>建設係数!BN86*AU$122</f>
        <v>0</v>
      </c>
      <c r="AV86" s="271">
        <f>建設係数!BO86*AV$122</f>
        <v>0</v>
      </c>
      <c r="AW86" s="271">
        <f>建設係数!BP86*AW$122</f>
        <v>0</v>
      </c>
      <c r="AX86" s="271">
        <f>建設係数!BQ86*AX$122</f>
        <v>0</v>
      </c>
      <c r="AY86" s="271">
        <f>建設係数!BR86*AY$122</f>
        <v>0</v>
      </c>
      <c r="AZ86" s="271">
        <f>建設係数!BS86*AZ$122</f>
        <v>0</v>
      </c>
      <c r="BA86" s="271">
        <f>建設係数!BT86*BA$122</f>
        <v>0</v>
      </c>
      <c r="BB86" s="271">
        <f>建設係数!BU86*BB$122</f>
        <v>0</v>
      </c>
      <c r="BC86" s="271">
        <f>建設係数!BV86*BC$122</f>
        <v>0</v>
      </c>
      <c r="BD86" s="271">
        <f>建設係数!BW86*BD$122</f>
        <v>0</v>
      </c>
      <c r="BE86" s="271">
        <f>建設係数!BX86*BE$122</f>
        <v>0</v>
      </c>
      <c r="BF86" s="271">
        <f>建設係数!BY86*BF$122</f>
        <v>0</v>
      </c>
      <c r="BG86" s="271">
        <f>建設係数!BZ86*BG$122</f>
        <v>0</v>
      </c>
      <c r="BH86" s="271">
        <f>建設係数!CA86*BH$122</f>
        <v>0</v>
      </c>
      <c r="BI86" s="271">
        <f>建設係数!CB86*BI$122</f>
        <v>0</v>
      </c>
      <c r="BJ86" s="271">
        <f>建設係数!CC86*BJ$122</f>
        <v>0</v>
      </c>
      <c r="BK86" s="271">
        <f>建設係数!CD86*BK$122</f>
        <v>0</v>
      </c>
      <c r="BL86" s="271">
        <f>建設係数!CE86*BL$122</f>
        <v>0</v>
      </c>
      <c r="BM86" s="271">
        <f>建設係数!CF86*BM$122</f>
        <v>0</v>
      </c>
      <c r="BN86" s="271">
        <f>建設係数!CG86*BN$122</f>
        <v>0</v>
      </c>
      <c r="BO86" s="272">
        <f t="shared" si="30"/>
        <v>0</v>
      </c>
      <c r="BP86" s="48"/>
      <c r="BU86" s="7"/>
      <c r="BV86" s="198">
        <v>57</v>
      </c>
      <c r="BW86" s="214"/>
      <c r="CN86" s="520">
        <f t="shared" si="31"/>
        <v>81</v>
      </c>
      <c r="CO86" s="222">
        <v>592</v>
      </c>
      <c r="CP86" s="197" t="s">
        <v>555</v>
      </c>
      <c r="CQ86" s="536">
        <f>埼玉波及!V88</f>
        <v>0</v>
      </c>
      <c r="CR86" s="536">
        <f>埼玉波及!W88</f>
        <v>0</v>
      </c>
      <c r="CS86" s="536">
        <f>埼玉波及!X88</f>
        <v>0</v>
      </c>
      <c r="CT86" s="536">
        <f>埼玉波及!Y88</f>
        <v>0</v>
      </c>
      <c r="CU86" s="201">
        <f t="shared" si="32"/>
        <v>4.0799999999999996E-5</v>
      </c>
      <c r="CV86" s="53"/>
      <c r="CW86" s="205">
        <v>81</v>
      </c>
      <c r="CX86" s="529">
        <f t="shared" si="33"/>
        <v>592</v>
      </c>
      <c r="CY86" s="530" t="str">
        <f t="shared" si="34"/>
        <v>放送</v>
      </c>
      <c r="CZ86" s="518">
        <f t="shared" si="35"/>
        <v>0</v>
      </c>
      <c r="DA86" s="518">
        <f t="shared" si="36"/>
        <v>0</v>
      </c>
      <c r="DB86" s="518">
        <f t="shared" si="37"/>
        <v>0</v>
      </c>
      <c r="DC86" s="519">
        <f t="shared" si="38"/>
        <v>0</v>
      </c>
    </row>
    <row r="87" spans="1:114">
      <c r="A87" s="7"/>
      <c r="B87" s="222">
        <v>591</v>
      </c>
      <c r="C87" s="197" t="s">
        <v>554</v>
      </c>
      <c r="D87" s="271">
        <f>建設係数!W87*D$122</f>
        <v>0</v>
      </c>
      <c r="E87" s="271">
        <f>建設係数!X87*E$122</f>
        <v>0</v>
      </c>
      <c r="F87" s="271">
        <f>建設係数!Y87*F$122</f>
        <v>0</v>
      </c>
      <c r="G87" s="271">
        <f>建設係数!Z87*G$122</f>
        <v>0</v>
      </c>
      <c r="H87" s="271">
        <f>建設係数!AA87*H$122</f>
        <v>0</v>
      </c>
      <c r="I87" s="271">
        <f>建設係数!AB87*I$122</f>
        <v>0</v>
      </c>
      <c r="J87" s="271">
        <f>建設係数!AC87*J$122</f>
        <v>0</v>
      </c>
      <c r="K87" s="271">
        <f>建設係数!AD87*K$122</f>
        <v>0</v>
      </c>
      <c r="L87" s="271">
        <f>建設係数!AE87*L$122</f>
        <v>0</v>
      </c>
      <c r="M87" s="271">
        <f>建設係数!AF87*M$122</f>
        <v>0</v>
      </c>
      <c r="N87" s="271">
        <f>建設係数!AG87*N$122</f>
        <v>0</v>
      </c>
      <c r="O87" s="271">
        <f>建設係数!AH87*O$122</f>
        <v>0</v>
      </c>
      <c r="P87" s="271">
        <f>建設係数!AI87*P$122</f>
        <v>0</v>
      </c>
      <c r="Q87" s="271">
        <f>建設係数!AJ87*Q$122</f>
        <v>0</v>
      </c>
      <c r="R87" s="271">
        <f>建設係数!AK87*R$122</f>
        <v>0</v>
      </c>
      <c r="S87" s="271">
        <f>建設係数!AL87*S$122</f>
        <v>0</v>
      </c>
      <c r="T87" s="271">
        <f>建設係数!AM87*T$122</f>
        <v>0</v>
      </c>
      <c r="U87" s="271">
        <f>建設係数!AN87*U$122</f>
        <v>0</v>
      </c>
      <c r="V87" s="271">
        <f>建設係数!AO87*V$122</f>
        <v>0</v>
      </c>
      <c r="W87" s="271">
        <f>建設係数!AP87*W$122</f>
        <v>0</v>
      </c>
      <c r="X87" s="271">
        <f>建設係数!AQ87*X$122</f>
        <v>0</v>
      </c>
      <c r="Y87" s="271">
        <f>建設係数!AR87*Y$122</f>
        <v>0</v>
      </c>
      <c r="Z87" s="271">
        <f>建設係数!AS87*Z$122</f>
        <v>0</v>
      </c>
      <c r="AA87" s="271">
        <f>建設係数!AT87*AA$122</f>
        <v>0</v>
      </c>
      <c r="AB87" s="271">
        <f>建設係数!AU87*AB$122</f>
        <v>0</v>
      </c>
      <c r="AC87" s="271">
        <f>建設係数!AV87*AC$122</f>
        <v>0</v>
      </c>
      <c r="AD87" s="271">
        <f>建設係数!AW87*AD$122</f>
        <v>0</v>
      </c>
      <c r="AE87" s="271">
        <f>建設係数!AX87*AE$122</f>
        <v>0</v>
      </c>
      <c r="AF87" s="271">
        <f>建設係数!AY87*AF$122</f>
        <v>0</v>
      </c>
      <c r="AG87" s="271">
        <f>建設係数!AZ87*AG$122</f>
        <v>0</v>
      </c>
      <c r="AH87" s="271">
        <f>建設係数!BA87*AH$122</f>
        <v>0</v>
      </c>
      <c r="AI87" s="271">
        <f>建設係数!BB87*AI$122</f>
        <v>0</v>
      </c>
      <c r="AJ87" s="271">
        <f>建設係数!BC87*AJ$122</f>
        <v>0</v>
      </c>
      <c r="AK87" s="271">
        <f>建設係数!BD87*AK$122</f>
        <v>0</v>
      </c>
      <c r="AL87" s="271">
        <f>建設係数!BE87*AL$122</f>
        <v>0</v>
      </c>
      <c r="AM87" s="271">
        <f>建設係数!BF87*AM$122</f>
        <v>0</v>
      </c>
      <c r="AN87" s="271">
        <f>建設係数!BG87*AN$122</f>
        <v>0</v>
      </c>
      <c r="AO87" s="271">
        <f>建設係数!BH87*AO$122</f>
        <v>0</v>
      </c>
      <c r="AP87" s="271">
        <f>建設係数!BI87*AP$122</f>
        <v>0</v>
      </c>
      <c r="AQ87" s="271">
        <f>建設係数!BJ87*AQ$122</f>
        <v>0</v>
      </c>
      <c r="AR87" s="271">
        <f>建設係数!BK87*AR$122</f>
        <v>0</v>
      </c>
      <c r="AS87" s="271">
        <f>建設係数!BL87*AS$122</f>
        <v>0</v>
      </c>
      <c r="AT87" s="271">
        <f>建設係数!BM87*AT$122</f>
        <v>0</v>
      </c>
      <c r="AU87" s="271">
        <f>建設係数!BN87*AU$122</f>
        <v>0</v>
      </c>
      <c r="AV87" s="271">
        <f>建設係数!BO87*AV$122</f>
        <v>0</v>
      </c>
      <c r="AW87" s="271">
        <f>建設係数!BP87*AW$122</f>
        <v>0</v>
      </c>
      <c r="AX87" s="271">
        <f>建設係数!BQ87*AX$122</f>
        <v>0</v>
      </c>
      <c r="AY87" s="271">
        <f>建設係数!BR87*AY$122</f>
        <v>0</v>
      </c>
      <c r="AZ87" s="271">
        <f>建設係数!BS87*AZ$122</f>
        <v>0</v>
      </c>
      <c r="BA87" s="271">
        <f>建設係数!BT87*BA$122</f>
        <v>0</v>
      </c>
      <c r="BB87" s="271">
        <f>建設係数!BU87*BB$122</f>
        <v>0</v>
      </c>
      <c r="BC87" s="271">
        <f>建設係数!BV87*BC$122</f>
        <v>0</v>
      </c>
      <c r="BD87" s="271">
        <f>建設係数!BW87*BD$122</f>
        <v>0</v>
      </c>
      <c r="BE87" s="271">
        <f>建設係数!BX87*BE$122</f>
        <v>0</v>
      </c>
      <c r="BF87" s="271">
        <f>建設係数!BY87*BF$122</f>
        <v>0</v>
      </c>
      <c r="BG87" s="271">
        <f>建設係数!BZ87*BG$122</f>
        <v>0</v>
      </c>
      <c r="BH87" s="271">
        <f>建設係数!CA87*BH$122</f>
        <v>0</v>
      </c>
      <c r="BI87" s="271">
        <f>建設係数!CB87*BI$122</f>
        <v>0</v>
      </c>
      <c r="BJ87" s="271">
        <f>建設係数!CC87*BJ$122</f>
        <v>0</v>
      </c>
      <c r="BK87" s="271">
        <f>建設係数!CD87*BK$122</f>
        <v>0</v>
      </c>
      <c r="BL87" s="271">
        <f>建設係数!CE87*BL$122</f>
        <v>0</v>
      </c>
      <c r="BM87" s="271">
        <f>建設係数!CF87*BM$122</f>
        <v>0</v>
      </c>
      <c r="BN87" s="271">
        <f>建設係数!CG87*BN$122</f>
        <v>0</v>
      </c>
      <c r="BO87" s="272">
        <f t="shared" si="30"/>
        <v>0</v>
      </c>
      <c r="BP87" s="48"/>
      <c r="BU87" s="7"/>
      <c r="BV87" s="198">
        <v>59</v>
      </c>
      <c r="BW87" s="214"/>
      <c r="CN87" s="520">
        <f t="shared" si="31"/>
        <v>82</v>
      </c>
      <c r="CO87" s="222">
        <v>593</v>
      </c>
      <c r="CP87" s="197" t="s">
        <v>556</v>
      </c>
      <c r="CQ87" s="536">
        <f>埼玉波及!V89</f>
        <v>0</v>
      </c>
      <c r="CR87" s="536">
        <f>埼玉波及!W89</f>
        <v>0</v>
      </c>
      <c r="CS87" s="536">
        <f>埼玉波及!X89</f>
        <v>0</v>
      </c>
      <c r="CT87" s="536">
        <f>埼玉波及!Y89</f>
        <v>0</v>
      </c>
      <c r="CU87" s="201">
        <f t="shared" si="32"/>
        <v>4.07E-5</v>
      </c>
      <c r="CV87" s="53"/>
      <c r="CW87" s="205">
        <v>82</v>
      </c>
      <c r="CX87" s="529">
        <f t="shared" si="33"/>
        <v>593</v>
      </c>
      <c r="CY87" s="530" t="str">
        <f t="shared" si="34"/>
        <v>情報サービス</v>
      </c>
      <c r="CZ87" s="518">
        <f t="shared" si="35"/>
        <v>0</v>
      </c>
      <c r="DA87" s="518">
        <f t="shared" si="36"/>
        <v>0</v>
      </c>
      <c r="DB87" s="518">
        <f t="shared" si="37"/>
        <v>0</v>
      </c>
      <c r="DC87" s="519">
        <f t="shared" si="38"/>
        <v>0</v>
      </c>
    </row>
    <row r="88" spans="1:114">
      <c r="A88" s="7"/>
      <c r="B88" s="222">
        <v>592</v>
      </c>
      <c r="C88" s="197" t="s">
        <v>555</v>
      </c>
      <c r="D88" s="271">
        <f>建設係数!W88*D$122</f>
        <v>0</v>
      </c>
      <c r="E88" s="271">
        <f>建設係数!X88*E$122</f>
        <v>0</v>
      </c>
      <c r="F88" s="271">
        <f>建設係数!Y88*F$122</f>
        <v>0</v>
      </c>
      <c r="G88" s="271">
        <f>建設係数!Z88*G$122</f>
        <v>0</v>
      </c>
      <c r="H88" s="271">
        <f>建設係数!AA88*H$122</f>
        <v>0</v>
      </c>
      <c r="I88" s="271">
        <f>建設係数!AB88*I$122</f>
        <v>0</v>
      </c>
      <c r="J88" s="271">
        <f>建設係数!AC88*J$122</f>
        <v>0</v>
      </c>
      <c r="K88" s="271">
        <f>建設係数!AD88*K$122</f>
        <v>0</v>
      </c>
      <c r="L88" s="271">
        <f>建設係数!AE88*L$122</f>
        <v>0</v>
      </c>
      <c r="M88" s="271">
        <f>建設係数!AF88*M$122</f>
        <v>0</v>
      </c>
      <c r="N88" s="271">
        <f>建設係数!AG88*N$122</f>
        <v>0</v>
      </c>
      <c r="O88" s="271">
        <f>建設係数!AH88*O$122</f>
        <v>0</v>
      </c>
      <c r="P88" s="271">
        <f>建設係数!AI88*P$122</f>
        <v>0</v>
      </c>
      <c r="Q88" s="271">
        <f>建設係数!AJ88*Q$122</f>
        <v>0</v>
      </c>
      <c r="R88" s="271">
        <f>建設係数!AK88*R$122</f>
        <v>0</v>
      </c>
      <c r="S88" s="271">
        <f>建設係数!AL88*S$122</f>
        <v>0</v>
      </c>
      <c r="T88" s="271">
        <f>建設係数!AM88*T$122</f>
        <v>0</v>
      </c>
      <c r="U88" s="271">
        <f>建設係数!AN88*U$122</f>
        <v>0</v>
      </c>
      <c r="V88" s="271">
        <f>建設係数!AO88*V$122</f>
        <v>0</v>
      </c>
      <c r="W88" s="271">
        <f>建設係数!AP88*W$122</f>
        <v>0</v>
      </c>
      <c r="X88" s="271">
        <f>建設係数!AQ88*X$122</f>
        <v>0</v>
      </c>
      <c r="Y88" s="271">
        <f>建設係数!AR88*Y$122</f>
        <v>0</v>
      </c>
      <c r="Z88" s="271">
        <f>建設係数!AS88*Z$122</f>
        <v>0</v>
      </c>
      <c r="AA88" s="271">
        <f>建設係数!AT88*AA$122</f>
        <v>0</v>
      </c>
      <c r="AB88" s="271">
        <f>建設係数!AU88*AB$122</f>
        <v>0</v>
      </c>
      <c r="AC88" s="271">
        <f>建設係数!AV88*AC$122</f>
        <v>0</v>
      </c>
      <c r="AD88" s="271">
        <f>建設係数!AW88*AD$122</f>
        <v>0</v>
      </c>
      <c r="AE88" s="271">
        <f>建設係数!AX88*AE$122</f>
        <v>0</v>
      </c>
      <c r="AF88" s="271">
        <f>建設係数!AY88*AF$122</f>
        <v>0</v>
      </c>
      <c r="AG88" s="271">
        <f>建設係数!AZ88*AG$122</f>
        <v>0</v>
      </c>
      <c r="AH88" s="271">
        <f>建設係数!BA88*AH$122</f>
        <v>0</v>
      </c>
      <c r="AI88" s="271">
        <f>建設係数!BB88*AI$122</f>
        <v>0</v>
      </c>
      <c r="AJ88" s="271">
        <f>建設係数!BC88*AJ$122</f>
        <v>0</v>
      </c>
      <c r="AK88" s="271">
        <f>建設係数!BD88*AK$122</f>
        <v>0</v>
      </c>
      <c r="AL88" s="271">
        <f>建設係数!BE88*AL$122</f>
        <v>0</v>
      </c>
      <c r="AM88" s="271">
        <f>建設係数!BF88*AM$122</f>
        <v>0</v>
      </c>
      <c r="AN88" s="271">
        <f>建設係数!BG88*AN$122</f>
        <v>0</v>
      </c>
      <c r="AO88" s="271">
        <f>建設係数!BH88*AO$122</f>
        <v>0</v>
      </c>
      <c r="AP88" s="271">
        <f>建設係数!BI88*AP$122</f>
        <v>0</v>
      </c>
      <c r="AQ88" s="271">
        <f>建設係数!BJ88*AQ$122</f>
        <v>0</v>
      </c>
      <c r="AR88" s="271">
        <f>建設係数!BK88*AR$122</f>
        <v>0</v>
      </c>
      <c r="AS88" s="271">
        <f>建設係数!BL88*AS$122</f>
        <v>0</v>
      </c>
      <c r="AT88" s="271">
        <f>建設係数!BM88*AT$122</f>
        <v>0</v>
      </c>
      <c r="AU88" s="271">
        <f>建設係数!BN88*AU$122</f>
        <v>0</v>
      </c>
      <c r="AV88" s="271">
        <f>建設係数!BO88*AV$122</f>
        <v>0</v>
      </c>
      <c r="AW88" s="271">
        <f>建設係数!BP88*AW$122</f>
        <v>0</v>
      </c>
      <c r="AX88" s="271">
        <f>建設係数!BQ88*AX$122</f>
        <v>0</v>
      </c>
      <c r="AY88" s="271">
        <f>建設係数!BR88*AY$122</f>
        <v>0</v>
      </c>
      <c r="AZ88" s="271">
        <f>建設係数!BS88*AZ$122</f>
        <v>0</v>
      </c>
      <c r="BA88" s="271">
        <f>建設係数!BT88*BA$122</f>
        <v>0</v>
      </c>
      <c r="BB88" s="271">
        <f>建設係数!BU88*BB$122</f>
        <v>0</v>
      </c>
      <c r="BC88" s="271">
        <f>建設係数!BV88*BC$122</f>
        <v>0</v>
      </c>
      <c r="BD88" s="271">
        <f>建設係数!BW88*BD$122</f>
        <v>0</v>
      </c>
      <c r="BE88" s="271">
        <f>建設係数!BX88*BE$122</f>
        <v>0</v>
      </c>
      <c r="BF88" s="271">
        <f>建設係数!BY88*BF$122</f>
        <v>0</v>
      </c>
      <c r="BG88" s="271">
        <f>建設係数!BZ88*BG$122</f>
        <v>0</v>
      </c>
      <c r="BH88" s="271">
        <f>建設係数!CA88*BH$122</f>
        <v>0</v>
      </c>
      <c r="BI88" s="271">
        <f>建設係数!CB88*BI$122</f>
        <v>0</v>
      </c>
      <c r="BJ88" s="271">
        <f>建設係数!CC88*BJ$122</f>
        <v>0</v>
      </c>
      <c r="BK88" s="271">
        <f>建設係数!CD88*BK$122</f>
        <v>0</v>
      </c>
      <c r="BL88" s="271">
        <f>建設係数!CE88*BL$122</f>
        <v>0</v>
      </c>
      <c r="BM88" s="271">
        <f>建設係数!CF88*BM$122</f>
        <v>0</v>
      </c>
      <c r="BN88" s="271">
        <f>建設係数!CG88*BN$122</f>
        <v>0</v>
      </c>
      <c r="BO88" s="272">
        <f t="shared" si="30"/>
        <v>0</v>
      </c>
      <c r="BP88" s="48"/>
      <c r="BU88" s="7"/>
      <c r="BV88" s="198">
        <v>59</v>
      </c>
      <c r="BW88" s="214"/>
      <c r="CN88" s="520">
        <f t="shared" si="31"/>
        <v>83</v>
      </c>
      <c r="CO88" s="222">
        <v>594</v>
      </c>
      <c r="CP88" s="197" t="s">
        <v>557</v>
      </c>
      <c r="CQ88" s="536">
        <f>埼玉波及!V90</f>
        <v>0</v>
      </c>
      <c r="CR88" s="536">
        <f>埼玉波及!W90</f>
        <v>0</v>
      </c>
      <c r="CS88" s="536">
        <f>埼玉波及!X90</f>
        <v>0</v>
      </c>
      <c r="CT88" s="536">
        <f>埼玉波及!Y90</f>
        <v>0</v>
      </c>
      <c r="CU88" s="201">
        <f t="shared" si="32"/>
        <v>4.0599999999999998E-5</v>
      </c>
      <c r="CV88" s="53"/>
      <c r="CW88" s="205">
        <v>83</v>
      </c>
      <c r="CX88" s="529">
        <f t="shared" si="33"/>
        <v>594</v>
      </c>
      <c r="CY88" s="530" t="str">
        <f t="shared" si="34"/>
        <v>インターネット附随サービス</v>
      </c>
      <c r="CZ88" s="518">
        <f t="shared" si="35"/>
        <v>0</v>
      </c>
      <c r="DA88" s="518">
        <f t="shared" si="36"/>
        <v>0</v>
      </c>
      <c r="DB88" s="518">
        <f t="shared" si="37"/>
        <v>0</v>
      </c>
      <c r="DC88" s="519">
        <f t="shared" si="38"/>
        <v>0</v>
      </c>
    </row>
    <row r="89" spans="1:114">
      <c r="A89" s="7"/>
      <c r="B89" s="222">
        <v>593</v>
      </c>
      <c r="C89" s="197" t="s">
        <v>556</v>
      </c>
      <c r="D89" s="271">
        <f>建設係数!W89*D$122</f>
        <v>0</v>
      </c>
      <c r="E89" s="271">
        <f>建設係数!X89*E$122</f>
        <v>0</v>
      </c>
      <c r="F89" s="271">
        <f>建設係数!Y89*F$122</f>
        <v>0</v>
      </c>
      <c r="G89" s="271">
        <f>建設係数!Z89*G$122</f>
        <v>0</v>
      </c>
      <c r="H89" s="271">
        <f>建設係数!AA89*H$122</f>
        <v>0</v>
      </c>
      <c r="I89" s="271">
        <f>建設係数!AB89*I$122</f>
        <v>0</v>
      </c>
      <c r="J89" s="271">
        <f>建設係数!AC89*J$122</f>
        <v>0</v>
      </c>
      <c r="K89" s="271">
        <f>建設係数!AD89*K$122</f>
        <v>0</v>
      </c>
      <c r="L89" s="271">
        <f>建設係数!AE89*L$122</f>
        <v>0</v>
      </c>
      <c r="M89" s="271">
        <f>建設係数!AF89*M$122</f>
        <v>0</v>
      </c>
      <c r="N89" s="271">
        <f>建設係数!AG89*N$122</f>
        <v>0</v>
      </c>
      <c r="O89" s="271">
        <f>建設係数!AH89*O$122</f>
        <v>0</v>
      </c>
      <c r="P89" s="271">
        <f>建設係数!AI89*P$122</f>
        <v>0</v>
      </c>
      <c r="Q89" s="271">
        <f>建設係数!AJ89*Q$122</f>
        <v>0</v>
      </c>
      <c r="R89" s="271">
        <f>建設係数!AK89*R$122</f>
        <v>0</v>
      </c>
      <c r="S89" s="271">
        <f>建設係数!AL89*S$122</f>
        <v>0</v>
      </c>
      <c r="T89" s="271">
        <f>建設係数!AM89*T$122</f>
        <v>0</v>
      </c>
      <c r="U89" s="271">
        <f>建設係数!AN89*U$122</f>
        <v>0</v>
      </c>
      <c r="V89" s="271">
        <f>建設係数!AO89*V$122</f>
        <v>0</v>
      </c>
      <c r="W89" s="271">
        <f>建設係数!AP89*W$122</f>
        <v>0</v>
      </c>
      <c r="X89" s="271">
        <f>建設係数!AQ89*X$122</f>
        <v>0</v>
      </c>
      <c r="Y89" s="271">
        <f>建設係数!AR89*Y$122</f>
        <v>0</v>
      </c>
      <c r="Z89" s="271">
        <f>建設係数!AS89*Z$122</f>
        <v>0</v>
      </c>
      <c r="AA89" s="271">
        <f>建設係数!AT89*AA$122</f>
        <v>0</v>
      </c>
      <c r="AB89" s="271">
        <f>建設係数!AU89*AB$122</f>
        <v>0</v>
      </c>
      <c r="AC89" s="271">
        <f>建設係数!AV89*AC$122</f>
        <v>0</v>
      </c>
      <c r="AD89" s="271">
        <f>建設係数!AW89*AD$122</f>
        <v>0</v>
      </c>
      <c r="AE89" s="271">
        <f>建設係数!AX89*AE$122</f>
        <v>0</v>
      </c>
      <c r="AF89" s="271">
        <f>建設係数!AY89*AF$122</f>
        <v>0</v>
      </c>
      <c r="AG89" s="271">
        <f>建設係数!AZ89*AG$122</f>
        <v>0</v>
      </c>
      <c r="AH89" s="271">
        <f>建設係数!BA89*AH$122</f>
        <v>0</v>
      </c>
      <c r="AI89" s="271">
        <f>建設係数!BB89*AI$122</f>
        <v>0</v>
      </c>
      <c r="AJ89" s="271">
        <f>建設係数!BC89*AJ$122</f>
        <v>0</v>
      </c>
      <c r="AK89" s="271">
        <f>建設係数!BD89*AK$122</f>
        <v>0</v>
      </c>
      <c r="AL89" s="271">
        <f>建設係数!BE89*AL$122</f>
        <v>0</v>
      </c>
      <c r="AM89" s="271">
        <f>建設係数!BF89*AM$122</f>
        <v>0</v>
      </c>
      <c r="AN89" s="271">
        <f>建設係数!BG89*AN$122</f>
        <v>0</v>
      </c>
      <c r="AO89" s="271">
        <f>建設係数!BH89*AO$122</f>
        <v>0</v>
      </c>
      <c r="AP89" s="271">
        <f>建設係数!BI89*AP$122</f>
        <v>0</v>
      </c>
      <c r="AQ89" s="271">
        <f>建設係数!BJ89*AQ$122</f>
        <v>0</v>
      </c>
      <c r="AR89" s="271">
        <f>建設係数!BK89*AR$122</f>
        <v>0</v>
      </c>
      <c r="AS89" s="271">
        <f>建設係数!BL89*AS$122</f>
        <v>0</v>
      </c>
      <c r="AT89" s="271">
        <f>建設係数!BM89*AT$122</f>
        <v>0</v>
      </c>
      <c r="AU89" s="271">
        <f>建設係数!BN89*AU$122</f>
        <v>0</v>
      </c>
      <c r="AV89" s="271">
        <f>建設係数!BO89*AV$122</f>
        <v>0</v>
      </c>
      <c r="AW89" s="271">
        <f>建設係数!BP89*AW$122</f>
        <v>0</v>
      </c>
      <c r="AX89" s="271">
        <f>建設係数!BQ89*AX$122</f>
        <v>0</v>
      </c>
      <c r="AY89" s="271">
        <f>建設係数!BR89*AY$122</f>
        <v>0</v>
      </c>
      <c r="AZ89" s="271">
        <f>建設係数!BS89*AZ$122</f>
        <v>0</v>
      </c>
      <c r="BA89" s="271">
        <f>建設係数!BT89*BA$122</f>
        <v>0</v>
      </c>
      <c r="BB89" s="271">
        <f>建設係数!BU89*BB$122</f>
        <v>0</v>
      </c>
      <c r="BC89" s="271">
        <f>建設係数!BV89*BC$122</f>
        <v>0</v>
      </c>
      <c r="BD89" s="271">
        <f>建設係数!BW89*BD$122</f>
        <v>0</v>
      </c>
      <c r="BE89" s="271">
        <f>建設係数!BX89*BE$122</f>
        <v>0</v>
      </c>
      <c r="BF89" s="271">
        <f>建設係数!BY89*BF$122</f>
        <v>0</v>
      </c>
      <c r="BG89" s="271">
        <f>建設係数!BZ89*BG$122</f>
        <v>0</v>
      </c>
      <c r="BH89" s="271">
        <f>建設係数!CA89*BH$122</f>
        <v>0</v>
      </c>
      <c r="BI89" s="271">
        <f>建設係数!CB89*BI$122</f>
        <v>0</v>
      </c>
      <c r="BJ89" s="271">
        <f>建設係数!CC89*BJ$122</f>
        <v>0</v>
      </c>
      <c r="BK89" s="271">
        <f>建設係数!CD89*BK$122</f>
        <v>0</v>
      </c>
      <c r="BL89" s="271">
        <f>建設係数!CE89*BL$122</f>
        <v>0</v>
      </c>
      <c r="BM89" s="271">
        <f>建設係数!CF89*BM$122</f>
        <v>0</v>
      </c>
      <c r="BN89" s="271">
        <f>建設係数!CG89*BN$122</f>
        <v>0</v>
      </c>
      <c r="BO89" s="272">
        <f t="shared" si="30"/>
        <v>0</v>
      </c>
      <c r="BP89" s="48"/>
      <c r="BU89" s="7"/>
      <c r="BV89" s="198">
        <v>59</v>
      </c>
      <c r="BW89" s="214"/>
      <c r="CN89" s="520">
        <f t="shared" si="31"/>
        <v>84</v>
      </c>
      <c r="CO89" s="222">
        <v>595</v>
      </c>
      <c r="CP89" s="197" t="s">
        <v>558</v>
      </c>
      <c r="CQ89" s="536">
        <f>埼玉波及!V91</f>
        <v>0</v>
      </c>
      <c r="CR89" s="536">
        <f>埼玉波及!W91</f>
        <v>0</v>
      </c>
      <c r="CS89" s="536">
        <f>埼玉波及!X91</f>
        <v>0</v>
      </c>
      <c r="CT89" s="536">
        <f>埼玉波及!Y91</f>
        <v>0</v>
      </c>
      <c r="CU89" s="201">
        <f t="shared" si="32"/>
        <v>4.0499999999999995E-5</v>
      </c>
      <c r="CV89" s="53"/>
      <c r="CW89" s="205">
        <v>84</v>
      </c>
      <c r="CX89" s="529">
        <f t="shared" si="33"/>
        <v>595</v>
      </c>
      <c r="CY89" s="530" t="str">
        <f t="shared" si="34"/>
        <v>映像・音声・文字情報制作</v>
      </c>
      <c r="CZ89" s="518">
        <f t="shared" si="35"/>
        <v>0</v>
      </c>
      <c r="DA89" s="518">
        <f t="shared" si="36"/>
        <v>0</v>
      </c>
      <c r="DB89" s="518">
        <f t="shared" si="37"/>
        <v>0</v>
      </c>
      <c r="DC89" s="519">
        <f t="shared" si="38"/>
        <v>0</v>
      </c>
    </row>
    <row r="90" spans="1:114">
      <c r="A90" s="7"/>
      <c r="B90" s="222">
        <v>594</v>
      </c>
      <c r="C90" s="197" t="s">
        <v>557</v>
      </c>
      <c r="D90" s="271">
        <f>建設係数!W90*D$122</f>
        <v>0</v>
      </c>
      <c r="E90" s="271">
        <f>建設係数!X90*E$122</f>
        <v>0</v>
      </c>
      <c r="F90" s="271">
        <f>建設係数!Y90*F$122</f>
        <v>0</v>
      </c>
      <c r="G90" s="271">
        <f>建設係数!Z90*G$122</f>
        <v>0</v>
      </c>
      <c r="H90" s="271">
        <f>建設係数!AA90*H$122</f>
        <v>0</v>
      </c>
      <c r="I90" s="271">
        <f>建設係数!AB90*I$122</f>
        <v>0</v>
      </c>
      <c r="J90" s="271">
        <f>建設係数!AC90*J$122</f>
        <v>0</v>
      </c>
      <c r="K90" s="271">
        <f>建設係数!AD90*K$122</f>
        <v>0</v>
      </c>
      <c r="L90" s="271">
        <f>建設係数!AE90*L$122</f>
        <v>0</v>
      </c>
      <c r="M90" s="271">
        <f>建設係数!AF90*M$122</f>
        <v>0</v>
      </c>
      <c r="N90" s="271">
        <f>建設係数!AG90*N$122</f>
        <v>0</v>
      </c>
      <c r="O90" s="271">
        <f>建設係数!AH90*O$122</f>
        <v>0</v>
      </c>
      <c r="P90" s="271">
        <f>建設係数!AI90*P$122</f>
        <v>0</v>
      </c>
      <c r="Q90" s="271">
        <f>建設係数!AJ90*Q$122</f>
        <v>0</v>
      </c>
      <c r="R90" s="271">
        <f>建設係数!AK90*R$122</f>
        <v>0</v>
      </c>
      <c r="S90" s="271">
        <f>建設係数!AL90*S$122</f>
        <v>0</v>
      </c>
      <c r="T90" s="271">
        <f>建設係数!AM90*T$122</f>
        <v>0</v>
      </c>
      <c r="U90" s="271">
        <f>建設係数!AN90*U$122</f>
        <v>0</v>
      </c>
      <c r="V90" s="271">
        <f>建設係数!AO90*V$122</f>
        <v>0</v>
      </c>
      <c r="W90" s="271">
        <f>建設係数!AP90*W$122</f>
        <v>0</v>
      </c>
      <c r="X90" s="271">
        <f>建設係数!AQ90*X$122</f>
        <v>0</v>
      </c>
      <c r="Y90" s="271">
        <f>建設係数!AR90*Y$122</f>
        <v>0</v>
      </c>
      <c r="Z90" s="271">
        <f>建設係数!AS90*Z$122</f>
        <v>0</v>
      </c>
      <c r="AA90" s="271">
        <f>建設係数!AT90*AA$122</f>
        <v>0</v>
      </c>
      <c r="AB90" s="271">
        <f>建設係数!AU90*AB$122</f>
        <v>0</v>
      </c>
      <c r="AC90" s="271">
        <f>建設係数!AV90*AC$122</f>
        <v>0</v>
      </c>
      <c r="AD90" s="271">
        <f>建設係数!AW90*AD$122</f>
        <v>0</v>
      </c>
      <c r="AE90" s="271">
        <f>建設係数!AX90*AE$122</f>
        <v>0</v>
      </c>
      <c r="AF90" s="271">
        <f>建設係数!AY90*AF$122</f>
        <v>0</v>
      </c>
      <c r="AG90" s="271">
        <f>建設係数!AZ90*AG$122</f>
        <v>0</v>
      </c>
      <c r="AH90" s="271">
        <f>建設係数!BA90*AH$122</f>
        <v>0</v>
      </c>
      <c r="AI90" s="271">
        <f>建設係数!BB90*AI$122</f>
        <v>0</v>
      </c>
      <c r="AJ90" s="271">
        <f>建設係数!BC90*AJ$122</f>
        <v>0</v>
      </c>
      <c r="AK90" s="271">
        <f>建設係数!BD90*AK$122</f>
        <v>0</v>
      </c>
      <c r="AL90" s="271">
        <f>建設係数!BE90*AL$122</f>
        <v>0</v>
      </c>
      <c r="AM90" s="271">
        <f>建設係数!BF90*AM$122</f>
        <v>0</v>
      </c>
      <c r="AN90" s="271">
        <f>建設係数!BG90*AN$122</f>
        <v>0</v>
      </c>
      <c r="AO90" s="271">
        <f>建設係数!BH90*AO$122</f>
        <v>0</v>
      </c>
      <c r="AP90" s="271">
        <f>建設係数!BI90*AP$122</f>
        <v>0</v>
      </c>
      <c r="AQ90" s="271">
        <f>建設係数!BJ90*AQ$122</f>
        <v>0</v>
      </c>
      <c r="AR90" s="271">
        <f>建設係数!BK90*AR$122</f>
        <v>0</v>
      </c>
      <c r="AS90" s="271">
        <f>建設係数!BL90*AS$122</f>
        <v>0</v>
      </c>
      <c r="AT90" s="271">
        <f>建設係数!BM90*AT$122</f>
        <v>0</v>
      </c>
      <c r="AU90" s="271">
        <f>建設係数!BN90*AU$122</f>
        <v>0</v>
      </c>
      <c r="AV90" s="271">
        <f>建設係数!BO90*AV$122</f>
        <v>0</v>
      </c>
      <c r="AW90" s="271">
        <f>建設係数!BP90*AW$122</f>
        <v>0</v>
      </c>
      <c r="AX90" s="271">
        <f>建設係数!BQ90*AX$122</f>
        <v>0</v>
      </c>
      <c r="AY90" s="271">
        <f>建設係数!BR90*AY$122</f>
        <v>0</v>
      </c>
      <c r="AZ90" s="271">
        <f>建設係数!BS90*AZ$122</f>
        <v>0</v>
      </c>
      <c r="BA90" s="271">
        <f>建設係数!BT90*BA$122</f>
        <v>0</v>
      </c>
      <c r="BB90" s="271">
        <f>建設係数!BU90*BB$122</f>
        <v>0</v>
      </c>
      <c r="BC90" s="271">
        <f>建設係数!BV90*BC$122</f>
        <v>0</v>
      </c>
      <c r="BD90" s="271">
        <f>建設係数!BW90*BD$122</f>
        <v>0</v>
      </c>
      <c r="BE90" s="271">
        <f>建設係数!BX90*BE$122</f>
        <v>0</v>
      </c>
      <c r="BF90" s="271">
        <f>建設係数!BY90*BF$122</f>
        <v>0</v>
      </c>
      <c r="BG90" s="271">
        <f>建設係数!BZ90*BG$122</f>
        <v>0</v>
      </c>
      <c r="BH90" s="271">
        <f>建設係数!CA90*BH$122</f>
        <v>0</v>
      </c>
      <c r="BI90" s="271">
        <f>建設係数!CB90*BI$122</f>
        <v>0</v>
      </c>
      <c r="BJ90" s="271">
        <f>建設係数!CC90*BJ$122</f>
        <v>0</v>
      </c>
      <c r="BK90" s="271">
        <f>建設係数!CD90*BK$122</f>
        <v>0</v>
      </c>
      <c r="BL90" s="271">
        <f>建設係数!CE90*BL$122</f>
        <v>0</v>
      </c>
      <c r="BM90" s="271">
        <f>建設係数!CF90*BM$122</f>
        <v>0</v>
      </c>
      <c r="BN90" s="271">
        <f>建設係数!CG90*BN$122</f>
        <v>0</v>
      </c>
      <c r="BO90" s="272">
        <f t="shared" si="30"/>
        <v>0</v>
      </c>
      <c r="BP90" s="48"/>
      <c r="BU90" s="7"/>
      <c r="BV90" s="198">
        <v>59</v>
      </c>
      <c r="BW90" s="214"/>
      <c r="CN90" s="520">
        <f t="shared" si="31"/>
        <v>85</v>
      </c>
      <c r="CO90" s="222">
        <v>611</v>
      </c>
      <c r="CP90" s="197" t="s">
        <v>559</v>
      </c>
      <c r="CQ90" s="536">
        <f>埼玉波及!V92</f>
        <v>0</v>
      </c>
      <c r="CR90" s="536">
        <f>埼玉波及!W92</f>
        <v>0</v>
      </c>
      <c r="CS90" s="536">
        <f>埼玉波及!X92</f>
        <v>0</v>
      </c>
      <c r="CT90" s="536">
        <f>埼玉波及!Y92</f>
        <v>0</v>
      </c>
      <c r="CU90" s="201">
        <f t="shared" si="32"/>
        <v>3.8899999999999997E-5</v>
      </c>
      <c r="CV90" s="53"/>
      <c r="CW90" s="205">
        <v>85</v>
      </c>
      <c r="CX90" s="529">
        <f t="shared" si="33"/>
        <v>611</v>
      </c>
      <c r="CY90" s="530" t="str">
        <f t="shared" si="34"/>
        <v>公務</v>
      </c>
      <c r="CZ90" s="518">
        <f t="shared" si="35"/>
        <v>0</v>
      </c>
      <c r="DA90" s="518">
        <f t="shared" si="36"/>
        <v>0</v>
      </c>
      <c r="DB90" s="518">
        <f t="shared" si="37"/>
        <v>0</v>
      </c>
      <c r="DC90" s="519">
        <f t="shared" si="38"/>
        <v>0</v>
      </c>
    </row>
    <row r="91" spans="1:114">
      <c r="A91" s="7"/>
      <c r="B91" s="222">
        <v>595</v>
      </c>
      <c r="C91" s="197" t="s">
        <v>558</v>
      </c>
      <c r="D91" s="271">
        <f>建設係数!W91*D$122</f>
        <v>0</v>
      </c>
      <c r="E91" s="271">
        <f>建設係数!X91*E$122</f>
        <v>0</v>
      </c>
      <c r="F91" s="271">
        <f>建設係数!Y91*F$122</f>
        <v>0</v>
      </c>
      <c r="G91" s="271">
        <f>建設係数!Z91*G$122</f>
        <v>0</v>
      </c>
      <c r="H91" s="271">
        <f>建設係数!AA91*H$122</f>
        <v>0</v>
      </c>
      <c r="I91" s="271">
        <f>建設係数!AB91*I$122</f>
        <v>0</v>
      </c>
      <c r="J91" s="271">
        <f>建設係数!AC91*J$122</f>
        <v>0</v>
      </c>
      <c r="K91" s="271">
        <f>建設係数!AD91*K$122</f>
        <v>0</v>
      </c>
      <c r="L91" s="271">
        <f>建設係数!AE91*L$122</f>
        <v>0</v>
      </c>
      <c r="M91" s="271">
        <f>建設係数!AF91*M$122</f>
        <v>0</v>
      </c>
      <c r="N91" s="271">
        <f>建設係数!AG91*N$122</f>
        <v>0</v>
      </c>
      <c r="O91" s="271">
        <f>建設係数!AH91*O$122</f>
        <v>0</v>
      </c>
      <c r="P91" s="271">
        <f>建設係数!AI91*P$122</f>
        <v>0</v>
      </c>
      <c r="Q91" s="271">
        <f>建設係数!AJ91*Q$122</f>
        <v>0</v>
      </c>
      <c r="R91" s="271">
        <f>建設係数!AK91*R$122</f>
        <v>0</v>
      </c>
      <c r="S91" s="271">
        <f>建設係数!AL91*S$122</f>
        <v>0</v>
      </c>
      <c r="T91" s="271">
        <f>建設係数!AM91*T$122</f>
        <v>0</v>
      </c>
      <c r="U91" s="271">
        <f>建設係数!AN91*U$122</f>
        <v>0</v>
      </c>
      <c r="V91" s="271">
        <f>建設係数!AO91*V$122</f>
        <v>0</v>
      </c>
      <c r="W91" s="271">
        <f>建設係数!AP91*W$122</f>
        <v>0</v>
      </c>
      <c r="X91" s="271">
        <f>建設係数!AQ91*X$122</f>
        <v>0</v>
      </c>
      <c r="Y91" s="271">
        <f>建設係数!AR91*Y$122</f>
        <v>0</v>
      </c>
      <c r="Z91" s="271">
        <f>建設係数!AS91*Z$122</f>
        <v>0</v>
      </c>
      <c r="AA91" s="271">
        <f>建設係数!AT91*AA$122</f>
        <v>0</v>
      </c>
      <c r="AB91" s="271">
        <f>建設係数!AU91*AB$122</f>
        <v>0</v>
      </c>
      <c r="AC91" s="271">
        <f>建設係数!AV91*AC$122</f>
        <v>0</v>
      </c>
      <c r="AD91" s="271">
        <f>建設係数!AW91*AD$122</f>
        <v>0</v>
      </c>
      <c r="AE91" s="271">
        <f>建設係数!AX91*AE$122</f>
        <v>0</v>
      </c>
      <c r="AF91" s="271">
        <f>建設係数!AY91*AF$122</f>
        <v>0</v>
      </c>
      <c r="AG91" s="271">
        <f>建設係数!AZ91*AG$122</f>
        <v>0</v>
      </c>
      <c r="AH91" s="271">
        <f>建設係数!BA91*AH$122</f>
        <v>0</v>
      </c>
      <c r="AI91" s="271">
        <f>建設係数!BB91*AI$122</f>
        <v>0</v>
      </c>
      <c r="AJ91" s="271">
        <f>建設係数!BC91*AJ$122</f>
        <v>0</v>
      </c>
      <c r="AK91" s="271">
        <f>建設係数!BD91*AK$122</f>
        <v>0</v>
      </c>
      <c r="AL91" s="271">
        <f>建設係数!BE91*AL$122</f>
        <v>0</v>
      </c>
      <c r="AM91" s="271">
        <f>建設係数!BF91*AM$122</f>
        <v>0</v>
      </c>
      <c r="AN91" s="271">
        <f>建設係数!BG91*AN$122</f>
        <v>0</v>
      </c>
      <c r="AO91" s="271">
        <f>建設係数!BH91*AO$122</f>
        <v>0</v>
      </c>
      <c r="AP91" s="271">
        <f>建設係数!BI91*AP$122</f>
        <v>0</v>
      </c>
      <c r="AQ91" s="271">
        <f>建設係数!BJ91*AQ$122</f>
        <v>0</v>
      </c>
      <c r="AR91" s="271">
        <f>建設係数!BK91*AR$122</f>
        <v>0</v>
      </c>
      <c r="AS91" s="271">
        <f>建設係数!BL91*AS$122</f>
        <v>0</v>
      </c>
      <c r="AT91" s="271">
        <f>建設係数!BM91*AT$122</f>
        <v>0</v>
      </c>
      <c r="AU91" s="271">
        <f>建設係数!BN91*AU$122</f>
        <v>0</v>
      </c>
      <c r="AV91" s="271">
        <f>建設係数!BO91*AV$122</f>
        <v>0</v>
      </c>
      <c r="AW91" s="271">
        <f>建設係数!BP91*AW$122</f>
        <v>0</v>
      </c>
      <c r="AX91" s="271">
        <f>建設係数!BQ91*AX$122</f>
        <v>0</v>
      </c>
      <c r="AY91" s="271">
        <f>建設係数!BR91*AY$122</f>
        <v>0</v>
      </c>
      <c r="AZ91" s="271">
        <f>建設係数!BS91*AZ$122</f>
        <v>0</v>
      </c>
      <c r="BA91" s="271">
        <f>建設係数!BT91*BA$122</f>
        <v>0</v>
      </c>
      <c r="BB91" s="271">
        <f>建設係数!BU91*BB$122</f>
        <v>0</v>
      </c>
      <c r="BC91" s="271">
        <f>建設係数!BV91*BC$122</f>
        <v>0</v>
      </c>
      <c r="BD91" s="271">
        <f>建設係数!BW91*BD$122</f>
        <v>0</v>
      </c>
      <c r="BE91" s="271">
        <f>建設係数!BX91*BE$122</f>
        <v>0</v>
      </c>
      <c r="BF91" s="271">
        <f>建設係数!BY91*BF$122</f>
        <v>0</v>
      </c>
      <c r="BG91" s="271">
        <f>建設係数!BZ91*BG$122</f>
        <v>0</v>
      </c>
      <c r="BH91" s="271">
        <f>建設係数!CA91*BH$122</f>
        <v>0</v>
      </c>
      <c r="BI91" s="271">
        <f>建設係数!CB91*BI$122</f>
        <v>0</v>
      </c>
      <c r="BJ91" s="271">
        <f>建設係数!CC91*BJ$122</f>
        <v>0</v>
      </c>
      <c r="BK91" s="271">
        <f>建設係数!CD91*BK$122</f>
        <v>0</v>
      </c>
      <c r="BL91" s="271">
        <f>建設係数!CE91*BL$122</f>
        <v>0</v>
      </c>
      <c r="BM91" s="271">
        <f>建設係数!CF91*BM$122</f>
        <v>0</v>
      </c>
      <c r="BN91" s="271">
        <f>建設係数!CG91*BN$122</f>
        <v>0</v>
      </c>
      <c r="BO91" s="272">
        <f t="shared" si="30"/>
        <v>0</v>
      </c>
      <c r="BP91" s="48"/>
      <c r="BU91" s="7"/>
      <c r="BV91" s="198">
        <v>59</v>
      </c>
      <c r="BW91" s="214"/>
      <c r="CN91" s="520">
        <f t="shared" si="31"/>
        <v>86</v>
      </c>
      <c r="CO91" s="222">
        <v>631</v>
      </c>
      <c r="CP91" s="197" t="s">
        <v>560</v>
      </c>
      <c r="CQ91" s="536">
        <f>埼玉波及!V93</f>
        <v>0</v>
      </c>
      <c r="CR91" s="536">
        <f>埼玉波及!W93</f>
        <v>0</v>
      </c>
      <c r="CS91" s="536">
        <f>埼玉波及!X93</f>
        <v>0</v>
      </c>
      <c r="CT91" s="536">
        <f>埼玉波及!Y93</f>
        <v>0</v>
      </c>
      <c r="CU91" s="201">
        <f t="shared" si="32"/>
        <v>3.6899999999999996E-5</v>
      </c>
      <c r="CV91" s="53"/>
      <c r="CW91" s="205">
        <v>86</v>
      </c>
      <c r="CX91" s="529">
        <f t="shared" si="33"/>
        <v>631</v>
      </c>
      <c r="CY91" s="530" t="str">
        <f t="shared" si="34"/>
        <v>教育</v>
      </c>
      <c r="CZ91" s="518">
        <f t="shared" si="35"/>
        <v>0</v>
      </c>
      <c r="DA91" s="518">
        <f t="shared" si="36"/>
        <v>0</v>
      </c>
      <c r="DB91" s="518">
        <f t="shared" si="37"/>
        <v>0</v>
      </c>
      <c r="DC91" s="519">
        <f t="shared" si="38"/>
        <v>0</v>
      </c>
    </row>
    <row r="92" spans="1:114">
      <c r="A92" s="7"/>
      <c r="B92" s="222">
        <v>611</v>
      </c>
      <c r="C92" s="197" t="s">
        <v>559</v>
      </c>
      <c r="D92" s="271">
        <f>建設係数!W92*D$122</f>
        <v>0</v>
      </c>
      <c r="E92" s="271">
        <f>建設係数!X92*E$122</f>
        <v>0</v>
      </c>
      <c r="F92" s="271">
        <f>建設係数!Y92*F$122</f>
        <v>0</v>
      </c>
      <c r="G92" s="271">
        <f>建設係数!Z92*G$122</f>
        <v>0</v>
      </c>
      <c r="H92" s="271">
        <f>建設係数!AA92*H$122</f>
        <v>0</v>
      </c>
      <c r="I92" s="271">
        <f>建設係数!AB92*I$122</f>
        <v>0</v>
      </c>
      <c r="J92" s="271">
        <f>建設係数!AC92*J$122</f>
        <v>0</v>
      </c>
      <c r="K92" s="271">
        <f>建設係数!AD92*K$122</f>
        <v>0</v>
      </c>
      <c r="L92" s="271">
        <f>建設係数!AE92*L$122</f>
        <v>0</v>
      </c>
      <c r="M92" s="271">
        <f>建設係数!AF92*M$122</f>
        <v>0</v>
      </c>
      <c r="N92" s="271">
        <f>建設係数!AG92*N$122</f>
        <v>0</v>
      </c>
      <c r="O92" s="271">
        <f>建設係数!AH92*O$122</f>
        <v>0</v>
      </c>
      <c r="P92" s="271">
        <f>建設係数!AI92*P$122</f>
        <v>0</v>
      </c>
      <c r="Q92" s="271">
        <f>建設係数!AJ92*Q$122</f>
        <v>0</v>
      </c>
      <c r="R92" s="271">
        <f>建設係数!AK92*R$122</f>
        <v>0</v>
      </c>
      <c r="S92" s="271">
        <f>建設係数!AL92*S$122</f>
        <v>0</v>
      </c>
      <c r="T92" s="271">
        <f>建設係数!AM92*T$122</f>
        <v>0</v>
      </c>
      <c r="U92" s="271">
        <f>建設係数!AN92*U$122</f>
        <v>0</v>
      </c>
      <c r="V92" s="271">
        <f>建設係数!AO92*V$122</f>
        <v>0</v>
      </c>
      <c r="W92" s="271">
        <f>建設係数!AP92*W$122</f>
        <v>0</v>
      </c>
      <c r="X92" s="271">
        <f>建設係数!AQ92*X$122</f>
        <v>0</v>
      </c>
      <c r="Y92" s="271">
        <f>建設係数!AR92*Y$122</f>
        <v>0</v>
      </c>
      <c r="Z92" s="271">
        <f>建設係数!AS92*Z$122</f>
        <v>0</v>
      </c>
      <c r="AA92" s="271">
        <f>建設係数!AT92*AA$122</f>
        <v>0</v>
      </c>
      <c r="AB92" s="271">
        <f>建設係数!AU92*AB$122</f>
        <v>0</v>
      </c>
      <c r="AC92" s="271">
        <f>建設係数!AV92*AC$122</f>
        <v>0</v>
      </c>
      <c r="AD92" s="271">
        <f>建設係数!AW92*AD$122</f>
        <v>0</v>
      </c>
      <c r="AE92" s="271">
        <f>建設係数!AX92*AE$122</f>
        <v>0</v>
      </c>
      <c r="AF92" s="271">
        <f>建設係数!AY92*AF$122</f>
        <v>0</v>
      </c>
      <c r="AG92" s="271">
        <f>建設係数!AZ92*AG$122</f>
        <v>0</v>
      </c>
      <c r="AH92" s="271">
        <f>建設係数!BA92*AH$122</f>
        <v>0</v>
      </c>
      <c r="AI92" s="271">
        <f>建設係数!BB92*AI$122</f>
        <v>0</v>
      </c>
      <c r="AJ92" s="271">
        <f>建設係数!BC92*AJ$122</f>
        <v>0</v>
      </c>
      <c r="AK92" s="271">
        <f>建設係数!BD92*AK$122</f>
        <v>0</v>
      </c>
      <c r="AL92" s="271">
        <f>建設係数!BE92*AL$122</f>
        <v>0</v>
      </c>
      <c r="AM92" s="271">
        <f>建設係数!BF92*AM$122</f>
        <v>0</v>
      </c>
      <c r="AN92" s="271">
        <f>建設係数!BG92*AN$122</f>
        <v>0</v>
      </c>
      <c r="AO92" s="271">
        <f>建設係数!BH92*AO$122</f>
        <v>0</v>
      </c>
      <c r="AP92" s="271">
        <f>建設係数!BI92*AP$122</f>
        <v>0</v>
      </c>
      <c r="AQ92" s="271">
        <f>建設係数!BJ92*AQ$122</f>
        <v>0</v>
      </c>
      <c r="AR92" s="271">
        <f>建設係数!BK92*AR$122</f>
        <v>0</v>
      </c>
      <c r="AS92" s="271">
        <f>建設係数!BL92*AS$122</f>
        <v>0</v>
      </c>
      <c r="AT92" s="271">
        <f>建設係数!BM92*AT$122</f>
        <v>0</v>
      </c>
      <c r="AU92" s="271">
        <f>建設係数!BN92*AU$122</f>
        <v>0</v>
      </c>
      <c r="AV92" s="271">
        <f>建設係数!BO92*AV$122</f>
        <v>0</v>
      </c>
      <c r="AW92" s="271">
        <f>建設係数!BP92*AW$122</f>
        <v>0</v>
      </c>
      <c r="AX92" s="271">
        <f>建設係数!BQ92*AX$122</f>
        <v>0</v>
      </c>
      <c r="AY92" s="271">
        <f>建設係数!BR92*AY$122</f>
        <v>0</v>
      </c>
      <c r="AZ92" s="271">
        <f>建設係数!BS92*AZ$122</f>
        <v>0</v>
      </c>
      <c r="BA92" s="271">
        <f>建設係数!BT92*BA$122</f>
        <v>0</v>
      </c>
      <c r="BB92" s="271">
        <f>建設係数!BU92*BB$122</f>
        <v>0</v>
      </c>
      <c r="BC92" s="271">
        <f>建設係数!BV92*BC$122</f>
        <v>0</v>
      </c>
      <c r="BD92" s="271">
        <f>建設係数!BW92*BD$122</f>
        <v>0</v>
      </c>
      <c r="BE92" s="271">
        <f>建設係数!BX92*BE$122</f>
        <v>0</v>
      </c>
      <c r="BF92" s="271">
        <f>建設係数!BY92*BF$122</f>
        <v>0</v>
      </c>
      <c r="BG92" s="271">
        <f>建設係数!BZ92*BG$122</f>
        <v>0</v>
      </c>
      <c r="BH92" s="271">
        <f>建設係数!CA92*BH$122</f>
        <v>0</v>
      </c>
      <c r="BI92" s="271">
        <f>建設係数!CB92*BI$122</f>
        <v>0</v>
      </c>
      <c r="BJ92" s="271">
        <f>建設係数!CC92*BJ$122</f>
        <v>0</v>
      </c>
      <c r="BK92" s="271">
        <f>建設係数!CD92*BK$122</f>
        <v>0</v>
      </c>
      <c r="BL92" s="271">
        <f>建設係数!CE92*BL$122</f>
        <v>0</v>
      </c>
      <c r="BM92" s="271">
        <f>建設係数!CF92*BM$122</f>
        <v>0</v>
      </c>
      <c r="BN92" s="271">
        <f>建設係数!CG92*BN$122</f>
        <v>0</v>
      </c>
      <c r="BO92" s="272">
        <f t="shared" si="30"/>
        <v>0</v>
      </c>
      <c r="BP92" s="48"/>
      <c r="BU92" s="7"/>
      <c r="BV92" s="198">
        <v>61</v>
      </c>
      <c r="BW92" s="214"/>
      <c r="CN92" s="520">
        <f t="shared" si="31"/>
        <v>87</v>
      </c>
      <c r="CO92" s="222">
        <v>632</v>
      </c>
      <c r="CP92" s="197" t="s">
        <v>561</v>
      </c>
      <c r="CQ92" s="536">
        <f>埼玉波及!V94</f>
        <v>0</v>
      </c>
      <c r="CR92" s="536">
        <f>埼玉波及!W94</f>
        <v>0</v>
      </c>
      <c r="CS92" s="536">
        <f>埼玉波及!X94</f>
        <v>0</v>
      </c>
      <c r="CT92" s="536">
        <f>埼玉波及!Y94</f>
        <v>0</v>
      </c>
      <c r="CU92" s="201">
        <f t="shared" si="32"/>
        <v>3.68E-5</v>
      </c>
      <c r="CV92" s="53"/>
      <c r="CW92" s="205">
        <v>87</v>
      </c>
      <c r="CX92" s="529">
        <f t="shared" si="33"/>
        <v>632</v>
      </c>
      <c r="CY92" s="530" t="str">
        <f t="shared" si="34"/>
        <v>研究</v>
      </c>
      <c r="CZ92" s="518">
        <f t="shared" si="35"/>
        <v>0</v>
      </c>
      <c r="DA92" s="518">
        <f t="shared" si="36"/>
        <v>0</v>
      </c>
      <c r="DB92" s="518">
        <f t="shared" si="37"/>
        <v>0</v>
      </c>
      <c r="DC92" s="519">
        <f t="shared" si="38"/>
        <v>0</v>
      </c>
    </row>
    <row r="93" spans="1:114">
      <c r="A93" s="7"/>
      <c r="B93" s="222">
        <v>631</v>
      </c>
      <c r="C93" s="197" t="s">
        <v>560</v>
      </c>
      <c r="D93" s="271">
        <f>建設係数!W93*D$122</f>
        <v>0</v>
      </c>
      <c r="E93" s="271">
        <f>建設係数!X93*E$122</f>
        <v>0</v>
      </c>
      <c r="F93" s="271">
        <f>建設係数!Y93*F$122</f>
        <v>0</v>
      </c>
      <c r="G93" s="271">
        <f>建設係数!Z93*G$122</f>
        <v>0</v>
      </c>
      <c r="H93" s="271">
        <f>建設係数!AA93*H$122</f>
        <v>0</v>
      </c>
      <c r="I93" s="271">
        <f>建設係数!AB93*I$122</f>
        <v>0</v>
      </c>
      <c r="J93" s="271">
        <f>建設係数!AC93*J$122</f>
        <v>0</v>
      </c>
      <c r="K93" s="271">
        <f>建設係数!AD93*K$122</f>
        <v>0</v>
      </c>
      <c r="L93" s="271">
        <f>建設係数!AE93*L$122</f>
        <v>0</v>
      </c>
      <c r="M93" s="271">
        <f>建設係数!AF93*M$122</f>
        <v>0</v>
      </c>
      <c r="N93" s="271">
        <f>建設係数!AG93*N$122</f>
        <v>0</v>
      </c>
      <c r="O93" s="271">
        <f>建設係数!AH93*O$122</f>
        <v>0</v>
      </c>
      <c r="P93" s="271">
        <f>建設係数!AI93*P$122</f>
        <v>0</v>
      </c>
      <c r="Q93" s="271">
        <f>建設係数!AJ93*Q$122</f>
        <v>0</v>
      </c>
      <c r="R93" s="271">
        <f>建設係数!AK93*R$122</f>
        <v>0</v>
      </c>
      <c r="S93" s="271">
        <f>建設係数!AL93*S$122</f>
        <v>0</v>
      </c>
      <c r="T93" s="271">
        <f>建設係数!AM93*T$122</f>
        <v>0</v>
      </c>
      <c r="U93" s="271">
        <f>建設係数!AN93*U$122</f>
        <v>0</v>
      </c>
      <c r="V93" s="271">
        <f>建設係数!AO93*V$122</f>
        <v>0</v>
      </c>
      <c r="W93" s="271">
        <f>建設係数!AP93*W$122</f>
        <v>0</v>
      </c>
      <c r="X93" s="271">
        <f>建設係数!AQ93*X$122</f>
        <v>0</v>
      </c>
      <c r="Y93" s="271">
        <f>建設係数!AR93*Y$122</f>
        <v>0</v>
      </c>
      <c r="Z93" s="271">
        <f>建設係数!AS93*Z$122</f>
        <v>0</v>
      </c>
      <c r="AA93" s="271">
        <f>建設係数!AT93*AA$122</f>
        <v>0</v>
      </c>
      <c r="AB93" s="271">
        <f>建設係数!AU93*AB$122</f>
        <v>0</v>
      </c>
      <c r="AC93" s="271">
        <f>建設係数!AV93*AC$122</f>
        <v>0</v>
      </c>
      <c r="AD93" s="271">
        <f>建設係数!AW93*AD$122</f>
        <v>0</v>
      </c>
      <c r="AE93" s="271">
        <f>建設係数!AX93*AE$122</f>
        <v>0</v>
      </c>
      <c r="AF93" s="271">
        <f>建設係数!AY93*AF$122</f>
        <v>0</v>
      </c>
      <c r="AG93" s="271">
        <f>建設係数!AZ93*AG$122</f>
        <v>0</v>
      </c>
      <c r="AH93" s="271">
        <f>建設係数!BA93*AH$122</f>
        <v>0</v>
      </c>
      <c r="AI93" s="271">
        <f>建設係数!BB93*AI$122</f>
        <v>0</v>
      </c>
      <c r="AJ93" s="271">
        <f>建設係数!BC93*AJ$122</f>
        <v>0</v>
      </c>
      <c r="AK93" s="271">
        <f>建設係数!BD93*AK$122</f>
        <v>0</v>
      </c>
      <c r="AL93" s="271">
        <f>建設係数!BE93*AL$122</f>
        <v>0</v>
      </c>
      <c r="AM93" s="271">
        <f>建設係数!BF93*AM$122</f>
        <v>0</v>
      </c>
      <c r="AN93" s="271">
        <f>建設係数!BG93*AN$122</f>
        <v>0</v>
      </c>
      <c r="AO93" s="271">
        <f>建設係数!BH93*AO$122</f>
        <v>0</v>
      </c>
      <c r="AP93" s="271">
        <f>建設係数!BI93*AP$122</f>
        <v>0</v>
      </c>
      <c r="AQ93" s="271">
        <f>建設係数!BJ93*AQ$122</f>
        <v>0</v>
      </c>
      <c r="AR93" s="271">
        <f>建設係数!BK93*AR$122</f>
        <v>0</v>
      </c>
      <c r="AS93" s="271">
        <f>建設係数!BL93*AS$122</f>
        <v>0</v>
      </c>
      <c r="AT93" s="271">
        <f>建設係数!BM93*AT$122</f>
        <v>0</v>
      </c>
      <c r="AU93" s="271">
        <f>建設係数!BN93*AU$122</f>
        <v>0</v>
      </c>
      <c r="AV93" s="271">
        <f>建設係数!BO93*AV$122</f>
        <v>0</v>
      </c>
      <c r="AW93" s="271">
        <f>建設係数!BP93*AW$122</f>
        <v>0</v>
      </c>
      <c r="AX93" s="271">
        <f>建設係数!BQ93*AX$122</f>
        <v>0</v>
      </c>
      <c r="AY93" s="271">
        <f>建設係数!BR93*AY$122</f>
        <v>0</v>
      </c>
      <c r="AZ93" s="271">
        <f>建設係数!BS93*AZ$122</f>
        <v>0</v>
      </c>
      <c r="BA93" s="271">
        <f>建設係数!BT93*BA$122</f>
        <v>0</v>
      </c>
      <c r="BB93" s="271">
        <f>建設係数!BU93*BB$122</f>
        <v>0</v>
      </c>
      <c r="BC93" s="271">
        <f>建設係数!BV93*BC$122</f>
        <v>0</v>
      </c>
      <c r="BD93" s="271">
        <f>建設係数!BW93*BD$122</f>
        <v>0</v>
      </c>
      <c r="BE93" s="271">
        <f>建設係数!BX93*BE$122</f>
        <v>0</v>
      </c>
      <c r="BF93" s="271">
        <f>建設係数!BY93*BF$122</f>
        <v>0</v>
      </c>
      <c r="BG93" s="271">
        <f>建設係数!BZ93*BG$122</f>
        <v>0</v>
      </c>
      <c r="BH93" s="271">
        <f>建設係数!CA93*BH$122</f>
        <v>0</v>
      </c>
      <c r="BI93" s="271">
        <f>建設係数!CB93*BI$122</f>
        <v>0</v>
      </c>
      <c r="BJ93" s="271">
        <f>建設係数!CC93*BJ$122</f>
        <v>0</v>
      </c>
      <c r="BK93" s="271">
        <f>建設係数!CD93*BK$122</f>
        <v>0</v>
      </c>
      <c r="BL93" s="271">
        <f>建設係数!CE93*BL$122</f>
        <v>0</v>
      </c>
      <c r="BM93" s="271">
        <f>建設係数!CF93*BM$122</f>
        <v>0</v>
      </c>
      <c r="BN93" s="271">
        <f>建設係数!CG93*BN$122</f>
        <v>0</v>
      </c>
      <c r="BO93" s="272">
        <f t="shared" si="30"/>
        <v>0</v>
      </c>
      <c r="BP93" s="48"/>
      <c r="BU93" s="7"/>
      <c r="BV93" s="198">
        <v>63</v>
      </c>
      <c r="BW93" s="214"/>
      <c r="CN93" s="520">
        <f t="shared" si="31"/>
        <v>88</v>
      </c>
      <c r="CO93" s="222">
        <v>641</v>
      </c>
      <c r="CP93" s="197" t="s">
        <v>562</v>
      </c>
      <c r="CQ93" s="536">
        <f>埼玉波及!V95</f>
        <v>0</v>
      </c>
      <c r="CR93" s="536">
        <f>埼玉波及!W95</f>
        <v>0</v>
      </c>
      <c r="CS93" s="536">
        <f>埼玉波及!X95</f>
        <v>0</v>
      </c>
      <c r="CT93" s="536">
        <f>埼玉波及!Y95</f>
        <v>0</v>
      </c>
      <c r="CU93" s="201">
        <f t="shared" si="32"/>
        <v>3.5899999999999998E-5</v>
      </c>
      <c r="CV93" s="53"/>
      <c r="CW93" s="205">
        <v>88</v>
      </c>
      <c r="CX93" s="529">
        <f t="shared" si="33"/>
        <v>641</v>
      </c>
      <c r="CY93" s="530" t="str">
        <f t="shared" si="34"/>
        <v>医療</v>
      </c>
      <c r="CZ93" s="518">
        <f t="shared" si="35"/>
        <v>0</v>
      </c>
      <c r="DA93" s="518">
        <f t="shared" si="36"/>
        <v>0</v>
      </c>
      <c r="DB93" s="518">
        <f t="shared" si="37"/>
        <v>0</v>
      </c>
      <c r="DC93" s="519">
        <f t="shared" si="38"/>
        <v>0</v>
      </c>
    </row>
    <row r="94" spans="1:114">
      <c r="A94" s="7"/>
      <c r="B94" s="222">
        <v>632</v>
      </c>
      <c r="C94" s="197" t="s">
        <v>561</v>
      </c>
      <c r="D94" s="271">
        <f>建設係数!W94*D$122</f>
        <v>0</v>
      </c>
      <c r="E94" s="271">
        <f>建設係数!X94*E$122</f>
        <v>0</v>
      </c>
      <c r="F94" s="271">
        <f>建設係数!Y94*F$122</f>
        <v>0</v>
      </c>
      <c r="G94" s="271">
        <f>建設係数!Z94*G$122</f>
        <v>0</v>
      </c>
      <c r="H94" s="271">
        <f>建設係数!AA94*H$122</f>
        <v>0</v>
      </c>
      <c r="I94" s="271">
        <f>建設係数!AB94*I$122</f>
        <v>0</v>
      </c>
      <c r="J94" s="271">
        <f>建設係数!AC94*J$122</f>
        <v>0</v>
      </c>
      <c r="K94" s="271">
        <f>建設係数!AD94*K$122</f>
        <v>0</v>
      </c>
      <c r="L94" s="271">
        <f>建設係数!AE94*L$122</f>
        <v>0</v>
      </c>
      <c r="M94" s="271">
        <f>建設係数!AF94*M$122</f>
        <v>0</v>
      </c>
      <c r="N94" s="271">
        <f>建設係数!AG94*N$122</f>
        <v>0</v>
      </c>
      <c r="O94" s="271">
        <f>建設係数!AH94*O$122</f>
        <v>0</v>
      </c>
      <c r="P94" s="271">
        <f>建設係数!AI94*P$122</f>
        <v>0</v>
      </c>
      <c r="Q94" s="271">
        <f>建設係数!AJ94*Q$122</f>
        <v>0</v>
      </c>
      <c r="R94" s="271">
        <f>建設係数!AK94*R$122</f>
        <v>0</v>
      </c>
      <c r="S94" s="271">
        <f>建設係数!AL94*S$122</f>
        <v>0</v>
      </c>
      <c r="T94" s="271">
        <f>建設係数!AM94*T$122</f>
        <v>0</v>
      </c>
      <c r="U94" s="271">
        <f>建設係数!AN94*U$122</f>
        <v>0</v>
      </c>
      <c r="V94" s="271">
        <f>建設係数!AO94*V$122</f>
        <v>0</v>
      </c>
      <c r="W94" s="271">
        <f>建設係数!AP94*W$122</f>
        <v>0</v>
      </c>
      <c r="X94" s="271">
        <f>建設係数!AQ94*X$122</f>
        <v>0</v>
      </c>
      <c r="Y94" s="271">
        <f>建設係数!AR94*Y$122</f>
        <v>0</v>
      </c>
      <c r="Z94" s="271">
        <f>建設係数!AS94*Z$122</f>
        <v>0</v>
      </c>
      <c r="AA94" s="271">
        <f>建設係数!AT94*AA$122</f>
        <v>0</v>
      </c>
      <c r="AB94" s="271">
        <f>建設係数!AU94*AB$122</f>
        <v>0</v>
      </c>
      <c r="AC94" s="271">
        <f>建設係数!AV94*AC$122</f>
        <v>0</v>
      </c>
      <c r="AD94" s="271">
        <f>建設係数!AW94*AD$122</f>
        <v>0</v>
      </c>
      <c r="AE94" s="271">
        <f>建設係数!AX94*AE$122</f>
        <v>0</v>
      </c>
      <c r="AF94" s="271">
        <f>建設係数!AY94*AF$122</f>
        <v>0</v>
      </c>
      <c r="AG94" s="271">
        <f>建設係数!AZ94*AG$122</f>
        <v>0</v>
      </c>
      <c r="AH94" s="271">
        <f>建設係数!BA94*AH$122</f>
        <v>0</v>
      </c>
      <c r="AI94" s="271">
        <f>建設係数!BB94*AI$122</f>
        <v>0</v>
      </c>
      <c r="AJ94" s="271">
        <f>建設係数!BC94*AJ$122</f>
        <v>0</v>
      </c>
      <c r="AK94" s="271">
        <f>建設係数!BD94*AK$122</f>
        <v>0</v>
      </c>
      <c r="AL94" s="271">
        <f>建設係数!BE94*AL$122</f>
        <v>0</v>
      </c>
      <c r="AM94" s="271">
        <f>建設係数!BF94*AM$122</f>
        <v>0</v>
      </c>
      <c r="AN94" s="271">
        <f>建設係数!BG94*AN$122</f>
        <v>0</v>
      </c>
      <c r="AO94" s="271">
        <f>建設係数!BH94*AO$122</f>
        <v>0</v>
      </c>
      <c r="AP94" s="271">
        <f>建設係数!BI94*AP$122</f>
        <v>0</v>
      </c>
      <c r="AQ94" s="271">
        <f>建設係数!BJ94*AQ$122</f>
        <v>0</v>
      </c>
      <c r="AR94" s="271">
        <f>建設係数!BK94*AR$122</f>
        <v>0</v>
      </c>
      <c r="AS94" s="271">
        <f>建設係数!BL94*AS$122</f>
        <v>0</v>
      </c>
      <c r="AT94" s="271">
        <f>建設係数!BM94*AT$122</f>
        <v>0</v>
      </c>
      <c r="AU94" s="271">
        <f>建設係数!BN94*AU$122</f>
        <v>0</v>
      </c>
      <c r="AV94" s="271">
        <f>建設係数!BO94*AV$122</f>
        <v>0</v>
      </c>
      <c r="AW94" s="271">
        <f>建設係数!BP94*AW$122</f>
        <v>0</v>
      </c>
      <c r="AX94" s="271">
        <f>建設係数!BQ94*AX$122</f>
        <v>0</v>
      </c>
      <c r="AY94" s="271">
        <f>建設係数!BR94*AY$122</f>
        <v>0</v>
      </c>
      <c r="AZ94" s="271">
        <f>建設係数!BS94*AZ$122</f>
        <v>0</v>
      </c>
      <c r="BA94" s="271">
        <f>建設係数!BT94*BA$122</f>
        <v>0</v>
      </c>
      <c r="BB94" s="271">
        <f>建設係数!BU94*BB$122</f>
        <v>0</v>
      </c>
      <c r="BC94" s="271">
        <f>建設係数!BV94*BC$122</f>
        <v>0</v>
      </c>
      <c r="BD94" s="271">
        <f>建設係数!BW94*BD$122</f>
        <v>0</v>
      </c>
      <c r="BE94" s="271">
        <f>建設係数!BX94*BE$122</f>
        <v>0</v>
      </c>
      <c r="BF94" s="271">
        <f>建設係数!BY94*BF$122</f>
        <v>0</v>
      </c>
      <c r="BG94" s="271">
        <f>建設係数!BZ94*BG$122</f>
        <v>0</v>
      </c>
      <c r="BH94" s="271">
        <f>建設係数!CA94*BH$122</f>
        <v>0</v>
      </c>
      <c r="BI94" s="271">
        <f>建設係数!CB94*BI$122</f>
        <v>0</v>
      </c>
      <c r="BJ94" s="271">
        <f>建設係数!CC94*BJ$122</f>
        <v>0</v>
      </c>
      <c r="BK94" s="271">
        <f>建設係数!CD94*BK$122</f>
        <v>0</v>
      </c>
      <c r="BL94" s="271">
        <f>建設係数!CE94*BL$122</f>
        <v>0</v>
      </c>
      <c r="BM94" s="271">
        <f>建設係数!CF94*BM$122</f>
        <v>0</v>
      </c>
      <c r="BN94" s="271">
        <f>建設係数!CG94*BN$122</f>
        <v>0</v>
      </c>
      <c r="BO94" s="272">
        <f t="shared" si="30"/>
        <v>0</v>
      </c>
      <c r="BP94" s="48"/>
      <c r="BU94" s="7"/>
      <c r="BV94" s="198">
        <v>63</v>
      </c>
      <c r="BW94" s="214"/>
      <c r="CN94" s="520">
        <f t="shared" si="31"/>
        <v>89</v>
      </c>
      <c r="CO94" s="222">
        <v>642</v>
      </c>
      <c r="CP94" s="197" t="s">
        <v>563</v>
      </c>
      <c r="CQ94" s="536">
        <f>埼玉波及!V96</f>
        <v>0</v>
      </c>
      <c r="CR94" s="536">
        <f>埼玉波及!W96</f>
        <v>0</v>
      </c>
      <c r="CS94" s="536">
        <f>埼玉波及!X96</f>
        <v>0</v>
      </c>
      <c r="CT94" s="536">
        <f>埼玉波及!Y96</f>
        <v>0</v>
      </c>
      <c r="CU94" s="201">
        <f t="shared" si="32"/>
        <v>3.5799999999999996E-5</v>
      </c>
      <c r="CV94" s="53"/>
      <c r="CW94" s="205">
        <v>89</v>
      </c>
      <c r="CX94" s="529">
        <f t="shared" si="33"/>
        <v>642</v>
      </c>
      <c r="CY94" s="530" t="str">
        <f t="shared" si="34"/>
        <v>保健衛生</v>
      </c>
      <c r="CZ94" s="518">
        <f t="shared" si="35"/>
        <v>0</v>
      </c>
      <c r="DA94" s="518">
        <f t="shared" si="36"/>
        <v>0</v>
      </c>
      <c r="DB94" s="518">
        <f t="shared" si="37"/>
        <v>0</v>
      </c>
      <c r="DC94" s="519">
        <f t="shared" si="38"/>
        <v>0</v>
      </c>
    </row>
    <row r="95" spans="1:114">
      <c r="A95" s="7"/>
      <c r="B95" s="222">
        <v>641</v>
      </c>
      <c r="C95" s="197" t="s">
        <v>562</v>
      </c>
      <c r="D95" s="271">
        <f>建設係数!W95*D$122</f>
        <v>0</v>
      </c>
      <c r="E95" s="271">
        <f>建設係数!X95*E$122</f>
        <v>0</v>
      </c>
      <c r="F95" s="271">
        <f>建設係数!Y95*F$122</f>
        <v>0</v>
      </c>
      <c r="G95" s="271">
        <f>建設係数!Z95*G$122</f>
        <v>0</v>
      </c>
      <c r="H95" s="271">
        <f>建設係数!AA95*H$122</f>
        <v>0</v>
      </c>
      <c r="I95" s="271">
        <f>建設係数!AB95*I$122</f>
        <v>0</v>
      </c>
      <c r="J95" s="271">
        <f>建設係数!AC95*J$122</f>
        <v>0</v>
      </c>
      <c r="K95" s="271">
        <f>建設係数!AD95*K$122</f>
        <v>0</v>
      </c>
      <c r="L95" s="271">
        <f>建設係数!AE95*L$122</f>
        <v>0</v>
      </c>
      <c r="M95" s="271">
        <f>建設係数!AF95*M$122</f>
        <v>0</v>
      </c>
      <c r="N95" s="271">
        <f>建設係数!AG95*N$122</f>
        <v>0</v>
      </c>
      <c r="O95" s="271">
        <f>建設係数!AH95*O$122</f>
        <v>0</v>
      </c>
      <c r="P95" s="271">
        <f>建設係数!AI95*P$122</f>
        <v>0</v>
      </c>
      <c r="Q95" s="271">
        <f>建設係数!AJ95*Q$122</f>
        <v>0</v>
      </c>
      <c r="R95" s="271">
        <f>建設係数!AK95*R$122</f>
        <v>0</v>
      </c>
      <c r="S95" s="271">
        <f>建設係数!AL95*S$122</f>
        <v>0</v>
      </c>
      <c r="T95" s="271">
        <f>建設係数!AM95*T$122</f>
        <v>0</v>
      </c>
      <c r="U95" s="271">
        <f>建設係数!AN95*U$122</f>
        <v>0</v>
      </c>
      <c r="V95" s="271">
        <f>建設係数!AO95*V$122</f>
        <v>0</v>
      </c>
      <c r="W95" s="271">
        <f>建設係数!AP95*W$122</f>
        <v>0</v>
      </c>
      <c r="X95" s="271">
        <f>建設係数!AQ95*X$122</f>
        <v>0</v>
      </c>
      <c r="Y95" s="271">
        <f>建設係数!AR95*Y$122</f>
        <v>0</v>
      </c>
      <c r="Z95" s="271">
        <f>建設係数!AS95*Z$122</f>
        <v>0</v>
      </c>
      <c r="AA95" s="271">
        <f>建設係数!AT95*AA$122</f>
        <v>0</v>
      </c>
      <c r="AB95" s="271">
        <f>建設係数!AU95*AB$122</f>
        <v>0</v>
      </c>
      <c r="AC95" s="271">
        <f>建設係数!AV95*AC$122</f>
        <v>0</v>
      </c>
      <c r="AD95" s="271">
        <f>建設係数!AW95*AD$122</f>
        <v>0</v>
      </c>
      <c r="AE95" s="271">
        <f>建設係数!AX95*AE$122</f>
        <v>0</v>
      </c>
      <c r="AF95" s="271">
        <f>建設係数!AY95*AF$122</f>
        <v>0</v>
      </c>
      <c r="AG95" s="271">
        <f>建設係数!AZ95*AG$122</f>
        <v>0</v>
      </c>
      <c r="AH95" s="271">
        <f>建設係数!BA95*AH$122</f>
        <v>0</v>
      </c>
      <c r="AI95" s="271">
        <f>建設係数!BB95*AI$122</f>
        <v>0</v>
      </c>
      <c r="AJ95" s="271">
        <f>建設係数!BC95*AJ$122</f>
        <v>0</v>
      </c>
      <c r="AK95" s="271">
        <f>建設係数!BD95*AK$122</f>
        <v>0</v>
      </c>
      <c r="AL95" s="271">
        <f>建設係数!BE95*AL$122</f>
        <v>0</v>
      </c>
      <c r="AM95" s="271">
        <f>建設係数!BF95*AM$122</f>
        <v>0</v>
      </c>
      <c r="AN95" s="271">
        <f>建設係数!BG95*AN$122</f>
        <v>0</v>
      </c>
      <c r="AO95" s="271">
        <f>建設係数!BH95*AO$122</f>
        <v>0</v>
      </c>
      <c r="AP95" s="271">
        <f>建設係数!BI95*AP$122</f>
        <v>0</v>
      </c>
      <c r="AQ95" s="271">
        <f>建設係数!BJ95*AQ$122</f>
        <v>0</v>
      </c>
      <c r="AR95" s="271">
        <f>建設係数!BK95*AR$122</f>
        <v>0</v>
      </c>
      <c r="AS95" s="271">
        <f>建設係数!BL95*AS$122</f>
        <v>0</v>
      </c>
      <c r="AT95" s="271">
        <f>建設係数!BM95*AT$122</f>
        <v>0</v>
      </c>
      <c r="AU95" s="271">
        <f>建設係数!BN95*AU$122</f>
        <v>0</v>
      </c>
      <c r="AV95" s="271">
        <f>建設係数!BO95*AV$122</f>
        <v>0</v>
      </c>
      <c r="AW95" s="271">
        <f>建設係数!BP95*AW$122</f>
        <v>0</v>
      </c>
      <c r="AX95" s="271">
        <f>建設係数!BQ95*AX$122</f>
        <v>0</v>
      </c>
      <c r="AY95" s="271">
        <f>建設係数!BR95*AY$122</f>
        <v>0</v>
      </c>
      <c r="AZ95" s="271">
        <f>建設係数!BS95*AZ$122</f>
        <v>0</v>
      </c>
      <c r="BA95" s="271">
        <f>建設係数!BT95*BA$122</f>
        <v>0</v>
      </c>
      <c r="BB95" s="271">
        <f>建設係数!BU95*BB$122</f>
        <v>0</v>
      </c>
      <c r="BC95" s="271">
        <f>建設係数!BV95*BC$122</f>
        <v>0</v>
      </c>
      <c r="BD95" s="271">
        <f>建設係数!BW95*BD$122</f>
        <v>0</v>
      </c>
      <c r="BE95" s="271">
        <f>建設係数!BX95*BE$122</f>
        <v>0</v>
      </c>
      <c r="BF95" s="271">
        <f>建設係数!BY95*BF$122</f>
        <v>0</v>
      </c>
      <c r="BG95" s="271">
        <f>建設係数!BZ95*BG$122</f>
        <v>0</v>
      </c>
      <c r="BH95" s="271">
        <f>建設係数!CA95*BH$122</f>
        <v>0</v>
      </c>
      <c r="BI95" s="271">
        <f>建設係数!CB95*BI$122</f>
        <v>0</v>
      </c>
      <c r="BJ95" s="271">
        <f>建設係数!CC95*BJ$122</f>
        <v>0</v>
      </c>
      <c r="BK95" s="271">
        <f>建設係数!CD95*BK$122</f>
        <v>0</v>
      </c>
      <c r="BL95" s="271">
        <f>建設係数!CE95*BL$122</f>
        <v>0</v>
      </c>
      <c r="BM95" s="271">
        <f>建設係数!CF95*BM$122</f>
        <v>0</v>
      </c>
      <c r="BN95" s="271">
        <f>建設係数!CG95*BN$122</f>
        <v>0</v>
      </c>
      <c r="BO95" s="272">
        <f t="shared" si="30"/>
        <v>0</v>
      </c>
      <c r="BP95" s="48"/>
      <c r="BU95" s="7"/>
      <c r="BV95" s="198">
        <v>64</v>
      </c>
      <c r="BW95" s="214"/>
      <c r="CN95" s="520">
        <f t="shared" si="31"/>
        <v>90</v>
      </c>
      <c r="CO95" s="222">
        <v>643</v>
      </c>
      <c r="CP95" s="197" t="s">
        <v>564</v>
      </c>
      <c r="CQ95" s="536">
        <f>埼玉波及!V97</f>
        <v>0</v>
      </c>
      <c r="CR95" s="536">
        <f>埼玉波及!W97</f>
        <v>0</v>
      </c>
      <c r="CS95" s="536">
        <f>埼玉波及!X97</f>
        <v>0</v>
      </c>
      <c r="CT95" s="536">
        <f>埼玉波及!Y97</f>
        <v>0</v>
      </c>
      <c r="CU95" s="201">
        <f t="shared" si="32"/>
        <v>3.57E-5</v>
      </c>
      <c r="CV95" s="53"/>
      <c r="CW95" s="205">
        <v>90</v>
      </c>
      <c r="CX95" s="529">
        <f t="shared" si="33"/>
        <v>643</v>
      </c>
      <c r="CY95" s="530" t="str">
        <f t="shared" si="34"/>
        <v>社会保険・社会福祉</v>
      </c>
      <c r="CZ95" s="518">
        <f t="shared" si="35"/>
        <v>0</v>
      </c>
      <c r="DA95" s="518">
        <f t="shared" si="36"/>
        <v>0</v>
      </c>
      <c r="DB95" s="518">
        <f t="shared" si="37"/>
        <v>0</v>
      </c>
      <c r="DC95" s="519">
        <f t="shared" si="38"/>
        <v>0</v>
      </c>
      <c r="DF95" s="161"/>
      <c r="DG95" s="161"/>
      <c r="DH95" s="161"/>
      <c r="DI95" s="161"/>
      <c r="DJ95" s="161"/>
    </row>
    <row r="96" spans="1:114">
      <c r="A96" s="7"/>
      <c r="B96" s="222">
        <v>642</v>
      </c>
      <c r="C96" s="197" t="s">
        <v>563</v>
      </c>
      <c r="D96" s="271">
        <f>建設係数!W96*D$122</f>
        <v>0</v>
      </c>
      <c r="E96" s="271">
        <f>建設係数!X96*E$122</f>
        <v>0</v>
      </c>
      <c r="F96" s="271">
        <f>建設係数!Y96*F$122</f>
        <v>0</v>
      </c>
      <c r="G96" s="271">
        <f>建設係数!Z96*G$122</f>
        <v>0</v>
      </c>
      <c r="H96" s="271">
        <f>建設係数!AA96*H$122</f>
        <v>0</v>
      </c>
      <c r="I96" s="271">
        <f>建設係数!AB96*I$122</f>
        <v>0</v>
      </c>
      <c r="J96" s="271">
        <f>建設係数!AC96*J$122</f>
        <v>0</v>
      </c>
      <c r="K96" s="271">
        <f>建設係数!AD96*K$122</f>
        <v>0</v>
      </c>
      <c r="L96" s="271">
        <f>建設係数!AE96*L$122</f>
        <v>0</v>
      </c>
      <c r="M96" s="271">
        <f>建設係数!AF96*M$122</f>
        <v>0</v>
      </c>
      <c r="N96" s="271">
        <f>建設係数!AG96*N$122</f>
        <v>0</v>
      </c>
      <c r="O96" s="271">
        <f>建設係数!AH96*O$122</f>
        <v>0</v>
      </c>
      <c r="P96" s="271">
        <f>建設係数!AI96*P$122</f>
        <v>0</v>
      </c>
      <c r="Q96" s="271">
        <f>建設係数!AJ96*Q$122</f>
        <v>0</v>
      </c>
      <c r="R96" s="271">
        <f>建設係数!AK96*R$122</f>
        <v>0</v>
      </c>
      <c r="S96" s="271">
        <f>建設係数!AL96*S$122</f>
        <v>0</v>
      </c>
      <c r="T96" s="271">
        <f>建設係数!AM96*T$122</f>
        <v>0</v>
      </c>
      <c r="U96" s="271">
        <f>建設係数!AN96*U$122</f>
        <v>0</v>
      </c>
      <c r="V96" s="271">
        <f>建設係数!AO96*V$122</f>
        <v>0</v>
      </c>
      <c r="W96" s="271">
        <f>建設係数!AP96*W$122</f>
        <v>0</v>
      </c>
      <c r="X96" s="271">
        <f>建設係数!AQ96*X$122</f>
        <v>0</v>
      </c>
      <c r="Y96" s="271">
        <f>建設係数!AR96*Y$122</f>
        <v>0</v>
      </c>
      <c r="Z96" s="271">
        <f>建設係数!AS96*Z$122</f>
        <v>0</v>
      </c>
      <c r="AA96" s="271">
        <f>建設係数!AT96*AA$122</f>
        <v>0</v>
      </c>
      <c r="AB96" s="271">
        <f>建設係数!AU96*AB$122</f>
        <v>0</v>
      </c>
      <c r="AC96" s="271">
        <f>建設係数!AV96*AC$122</f>
        <v>0</v>
      </c>
      <c r="AD96" s="271">
        <f>建設係数!AW96*AD$122</f>
        <v>0</v>
      </c>
      <c r="AE96" s="271">
        <f>建設係数!AX96*AE$122</f>
        <v>0</v>
      </c>
      <c r="AF96" s="271">
        <f>建設係数!AY96*AF$122</f>
        <v>0</v>
      </c>
      <c r="AG96" s="271">
        <f>建設係数!AZ96*AG$122</f>
        <v>0</v>
      </c>
      <c r="AH96" s="271">
        <f>建設係数!BA96*AH$122</f>
        <v>0</v>
      </c>
      <c r="AI96" s="271">
        <f>建設係数!BB96*AI$122</f>
        <v>0</v>
      </c>
      <c r="AJ96" s="271">
        <f>建設係数!BC96*AJ$122</f>
        <v>0</v>
      </c>
      <c r="AK96" s="271">
        <f>建設係数!BD96*AK$122</f>
        <v>0</v>
      </c>
      <c r="AL96" s="271">
        <f>建設係数!BE96*AL$122</f>
        <v>0</v>
      </c>
      <c r="AM96" s="271">
        <f>建設係数!BF96*AM$122</f>
        <v>0</v>
      </c>
      <c r="AN96" s="271">
        <f>建設係数!BG96*AN$122</f>
        <v>0</v>
      </c>
      <c r="AO96" s="271">
        <f>建設係数!BH96*AO$122</f>
        <v>0</v>
      </c>
      <c r="AP96" s="271">
        <f>建設係数!BI96*AP$122</f>
        <v>0</v>
      </c>
      <c r="AQ96" s="271">
        <f>建設係数!BJ96*AQ$122</f>
        <v>0</v>
      </c>
      <c r="AR96" s="271">
        <f>建設係数!BK96*AR$122</f>
        <v>0</v>
      </c>
      <c r="AS96" s="271">
        <f>建設係数!BL96*AS$122</f>
        <v>0</v>
      </c>
      <c r="AT96" s="271">
        <f>建設係数!BM96*AT$122</f>
        <v>0</v>
      </c>
      <c r="AU96" s="271">
        <f>建設係数!BN96*AU$122</f>
        <v>0</v>
      </c>
      <c r="AV96" s="271">
        <f>建設係数!BO96*AV$122</f>
        <v>0</v>
      </c>
      <c r="AW96" s="271">
        <f>建設係数!BP96*AW$122</f>
        <v>0</v>
      </c>
      <c r="AX96" s="271">
        <f>建設係数!BQ96*AX$122</f>
        <v>0</v>
      </c>
      <c r="AY96" s="271">
        <f>建設係数!BR96*AY$122</f>
        <v>0</v>
      </c>
      <c r="AZ96" s="271">
        <f>建設係数!BS96*AZ$122</f>
        <v>0</v>
      </c>
      <c r="BA96" s="271">
        <f>建設係数!BT96*BA$122</f>
        <v>0</v>
      </c>
      <c r="BB96" s="271">
        <f>建設係数!BU96*BB$122</f>
        <v>0</v>
      </c>
      <c r="BC96" s="271">
        <f>建設係数!BV96*BC$122</f>
        <v>0</v>
      </c>
      <c r="BD96" s="271">
        <f>建設係数!BW96*BD$122</f>
        <v>0</v>
      </c>
      <c r="BE96" s="271">
        <f>建設係数!BX96*BE$122</f>
        <v>0</v>
      </c>
      <c r="BF96" s="271">
        <f>建設係数!BY96*BF$122</f>
        <v>0</v>
      </c>
      <c r="BG96" s="271">
        <f>建設係数!BZ96*BG$122</f>
        <v>0</v>
      </c>
      <c r="BH96" s="271">
        <f>建設係数!CA96*BH$122</f>
        <v>0</v>
      </c>
      <c r="BI96" s="271">
        <f>建設係数!CB96*BI$122</f>
        <v>0</v>
      </c>
      <c r="BJ96" s="271">
        <f>建設係数!CC96*BJ$122</f>
        <v>0</v>
      </c>
      <c r="BK96" s="271">
        <f>建設係数!CD96*BK$122</f>
        <v>0</v>
      </c>
      <c r="BL96" s="271">
        <f>建設係数!CE96*BL$122</f>
        <v>0</v>
      </c>
      <c r="BM96" s="271">
        <f>建設係数!CF96*BM$122</f>
        <v>0</v>
      </c>
      <c r="BN96" s="271">
        <f>建設係数!CG96*BN$122</f>
        <v>0</v>
      </c>
      <c r="BO96" s="272">
        <f t="shared" si="30"/>
        <v>0</v>
      </c>
      <c r="BP96" s="48"/>
      <c r="BU96" s="7"/>
      <c r="BV96" s="198">
        <v>64</v>
      </c>
      <c r="BW96" s="214"/>
      <c r="CN96" s="520">
        <f t="shared" si="31"/>
        <v>91</v>
      </c>
      <c r="CO96" s="222">
        <v>644</v>
      </c>
      <c r="CP96" s="197" t="s">
        <v>565</v>
      </c>
      <c r="CQ96" s="536">
        <f>埼玉波及!V98</f>
        <v>0</v>
      </c>
      <c r="CR96" s="536">
        <f>埼玉波及!W98</f>
        <v>0</v>
      </c>
      <c r="CS96" s="536">
        <f>埼玉波及!X98</f>
        <v>0</v>
      </c>
      <c r="CT96" s="536">
        <f>埼玉波及!Y98</f>
        <v>0</v>
      </c>
      <c r="CU96" s="201">
        <f t="shared" si="32"/>
        <v>3.5599999999999998E-5</v>
      </c>
      <c r="CV96" s="53"/>
      <c r="CW96" s="205">
        <v>91</v>
      </c>
      <c r="CX96" s="529">
        <f t="shared" si="33"/>
        <v>644</v>
      </c>
      <c r="CY96" s="530" t="str">
        <f t="shared" si="34"/>
        <v>介護</v>
      </c>
      <c r="CZ96" s="518">
        <f t="shared" si="35"/>
        <v>0</v>
      </c>
      <c r="DA96" s="518">
        <f t="shared" si="36"/>
        <v>0</v>
      </c>
      <c r="DB96" s="518">
        <f t="shared" si="37"/>
        <v>0</v>
      </c>
      <c r="DC96" s="519">
        <f t="shared" si="38"/>
        <v>0</v>
      </c>
      <c r="DF96" s="161"/>
      <c r="DG96" s="161"/>
      <c r="DH96" s="161"/>
      <c r="DI96" s="161"/>
      <c r="DJ96" s="161"/>
    </row>
    <row r="97" spans="1:107">
      <c r="A97" s="7"/>
      <c r="B97" s="222">
        <v>643</v>
      </c>
      <c r="C97" s="197" t="s">
        <v>564</v>
      </c>
      <c r="D97" s="271">
        <f>建設係数!W97*D$122</f>
        <v>0</v>
      </c>
      <c r="E97" s="271">
        <f>建設係数!X97*E$122</f>
        <v>0</v>
      </c>
      <c r="F97" s="271">
        <f>建設係数!Y97*F$122</f>
        <v>0</v>
      </c>
      <c r="G97" s="271">
        <f>建設係数!Z97*G$122</f>
        <v>0</v>
      </c>
      <c r="H97" s="271">
        <f>建設係数!AA97*H$122</f>
        <v>0</v>
      </c>
      <c r="I97" s="271">
        <f>建設係数!AB97*I$122</f>
        <v>0</v>
      </c>
      <c r="J97" s="271">
        <f>建設係数!AC97*J$122</f>
        <v>0</v>
      </c>
      <c r="K97" s="271">
        <f>建設係数!AD97*K$122</f>
        <v>0</v>
      </c>
      <c r="L97" s="271">
        <f>建設係数!AE97*L$122</f>
        <v>0</v>
      </c>
      <c r="M97" s="271">
        <f>建設係数!AF97*M$122</f>
        <v>0</v>
      </c>
      <c r="N97" s="271">
        <f>建設係数!AG97*N$122</f>
        <v>0</v>
      </c>
      <c r="O97" s="271">
        <f>建設係数!AH97*O$122</f>
        <v>0</v>
      </c>
      <c r="P97" s="271">
        <f>建設係数!AI97*P$122</f>
        <v>0</v>
      </c>
      <c r="Q97" s="271">
        <f>建設係数!AJ97*Q$122</f>
        <v>0</v>
      </c>
      <c r="R97" s="271">
        <f>建設係数!AK97*R$122</f>
        <v>0</v>
      </c>
      <c r="S97" s="271">
        <f>建設係数!AL97*S$122</f>
        <v>0</v>
      </c>
      <c r="T97" s="271">
        <f>建設係数!AM97*T$122</f>
        <v>0</v>
      </c>
      <c r="U97" s="271">
        <f>建設係数!AN97*U$122</f>
        <v>0</v>
      </c>
      <c r="V97" s="271">
        <f>建設係数!AO97*V$122</f>
        <v>0</v>
      </c>
      <c r="W97" s="271">
        <f>建設係数!AP97*W$122</f>
        <v>0</v>
      </c>
      <c r="X97" s="271">
        <f>建設係数!AQ97*X$122</f>
        <v>0</v>
      </c>
      <c r="Y97" s="271">
        <f>建設係数!AR97*Y$122</f>
        <v>0</v>
      </c>
      <c r="Z97" s="271">
        <f>建設係数!AS97*Z$122</f>
        <v>0</v>
      </c>
      <c r="AA97" s="271">
        <f>建設係数!AT97*AA$122</f>
        <v>0</v>
      </c>
      <c r="AB97" s="271">
        <f>建設係数!AU97*AB$122</f>
        <v>0</v>
      </c>
      <c r="AC97" s="271">
        <f>建設係数!AV97*AC$122</f>
        <v>0</v>
      </c>
      <c r="AD97" s="271">
        <f>建設係数!AW97*AD$122</f>
        <v>0</v>
      </c>
      <c r="AE97" s="271">
        <f>建設係数!AX97*AE$122</f>
        <v>0</v>
      </c>
      <c r="AF97" s="271">
        <f>建設係数!AY97*AF$122</f>
        <v>0</v>
      </c>
      <c r="AG97" s="271">
        <f>建設係数!AZ97*AG$122</f>
        <v>0</v>
      </c>
      <c r="AH97" s="271">
        <f>建設係数!BA97*AH$122</f>
        <v>0</v>
      </c>
      <c r="AI97" s="271">
        <f>建設係数!BB97*AI$122</f>
        <v>0</v>
      </c>
      <c r="AJ97" s="271">
        <f>建設係数!BC97*AJ$122</f>
        <v>0</v>
      </c>
      <c r="AK97" s="271">
        <f>建設係数!BD97*AK$122</f>
        <v>0</v>
      </c>
      <c r="AL97" s="271">
        <f>建設係数!BE97*AL$122</f>
        <v>0</v>
      </c>
      <c r="AM97" s="271">
        <f>建設係数!BF97*AM$122</f>
        <v>0</v>
      </c>
      <c r="AN97" s="271">
        <f>建設係数!BG97*AN$122</f>
        <v>0</v>
      </c>
      <c r="AO97" s="271">
        <f>建設係数!BH97*AO$122</f>
        <v>0</v>
      </c>
      <c r="AP97" s="271">
        <f>建設係数!BI97*AP$122</f>
        <v>0</v>
      </c>
      <c r="AQ97" s="271">
        <f>建設係数!BJ97*AQ$122</f>
        <v>0</v>
      </c>
      <c r="AR97" s="271">
        <f>建設係数!BK97*AR$122</f>
        <v>0</v>
      </c>
      <c r="AS97" s="271">
        <f>建設係数!BL97*AS$122</f>
        <v>0</v>
      </c>
      <c r="AT97" s="271">
        <f>建設係数!BM97*AT$122</f>
        <v>0</v>
      </c>
      <c r="AU97" s="271">
        <f>建設係数!BN97*AU$122</f>
        <v>0</v>
      </c>
      <c r="AV97" s="271">
        <f>建設係数!BO97*AV$122</f>
        <v>0</v>
      </c>
      <c r="AW97" s="271">
        <f>建設係数!BP97*AW$122</f>
        <v>0</v>
      </c>
      <c r="AX97" s="271">
        <f>建設係数!BQ97*AX$122</f>
        <v>0</v>
      </c>
      <c r="AY97" s="271">
        <f>建設係数!BR97*AY$122</f>
        <v>0</v>
      </c>
      <c r="AZ97" s="271">
        <f>建設係数!BS97*AZ$122</f>
        <v>0</v>
      </c>
      <c r="BA97" s="271">
        <f>建設係数!BT97*BA$122</f>
        <v>0</v>
      </c>
      <c r="BB97" s="271">
        <f>建設係数!BU97*BB$122</f>
        <v>0</v>
      </c>
      <c r="BC97" s="271">
        <f>建設係数!BV97*BC$122</f>
        <v>0</v>
      </c>
      <c r="BD97" s="271">
        <f>建設係数!BW97*BD$122</f>
        <v>0</v>
      </c>
      <c r="BE97" s="271">
        <f>建設係数!BX97*BE$122</f>
        <v>0</v>
      </c>
      <c r="BF97" s="271">
        <f>建設係数!BY97*BF$122</f>
        <v>0</v>
      </c>
      <c r="BG97" s="271">
        <f>建設係数!BZ97*BG$122</f>
        <v>0</v>
      </c>
      <c r="BH97" s="271">
        <f>建設係数!CA97*BH$122</f>
        <v>0</v>
      </c>
      <c r="BI97" s="271">
        <f>建設係数!CB97*BI$122</f>
        <v>0</v>
      </c>
      <c r="BJ97" s="271">
        <f>建設係数!CC97*BJ$122</f>
        <v>0</v>
      </c>
      <c r="BK97" s="271">
        <f>建設係数!CD97*BK$122</f>
        <v>0</v>
      </c>
      <c r="BL97" s="271">
        <f>建設係数!CE97*BL$122</f>
        <v>0</v>
      </c>
      <c r="BM97" s="271">
        <f>建設係数!CF97*BM$122</f>
        <v>0</v>
      </c>
      <c r="BN97" s="271">
        <f>建設係数!CG97*BN$122</f>
        <v>0</v>
      </c>
      <c r="BO97" s="272">
        <f t="shared" si="30"/>
        <v>0</v>
      </c>
      <c r="BP97" s="48"/>
      <c r="BU97" s="7"/>
      <c r="BV97" s="198">
        <v>64</v>
      </c>
      <c r="BW97" s="214"/>
      <c r="CN97" s="520">
        <f t="shared" si="31"/>
        <v>92</v>
      </c>
      <c r="CO97" s="222">
        <v>659</v>
      </c>
      <c r="CP97" s="197" t="s">
        <v>2</v>
      </c>
      <c r="CQ97" s="536">
        <f>埼玉波及!V99</f>
        <v>0</v>
      </c>
      <c r="CR97" s="536">
        <f>埼玉波及!W99</f>
        <v>0</v>
      </c>
      <c r="CS97" s="536">
        <f>埼玉波及!X99</f>
        <v>0</v>
      </c>
      <c r="CT97" s="536">
        <f>埼玉波及!Y99</f>
        <v>0</v>
      </c>
      <c r="CU97" s="201">
        <f t="shared" si="32"/>
        <v>3.4099999999999995E-5</v>
      </c>
      <c r="CV97" s="53"/>
      <c r="CW97" s="205">
        <v>92</v>
      </c>
      <c r="CX97" s="529">
        <f t="shared" si="33"/>
        <v>659</v>
      </c>
      <c r="CY97" s="530" t="str">
        <f t="shared" si="34"/>
        <v>他に分類されない会員制団体</v>
      </c>
      <c r="CZ97" s="518">
        <f t="shared" si="35"/>
        <v>0</v>
      </c>
      <c r="DA97" s="518">
        <f t="shared" si="36"/>
        <v>0</v>
      </c>
      <c r="DB97" s="518">
        <f t="shared" si="37"/>
        <v>0</v>
      </c>
      <c r="DC97" s="519">
        <f t="shared" si="38"/>
        <v>0</v>
      </c>
    </row>
    <row r="98" spans="1:107">
      <c r="A98" s="7"/>
      <c r="B98" s="222">
        <v>644</v>
      </c>
      <c r="C98" s="197" t="s">
        <v>565</v>
      </c>
      <c r="D98" s="271">
        <f>建設係数!W98*D$122</f>
        <v>0</v>
      </c>
      <c r="E98" s="271">
        <f>建設係数!X98*E$122</f>
        <v>0</v>
      </c>
      <c r="F98" s="271">
        <f>建設係数!Y98*F$122</f>
        <v>0</v>
      </c>
      <c r="G98" s="271">
        <f>建設係数!Z98*G$122</f>
        <v>0</v>
      </c>
      <c r="H98" s="271">
        <f>建設係数!AA98*H$122</f>
        <v>0</v>
      </c>
      <c r="I98" s="271">
        <f>建設係数!AB98*I$122</f>
        <v>0</v>
      </c>
      <c r="J98" s="271">
        <f>建設係数!AC98*J$122</f>
        <v>0</v>
      </c>
      <c r="K98" s="271">
        <f>建設係数!AD98*K$122</f>
        <v>0</v>
      </c>
      <c r="L98" s="271">
        <f>建設係数!AE98*L$122</f>
        <v>0</v>
      </c>
      <c r="M98" s="271">
        <f>建設係数!AF98*M$122</f>
        <v>0</v>
      </c>
      <c r="N98" s="271">
        <f>建設係数!AG98*N$122</f>
        <v>0</v>
      </c>
      <c r="O98" s="271">
        <f>建設係数!AH98*O$122</f>
        <v>0</v>
      </c>
      <c r="P98" s="271">
        <f>建設係数!AI98*P$122</f>
        <v>0</v>
      </c>
      <c r="Q98" s="271">
        <f>建設係数!AJ98*Q$122</f>
        <v>0</v>
      </c>
      <c r="R98" s="271">
        <f>建設係数!AK98*R$122</f>
        <v>0</v>
      </c>
      <c r="S98" s="271">
        <f>建設係数!AL98*S$122</f>
        <v>0</v>
      </c>
      <c r="T98" s="271">
        <f>建設係数!AM98*T$122</f>
        <v>0</v>
      </c>
      <c r="U98" s="271">
        <f>建設係数!AN98*U$122</f>
        <v>0</v>
      </c>
      <c r="V98" s="271">
        <f>建設係数!AO98*V$122</f>
        <v>0</v>
      </c>
      <c r="W98" s="271">
        <f>建設係数!AP98*W$122</f>
        <v>0</v>
      </c>
      <c r="X98" s="271">
        <f>建設係数!AQ98*X$122</f>
        <v>0</v>
      </c>
      <c r="Y98" s="271">
        <f>建設係数!AR98*Y$122</f>
        <v>0</v>
      </c>
      <c r="Z98" s="271">
        <f>建設係数!AS98*Z$122</f>
        <v>0</v>
      </c>
      <c r="AA98" s="271">
        <f>建設係数!AT98*AA$122</f>
        <v>0</v>
      </c>
      <c r="AB98" s="271">
        <f>建設係数!AU98*AB$122</f>
        <v>0</v>
      </c>
      <c r="AC98" s="271">
        <f>建設係数!AV98*AC$122</f>
        <v>0</v>
      </c>
      <c r="AD98" s="271">
        <f>建設係数!AW98*AD$122</f>
        <v>0</v>
      </c>
      <c r="AE98" s="271">
        <f>建設係数!AX98*AE$122</f>
        <v>0</v>
      </c>
      <c r="AF98" s="271">
        <f>建設係数!AY98*AF$122</f>
        <v>0</v>
      </c>
      <c r="AG98" s="271">
        <f>建設係数!AZ98*AG$122</f>
        <v>0</v>
      </c>
      <c r="AH98" s="271">
        <f>建設係数!BA98*AH$122</f>
        <v>0</v>
      </c>
      <c r="AI98" s="271">
        <f>建設係数!BB98*AI$122</f>
        <v>0</v>
      </c>
      <c r="AJ98" s="271">
        <f>建設係数!BC98*AJ$122</f>
        <v>0</v>
      </c>
      <c r="AK98" s="271">
        <f>建設係数!BD98*AK$122</f>
        <v>0</v>
      </c>
      <c r="AL98" s="271">
        <f>建設係数!BE98*AL$122</f>
        <v>0</v>
      </c>
      <c r="AM98" s="271">
        <f>建設係数!BF98*AM$122</f>
        <v>0</v>
      </c>
      <c r="AN98" s="271">
        <f>建設係数!BG98*AN$122</f>
        <v>0</v>
      </c>
      <c r="AO98" s="271">
        <f>建設係数!BH98*AO$122</f>
        <v>0</v>
      </c>
      <c r="AP98" s="271">
        <f>建設係数!BI98*AP$122</f>
        <v>0</v>
      </c>
      <c r="AQ98" s="271">
        <f>建設係数!BJ98*AQ$122</f>
        <v>0</v>
      </c>
      <c r="AR98" s="271">
        <f>建設係数!BK98*AR$122</f>
        <v>0</v>
      </c>
      <c r="AS98" s="271">
        <f>建設係数!BL98*AS$122</f>
        <v>0</v>
      </c>
      <c r="AT98" s="271">
        <f>建設係数!BM98*AT$122</f>
        <v>0</v>
      </c>
      <c r="AU98" s="271">
        <f>建設係数!BN98*AU$122</f>
        <v>0</v>
      </c>
      <c r="AV98" s="271">
        <f>建設係数!BO98*AV$122</f>
        <v>0</v>
      </c>
      <c r="AW98" s="271">
        <f>建設係数!BP98*AW$122</f>
        <v>0</v>
      </c>
      <c r="AX98" s="271">
        <f>建設係数!BQ98*AX$122</f>
        <v>0</v>
      </c>
      <c r="AY98" s="271">
        <f>建設係数!BR98*AY$122</f>
        <v>0</v>
      </c>
      <c r="AZ98" s="271">
        <f>建設係数!BS98*AZ$122</f>
        <v>0</v>
      </c>
      <c r="BA98" s="271">
        <f>建設係数!BT98*BA$122</f>
        <v>0</v>
      </c>
      <c r="BB98" s="271">
        <f>建設係数!BU98*BB$122</f>
        <v>0</v>
      </c>
      <c r="BC98" s="271">
        <f>建設係数!BV98*BC$122</f>
        <v>0</v>
      </c>
      <c r="BD98" s="271">
        <f>建設係数!BW98*BD$122</f>
        <v>0</v>
      </c>
      <c r="BE98" s="271">
        <f>建設係数!BX98*BE$122</f>
        <v>0</v>
      </c>
      <c r="BF98" s="271">
        <f>建設係数!BY98*BF$122</f>
        <v>0</v>
      </c>
      <c r="BG98" s="271">
        <f>建設係数!BZ98*BG$122</f>
        <v>0</v>
      </c>
      <c r="BH98" s="271">
        <f>建設係数!CA98*BH$122</f>
        <v>0</v>
      </c>
      <c r="BI98" s="271">
        <f>建設係数!CB98*BI$122</f>
        <v>0</v>
      </c>
      <c r="BJ98" s="271">
        <f>建設係数!CC98*BJ$122</f>
        <v>0</v>
      </c>
      <c r="BK98" s="271">
        <f>建設係数!CD98*BK$122</f>
        <v>0</v>
      </c>
      <c r="BL98" s="271">
        <f>建設係数!CE98*BL$122</f>
        <v>0</v>
      </c>
      <c r="BM98" s="271">
        <f>建設係数!CF98*BM$122</f>
        <v>0</v>
      </c>
      <c r="BN98" s="271">
        <f>建設係数!CG98*BN$122</f>
        <v>0</v>
      </c>
      <c r="BO98" s="272">
        <f t="shared" si="30"/>
        <v>0</v>
      </c>
      <c r="BP98" s="48"/>
      <c r="BU98" s="7"/>
      <c r="BV98" s="198">
        <v>64</v>
      </c>
      <c r="BW98" s="214"/>
      <c r="CN98" s="520">
        <f t="shared" si="31"/>
        <v>93</v>
      </c>
      <c r="CO98" s="222">
        <v>661</v>
      </c>
      <c r="CP98" s="197" t="s">
        <v>566</v>
      </c>
      <c r="CQ98" s="536">
        <f>埼玉波及!V100</f>
        <v>0</v>
      </c>
      <c r="CR98" s="536">
        <f>埼玉波及!W100</f>
        <v>0</v>
      </c>
      <c r="CS98" s="536">
        <f>埼玉波及!X100</f>
        <v>0</v>
      </c>
      <c r="CT98" s="536">
        <f>埼玉波及!Y100</f>
        <v>0</v>
      </c>
      <c r="CU98" s="201">
        <f t="shared" si="32"/>
        <v>3.3899999999999997E-5</v>
      </c>
      <c r="CV98" s="53"/>
      <c r="CW98" s="205">
        <v>93</v>
      </c>
      <c r="CX98" s="529">
        <f t="shared" si="33"/>
        <v>661</v>
      </c>
      <c r="CY98" s="530" t="str">
        <f t="shared" si="34"/>
        <v>物品賃貸サービス</v>
      </c>
      <c r="CZ98" s="518">
        <f t="shared" si="35"/>
        <v>0</v>
      </c>
      <c r="DA98" s="518">
        <f t="shared" si="36"/>
        <v>0</v>
      </c>
      <c r="DB98" s="518">
        <f t="shared" si="37"/>
        <v>0</v>
      </c>
      <c r="DC98" s="519">
        <f t="shared" si="38"/>
        <v>0</v>
      </c>
    </row>
    <row r="99" spans="1:107">
      <c r="A99" s="7"/>
      <c r="B99" s="222">
        <v>659</v>
      </c>
      <c r="C99" s="197" t="s">
        <v>2</v>
      </c>
      <c r="D99" s="271">
        <f>建設係数!W99*D$122</f>
        <v>0</v>
      </c>
      <c r="E99" s="271">
        <f>建設係数!X99*E$122</f>
        <v>0</v>
      </c>
      <c r="F99" s="271">
        <f>建設係数!Y99*F$122</f>
        <v>0</v>
      </c>
      <c r="G99" s="271">
        <f>建設係数!Z99*G$122</f>
        <v>0</v>
      </c>
      <c r="H99" s="271">
        <f>建設係数!AA99*H$122</f>
        <v>0</v>
      </c>
      <c r="I99" s="271">
        <f>建設係数!AB99*I$122</f>
        <v>0</v>
      </c>
      <c r="J99" s="271">
        <f>建設係数!AC99*J$122</f>
        <v>0</v>
      </c>
      <c r="K99" s="271">
        <f>建設係数!AD99*K$122</f>
        <v>0</v>
      </c>
      <c r="L99" s="271">
        <f>建設係数!AE99*L$122</f>
        <v>0</v>
      </c>
      <c r="M99" s="271">
        <f>建設係数!AF99*M$122</f>
        <v>0</v>
      </c>
      <c r="N99" s="271">
        <f>建設係数!AG99*N$122</f>
        <v>0</v>
      </c>
      <c r="O99" s="271">
        <f>建設係数!AH99*O$122</f>
        <v>0</v>
      </c>
      <c r="P99" s="271">
        <f>建設係数!AI99*P$122</f>
        <v>0</v>
      </c>
      <c r="Q99" s="271">
        <f>建設係数!AJ99*Q$122</f>
        <v>0</v>
      </c>
      <c r="R99" s="271">
        <f>建設係数!AK99*R$122</f>
        <v>0</v>
      </c>
      <c r="S99" s="271">
        <f>建設係数!AL99*S$122</f>
        <v>0</v>
      </c>
      <c r="T99" s="271">
        <f>建設係数!AM99*T$122</f>
        <v>0</v>
      </c>
      <c r="U99" s="271">
        <f>建設係数!AN99*U$122</f>
        <v>0</v>
      </c>
      <c r="V99" s="271">
        <f>建設係数!AO99*V$122</f>
        <v>0</v>
      </c>
      <c r="W99" s="271">
        <f>建設係数!AP99*W$122</f>
        <v>0</v>
      </c>
      <c r="X99" s="271">
        <f>建設係数!AQ99*X$122</f>
        <v>0</v>
      </c>
      <c r="Y99" s="271">
        <f>建設係数!AR99*Y$122</f>
        <v>0</v>
      </c>
      <c r="Z99" s="271">
        <f>建設係数!AS99*Z$122</f>
        <v>0</v>
      </c>
      <c r="AA99" s="271">
        <f>建設係数!AT99*AA$122</f>
        <v>0</v>
      </c>
      <c r="AB99" s="271">
        <f>建設係数!AU99*AB$122</f>
        <v>0</v>
      </c>
      <c r="AC99" s="271">
        <f>建設係数!AV99*AC$122</f>
        <v>0</v>
      </c>
      <c r="AD99" s="271">
        <f>建設係数!AW99*AD$122</f>
        <v>0</v>
      </c>
      <c r="AE99" s="271">
        <f>建設係数!AX99*AE$122</f>
        <v>0</v>
      </c>
      <c r="AF99" s="271">
        <f>建設係数!AY99*AF$122</f>
        <v>0</v>
      </c>
      <c r="AG99" s="271">
        <f>建設係数!AZ99*AG$122</f>
        <v>0</v>
      </c>
      <c r="AH99" s="271">
        <f>建設係数!BA99*AH$122</f>
        <v>0</v>
      </c>
      <c r="AI99" s="271">
        <f>建設係数!BB99*AI$122</f>
        <v>0</v>
      </c>
      <c r="AJ99" s="271">
        <f>建設係数!BC99*AJ$122</f>
        <v>0</v>
      </c>
      <c r="AK99" s="271">
        <f>建設係数!BD99*AK$122</f>
        <v>0</v>
      </c>
      <c r="AL99" s="271">
        <f>建設係数!BE99*AL$122</f>
        <v>0</v>
      </c>
      <c r="AM99" s="271">
        <f>建設係数!BF99*AM$122</f>
        <v>0</v>
      </c>
      <c r="AN99" s="271">
        <f>建設係数!BG99*AN$122</f>
        <v>0</v>
      </c>
      <c r="AO99" s="271">
        <f>建設係数!BH99*AO$122</f>
        <v>0</v>
      </c>
      <c r="AP99" s="271">
        <f>建設係数!BI99*AP$122</f>
        <v>0</v>
      </c>
      <c r="AQ99" s="271">
        <f>建設係数!BJ99*AQ$122</f>
        <v>0</v>
      </c>
      <c r="AR99" s="271">
        <f>建設係数!BK99*AR$122</f>
        <v>0</v>
      </c>
      <c r="AS99" s="271">
        <f>建設係数!BL99*AS$122</f>
        <v>0</v>
      </c>
      <c r="AT99" s="271">
        <f>建設係数!BM99*AT$122</f>
        <v>0</v>
      </c>
      <c r="AU99" s="271">
        <f>建設係数!BN99*AU$122</f>
        <v>0</v>
      </c>
      <c r="AV99" s="271">
        <f>建設係数!BO99*AV$122</f>
        <v>0</v>
      </c>
      <c r="AW99" s="271">
        <f>建設係数!BP99*AW$122</f>
        <v>0</v>
      </c>
      <c r="AX99" s="271">
        <f>建設係数!BQ99*AX$122</f>
        <v>0</v>
      </c>
      <c r="AY99" s="271">
        <f>建設係数!BR99*AY$122</f>
        <v>0</v>
      </c>
      <c r="AZ99" s="271">
        <f>建設係数!BS99*AZ$122</f>
        <v>0</v>
      </c>
      <c r="BA99" s="271">
        <f>建設係数!BT99*BA$122</f>
        <v>0</v>
      </c>
      <c r="BB99" s="271">
        <f>建設係数!BU99*BB$122</f>
        <v>0</v>
      </c>
      <c r="BC99" s="271">
        <f>建設係数!BV99*BC$122</f>
        <v>0</v>
      </c>
      <c r="BD99" s="271">
        <f>建設係数!BW99*BD$122</f>
        <v>0</v>
      </c>
      <c r="BE99" s="271">
        <f>建設係数!BX99*BE$122</f>
        <v>0</v>
      </c>
      <c r="BF99" s="271">
        <f>建設係数!BY99*BF$122</f>
        <v>0</v>
      </c>
      <c r="BG99" s="271">
        <f>建設係数!BZ99*BG$122</f>
        <v>0</v>
      </c>
      <c r="BH99" s="271">
        <f>建設係数!CA99*BH$122</f>
        <v>0</v>
      </c>
      <c r="BI99" s="271">
        <f>建設係数!CB99*BI$122</f>
        <v>0</v>
      </c>
      <c r="BJ99" s="271">
        <f>建設係数!CC99*BJ$122</f>
        <v>0</v>
      </c>
      <c r="BK99" s="271">
        <f>建設係数!CD99*BK$122</f>
        <v>0</v>
      </c>
      <c r="BL99" s="271">
        <f>建設係数!CE99*BL$122</f>
        <v>0</v>
      </c>
      <c r="BM99" s="271">
        <f>建設係数!CF99*BM$122</f>
        <v>0</v>
      </c>
      <c r="BN99" s="271">
        <f>建設係数!CG99*BN$122</f>
        <v>0</v>
      </c>
      <c r="BO99" s="272">
        <f t="shared" si="30"/>
        <v>0</v>
      </c>
      <c r="BP99" s="48"/>
      <c r="BU99" s="7"/>
      <c r="BV99" s="198">
        <v>65</v>
      </c>
      <c r="BW99" s="214"/>
      <c r="CN99" s="520">
        <f t="shared" si="31"/>
        <v>94</v>
      </c>
      <c r="CO99" s="222">
        <v>662</v>
      </c>
      <c r="CP99" s="197" t="s">
        <v>567</v>
      </c>
      <c r="CQ99" s="536">
        <f>埼玉波及!V101</f>
        <v>0</v>
      </c>
      <c r="CR99" s="536">
        <f>埼玉波及!W101</f>
        <v>0</v>
      </c>
      <c r="CS99" s="536">
        <f>埼玉波及!X101</f>
        <v>0</v>
      </c>
      <c r="CT99" s="536">
        <f>埼玉波及!Y101</f>
        <v>0</v>
      </c>
      <c r="CU99" s="201">
        <f t="shared" si="32"/>
        <v>3.3800000000000002E-5</v>
      </c>
      <c r="CV99" s="53"/>
      <c r="CW99" s="205">
        <v>94</v>
      </c>
      <c r="CX99" s="529">
        <f t="shared" si="33"/>
        <v>662</v>
      </c>
      <c r="CY99" s="530" t="str">
        <f t="shared" si="34"/>
        <v>広告</v>
      </c>
      <c r="CZ99" s="518">
        <f t="shared" si="35"/>
        <v>0</v>
      </c>
      <c r="DA99" s="518">
        <f t="shared" si="36"/>
        <v>0</v>
      </c>
      <c r="DB99" s="518">
        <f t="shared" si="37"/>
        <v>0</v>
      </c>
      <c r="DC99" s="519">
        <f t="shared" si="38"/>
        <v>0</v>
      </c>
    </row>
    <row r="100" spans="1:107">
      <c r="A100" s="7"/>
      <c r="B100" s="222">
        <v>661</v>
      </c>
      <c r="C100" s="197" t="s">
        <v>566</v>
      </c>
      <c r="D100" s="271">
        <f>建設係数!W100*D$122</f>
        <v>0</v>
      </c>
      <c r="E100" s="271">
        <f>建設係数!X100*E$122</f>
        <v>0</v>
      </c>
      <c r="F100" s="271">
        <f>建設係数!Y100*F$122</f>
        <v>0</v>
      </c>
      <c r="G100" s="271">
        <f>建設係数!Z100*G$122</f>
        <v>0</v>
      </c>
      <c r="H100" s="271">
        <f>建設係数!AA100*H$122</f>
        <v>0</v>
      </c>
      <c r="I100" s="271">
        <f>建設係数!AB100*I$122</f>
        <v>0</v>
      </c>
      <c r="J100" s="271">
        <f>建設係数!AC100*J$122</f>
        <v>0</v>
      </c>
      <c r="K100" s="271">
        <f>建設係数!AD100*K$122</f>
        <v>0</v>
      </c>
      <c r="L100" s="271">
        <f>建設係数!AE100*L$122</f>
        <v>0</v>
      </c>
      <c r="M100" s="271">
        <f>建設係数!AF100*M$122</f>
        <v>0</v>
      </c>
      <c r="N100" s="271">
        <f>建設係数!AG100*N$122</f>
        <v>0</v>
      </c>
      <c r="O100" s="271">
        <f>建設係数!AH100*O$122</f>
        <v>0</v>
      </c>
      <c r="P100" s="271">
        <f>建設係数!AI100*P$122</f>
        <v>0</v>
      </c>
      <c r="Q100" s="271">
        <f>建設係数!AJ100*Q$122</f>
        <v>0</v>
      </c>
      <c r="R100" s="271">
        <f>建設係数!AK100*R$122</f>
        <v>0</v>
      </c>
      <c r="S100" s="271">
        <f>建設係数!AL100*S$122</f>
        <v>0</v>
      </c>
      <c r="T100" s="271">
        <f>建設係数!AM100*T$122</f>
        <v>0</v>
      </c>
      <c r="U100" s="271">
        <f>建設係数!AN100*U$122</f>
        <v>0</v>
      </c>
      <c r="V100" s="271">
        <f>建設係数!AO100*V$122</f>
        <v>0</v>
      </c>
      <c r="W100" s="271">
        <f>建設係数!AP100*W$122</f>
        <v>0</v>
      </c>
      <c r="X100" s="271">
        <f>建設係数!AQ100*X$122</f>
        <v>0</v>
      </c>
      <c r="Y100" s="271">
        <f>建設係数!AR100*Y$122</f>
        <v>0</v>
      </c>
      <c r="Z100" s="271">
        <f>建設係数!AS100*Z$122</f>
        <v>0</v>
      </c>
      <c r="AA100" s="271">
        <f>建設係数!AT100*AA$122</f>
        <v>0</v>
      </c>
      <c r="AB100" s="271">
        <f>建設係数!AU100*AB$122</f>
        <v>0</v>
      </c>
      <c r="AC100" s="271">
        <f>建設係数!AV100*AC$122</f>
        <v>0</v>
      </c>
      <c r="AD100" s="271">
        <f>建設係数!AW100*AD$122</f>
        <v>0</v>
      </c>
      <c r="AE100" s="271">
        <f>建設係数!AX100*AE$122</f>
        <v>0</v>
      </c>
      <c r="AF100" s="271">
        <f>建設係数!AY100*AF$122</f>
        <v>0</v>
      </c>
      <c r="AG100" s="271">
        <f>建設係数!AZ100*AG$122</f>
        <v>0</v>
      </c>
      <c r="AH100" s="271">
        <f>建設係数!BA100*AH$122</f>
        <v>0</v>
      </c>
      <c r="AI100" s="271">
        <f>建設係数!BB100*AI$122</f>
        <v>0</v>
      </c>
      <c r="AJ100" s="271">
        <f>建設係数!BC100*AJ$122</f>
        <v>0</v>
      </c>
      <c r="AK100" s="271">
        <f>建設係数!BD100*AK$122</f>
        <v>0</v>
      </c>
      <c r="AL100" s="271">
        <f>建設係数!BE100*AL$122</f>
        <v>0</v>
      </c>
      <c r="AM100" s="271">
        <f>建設係数!BF100*AM$122</f>
        <v>0</v>
      </c>
      <c r="AN100" s="271">
        <f>建設係数!BG100*AN$122</f>
        <v>0</v>
      </c>
      <c r="AO100" s="271">
        <f>建設係数!BH100*AO$122</f>
        <v>0</v>
      </c>
      <c r="AP100" s="271">
        <f>建設係数!BI100*AP$122</f>
        <v>0</v>
      </c>
      <c r="AQ100" s="271">
        <f>建設係数!BJ100*AQ$122</f>
        <v>0</v>
      </c>
      <c r="AR100" s="271">
        <f>建設係数!BK100*AR$122</f>
        <v>0</v>
      </c>
      <c r="AS100" s="271">
        <f>建設係数!BL100*AS$122</f>
        <v>0</v>
      </c>
      <c r="AT100" s="271">
        <f>建設係数!BM100*AT$122</f>
        <v>0</v>
      </c>
      <c r="AU100" s="271">
        <f>建設係数!BN100*AU$122</f>
        <v>0</v>
      </c>
      <c r="AV100" s="271">
        <f>建設係数!BO100*AV$122</f>
        <v>0</v>
      </c>
      <c r="AW100" s="271">
        <f>建設係数!BP100*AW$122</f>
        <v>0</v>
      </c>
      <c r="AX100" s="271">
        <f>建設係数!BQ100*AX$122</f>
        <v>0</v>
      </c>
      <c r="AY100" s="271">
        <f>建設係数!BR100*AY$122</f>
        <v>0</v>
      </c>
      <c r="AZ100" s="271">
        <f>建設係数!BS100*AZ$122</f>
        <v>0</v>
      </c>
      <c r="BA100" s="271">
        <f>建設係数!BT100*BA$122</f>
        <v>0</v>
      </c>
      <c r="BB100" s="271">
        <f>建設係数!BU100*BB$122</f>
        <v>0</v>
      </c>
      <c r="BC100" s="271">
        <f>建設係数!BV100*BC$122</f>
        <v>0</v>
      </c>
      <c r="BD100" s="271">
        <f>建設係数!BW100*BD$122</f>
        <v>0</v>
      </c>
      <c r="BE100" s="271">
        <f>建設係数!BX100*BE$122</f>
        <v>0</v>
      </c>
      <c r="BF100" s="271">
        <f>建設係数!BY100*BF$122</f>
        <v>0</v>
      </c>
      <c r="BG100" s="271">
        <f>建設係数!BZ100*BG$122</f>
        <v>0</v>
      </c>
      <c r="BH100" s="271">
        <f>建設係数!CA100*BH$122</f>
        <v>0</v>
      </c>
      <c r="BI100" s="271">
        <f>建設係数!CB100*BI$122</f>
        <v>0</v>
      </c>
      <c r="BJ100" s="271">
        <f>建設係数!CC100*BJ$122</f>
        <v>0</v>
      </c>
      <c r="BK100" s="271">
        <f>建設係数!CD100*BK$122</f>
        <v>0</v>
      </c>
      <c r="BL100" s="271">
        <f>建設係数!CE100*BL$122</f>
        <v>0</v>
      </c>
      <c r="BM100" s="271">
        <f>建設係数!CF100*BM$122</f>
        <v>0</v>
      </c>
      <c r="BN100" s="271">
        <f>建設係数!CG100*BN$122</f>
        <v>0</v>
      </c>
      <c r="BO100" s="272">
        <f t="shared" si="30"/>
        <v>0</v>
      </c>
      <c r="BP100" s="48"/>
      <c r="BU100" s="7"/>
      <c r="BV100" s="198">
        <v>66</v>
      </c>
      <c r="BW100" s="214"/>
      <c r="CN100" s="520">
        <f t="shared" si="31"/>
        <v>95</v>
      </c>
      <c r="CO100" s="222">
        <v>663</v>
      </c>
      <c r="CP100" s="197" t="s">
        <v>568</v>
      </c>
      <c r="CQ100" s="536">
        <f>埼玉波及!V102</f>
        <v>0</v>
      </c>
      <c r="CR100" s="536">
        <f>埼玉波及!W102</f>
        <v>0</v>
      </c>
      <c r="CS100" s="536">
        <f>埼玉波及!X102</f>
        <v>0</v>
      </c>
      <c r="CT100" s="536">
        <f>埼玉波及!Y102</f>
        <v>0</v>
      </c>
      <c r="CU100" s="201">
        <f t="shared" si="32"/>
        <v>3.3699999999999999E-5</v>
      </c>
      <c r="CV100" s="53"/>
      <c r="CW100" s="205">
        <v>95</v>
      </c>
      <c r="CX100" s="529">
        <f t="shared" si="33"/>
        <v>663</v>
      </c>
      <c r="CY100" s="530" t="str">
        <f t="shared" si="34"/>
        <v>自動車整備・機械修理</v>
      </c>
      <c r="CZ100" s="518">
        <f t="shared" si="35"/>
        <v>0</v>
      </c>
      <c r="DA100" s="518">
        <f t="shared" si="36"/>
        <v>0</v>
      </c>
      <c r="DB100" s="518">
        <f t="shared" si="37"/>
        <v>0</v>
      </c>
      <c r="DC100" s="519">
        <f t="shared" si="38"/>
        <v>0</v>
      </c>
    </row>
    <row r="101" spans="1:107">
      <c r="A101" s="7"/>
      <c r="B101" s="222">
        <v>662</v>
      </c>
      <c r="C101" s="197" t="s">
        <v>567</v>
      </c>
      <c r="D101" s="271">
        <f>建設係数!W101*D$122</f>
        <v>0</v>
      </c>
      <c r="E101" s="271">
        <f>建設係数!X101*E$122</f>
        <v>0</v>
      </c>
      <c r="F101" s="271">
        <f>建設係数!Y101*F$122</f>
        <v>0</v>
      </c>
      <c r="G101" s="271">
        <f>建設係数!Z101*G$122</f>
        <v>0</v>
      </c>
      <c r="H101" s="271">
        <f>建設係数!AA101*H$122</f>
        <v>0</v>
      </c>
      <c r="I101" s="271">
        <f>建設係数!AB101*I$122</f>
        <v>0</v>
      </c>
      <c r="J101" s="271">
        <f>建設係数!AC101*J$122</f>
        <v>0</v>
      </c>
      <c r="K101" s="271">
        <f>建設係数!AD101*K$122</f>
        <v>0</v>
      </c>
      <c r="L101" s="271">
        <f>建設係数!AE101*L$122</f>
        <v>0</v>
      </c>
      <c r="M101" s="271">
        <f>建設係数!AF101*M$122</f>
        <v>0</v>
      </c>
      <c r="N101" s="271">
        <f>建設係数!AG101*N$122</f>
        <v>0</v>
      </c>
      <c r="O101" s="271">
        <f>建設係数!AH101*O$122</f>
        <v>0</v>
      </c>
      <c r="P101" s="271">
        <f>建設係数!AI101*P$122</f>
        <v>0</v>
      </c>
      <c r="Q101" s="271">
        <f>建設係数!AJ101*Q$122</f>
        <v>0</v>
      </c>
      <c r="R101" s="271">
        <f>建設係数!AK101*R$122</f>
        <v>0</v>
      </c>
      <c r="S101" s="271">
        <f>建設係数!AL101*S$122</f>
        <v>0</v>
      </c>
      <c r="T101" s="271">
        <f>建設係数!AM101*T$122</f>
        <v>0</v>
      </c>
      <c r="U101" s="271">
        <f>建設係数!AN101*U$122</f>
        <v>0</v>
      </c>
      <c r="V101" s="271">
        <f>建設係数!AO101*V$122</f>
        <v>0</v>
      </c>
      <c r="W101" s="271">
        <f>建設係数!AP101*W$122</f>
        <v>0</v>
      </c>
      <c r="X101" s="271">
        <f>建設係数!AQ101*X$122</f>
        <v>0</v>
      </c>
      <c r="Y101" s="271">
        <f>建設係数!AR101*Y$122</f>
        <v>0</v>
      </c>
      <c r="Z101" s="271">
        <f>建設係数!AS101*Z$122</f>
        <v>0</v>
      </c>
      <c r="AA101" s="271">
        <f>建設係数!AT101*AA$122</f>
        <v>0</v>
      </c>
      <c r="AB101" s="271">
        <f>建設係数!AU101*AB$122</f>
        <v>0</v>
      </c>
      <c r="AC101" s="271">
        <f>建設係数!AV101*AC$122</f>
        <v>0</v>
      </c>
      <c r="AD101" s="271">
        <f>建設係数!AW101*AD$122</f>
        <v>0</v>
      </c>
      <c r="AE101" s="271">
        <f>建設係数!AX101*AE$122</f>
        <v>0</v>
      </c>
      <c r="AF101" s="271">
        <f>建設係数!AY101*AF$122</f>
        <v>0</v>
      </c>
      <c r="AG101" s="271">
        <f>建設係数!AZ101*AG$122</f>
        <v>0</v>
      </c>
      <c r="AH101" s="271">
        <f>建設係数!BA101*AH$122</f>
        <v>0</v>
      </c>
      <c r="AI101" s="271">
        <f>建設係数!BB101*AI$122</f>
        <v>0</v>
      </c>
      <c r="AJ101" s="271">
        <f>建設係数!BC101*AJ$122</f>
        <v>0</v>
      </c>
      <c r="AK101" s="271">
        <f>建設係数!BD101*AK$122</f>
        <v>0</v>
      </c>
      <c r="AL101" s="271">
        <f>建設係数!BE101*AL$122</f>
        <v>0</v>
      </c>
      <c r="AM101" s="271">
        <f>建設係数!BF101*AM$122</f>
        <v>0</v>
      </c>
      <c r="AN101" s="271">
        <f>建設係数!BG101*AN$122</f>
        <v>0</v>
      </c>
      <c r="AO101" s="271">
        <f>建設係数!BH101*AO$122</f>
        <v>0</v>
      </c>
      <c r="AP101" s="271">
        <f>建設係数!BI101*AP$122</f>
        <v>0</v>
      </c>
      <c r="AQ101" s="271">
        <f>建設係数!BJ101*AQ$122</f>
        <v>0</v>
      </c>
      <c r="AR101" s="271">
        <f>建設係数!BK101*AR$122</f>
        <v>0</v>
      </c>
      <c r="AS101" s="271">
        <f>建設係数!BL101*AS$122</f>
        <v>0</v>
      </c>
      <c r="AT101" s="271">
        <f>建設係数!BM101*AT$122</f>
        <v>0</v>
      </c>
      <c r="AU101" s="271">
        <f>建設係数!BN101*AU$122</f>
        <v>0</v>
      </c>
      <c r="AV101" s="271">
        <f>建設係数!BO101*AV$122</f>
        <v>0</v>
      </c>
      <c r="AW101" s="271">
        <f>建設係数!BP101*AW$122</f>
        <v>0</v>
      </c>
      <c r="AX101" s="271">
        <f>建設係数!BQ101*AX$122</f>
        <v>0</v>
      </c>
      <c r="AY101" s="271">
        <f>建設係数!BR101*AY$122</f>
        <v>0</v>
      </c>
      <c r="AZ101" s="271">
        <f>建設係数!BS101*AZ$122</f>
        <v>0</v>
      </c>
      <c r="BA101" s="271">
        <f>建設係数!BT101*BA$122</f>
        <v>0</v>
      </c>
      <c r="BB101" s="271">
        <f>建設係数!BU101*BB$122</f>
        <v>0</v>
      </c>
      <c r="BC101" s="271">
        <f>建設係数!BV101*BC$122</f>
        <v>0</v>
      </c>
      <c r="BD101" s="271">
        <f>建設係数!BW101*BD$122</f>
        <v>0</v>
      </c>
      <c r="BE101" s="271">
        <f>建設係数!BX101*BE$122</f>
        <v>0</v>
      </c>
      <c r="BF101" s="271">
        <f>建設係数!BY101*BF$122</f>
        <v>0</v>
      </c>
      <c r="BG101" s="271">
        <f>建設係数!BZ101*BG$122</f>
        <v>0</v>
      </c>
      <c r="BH101" s="271">
        <f>建設係数!CA101*BH$122</f>
        <v>0</v>
      </c>
      <c r="BI101" s="271">
        <f>建設係数!CB101*BI$122</f>
        <v>0</v>
      </c>
      <c r="BJ101" s="271">
        <f>建設係数!CC101*BJ$122</f>
        <v>0</v>
      </c>
      <c r="BK101" s="271">
        <f>建設係数!CD101*BK$122</f>
        <v>0</v>
      </c>
      <c r="BL101" s="271">
        <f>建設係数!CE101*BL$122</f>
        <v>0</v>
      </c>
      <c r="BM101" s="271">
        <f>建設係数!CF101*BM$122</f>
        <v>0</v>
      </c>
      <c r="BN101" s="271">
        <f>建設係数!CG101*BN$122</f>
        <v>0</v>
      </c>
      <c r="BO101" s="272">
        <f t="shared" si="30"/>
        <v>0</v>
      </c>
      <c r="BP101" s="48"/>
      <c r="BU101" s="7"/>
      <c r="BV101" s="198">
        <v>66</v>
      </c>
      <c r="BW101" s="214"/>
      <c r="CN101" s="520">
        <f t="shared" si="31"/>
        <v>96</v>
      </c>
      <c r="CO101" s="222">
        <v>669</v>
      </c>
      <c r="CP101" s="202" t="s">
        <v>569</v>
      </c>
      <c r="CQ101" s="536">
        <f>埼玉波及!V103</f>
        <v>0</v>
      </c>
      <c r="CR101" s="536">
        <f>埼玉波及!W103</f>
        <v>0</v>
      </c>
      <c r="CS101" s="536">
        <f>埼玉波及!X103</f>
        <v>0</v>
      </c>
      <c r="CT101" s="536">
        <f>埼玉波及!Y103</f>
        <v>0</v>
      </c>
      <c r="CU101" s="201">
        <f t="shared" si="32"/>
        <v>3.3099999999999998E-5</v>
      </c>
      <c r="CV101" s="53"/>
      <c r="CW101" s="205">
        <v>96</v>
      </c>
      <c r="CX101" s="529">
        <f t="shared" si="33"/>
        <v>669</v>
      </c>
      <c r="CY101" s="530" t="str">
        <f t="shared" si="34"/>
        <v>その他の対事業所サービス</v>
      </c>
      <c r="CZ101" s="518">
        <f t="shared" si="35"/>
        <v>0</v>
      </c>
      <c r="DA101" s="518">
        <f t="shared" si="36"/>
        <v>0</v>
      </c>
      <c r="DB101" s="518">
        <f t="shared" si="37"/>
        <v>0</v>
      </c>
      <c r="DC101" s="519">
        <f t="shared" si="38"/>
        <v>0</v>
      </c>
    </row>
    <row r="102" spans="1:107">
      <c r="A102" s="7"/>
      <c r="B102" s="222">
        <v>663</v>
      </c>
      <c r="C102" s="197" t="s">
        <v>568</v>
      </c>
      <c r="D102" s="271">
        <f>建設係数!W102*D$122</f>
        <v>0</v>
      </c>
      <c r="E102" s="271">
        <f>建設係数!X102*E$122</f>
        <v>0</v>
      </c>
      <c r="F102" s="271">
        <f>建設係数!Y102*F$122</f>
        <v>0</v>
      </c>
      <c r="G102" s="271">
        <f>建設係数!Z102*G$122</f>
        <v>0</v>
      </c>
      <c r="H102" s="271">
        <f>建設係数!AA102*H$122</f>
        <v>0</v>
      </c>
      <c r="I102" s="271">
        <f>建設係数!AB102*I$122</f>
        <v>0</v>
      </c>
      <c r="J102" s="271">
        <f>建設係数!AC102*J$122</f>
        <v>0</v>
      </c>
      <c r="K102" s="271">
        <f>建設係数!AD102*K$122</f>
        <v>0</v>
      </c>
      <c r="L102" s="271">
        <f>建設係数!AE102*L$122</f>
        <v>0</v>
      </c>
      <c r="M102" s="271">
        <f>建設係数!AF102*M$122</f>
        <v>0</v>
      </c>
      <c r="N102" s="271">
        <f>建設係数!AG102*N$122</f>
        <v>0</v>
      </c>
      <c r="O102" s="271">
        <f>建設係数!AH102*O$122</f>
        <v>0</v>
      </c>
      <c r="P102" s="271">
        <f>建設係数!AI102*P$122</f>
        <v>0</v>
      </c>
      <c r="Q102" s="271">
        <f>建設係数!AJ102*Q$122</f>
        <v>0</v>
      </c>
      <c r="R102" s="271">
        <f>建設係数!AK102*R$122</f>
        <v>0</v>
      </c>
      <c r="S102" s="271">
        <f>建設係数!AL102*S$122</f>
        <v>0</v>
      </c>
      <c r="T102" s="271">
        <f>建設係数!AM102*T$122</f>
        <v>0</v>
      </c>
      <c r="U102" s="271">
        <f>建設係数!AN102*U$122</f>
        <v>0</v>
      </c>
      <c r="V102" s="271">
        <f>建設係数!AO102*V$122</f>
        <v>0</v>
      </c>
      <c r="W102" s="271">
        <f>建設係数!AP102*W$122</f>
        <v>0</v>
      </c>
      <c r="X102" s="271">
        <f>建設係数!AQ102*X$122</f>
        <v>0</v>
      </c>
      <c r="Y102" s="271">
        <f>建設係数!AR102*Y$122</f>
        <v>0</v>
      </c>
      <c r="Z102" s="271">
        <f>建設係数!AS102*Z$122</f>
        <v>0</v>
      </c>
      <c r="AA102" s="271">
        <f>建設係数!AT102*AA$122</f>
        <v>0</v>
      </c>
      <c r="AB102" s="271">
        <f>建設係数!AU102*AB$122</f>
        <v>0</v>
      </c>
      <c r="AC102" s="271">
        <f>建設係数!AV102*AC$122</f>
        <v>0</v>
      </c>
      <c r="AD102" s="271">
        <f>建設係数!AW102*AD$122</f>
        <v>0</v>
      </c>
      <c r="AE102" s="271">
        <f>建設係数!AX102*AE$122</f>
        <v>0</v>
      </c>
      <c r="AF102" s="271">
        <f>建設係数!AY102*AF$122</f>
        <v>0</v>
      </c>
      <c r="AG102" s="271">
        <f>建設係数!AZ102*AG$122</f>
        <v>0</v>
      </c>
      <c r="AH102" s="271">
        <f>建設係数!BA102*AH$122</f>
        <v>0</v>
      </c>
      <c r="AI102" s="271">
        <f>建設係数!BB102*AI$122</f>
        <v>0</v>
      </c>
      <c r="AJ102" s="271">
        <f>建設係数!BC102*AJ$122</f>
        <v>0</v>
      </c>
      <c r="AK102" s="271">
        <f>建設係数!BD102*AK$122</f>
        <v>0</v>
      </c>
      <c r="AL102" s="271">
        <f>建設係数!BE102*AL$122</f>
        <v>0</v>
      </c>
      <c r="AM102" s="271">
        <f>建設係数!BF102*AM$122</f>
        <v>0</v>
      </c>
      <c r="AN102" s="271">
        <f>建設係数!BG102*AN$122</f>
        <v>0</v>
      </c>
      <c r="AO102" s="271">
        <f>建設係数!BH102*AO$122</f>
        <v>0</v>
      </c>
      <c r="AP102" s="271">
        <f>建設係数!BI102*AP$122</f>
        <v>0</v>
      </c>
      <c r="AQ102" s="271">
        <f>建設係数!BJ102*AQ$122</f>
        <v>0</v>
      </c>
      <c r="AR102" s="271">
        <f>建設係数!BK102*AR$122</f>
        <v>0</v>
      </c>
      <c r="AS102" s="271">
        <f>建設係数!BL102*AS$122</f>
        <v>0</v>
      </c>
      <c r="AT102" s="271">
        <f>建設係数!BM102*AT$122</f>
        <v>0</v>
      </c>
      <c r="AU102" s="271">
        <f>建設係数!BN102*AU$122</f>
        <v>0</v>
      </c>
      <c r="AV102" s="271">
        <f>建設係数!BO102*AV$122</f>
        <v>0</v>
      </c>
      <c r="AW102" s="271">
        <f>建設係数!BP102*AW$122</f>
        <v>0</v>
      </c>
      <c r="AX102" s="271">
        <f>建設係数!BQ102*AX$122</f>
        <v>0</v>
      </c>
      <c r="AY102" s="271">
        <f>建設係数!BR102*AY$122</f>
        <v>0</v>
      </c>
      <c r="AZ102" s="271">
        <f>建設係数!BS102*AZ$122</f>
        <v>0</v>
      </c>
      <c r="BA102" s="271">
        <f>建設係数!BT102*BA$122</f>
        <v>0</v>
      </c>
      <c r="BB102" s="271">
        <f>建設係数!BU102*BB$122</f>
        <v>0</v>
      </c>
      <c r="BC102" s="271">
        <f>建設係数!BV102*BC$122</f>
        <v>0</v>
      </c>
      <c r="BD102" s="271">
        <f>建設係数!BW102*BD$122</f>
        <v>0</v>
      </c>
      <c r="BE102" s="271">
        <f>建設係数!BX102*BE$122</f>
        <v>0</v>
      </c>
      <c r="BF102" s="271">
        <f>建設係数!BY102*BF$122</f>
        <v>0</v>
      </c>
      <c r="BG102" s="271">
        <f>建設係数!BZ102*BG$122</f>
        <v>0</v>
      </c>
      <c r="BH102" s="271">
        <f>建設係数!CA102*BH$122</f>
        <v>0</v>
      </c>
      <c r="BI102" s="271">
        <f>建設係数!CB102*BI$122</f>
        <v>0</v>
      </c>
      <c r="BJ102" s="271">
        <f>建設係数!CC102*BJ$122</f>
        <v>0</v>
      </c>
      <c r="BK102" s="271">
        <f>建設係数!CD102*BK$122</f>
        <v>0</v>
      </c>
      <c r="BL102" s="271">
        <f>建設係数!CE102*BL$122</f>
        <v>0</v>
      </c>
      <c r="BM102" s="271">
        <f>建設係数!CF102*BM$122</f>
        <v>0</v>
      </c>
      <c r="BN102" s="271">
        <f>建設係数!CG102*BN$122</f>
        <v>0</v>
      </c>
      <c r="BO102" s="272">
        <f t="shared" si="30"/>
        <v>0</v>
      </c>
      <c r="BP102" s="48"/>
      <c r="BU102" s="7"/>
      <c r="BV102" s="198">
        <v>66</v>
      </c>
      <c r="BW102" s="214"/>
      <c r="CN102" s="520">
        <f t="shared" si="31"/>
        <v>97</v>
      </c>
      <c r="CO102" s="222">
        <v>671</v>
      </c>
      <c r="CP102" s="197" t="s">
        <v>570</v>
      </c>
      <c r="CQ102" s="536">
        <f>埼玉波及!V104</f>
        <v>0</v>
      </c>
      <c r="CR102" s="536">
        <f>埼玉波及!W104</f>
        <v>0</v>
      </c>
      <c r="CS102" s="536">
        <f>埼玉波及!X104</f>
        <v>0</v>
      </c>
      <c r="CT102" s="536">
        <f>埼玉波及!Y104</f>
        <v>0</v>
      </c>
      <c r="CU102" s="201">
        <f t="shared" si="32"/>
        <v>3.29E-5</v>
      </c>
      <c r="CV102" s="53"/>
      <c r="CW102" s="205">
        <v>97</v>
      </c>
      <c r="CX102" s="529">
        <f t="shared" si="33"/>
        <v>671</v>
      </c>
      <c r="CY102" s="530" t="str">
        <f t="shared" si="34"/>
        <v>宿泊業</v>
      </c>
      <c r="CZ102" s="518">
        <f t="shared" si="35"/>
        <v>0</v>
      </c>
      <c r="DA102" s="518">
        <f t="shared" si="36"/>
        <v>0</v>
      </c>
      <c r="DB102" s="518">
        <f t="shared" si="37"/>
        <v>0</v>
      </c>
      <c r="DC102" s="519">
        <f t="shared" si="38"/>
        <v>0</v>
      </c>
    </row>
    <row r="103" spans="1:107">
      <c r="A103" s="7"/>
      <c r="B103" s="222">
        <v>669</v>
      </c>
      <c r="C103" s="202" t="s">
        <v>569</v>
      </c>
      <c r="D103" s="271">
        <f>建設係数!W103*D$122</f>
        <v>0</v>
      </c>
      <c r="E103" s="271">
        <f>建設係数!X103*E$122</f>
        <v>0</v>
      </c>
      <c r="F103" s="271">
        <f>建設係数!Y103*F$122</f>
        <v>0</v>
      </c>
      <c r="G103" s="271">
        <f>建設係数!Z103*G$122</f>
        <v>0</v>
      </c>
      <c r="H103" s="271">
        <f>建設係数!AA103*H$122</f>
        <v>0</v>
      </c>
      <c r="I103" s="271">
        <f>建設係数!AB103*I$122</f>
        <v>0</v>
      </c>
      <c r="J103" s="271">
        <f>建設係数!AC103*J$122</f>
        <v>0</v>
      </c>
      <c r="K103" s="271">
        <f>建設係数!AD103*K$122</f>
        <v>0</v>
      </c>
      <c r="L103" s="271">
        <f>建設係数!AE103*L$122</f>
        <v>0</v>
      </c>
      <c r="M103" s="271">
        <f>建設係数!AF103*M$122</f>
        <v>0</v>
      </c>
      <c r="N103" s="271">
        <f>建設係数!AG103*N$122</f>
        <v>0</v>
      </c>
      <c r="O103" s="271">
        <f>建設係数!AH103*O$122</f>
        <v>0</v>
      </c>
      <c r="P103" s="271">
        <f>建設係数!AI103*P$122</f>
        <v>0</v>
      </c>
      <c r="Q103" s="271">
        <f>建設係数!AJ103*Q$122</f>
        <v>0</v>
      </c>
      <c r="R103" s="271">
        <f>建設係数!AK103*R$122</f>
        <v>0</v>
      </c>
      <c r="S103" s="271">
        <f>建設係数!AL103*S$122</f>
        <v>0</v>
      </c>
      <c r="T103" s="271">
        <f>建設係数!AM103*T$122</f>
        <v>0</v>
      </c>
      <c r="U103" s="271">
        <f>建設係数!AN103*U$122</f>
        <v>0</v>
      </c>
      <c r="V103" s="271">
        <f>建設係数!AO103*V$122</f>
        <v>0</v>
      </c>
      <c r="W103" s="271">
        <f>建設係数!AP103*W$122</f>
        <v>0</v>
      </c>
      <c r="X103" s="271">
        <f>建設係数!AQ103*X$122</f>
        <v>0</v>
      </c>
      <c r="Y103" s="271">
        <f>建設係数!AR103*Y$122</f>
        <v>0</v>
      </c>
      <c r="Z103" s="271">
        <f>建設係数!AS103*Z$122</f>
        <v>0</v>
      </c>
      <c r="AA103" s="271">
        <f>建設係数!AT103*AA$122</f>
        <v>0</v>
      </c>
      <c r="AB103" s="271">
        <f>建設係数!AU103*AB$122</f>
        <v>0</v>
      </c>
      <c r="AC103" s="271">
        <f>建設係数!AV103*AC$122</f>
        <v>0</v>
      </c>
      <c r="AD103" s="271">
        <f>建設係数!AW103*AD$122</f>
        <v>0</v>
      </c>
      <c r="AE103" s="271">
        <f>建設係数!AX103*AE$122</f>
        <v>0</v>
      </c>
      <c r="AF103" s="271">
        <f>建設係数!AY103*AF$122</f>
        <v>0</v>
      </c>
      <c r="AG103" s="271">
        <f>建設係数!AZ103*AG$122</f>
        <v>0</v>
      </c>
      <c r="AH103" s="271">
        <f>建設係数!BA103*AH$122</f>
        <v>0</v>
      </c>
      <c r="AI103" s="271">
        <f>建設係数!BB103*AI$122</f>
        <v>0</v>
      </c>
      <c r="AJ103" s="271">
        <f>建設係数!BC103*AJ$122</f>
        <v>0</v>
      </c>
      <c r="AK103" s="271">
        <f>建設係数!BD103*AK$122</f>
        <v>0</v>
      </c>
      <c r="AL103" s="271">
        <f>建設係数!BE103*AL$122</f>
        <v>0</v>
      </c>
      <c r="AM103" s="271">
        <f>建設係数!BF103*AM$122</f>
        <v>0</v>
      </c>
      <c r="AN103" s="271">
        <f>建設係数!BG103*AN$122</f>
        <v>0</v>
      </c>
      <c r="AO103" s="271">
        <f>建設係数!BH103*AO$122</f>
        <v>0</v>
      </c>
      <c r="AP103" s="271">
        <f>建設係数!BI103*AP$122</f>
        <v>0</v>
      </c>
      <c r="AQ103" s="271">
        <f>建設係数!BJ103*AQ$122</f>
        <v>0</v>
      </c>
      <c r="AR103" s="271">
        <f>建設係数!BK103*AR$122</f>
        <v>0</v>
      </c>
      <c r="AS103" s="271">
        <f>建設係数!BL103*AS$122</f>
        <v>0</v>
      </c>
      <c r="AT103" s="271">
        <f>建設係数!BM103*AT$122</f>
        <v>0</v>
      </c>
      <c r="AU103" s="271">
        <f>建設係数!BN103*AU$122</f>
        <v>0</v>
      </c>
      <c r="AV103" s="271">
        <f>建設係数!BO103*AV$122</f>
        <v>0</v>
      </c>
      <c r="AW103" s="271">
        <f>建設係数!BP103*AW$122</f>
        <v>0</v>
      </c>
      <c r="AX103" s="271">
        <f>建設係数!BQ103*AX$122</f>
        <v>0</v>
      </c>
      <c r="AY103" s="271">
        <f>建設係数!BR103*AY$122</f>
        <v>0</v>
      </c>
      <c r="AZ103" s="271">
        <f>建設係数!BS103*AZ$122</f>
        <v>0</v>
      </c>
      <c r="BA103" s="271">
        <f>建設係数!BT103*BA$122</f>
        <v>0</v>
      </c>
      <c r="BB103" s="271">
        <f>建設係数!BU103*BB$122</f>
        <v>0</v>
      </c>
      <c r="BC103" s="271">
        <f>建設係数!BV103*BC$122</f>
        <v>0</v>
      </c>
      <c r="BD103" s="271">
        <f>建設係数!BW103*BD$122</f>
        <v>0</v>
      </c>
      <c r="BE103" s="271">
        <f>建設係数!BX103*BE$122</f>
        <v>0</v>
      </c>
      <c r="BF103" s="271">
        <f>建設係数!BY103*BF$122</f>
        <v>0</v>
      </c>
      <c r="BG103" s="271">
        <f>建設係数!BZ103*BG$122</f>
        <v>0</v>
      </c>
      <c r="BH103" s="271">
        <f>建設係数!CA103*BH$122</f>
        <v>0</v>
      </c>
      <c r="BI103" s="271">
        <f>建設係数!CB103*BI$122</f>
        <v>0</v>
      </c>
      <c r="BJ103" s="271">
        <f>建設係数!CC103*BJ$122</f>
        <v>0</v>
      </c>
      <c r="BK103" s="271">
        <f>建設係数!CD103*BK$122</f>
        <v>0</v>
      </c>
      <c r="BL103" s="271">
        <f>建設係数!CE103*BL$122</f>
        <v>0</v>
      </c>
      <c r="BM103" s="271">
        <f>建設係数!CF103*BM$122</f>
        <v>0</v>
      </c>
      <c r="BN103" s="271">
        <f>建設係数!CG103*BN$122</f>
        <v>0</v>
      </c>
      <c r="BO103" s="272">
        <f t="shared" si="30"/>
        <v>0</v>
      </c>
      <c r="BP103" s="48"/>
      <c r="BU103" s="7"/>
      <c r="BV103" s="198">
        <v>66</v>
      </c>
      <c r="BW103" s="214"/>
      <c r="CN103" s="520">
        <f t="shared" si="31"/>
        <v>98</v>
      </c>
      <c r="CO103" s="222">
        <v>672</v>
      </c>
      <c r="CP103" s="197" t="s">
        <v>571</v>
      </c>
      <c r="CQ103" s="536">
        <f>埼玉波及!V105</f>
        <v>0</v>
      </c>
      <c r="CR103" s="536">
        <f>埼玉波及!W105</f>
        <v>0</v>
      </c>
      <c r="CS103" s="536">
        <f>埼玉波及!X105</f>
        <v>0</v>
      </c>
      <c r="CT103" s="536">
        <f>埼玉波及!Y105</f>
        <v>0</v>
      </c>
      <c r="CU103" s="201">
        <f t="shared" si="32"/>
        <v>3.2799999999999998E-5</v>
      </c>
      <c r="CV103" s="53"/>
      <c r="CW103" s="205">
        <v>98</v>
      </c>
      <c r="CX103" s="529">
        <f t="shared" si="33"/>
        <v>672</v>
      </c>
      <c r="CY103" s="530" t="str">
        <f t="shared" si="34"/>
        <v>飲食サービス</v>
      </c>
      <c r="CZ103" s="518">
        <f t="shared" si="35"/>
        <v>0</v>
      </c>
      <c r="DA103" s="518">
        <f t="shared" si="36"/>
        <v>0</v>
      </c>
      <c r="DB103" s="518">
        <f t="shared" si="37"/>
        <v>0</v>
      </c>
      <c r="DC103" s="519">
        <f t="shared" si="38"/>
        <v>0</v>
      </c>
    </row>
    <row r="104" spans="1:107">
      <c r="A104" s="7"/>
      <c r="B104" s="222">
        <v>671</v>
      </c>
      <c r="C104" s="197" t="s">
        <v>570</v>
      </c>
      <c r="D104" s="271">
        <f>建設係数!W104*D$122</f>
        <v>0</v>
      </c>
      <c r="E104" s="271">
        <f>建設係数!X104*E$122</f>
        <v>0</v>
      </c>
      <c r="F104" s="271">
        <f>建設係数!Y104*F$122</f>
        <v>0</v>
      </c>
      <c r="G104" s="271">
        <f>建設係数!Z104*G$122</f>
        <v>0</v>
      </c>
      <c r="H104" s="271">
        <f>建設係数!AA104*H$122</f>
        <v>0</v>
      </c>
      <c r="I104" s="271">
        <f>建設係数!AB104*I$122</f>
        <v>0</v>
      </c>
      <c r="J104" s="271">
        <f>建設係数!AC104*J$122</f>
        <v>0</v>
      </c>
      <c r="K104" s="271">
        <f>建設係数!AD104*K$122</f>
        <v>0</v>
      </c>
      <c r="L104" s="271">
        <f>建設係数!AE104*L$122</f>
        <v>0</v>
      </c>
      <c r="M104" s="271">
        <f>建設係数!AF104*M$122</f>
        <v>0</v>
      </c>
      <c r="N104" s="271">
        <f>建設係数!AG104*N$122</f>
        <v>0</v>
      </c>
      <c r="O104" s="271">
        <f>建設係数!AH104*O$122</f>
        <v>0</v>
      </c>
      <c r="P104" s="271">
        <f>建設係数!AI104*P$122</f>
        <v>0</v>
      </c>
      <c r="Q104" s="271">
        <f>建設係数!AJ104*Q$122</f>
        <v>0</v>
      </c>
      <c r="R104" s="271">
        <f>建設係数!AK104*R$122</f>
        <v>0</v>
      </c>
      <c r="S104" s="271">
        <f>建設係数!AL104*S$122</f>
        <v>0</v>
      </c>
      <c r="T104" s="271">
        <f>建設係数!AM104*T$122</f>
        <v>0</v>
      </c>
      <c r="U104" s="271">
        <f>建設係数!AN104*U$122</f>
        <v>0</v>
      </c>
      <c r="V104" s="271">
        <f>建設係数!AO104*V$122</f>
        <v>0</v>
      </c>
      <c r="W104" s="271">
        <f>建設係数!AP104*W$122</f>
        <v>0</v>
      </c>
      <c r="X104" s="271">
        <f>建設係数!AQ104*X$122</f>
        <v>0</v>
      </c>
      <c r="Y104" s="271">
        <f>建設係数!AR104*Y$122</f>
        <v>0</v>
      </c>
      <c r="Z104" s="271">
        <f>建設係数!AS104*Z$122</f>
        <v>0</v>
      </c>
      <c r="AA104" s="271">
        <f>建設係数!AT104*AA$122</f>
        <v>0</v>
      </c>
      <c r="AB104" s="271">
        <f>建設係数!AU104*AB$122</f>
        <v>0</v>
      </c>
      <c r="AC104" s="271">
        <f>建設係数!AV104*AC$122</f>
        <v>0</v>
      </c>
      <c r="AD104" s="271">
        <f>建設係数!AW104*AD$122</f>
        <v>0</v>
      </c>
      <c r="AE104" s="271">
        <f>建設係数!AX104*AE$122</f>
        <v>0</v>
      </c>
      <c r="AF104" s="271">
        <f>建設係数!AY104*AF$122</f>
        <v>0</v>
      </c>
      <c r="AG104" s="271">
        <f>建設係数!AZ104*AG$122</f>
        <v>0</v>
      </c>
      <c r="AH104" s="271">
        <f>建設係数!BA104*AH$122</f>
        <v>0</v>
      </c>
      <c r="AI104" s="271">
        <f>建設係数!BB104*AI$122</f>
        <v>0</v>
      </c>
      <c r="AJ104" s="271">
        <f>建設係数!BC104*AJ$122</f>
        <v>0</v>
      </c>
      <c r="AK104" s="271">
        <f>建設係数!BD104*AK$122</f>
        <v>0</v>
      </c>
      <c r="AL104" s="271">
        <f>建設係数!BE104*AL$122</f>
        <v>0</v>
      </c>
      <c r="AM104" s="271">
        <f>建設係数!BF104*AM$122</f>
        <v>0</v>
      </c>
      <c r="AN104" s="271">
        <f>建設係数!BG104*AN$122</f>
        <v>0</v>
      </c>
      <c r="AO104" s="271">
        <f>建設係数!BH104*AO$122</f>
        <v>0</v>
      </c>
      <c r="AP104" s="271">
        <f>建設係数!BI104*AP$122</f>
        <v>0</v>
      </c>
      <c r="AQ104" s="271">
        <f>建設係数!BJ104*AQ$122</f>
        <v>0</v>
      </c>
      <c r="AR104" s="271">
        <f>建設係数!BK104*AR$122</f>
        <v>0</v>
      </c>
      <c r="AS104" s="271">
        <f>建設係数!BL104*AS$122</f>
        <v>0</v>
      </c>
      <c r="AT104" s="271">
        <f>建設係数!BM104*AT$122</f>
        <v>0</v>
      </c>
      <c r="AU104" s="271">
        <f>建設係数!BN104*AU$122</f>
        <v>0</v>
      </c>
      <c r="AV104" s="271">
        <f>建設係数!BO104*AV$122</f>
        <v>0</v>
      </c>
      <c r="AW104" s="271">
        <f>建設係数!BP104*AW$122</f>
        <v>0</v>
      </c>
      <c r="AX104" s="271">
        <f>建設係数!BQ104*AX$122</f>
        <v>0</v>
      </c>
      <c r="AY104" s="271">
        <f>建設係数!BR104*AY$122</f>
        <v>0</v>
      </c>
      <c r="AZ104" s="271">
        <f>建設係数!BS104*AZ$122</f>
        <v>0</v>
      </c>
      <c r="BA104" s="271">
        <f>建設係数!BT104*BA$122</f>
        <v>0</v>
      </c>
      <c r="BB104" s="271">
        <f>建設係数!BU104*BB$122</f>
        <v>0</v>
      </c>
      <c r="BC104" s="271">
        <f>建設係数!BV104*BC$122</f>
        <v>0</v>
      </c>
      <c r="BD104" s="271">
        <f>建設係数!BW104*BD$122</f>
        <v>0</v>
      </c>
      <c r="BE104" s="271">
        <f>建設係数!BX104*BE$122</f>
        <v>0</v>
      </c>
      <c r="BF104" s="271">
        <f>建設係数!BY104*BF$122</f>
        <v>0</v>
      </c>
      <c r="BG104" s="271">
        <f>建設係数!BZ104*BG$122</f>
        <v>0</v>
      </c>
      <c r="BH104" s="271">
        <f>建設係数!CA104*BH$122</f>
        <v>0</v>
      </c>
      <c r="BI104" s="271">
        <f>建設係数!CB104*BI$122</f>
        <v>0</v>
      </c>
      <c r="BJ104" s="271">
        <f>建設係数!CC104*BJ$122</f>
        <v>0</v>
      </c>
      <c r="BK104" s="271">
        <f>建設係数!CD104*BK$122</f>
        <v>0</v>
      </c>
      <c r="BL104" s="271">
        <f>建設係数!CE104*BL$122</f>
        <v>0</v>
      </c>
      <c r="BM104" s="271">
        <f>建設係数!CF104*BM$122</f>
        <v>0</v>
      </c>
      <c r="BN104" s="271">
        <f>建設係数!CG104*BN$122</f>
        <v>0</v>
      </c>
      <c r="BO104" s="272">
        <f t="shared" si="30"/>
        <v>0</v>
      </c>
      <c r="BP104" s="48"/>
      <c r="BU104" s="7"/>
      <c r="BV104" s="198">
        <v>67</v>
      </c>
      <c r="BW104" s="214"/>
      <c r="CN104" s="520">
        <f t="shared" si="31"/>
        <v>99</v>
      </c>
      <c r="CO104" s="222">
        <v>673</v>
      </c>
      <c r="CP104" s="197" t="s">
        <v>572</v>
      </c>
      <c r="CQ104" s="536">
        <f>埼玉波及!V106</f>
        <v>0</v>
      </c>
      <c r="CR104" s="536">
        <f>埼玉波及!W106</f>
        <v>0</v>
      </c>
      <c r="CS104" s="536">
        <f>埼玉波及!X106</f>
        <v>0</v>
      </c>
      <c r="CT104" s="536">
        <f>埼玉波及!Y106</f>
        <v>0</v>
      </c>
      <c r="CU104" s="201">
        <f t="shared" si="32"/>
        <v>3.2699999999999995E-5</v>
      </c>
      <c r="CV104" s="53"/>
      <c r="CW104" s="205">
        <v>99</v>
      </c>
      <c r="CX104" s="529">
        <f t="shared" si="33"/>
        <v>673</v>
      </c>
      <c r="CY104" s="530" t="str">
        <f t="shared" si="34"/>
        <v>洗濯・理容・美容・浴場業</v>
      </c>
      <c r="CZ104" s="518">
        <f t="shared" si="35"/>
        <v>0</v>
      </c>
      <c r="DA104" s="518">
        <f t="shared" si="36"/>
        <v>0</v>
      </c>
      <c r="DB104" s="518">
        <f t="shared" si="37"/>
        <v>0</v>
      </c>
      <c r="DC104" s="519">
        <f t="shared" si="38"/>
        <v>0</v>
      </c>
    </row>
    <row r="105" spans="1:107">
      <c r="A105" s="7"/>
      <c r="B105" s="222">
        <v>672</v>
      </c>
      <c r="C105" s="197" t="s">
        <v>571</v>
      </c>
      <c r="D105" s="271">
        <f>建設係数!W105*D$122</f>
        <v>0</v>
      </c>
      <c r="E105" s="271">
        <f>建設係数!X105*E$122</f>
        <v>0</v>
      </c>
      <c r="F105" s="271">
        <f>建設係数!Y105*F$122</f>
        <v>0</v>
      </c>
      <c r="G105" s="271">
        <f>建設係数!Z105*G$122</f>
        <v>0</v>
      </c>
      <c r="H105" s="271">
        <f>建設係数!AA105*H$122</f>
        <v>0</v>
      </c>
      <c r="I105" s="271">
        <f>建設係数!AB105*I$122</f>
        <v>0</v>
      </c>
      <c r="J105" s="271">
        <f>建設係数!AC105*J$122</f>
        <v>0</v>
      </c>
      <c r="K105" s="271">
        <f>建設係数!AD105*K$122</f>
        <v>0</v>
      </c>
      <c r="L105" s="271">
        <f>建設係数!AE105*L$122</f>
        <v>0</v>
      </c>
      <c r="M105" s="271">
        <f>建設係数!AF105*M$122</f>
        <v>0</v>
      </c>
      <c r="N105" s="271">
        <f>建設係数!AG105*N$122</f>
        <v>0</v>
      </c>
      <c r="O105" s="271">
        <f>建設係数!AH105*O$122</f>
        <v>0</v>
      </c>
      <c r="P105" s="271">
        <f>建設係数!AI105*P$122</f>
        <v>0</v>
      </c>
      <c r="Q105" s="271">
        <f>建設係数!AJ105*Q$122</f>
        <v>0</v>
      </c>
      <c r="R105" s="271">
        <f>建設係数!AK105*R$122</f>
        <v>0</v>
      </c>
      <c r="S105" s="271">
        <f>建設係数!AL105*S$122</f>
        <v>0</v>
      </c>
      <c r="T105" s="271">
        <f>建設係数!AM105*T$122</f>
        <v>0</v>
      </c>
      <c r="U105" s="271">
        <f>建設係数!AN105*U$122</f>
        <v>0</v>
      </c>
      <c r="V105" s="271">
        <f>建設係数!AO105*V$122</f>
        <v>0</v>
      </c>
      <c r="W105" s="271">
        <f>建設係数!AP105*W$122</f>
        <v>0</v>
      </c>
      <c r="X105" s="271">
        <f>建設係数!AQ105*X$122</f>
        <v>0</v>
      </c>
      <c r="Y105" s="271">
        <f>建設係数!AR105*Y$122</f>
        <v>0</v>
      </c>
      <c r="Z105" s="271">
        <f>建設係数!AS105*Z$122</f>
        <v>0</v>
      </c>
      <c r="AA105" s="271">
        <f>建設係数!AT105*AA$122</f>
        <v>0</v>
      </c>
      <c r="AB105" s="271">
        <f>建設係数!AU105*AB$122</f>
        <v>0</v>
      </c>
      <c r="AC105" s="271">
        <f>建設係数!AV105*AC$122</f>
        <v>0</v>
      </c>
      <c r="AD105" s="271">
        <f>建設係数!AW105*AD$122</f>
        <v>0</v>
      </c>
      <c r="AE105" s="271">
        <f>建設係数!AX105*AE$122</f>
        <v>0</v>
      </c>
      <c r="AF105" s="271">
        <f>建設係数!AY105*AF$122</f>
        <v>0</v>
      </c>
      <c r="AG105" s="271">
        <f>建設係数!AZ105*AG$122</f>
        <v>0</v>
      </c>
      <c r="AH105" s="271">
        <f>建設係数!BA105*AH$122</f>
        <v>0</v>
      </c>
      <c r="AI105" s="271">
        <f>建設係数!BB105*AI$122</f>
        <v>0</v>
      </c>
      <c r="AJ105" s="271">
        <f>建設係数!BC105*AJ$122</f>
        <v>0</v>
      </c>
      <c r="AK105" s="271">
        <f>建設係数!BD105*AK$122</f>
        <v>0</v>
      </c>
      <c r="AL105" s="271">
        <f>建設係数!BE105*AL$122</f>
        <v>0</v>
      </c>
      <c r="AM105" s="271">
        <f>建設係数!BF105*AM$122</f>
        <v>0</v>
      </c>
      <c r="AN105" s="271">
        <f>建設係数!BG105*AN$122</f>
        <v>0</v>
      </c>
      <c r="AO105" s="271">
        <f>建設係数!BH105*AO$122</f>
        <v>0</v>
      </c>
      <c r="AP105" s="271">
        <f>建設係数!BI105*AP$122</f>
        <v>0</v>
      </c>
      <c r="AQ105" s="271">
        <f>建設係数!BJ105*AQ$122</f>
        <v>0</v>
      </c>
      <c r="AR105" s="271">
        <f>建設係数!BK105*AR$122</f>
        <v>0</v>
      </c>
      <c r="AS105" s="271">
        <f>建設係数!BL105*AS$122</f>
        <v>0</v>
      </c>
      <c r="AT105" s="271">
        <f>建設係数!BM105*AT$122</f>
        <v>0</v>
      </c>
      <c r="AU105" s="271">
        <f>建設係数!BN105*AU$122</f>
        <v>0</v>
      </c>
      <c r="AV105" s="271">
        <f>建設係数!BO105*AV$122</f>
        <v>0</v>
      </c>
      <c r="AW105" s="271">
        <f>建設係数!BP105*AW$122</f>
        <v>0</v>
      </c>
      <c r="AX105" s="271">
        <f>建設係数!BQ105*AX$122</f>
        <v>0</v>
      </c>
      <c r="AY105" s="271">
        <f>建設係数!BR105*AY$122</f>
        <v>0</v>
      </c>
      <c r="AZ105" s="271">
        <f>建設係数!BS105*AZ$122</f>
        <v>0</v>
      </c>
      <c r="BA105" s="271">
        <f>建設係数!BT105*BA$122</f>
        <v>0</v>
      </c>
      <c r="BB105" s="271">
        <f>建設係数!BU105*BB$122</f>
        <v>0</v>
      </c>
      <c r="BC105" s="271">
        <f>建設係数!BV105*BC$122</f>
        <v>0</v>
      </c>
      <c r="BD105" s="271">
        <f>建設係数!BW105*BD$122</f>
        <v>0</v>
      </c>
      <c r="BE105" s="271">
        <f>建設係数!BX105*BE$122</f>
        <v>0</v>
      </c>
      <c r="BF105" s="271">
        <f>建設係数!BY105*BF$122</f>
        <v>0</v>
      </c>
      <c r="BG105" s="271">
        <f>建設係数!BZ105*BG$122</f>
        <v>0</v>
      </c>
      <c r="BH105" s="271">
        <f>建設係数!CA105*BH$122</f>
        <v>0</v>
      </c>
      <c r="BI105" s="271">
        <f>建設係数!CB105*BI$122</f>
        <v>0</v>
      </c>
      <c r="BJ105" s="271">
        <f>建設係数!CC105*BJ$122</f>
        <v>0</v>
      </c>
      <c r="BK105" s="271">
        <f>建設係数!CD105*BK$122</f>
        <v>0</v>
      </c>
      <c r="BL105" s="271">
        <f>建設係数!CE105*BL$122</f>
        <v>0</v>
      </c>
      <c r="BM105" s="271">
        <f>建設係数!CF105*BM$122</f>
        <v>0</v>
      </c>
      <c r="BN105" s="271">
        <f>建設係数!CG105*BN$122</f>
        <v>0</v>
      </c>
      <c r="BO105" s="272">
        <f t="shared" si="30"/>
        <v>0</v>
      </c>
      <c r="BP105" s="48"/>
      <c r="BU105" s="7"/>
      <c r="BV105" s="198">
        <v>67</v>
      </c>
      <c r="BW105" s="214"/>
      <c r="CN105" s="520">
        <f t="shared" si="31"/>
        <v>100</v>
      </c>
      <c r="CO105" s="222">
        <v>674</v>
      </c>
      <c r="CP105" s="197" t="s">
        <v>573</v>
      </c>
      <c r="CQ105" s="536">
        <f>埼玉波及!V107</f>
        <v>0</v>
      </c>
      <c r="CR105" s="536">
        <f>埼玉波及!W107</f>
        <v>0</v>
      </c>
      <c r="CS105" s="536">
        <f>埼玉波及!X107</f>
        <v>0</v>
      </c>
      <c r="CT105" s="536">
        <f>埼玉波及!Y107</f>
        <v>0</v>
      </c>
      <c r="CU105" s="201">
        <f t="shared" si="32"/>
        <v>3.26E-5</v>
      </c>
      <c r="CV105" s="53"/>
      <c r="CW105" s="205">
        <v>100</v>
      </c>
      <c r="CX105" s="529">
        <f t="shared" si="33"/>
        <v>674</v>
      </c>
      <c r="CY105" s="530" t="str">
        <f t="shared" si="34"/>
        <v>娯楽サービス</v>
      </c>
      <c r="CZ105" s="518">
        <f t="shared" si="35"/>
        <v>0</v>
      </c>
      <c r="DA105" s="518">
        <f t="shared" si="36"/>
        <v>0</v>
      </c>
      <c r="DB105" s="518">
        <f t="shared" si="37"/>
        <v>0</v>
      </c>
      <c r="DC105" s="519">
        <f t="shared" si="38"/>
        <v>0</v>
      </c>
    </row>
    <row r="106" spans="1:107">
      <c r="A106" s="7"/>
      <c r="B106" s="222">
        <v>673</v>
      </c>
      <c r="C106" s="197" t="s">
        <v>572</v>
      </c>
      <c r="D106" s="271">
        <f>建設係数!W106*D$122</f>
        <v>0</v>
      </c>
      <c r="E106" s="271">
        <f>建設係数!X106*E$122</f>
        <v>0</v>
      </c>
      <c r="F106" s="271">
        <f>建設係数!Y106*F$122</f>
        <v>0</v>
      </c>
      <c r="G106" s="271">
        <f>建設係数!Z106*G$122</f>
        <v>0</v>
      </c>
      <c r="H106" s="271">
        <f>建設係数!AA106*H$122</f>
        <v>0</v>
      </c>
      <c r="I106" s="271">
        <f>建設係数!AB106*I$122</f>
        <v>0</v>
      </c>
      <c r="J106" s="271">
        <f>建設係数!AC106*J$122</f>
        <v>0</v>
      </c>
      <c r="K106" s="271">
        <f>建設係数!AD106*K$122</f>
        <v>0</v>
      </c>
      <c r="L106" s="271">
        <f>建設係数!AE106*L$122</f>
        <v>0</v>
      </c>
      <c r="M106" s="271">
        <f>建設係数!AF106*M$122</f>
        <v>0</v>
      </c>
      <c r="N106" s="271">
        <f>建設係数!AG106*N$122</f>
        <v>0</v>
      </c>
      <c r="O106" s="271">
        <f>建設係数!AH106*O$122</f>
        <v>0</v>
      </c>
      <c r="P106" s="271">
        <f>建設係数!AI106*P$122</f>
        <v>0</v>
      </c>
      <c r="Q106" s="271">
        <f>建設係数!AJ106*Q$122</f>
        <v>0</v>
      </c>
      <c r="R106" s="271">
        <f>建設係数!AK106*R$122</f>
        <v>0</v>
      </c>
      <c r="S106" s="271">
        <f>建設係数!AL106*S$122</f>
        <v>0</v>
      </c>
      <c r="T106" s="271">
        <f>建設係数!AM106*T$122</f>
        <v>0</v>
      </c>
      <c r="U106" s="271">
        <f>建設係数!AN106*U$122</f>
        <v>0</v>
      </c>
      <c r="V106" s="271">
        <f>建設係数!AO106*V$122</f>
        <v>0</v>
      </c>
      <c r="W106" s="271">
        <f>建設係数!AP106*W$122</f>
        <v>0</v>
      </c>
      <c r="X106" s="271">
        <f>建設係数!AQ106*X$122</f>
        <v>0</v>
      </c>
      <c r="Y106" s="271">
        <f>建設係数!AR106*Y$122</f>
        <v>0</v>
      </c>
      <c r="Z106" s="271">
        <f>建設係数!AS106*Z$122</f>
        <v>0</v>
      </c>
      <c r="AA106" s="271">
        <f>建設係数!AT106*AA$122</f>
        <v>0</v>
      </c>
      <c r="AB106" s="271">
        <f>建設係数!AU106*AB$122</f>
        <v>0</v>
      </c>
      <c r="AC106" s="271">
        <f>建設係数!AV106*AC$122</f>
        <v>0</v>
      </c>
      <c r="AD106" s="271">
        <f>建設係数!AW106*AD$122</f>
        <v>0</v>
      </c>
      <c r="AE106" s="271">
        <f>建設係数!AX106*AE$122</f>
        <v>0</v>
      </c>
      <c r="AF106" s="271">
        <f>建設係数!AY106*AF$122</f>
        <v>0</v>
      </c>
      <c r="AG106" s="271">
        <f>建設係数!AZ106*AG$122</f>
        <v>0</v>
      </c>
      <c r="AH106" s="271">
        <f>建設係数!BA106*AH$122</f>
        <v>0</v>
      </c>
      <c r="AI106" s="271">
        <f>建設係数!BB106*AI$122</f>
        <v>0</v>
      </c>
      <c r="AJ106" s="271">
        <f>建設係数!BC106*AJ$122</f>
        <v>0</v>
      </c>
      <c r="AK106" s="271">
        <f>建設係数!BD106*AK$122</f>
        <v>0</v>
      </c>
      <c r="AL106" s="271">
        <f>建設係数!BE106*AL$122</f>
        <v>0</v>
      </c>
      <c r="AM106" s="271">
        <f>建設係数!BF106*AM$122</f>
        <v>0</v>
      </c>
      <c r="AN106" s="271">
        <f>建設係数!BG106*AN$122</f>
        <v>0</v>
      </c>
      <c r="AO106" s="271">
        <f>建設係数!BH106*AO$122</f>
        <v>0</v>
      </c>
      <c r="AP106" s="271">
        <f>建設係数!BI106*AP$122</f>
        <v>0</v>
      </c>
      <c r="AQ106" s="271">
        <f>建設係数!BJ106*AQ$122</f>
        <v>0</v>
      </c>
      <c r="AR106" s="271">
        <f>建設係数!BK106*AR$122</f>
        <v>0</v>
      </c>
      <c r="AS106" s="271">
        <f>建設係数!BL106*AS$122</f>
        <v>0</v>
      </c>
      <c r="AT106" s="271">
        <f>建設係数!BM106*AT$122</f>
        <v>0</v>
      </c>
      <c r="AU106" s="271">
        <f>建設係数!BN106*AU$122</f>
        <v>0</v>
      </c>
      <c r="AV106" s="271">
        <f>建設係数!BO106*AV$122</f>
        <v>0</v>
      </c>
      <c r="AW106" s="271">
        <f>建設係数!BP106*AW$122</f>
        <v>0</v>
      </c>
      <c r="AX106" s="271">
        <f>建設係数!BQ106*AX$122</f>
        <v>0</v>
      </c>
      <c r="AY106" s="271">
        <f>建設係数!BR106*AY$122</f>
        <v>0</v>
      </c>
      <c r="AZ106" s="271">
        <f>建設係数!BS106*AZ$122</f>
        <v>0</v>
      </c>
      <c r="BA106" s="271">
        <f>建設係数!BT106*BA$122</f>
        <v>0</v>
      </c>
      <c r="BB106" s="271">
        <f>建設係数!BU106*BB$122</f>
        <v>0</v>
      </c>
      <c r="BC106" s="271">
        <f>建設係数!BV106*BC$122</f>
        <v>0</v>
      </c>
      <c r="BD106" s="271">
        <f>建設係数!BW106*BD$122</f>
        <v>0</v>
      </c>
      <c r="BE106" s="271">
        <f>建設係数!BX106*BE$122</f>
        <v>0</v>
      </c>
      <c r="BF106" s="271">
        <f>建設係数!BY106*BF$122</f>
        <v>0</v>
      </c>
      <c r="BG106" s="271">
        <f>建設係数!BZ106*BG$122</f>
        <v>0</v>
      </c>
      <c r="BH106" s="271">
        <f>建設係数!CA106*BH$122</f>
        <v>0</v>
      </c>
      <c r="BI106" s="271">
        <f>建設係数!CB106*BI$122</f>
        <v>0</v>
      </c>
      <c r="BJ106" s="271">
        <f>建設係数!CC106*BJ$122</f>
        <v>0</v>
      </c>
      <c r="BK106" s="271">
        <f>建設係数!CD106*BK$122</f>
        <v>0</v>
      </c>
      <c r="BL106" s="271">
        <f>建設係数!CE106*BL$122</f>
        <v>0</v>
      </c>
      <c r="BM106" s="271">
        <f>建設係数!CF106*BM$122</f>
        <v>0</v>
      </c>
      <c r="BN106" s="271">
        <f>建設係数!CG106*BN$122</f>
        <v>0</v>
      </c>
      <c r="BO106" s="272">
        <f t="shared" si="30"/>
        <v>0</v>
      </c>
      <c r="BP106" s="48"/>
      <c r="BU106" s="7"/>
      <c r="BV106" s="198">
        <v>67</v>
      </c>
      <c r="BW106" s="214"/>
      <c r="CN106" s="520">
        <f t="shared" si="31"/>
        <v>101</v>
      </c>
      <c r="CO106" s="222">
        <v>675</v>
      </c>
      <c r="CP106" s="197" t="s">
        <v>574</v>
      </c>
      <c r="CQ106" s="536">
        <f>埼玉波及!V108</f>
        <v>0</v>
      </c>
      <c r="CR106" s="536">
        <f>埼玉波及!W108</f>
        <v>0</v>
      </c>
      <c r="CS106" s="536">
        <f>埼玉波及!X108</f>
        <v>0</v>
      </c>
      <c r="CT106" s="536">
        <f>埼玉波及!Y108</f>
        <v>0</v>
      </c>
      <c r="CU106" s="201">
        <f t="shared" si="32"/>
        <v>3.2499999999999997E-5</v>
      </c>
      <c r="CV106" s="53"/>
      <c r="CW106" s="205">
        <v>101</v>
      </c>
      <c r="CX106" s="529">
        <f t="shared" si="33"/>
        <v>675</v>
      </c>
      <c r="CY106" s="530" t="str">
        <f t="shared" si="34"/>
        <v>獣医業</v>
      </c>
      <c r="CZ106" s="518">
        <f t="shared" si="35"/>
        <v>0</v>
      </c>
      <c r="DA106" s="518">
        <f t="shared" si="36"/>
        <v>0</v>
      </c>
      <c r="DB106" s="518">
        <f t="shared" si="37"/>
        <v>0</v>
      </c>
      <c r="DC106" s="519">
        <f t="shared" si="38"/>
        <v>0</v>
      </c>
    </row>
    <row r="107" spans="1:107">
      <c r="A107" s="7"/>
      <c r="B107" s="222">
        <v>674</v>
      </c>
      <c r="C107" s="197" t="s">
        <v>573</v>
      </c>
      <c r="D107" s="271">
        <f>建設係数!W107*D$122</f>
        <v>0</v>
      </c>
      <c r="E107" s="271">
        <f>建設係数!X107*E$122</f>
        <v>0</v>
      </c>
      <c r="F107" s="271">
        <f>建設係数!Y107*F$122</f>
        <v>0</v>
      </c>
      <c r="G107" s="271">
        <f>建設係数!Z107*G$122</f>
        <v>0</v>
      </c>
      <c r="H107" s="271">
        <f>建設係数!AA107*H$122</f>
        <v>0</v>
      </c>
      <c r="I107" s="271">
        <f>建設係数!AB107*I$122</f>
        <v>0</v>
      </c>
      <c r="J107" s="271">
        <f>建設係数!AC107*J$122</f>
        <v>0</v>
      </c>
      <c r="K107" s="271">
        <f>建設係数!AD107*K$122</f>
        <v>0</v>
      </c>
      <c r="L107" s="271">
        <f>建設係数!AE107*L$122</f>
        <v>0</v>
      </c>
      <c r="M107" s="271">
        <f>建設係数!AF107*M$122</f>
        <v>0</v>
      </c>
      <c r="N107" s="271">
        <f>建設係数!AG107*N$122</f>
        <v>0</v>
      </c>
      <c r="O107" s="271">
        <f>建設係数!AH107*O$122</f>
        <v>0</v>
      </c>
      <c r="P107" s="271">
        <f>建設係数!AI107*P$122</f>
        <v>0</v>
      </c>
      <c r="Q107" s="271">
        <f>建設係数!AJ107*Q$122</f>
        <v>0</v>
      </c>
      <c r="R107" s="271">
        <f>建設係数!AK107*R$122</f>
        <v>0</v>
      </c>
      <c r="S107" s="271">
        <f>建設係数!AL107*S$122</f>
        <v>0</v>
      </c>
      <c r="T107" s="271">
        <f>建設係数!AM107*T$122</f>
        <v>0</v>
      </c>
      <c r="U107" s="271">
        <f>建設係数!AN107*U$122</f>
        <v>0</v>
      </c>
      <c r="V107" s="271">
        <f>建設係数!AO107*V$122</f>
        <v>0</v>
      </c>
      <c r="W107" s="271">
        <f>建設係数!AP107*W$122</f>
        <v>0</v>
      </c>
      <c r="X107" s="271">
        <f>建設係数!AQ107*X$122</f>
        <v>0</v>
      </c>
      <c r="Y107" s="271">
        <f>建設係数!AR107*Y$122</f>
        <v>0</v>
      </c>
      <c r="Z107" s="271">
        <f>建設係数!AS107*Z$122</f>
        <v>0</v>
      </c>
      <c r="AA107" s="271">
        <f>建設係数!AT107*AA$122</f>
        <v>0</v>
      </c>
      <c r="AB107" s="271">
        <f>建設係数!AU107*AB$122</f>
        <v>0</v>
      </c>
      <c r="AC107" s="271">
        <f>建設係数!AV107*AC$122</f>
        <v>0</v>
      </c>
      <c r="AD107" s="271">
        <f>建設係数!AW107*AD$122</f>
        <v>0</v>
      </c>
      <c r="AE107" s="271">
        <f>建設係数!AX107*AE$122</f>
        <v>0</v>
      </c>
      <c r="AF107" s="271">
        <f>建設係数!AY107*AF$122</f>
        <v>0</v>
      </c>
      <c r="AG107" s="271">
        <f>建設係数!AZ107*AG$122</f>
        <v>0</v>
      </c>
      <c r="AH107" s="271">
        <f>建設係数!BA107*AH$122</f>
        <v>0</v>
      </c>
      <c r="AI107" s="271">
        <f>建設係数!BB107*AI$122</f>
        <v>0</v>
      </c>
      <c r="AJ107" s="271">
        <f>建設係数!BC107*AJ$122</f>
        <v>0</v>
      </c>
      <c r="AK107" s="271">
        <f>建設係数!BD107*AK$122</f>
        <v>0</v>
      </c>
      <c r="AL107" s="271">
        <f>建設係数!BE107*AL$122</f>
        <v>0</v>
      </c>
      <c r="AM107" s="271">
        <f>建設係数!BF107*AM$122</f>
        <v>0</v>
      </c>
      <c r="AN107" s="271">
        <f>建設係数!BG107*AN$122</f>
        <v>0</v>
      </c>
      <c r="AO107" s="271">
        <f>建設係数!BH107*AO$122</f>
        <v>0</v>
      </c>
      <c r="AP107" s="271">
        <f>建設係数!BI107*AP$122</f>
        <v>0</v>
      </c>
      <c r="AQ107" s="271">
        <f>建設係数!BJ107*AQ$122</f>
        <v>0</v>
      </c>
      <c r="AR107" s="271">
        <f>建設係数!BK107*AR$122</f>
        <v>0</v>
      </c>
      <c r="AS107" s="271">
        <f>建設係数!BL107*AS$122</f>
        <v>0</v>
      </c>
      <c r="AT107" s="271">
        <f>建設係数!BM107*AT$122</f>
        <v>0</v>
      </c>
      <c r="AU107" s="271">
        <f>建設係数!BN107*AU$122</f>
        <v>0</v>
      </c>
      <c r="AV107" s="271">
        <f>建設係数!BO107*AV$122</f>
        <v>0</v>
      </c>
      <c r="AW107" s="271">
        <f>建設係数!BP107*AW$122</f>
        <v>0</v>
      </c>
      <c r="AX107" s="271">
        <f>建設係数!BQ107*AX$122</f>
        <v>0</v>
      </c>
      <c r="AY107" s="271">
        <f>建設係数!BR107*AY$122</f>
        <v>0</v>
      </c>
      <c r="AZ107" s="271">
        <f>建設係数!BS107*AZ$122</f>
        <v>0</v>
      </c>
      <c r="BA107" s="271">
        <f>建設係数!BT107*BA$122</f>
        <v>0</v>
      </c>
      <c r="BB107" s="271">
        <f>建設係数!BU107*BB$122</f>
        <v>0</v>
      </c>
      <c r="BC107" s="271">
        <f>建設係数!BV107*BC$122</f>
        <v>0</v>
      </c>
      <c r="BD107" s="271">
        <f>建設係数!BW107*BD$122</f>
        <v>0</v>
      </c>
      <c r="BE107" s="271">
        <f>建設係数!BX107*BE$122</f>
        <v>0</v>
      </c>
      <c r="BF107" s="271">
        <f>建設係数!BY107*BF$122</f>
        <v>0</v>
      </c>
      <c r="BG107" s="271">
        <f>建設係数!BZ107*BG$122</f>
        <v>0</v>
      </c>
      <c r="BH107" s="271">
        <f>建設係数!CA107*BH$122</f>
        <v>0</v>
      </c>
      <c r="BI107" s="271">
        <f>建設係数!CB107*BI$122</f>
        <v>0</v>
      </c>
      <c r="BJ107" s="271">
        <f>建設係数!CC107*BJ$122</f>
        <v>0</v>
      </c>
      <c r="BK107" s="271">
        <f>建設係数!CD107*BK$122</f>
        <v>0</v>
      </c>
      <c r="BL107" s="271">
        <f>建設係数!CE107*BL$122</f>
        <v>0</v>
      </c>
      <c r="BM107" s="271">
        <f>建設係数!CF107*BM$122</f>
        <v>0</v>
      </c>
      <c r="BN107" s="271">
        <f>建設係数!CG107*BN$122</f>
        <v>0</v>
      </c>
      <c r="BO107" s="272">
        <f t="shared" si="30"/>
        <v>0</v>
      </c>
      <c r="BP107" s="48"/>
      <c r="BU107" s="7"/>
      <c r="BV107" s="198">
        <v>67</v>
      </c>
      <c r="BW107" s="214"/>
      <c r="CN107" s="520">
        <f t="shared" si="31"/>
        <v>102</v>
      </c>
      <c r="CO107" s="222">
        <v>679</v>
      </c>
      <c r="CP107" s="197" t="s">
        <v>575</v>
      </c>
      <c r="CQ107" s="536">
        <f>埼玉波及!V109</f>
        <v>0</v>
      </c>
      <c r="CR107" s="536">
        <f>埼玉波及!W109</f>
        <v>0</v>
      </c>
      <c r="CS107" s="536">
        <f>埼玉波及!X109</f>
        <v>0</v>
      </c>
      <c r="CT107" s="536">
        <f>埼玉波及!Y109</f>
        <v>0</v>
      </c>
      <c r="CU107" s="201">
        <f t="shared" si="32"/>
        <v>3.2100000000000001E-5</v>
      </c>
      <c r="CV107" s="53"/>
      <c r="CW107" s="226">
        <v>102</v>
      </c>
      <c r="CX107" s="529">
        <f t="shared" si="33"/>
        <v>679</v>
      </c>
      <c r="CY107" s="530" t="str">
        <f t="shared" si="34"/>
        <v>その他の対個人サービス</v>
      </c>
      <c r="CZ107" s="518">
        <f t="shared" si="35"/>
        <v>0</v>
      </c>
      <c r="DA107" s="518">
        <f t="shared" si="36"/>
        <v>0</v>
      </c>
      <c r="DB107" s="518">
        <f t="shared" si="37"/>
        <v>0</v>
      </c>
      <c r="DC107" s="519">
        <f t="shared" si="38"/>
        <v>0</v>
      </c>
    </row>
    <row r="108" spans="1:107">
      <c r="A108" s="7"/>
      <c r="B108" s="222">
        <v>675</v>
      </c>
      <c r="C108" s="197" t="s">
        <v>574</v>
      </c>
      <c r="D108" s="271">
        <f>建設係数!W108*D$122</f>
        <v>0</v>
      </c>
      <c r="E108" s="271">
        <f>建設係数!X108*E$122</f>
        <v>0</v>
      </c>
      <c r="F108" s="271">
        <f>建設係数!Y108*F$122</f>
        <v>0</v>
      </c>
      <c r="G108" s="271">
        <f>建設係数!Z108*G$122</f>
        <v>0</v>
      </c>
      <c r="H108" s="271">
        <f>建設係数!AA108*H$122</f>
        <v>0</v>
      </c>
      <c r="I108" s="271">
        <f>建設係数!AB108*I$122</f>
        <v>0</v>
      </c>
      <c r="J108" s="271">
        <f>建設係数!AC108*J$122</f>
        <v>0</v>
      </c>
      <c r="K108" s="271">
        <f>建設係数!AD108*K$122</f>
        <v>0</v>
      </c>
      <c r="L108" s="271">
        <f>建設係数!AE108*L$122</f>
        <v>0</v>
      </c>
      <c r="M108" s="271">
        <f>建設係数!AF108*M$122</f>
        <v>0</v>
      </c>
      <c r="N108" s="271">
        <f>建設係数!AG108*N$122</f>
        <v>0</v>
      </c>
      <c r="O108" s="271">
        <f>建設係数!AH108*O$122</f>
        <v>0</v>
      </c>
      <c r="P108" s="271">
        <f>建設係数!AI108*P$122</f>
        <v>0</v>
      </c>
      <c r="Q108" s="271">
        <f>建設係数!AJ108*Q$122</f>
        <v>0</v>
      </c>
      <c r="R108" s="271">
        <f>建設係数!AK108*R$122</f>
        <v>0</v>
      </c>
      <c r="S108" s="271">
        <f>建設係数!AL108*S$122</f>
        <v>0</v>
      </c>
      <c r="T108" s="271">
        <f>建設係数!AM108*T$122</f>
        <v>0</v>
      </c>
      <c r="U108" s="271">
        <f>建設係数!AN108*U$122</f>
        <v>0</v>
      </c>
      <c r="V108" s="271">
        <f>建設係数!AO108*V$122</f>
        <v>0</v>
      </c>
      <c r="W108" s="271">
        <f>建設係数!AP108*W$122</f>
        <v>0</v>
      </c>
      <c r="X108" s="271">
        <f>建設係数!AQ108*X$122</f>
        <v>0</v>
      </c>
      <c r="Y108" s="271">
        <f>建設係数!AR108*Y$122</f>
        <v>0</v>
      </c>
      <c r="Z108" s="271">
        <f>建設係数!AS108*Z$122</f>
        <v>0</v>
      </c>
      <c r="AA108" s="271">
        <f>建設係数!AT108*AA$122</f>
        <v>0</v>
      </c>
      <c r="AB108" s="271">
        <f>建設係数!AU108*AB$122</f>
        <v>0</v>
      </c>
      <c r="AC108" s="271">
        <f>建設係数!AV108*AC$122</f>
        <v>0</v>
      </c>
      <c r="AD108" s="271">
        <f>建設係数!AW108*AD$122</f>
        <v>0</v>
      </c>
      <c r="AE108" s="271">
        <f>建設係数!AX108*AE$122</f>
        <v>0</v>
      </c>
      <c r="AF108" s="271">
        <f>建設係数!AY108*AF$122</f>
        <v>0</v>
      </c>
      <c r="AG108" s="271">
        <f>建設係数!AZ108*AG$122</f>
        <v>0</v>
      </c>
      <c r="AH108" s="271">
        <f>建設係数!BA108*AH$122</f>
        <v>0</v>
      </c>
      <c r="AI108" s="271">
        <f>建設係数!BB108*AI$122</f>
        <v>0</v>
      </c>
      <c r="AJ108" s="271">
        <f>建設係数!BC108*AJ$122</f>
        <v>0</v>
      </c>
      <c r="AK108" s="271">
        <f>建設係数!BD108*AK$122</f>
        <v>0</v>
      </c>
      <c r="AL108" s="271">
        <f>建設係数!BE108*AL$122</f>
        <v>0</v>
      </c>
      <c r="AM108" s="271">
        <f>建設係数!BF108*AM$122</f>
        <v>0</v>
      </c>
      <c r="AN108" s="271">
        <f>建設係数!BG108*AN$122</f>
        <v>0</v>
      </c>
      <c r="AO108" s="271">
        <f>建設係数!BH108*AO$122</f>
        <v>0</v>
      </c>
      <c r="AP108" s="271">
        <f>建設係数!BI108*AP$122</f>
        <v>0</v>
      </c>
      <c r="AQ108" s="271">
        <f>建設係数!BJ108*AQ$122</f>
        <v>0</v>
      </c>
      <c r="AR108" s="271">
        <f>建設係数!BK108*AR$122</f>
        <v>0</v>
      </c>
      <c r="AS108" s="271">
        <f>建設係数!BL108*AS$122</f>
        <v>0</v>
      </c>
      <c r="AT108" s="271">
        <f>建設係数!BM108*AT$122</f>
        <v>0</v>
      </c>
      <c r="AU108" s="271">
        <f>建設係数!BN108*AU$122</f>
        <v>0</v>
      </c>
      <c r="AV108" s="271">
        <f>建設係数!BO108*AV$122</f>
        <v>0</v>
      </c>
      <c r="AW108" s="271">
        <f>建設係数!BP108*AW$122</f>
        <v>0</v>
      </c>
      <c r="AX108" s="271">
        <f>建設係数!BQ108*AX$122</f>
        <v>0</v>
      </c>
      <c r="AY108" s="271">
        <f>建設係数!BR108*AY$122</f>
        <v>0</v>
      </c>
      <c r="AZ108" s="271">
        <f>建設係数!BS108*AZ$122</f>
        <v>0</v>
      </c>
      <c r="BA108" s="271">
        <f>建設係数!BT108*BA$122</f>
        <v>0</v>
      </c>
      <c r="BB108" s="271">
        <f>建設係数!BU108*BB$122</f>
        <v>0</v>
      </c>
      <c r="BC108" s="271">
        <f>建設係数!BV108*BC$122</f>
        <v>0</v>
      </c>
      <c r="BD108" s="271">
        <f>建設係数!BW108*BD$122</f>
        <v>0</v>
      </c>
      <c r="BE108" s="271">
        <f>建設係数!BX108*BE$122</f>
        <v>0</v>
      </c>
      <c r="BF108" s="271">
        <f>建設係数!BY108*BF$122</f>
        <v>0</v>
      </c>
      <c r="BG108" s="271">
        <f>建設係数!BZ108*BG$122</f>
        <v>0</v>
      </c>
      <c r="BH108" s="271">
        <f>建設係数!CA108*BH$122</f>
        <v>0</v>
      </c>
      <c r="BI108" s="271">
        <f>建設係数!CB108*BI$122</f>
        <v>0</v>
      </c>
      <c r="BJ108" s="271">
        <f>建設係数!CC108*BJ$122</f>
        <v>0</v>
      </c>
      <c r="BK108" s="271">
        <f>建設係数!CD108*BK$122</f>
        <v>0</v>
      </c>
      <c r="BL108" s="271">
        <f>建設係数!CE108*BL$122</f>
        <v>0</v>
      </c>
      <c r="BM108" s="271">
        <f>建設係数!CF108*BM$122</f>
        <v>0</v>
      </c>
      <c r="BN108" s="271">
        <f>建設係数!CG108*BN$122</f>
        <v>0</v>
      </c>
      <c r="BO108" s="272">
        <f t="shared" si="30"/>
        <v>0</v>
      </c>
      <c r="BP108" s="48"/>
      <c r="BU108" s="7"/>
      <c r="BV108" s="198">
        <v>67</v>
      </c>
      <c r="BW108" s="214"/>
      <c r="CN108" s="212"/>
      <c r="CO108" s="222">
        <v>681</v>
      </c>
      <c r="CP108" s="197" t="s">
        <v>3</v>
      </c>
      <c r="CQ108" s="536">
        <f>埼玉波及!V110</f>
        <v>0</v>
      </c>
      <c r="CR108" s="536">
        <f>埼玉波及!W110</f>
        <v>0</v>
      </c>
      <c r="CS108" s="536">
        <f>埼玉波及!X110</f>
        <v>0</v>
      </c>
      <c r="CT108" s="536">
        <f>埼玉波及!Y110</f>
        <v>0</v>
      </c>
      <c r="CV108" s="53"/>
      <c r="CW108" s="219"/>
      <c r="CX108" s="222">
        <v>681</v>
      </c>
      <c r="CY108" s="197" t="s">
        <v>3</v>
      </c>
      <c r="CZ108" s="528">
        <f>CQ108</f>
        <v>0</v>
      </c>
      <c r="DA108" s="528">
        <f t="shared" ref="DA108:DA111" si="39">CR108</f>
        <v>0</v>
      </c>
      <c r="DB108" s="528">
        <f t="shared" ref="DB108:DB111" si="40">CS108</f>
        <v>0</v>
      </c>
      <c r="DC108" s="528">
        <f t="shared" ref="DC108:DC111" si="41">CT108</f>
        <v>0</v>
      </c>
    </row>
    <row r="109" spans="1:107">
      <c r="A109" s="7"/>
      <c r="B109" s="222">
        <v>679</v>
      </c>
      <c r="C109" s="197" t="s">
        <v>575</v>
      </c>
      <c r="D109" s="271">
        <f>建設係数!W109*D$122</f>
        <v>0</v>
      </c>
      <c r="E109" s="271">
        <f>建設係数!X109*E$122</f>
        <v>0</v>
      </c>
      <c r="F109" s="271">
        <f>建設係数!Y109*F$122</f>
        <v>0</v>
      </c>
      <c r="G109" s="271">
        <f>建設係数!Z109*G$122</f>
        <v>0</v>
      </c>
      <c r="H109" s="271">
        <f>建設係数!AA109*H$122</f>
        <v>0</v>
      </c>
      <c r="I109" s="271">
        <f>建設係数!AB109*I$122</f>
        <v>0</v>
      </c>
      <c r="J109" s="271">
        <f>建設係数!AC109*J$122</f>
        <v>0</v>
      </c>
      <c r="K109" s="271">
        <f>建設係数!AD109*K$122</f>
        <v>0</v>
      </c>
      <c r="L109" s="271">
        <f>建設係数!AE109*L$122</f>
        <v>0</v>
      </c>
      <c r="M109" s="271">
        <f>建設係数!AF109*M$122</f>
        <v>0</v>
      </c>
      <c r="N109" s="271">
        <f>建設係数!AG109*N$122</f>
        <v>0</v>
      </c>
      <c r="O109" s="271">
        <f>建設係数!AH109*O$122</f>
        <v>0</v>
      </c>
      <c r="P109" s="271">
        <f>建設係数!AI109*P$122</f>
        <v>0</v>
      </c>
      <c r="Q109" s="271">
        <f>建設係数!AJ109*Q$122</f>
        <v>0</v>
      </c>
      <c r="R109" s="271">
        <f>建設係数!AK109*R$122</f>
        <v>0</v>
      </c>
      <c r="S109" s="271">
        <f>建設係数!AL109*S$122</f>
        <v>0</v>
      </c>
      <c r="T109" s="271">
        <f>建設係数!AM109*T$122</f>
        <v>0</v>
      </c>
      <c r="U109" s="271">
        <f>建設係数!AN109*U$122</f>
        <v>0</v>
      </c>
      <c r="V109" s="271">
        <f>建設係数!AO109*V$122</f>
        <v>0</v>
      </c>
      <c r="W109" s="271">
        <f>建設係数!AP109*W$122</f>
        <v>0</v>
      </c>
      <c r="X109" s="271">
        <f>建設係数!AQ109*X$122</f>
        <v>0</v>
      </c>
      <c r="Y109" s="271">
        <f>建設係数!AR109*Y$122</f>
        <v>0</v>
      </c>
      <c r="Z109" s="271">
        <f>建設係数!AS109*Z$122</f>
        <v>0</v>
      </c>
      <c r="AA109" s="271">
        <f>建設係数!AT109*AA$122</f>
        <v>0</v>
      </c>
      <c r="AB109" s="271">
        <f>建設係数!AU109*AB$122</f>
        <v>0</v>
      </c>
      <c r="AC109" s="271">
        <f>建設係数!AV109*AC$122</f>
        <v>0</v>
      </c>
      <c r="AD109" s="271">
        <f>建設係数!AW109*AD$122</f>
        <v>0</v>
      </c>
      <c r="AE109" s="271">
        <f>建設係数!AX109*AE$122</f>
        <v>0</v>
      </c>
      <c r="AF109" s="271">
        <f>建設係数!AY109*AF$122</f>
        <v>0</v>
      </c>
      <c r="AG109" s="271">
        <f>建設係数!AZ109*AG$122</f>
        <v>0</v>
      </c>
      <c r="AH109" s="271">
        <f>建設係数!BA109*AH$122</f>
        <v>0</v>
      </c>
      <c r="AI109" s="271">
        <f>建設係数!BB109*AI$122</f>
        <v>0</v>
      </c>
      <c r="AJ109" s="271">
        <f>建設係数!BC109*AJ$122</f>
        <v>0</v>
      </c>
      <c r="AK109" s="271">
        <f>建設係数!BD109*AK$122</f>
        <v>0</v>
      </c>
      <c r="AL109" s="271">
        <f>建設係数!BE109*AL$122</f>
        <v>0</v>
      </c>
      <c r="AM109" s="271">
        <f>建設係数!BF109*AM$122</f>
        <v>0</v>
      </c>
      <c r="AN109" s="271">
        <f>建設係数!BG109*AN$122</f>
        <v>0</v>
      </c>
      <c r="AO109" s="271">
        <f>建設係数!BH109*AO$122</f>
        <v>0</v>
      </c>
      <c r="AP109" s="271">
        <f>建設係数!BI109*AP$122</f>
        <v>0</v>
      </c>
      <c r="AQ109" s="271">
        <f>建設係数!BJ109*AQ$122</f>
        <v>0</v>
      </c>
      <c r="AR109" s="271">
        <f>建設係数!BK109*AR$122</f>
        <v>0</v>
      </c>
      <c r="AS109" s="271">
        <f>建設係数!BL109*AS$122</f>
        <v>0</v>
      </c>
      <c r="AT109" s="271">
        <f>建設係数!BM109*AT$122</f>
        <v>0</v>
      </c>
      <c r="AU109" s="271">
        <f>建設係数!BN109*AU$122</f>
        <v>0</v>
      </c>
      <c r="AV109" s="271">
        <f>建設係数!BO109*AV$122</f>
        <v>0</v>
      </c>
      <c r="AW109" s="271">
        <f>建設係数!BP109*AW$122</f>
        <v>0</v>
      </c>
      <c r="AX109" s="271">
        <f>建設係数!BQ109*AX$122</f>
        <v>0</v>
      </c>
      <c r="AY109" s="271">
        <f>建設係数!BR109*AY$122</f>
        <v>0</v>
      </c>
      <c r="AZ109" s="271">
        <f>建設係数!BS109*AZ$122</f>
        <v>0</v>
      </c>
      <c r="BA109" s="271">
        <f>建設係数!BT109*BA$122</f>
        <v>0</v>
      </c>
      <c r="BB109" s="271">
        <f>建設係数!BU109*BB$122</f>
        <v>0</v>
      </c>
      <c r="BC109" s="271">
        <f>建設係数!BV109*BC$122</f>
        <v>0</v>
      </c>
      <c r="BD109" s="271">
        <f>建設係数!BW109*BD$122</f>
        <v>0</v>
      </c>
      <c r="BE109" s="271">
        <f>建設係数!BX109*BE$122</f>
        <v>0</v>
      </c>
      <c r="BF109" s="271">
        <f>建設係数!BY109*BF$122</f>
        <v>0</v>
      </c>
      <c r="BG109" s="271">
        <f>建設係数!BZ109*BG$122</f>
        <v>0</v>
      </c>
      <c r="BH109" s="271">
        <f>建設係数!CA109*BH$122</f>
        <v>0</v>
      </c>
      <c r="BI109" s="271">
        <f>建設係数!CB109*BI$122</f>
        <v>0</v>
      </c>
      <c r="BJ109" s="271">
        <f>建設係数!CC109*BJ$122</f>
        <v>0</v>
      </c>
      <c r="BK109" s="271">
        <f>建設係数!CD109*BK$122</f>
        <v>0</v>
      </c>
      <c r="BL109" s="271">
        <f>建設係数!CE109*BL$122</f>
        <v>0</v>
      </c>
      <c r="BM109" s="271">
        <f>建設係数!CF109*BM$122</f>
        <v>0</v>
      </c>
      <c r="BN109" s="271">
        <f>建設係数!CG109*BN$122</f>
        <v>0</v>
      </c>
      <c r="BO109" s="272">
        <f t="shared" si="30"/>
        <v>0</v>
      </c>
      <c r="BP109" s="48"/>
      <c r="BU109" s="7"/>
      <c r="BV109" s="198">
        <v>67</v>
      </c>
      <c r="BW109" s="214"/>
      <c r="CN109" s="212"/>
      <c r="CO109" s="222">
        <v>691</v>
      </c>
      <c r="CP109" s="197" t="s">
        <v>4</v>
      </c>
      <c r="CQ109" s="536">
        <f>埼玉波及!V111</f>
        <v>0</v>
      </c>
      <c r="CR109" s="536">
        <f>埼玉波及!W111</f>
        <v>0</v>
      </c>
      <c r="CS109" s="536">
        <f>埼玉波及!X111</f>
        <v>0</v>
      </c>
      <c r="CT109" s="536">
        <f>埼玉波及!Y111</f>
        <v>0</v>
      </c>
      <c r="CV109" s="52"/>
      <c r="CW109" s="219"/>
      <c r="CX109" s="222">
        <v>691</v>
      </c>
      <c r="CY109" s="197" t="s">
        <v>4</v>
      </c>
      <c r="CZ109" s="528">
        <f t="shared" ref="CZ109:CZ111" si="42">CQ109</f>
        <v>0</v>
      </c>
      <c r="DA109" s="528">
        <f t="shared" si="39"/>
        <v>0</v>
      </c>
      <c r="DB109" s="528">
        <f t="shared" si="40"/>
        <v>0</v>
      </c>
      <c r="DC109" s="528">
        <f t="shared" si="41"/>
        <v>0</v>
      </c>
    </row>
    <row r="110" spans="1:107">
      <c r="A110" s="7"/>
      <c r="B110" s="222">
        <v>681</v>
      </c>
      <c r="C110" s="202" t="s">
        <v>576</v>
      </c>
      <c r="D110" s="271">
        <f>建設係数!W110*D$122</f>
        <v>0</v>
      </c>
      <c r="E110" s="271">
        <f>建設係数!X110*E$122</f>
        <v>0</v>
      </c>
      <c r="F110" s="271">
        <f>建設係数!Y110*F$122</f>
        <v>0</v>
      </c>
      <c r="G110" s="271">
        <f>建設係数!Z110*G$122</f>
        <v>0</v>
      </c>
      <c r="H110" s="271">
        <f>建設係数!AA110*H$122</f>
        <v>0</v>
      </c>
      <c r="I110" s="271">
        <f>建設係数!AB110*I$122</f>
        <v>0</v>
      </c>
      <c r="J110" s="271">
        <f>建設係数!AC110*J$122</f>
        <v>0</v>
      </c>
      <c r="K110" s="271">
        <f>建設係数!AD110*K$122</f>
        <v>0</v>
      </c>
      <c r="L110" s="271">
        <f>建設係数!AE110*L$122</f>
        <v>0</v>
      </c>
      <c r="M110" s="271">
        <f>建設係数!AF110*M$122</f>
        <v>0</v>
      </c>
      <c r="N110" s="271">
        <f>建設係数!AG110*N$122</f>
        <v>0</v>
      </c>
      <c r="O110" s="271">
        <f>建設係数!AH110*O$122</f>
        <v>0</v>
      </c>
      <c r="P110" s="271">
        <f>建設係数!AI110*P$122</f>
        <v>0</v>
      </c>
      <c r="Q110" s="271">
        <f>建設係数!AJ110*Q$122</f>
        <v>0</v>
      </c>
      <c r="R110" s="271">
        <f>建設係数!AK110*R$122</f>
        <v>0</v>
      </c>
      <c r="S110" s="271">
        <f>建設係数!AL110*S$122</f>
        <v>0</v>
      </c>
      <c r="T110" s="271">
        <f>建設係数!AM110*T$122</f>
        <v>0</v>
      </c>
      <c r="U110" s="271">
        <f>建設係数!AN110*U$122</f>
        <v>0</v>
      </c>
      <c r="V110" s="271">
        <f>建設係数!AO110*V$122</f>
        <v>0</v>
      </c>
      <c r="W110" s="271">
        <f>建設係数!AP110*W$122</f>
        <v>0</v>
      </c>
      <c r="X110" s="271">
        <f>建設係数!AQ110*X$122</f>
        <v>0</v>
      </c>
      <c r="Y110" s="271">
        <f>建設係数!AR110*Y$122</f>
        <v>0</v>
      </c>
      <c r="Z110" s="271">
        <f>建設係数!AS110*Z$122</f>
        <v>0</v>
      </c>
      <c r="AA110" s="271">
        <f>建設係数!AT110*AA$122</f>
        <v>0</v>
      </c>
      <c r="AB110" s="271">
        <f>建設係数!AU110*AB$122</f>
        <v>0</v>
      </c>
      <c r="AC110" s="271">
        <f>建設係数!AV110*AC$122</f>
        <v>0</v>
      </c>
      <c r="AD110" s="271">
        <f>建設係数!AW110*AD$122</f>
        <v>0</v>
      </c>
      <c r="AE110" s="271">
        <f>建設係数!AX110*AE$122</f>
        <v>0</v>
      </c>
      <c r="AF110" s="271">
        <f>建設係数!AY110*AF$122</f>
        <v>0</v>
      </c>
      <c r="AG110" s="271">
        <f>建設係数!AZ110*AG$122</f>
        <v>0</v>
      </c>
      <c r="AH110" s="271">
        <f>建設係数!BA110*AH$122</f>
        <v>0</v>
      </c>
      <c r="AI110" s="271">
        <f>建設係数!BB110*AI$122</f>
        <v>0</v>
      </c>
      <c r="AJ110" s="271">
        <f>建設係数!BC110*AJ$122</f>
        <v>0</v>
      </c>
      <c r="AK110" s="271">
        <f>建設係数!BD110*AK$122</f>
        <v>0</v>
      </c>
      <c r="AL110" s="271">
        <f>建設係数!BE110*AL$122</f>
        <v>0</v>
      </c>
      <c r="AM110" s="271">
        <f>建設係数!BF110*AM$122</f>
        <v>0</v>
      </c>
      <c r="AN110" s="271">
        <f>建設係数!BG110*AN$122</f>
        <v>0</v>
      </c>
      <c r="AO110" s="271">
        <f>建設係数!BH110*AO$122</f>
        <v>0</v>
      </c>
      <c r="AP110" s="271">
        <f>建設係数!BI110*AP$122</f>
        <v>0</v>
      </c>
      <c r="AQ110" s="271">
        <f>建設係数!BJ110*AQ$122</f>
        <v>0</v>
      </c>
      <c r="AR110" s="271">
        <f>建設係数!BK110*AR$122</f>
        <v>0</v>
      </c>
      <c r="AS110" s="271">
        <f>建設係数!BL110*AS$122</f>
        <v>0</v>
      </c>
      <c r="AT110" s="271">
        <f>建設係数!BM110*AT$122</f>
        <v>0</v>
      </c>
      <c r="AU110" s="271">
        <f>建設係数!BN110*AU$122</f>
        <v>0</v>
      </c>
      <c r="AV110" s="271">
        <f>建設係数!BO110*AV$122</f>
        <v>0</v>
      </c>
      <c r="AW110" s="271">
        <f>建設係数!BP110*AW$122</f>
        <v>0</v>
      </c>
      <c r="AX110" s="271">
        <f>建設係数!BQ110*AX$122</f>
        <v>0</v>
      </c>
      <c r="AY110" s="271">
        <f>建設係数!BR110*AY$122</f>
        <v>0</v>
      </c>
      <c r="AZ110" s="271">
        <f>建設係数!BS110*AZ$122</f>
        <v>0</v>
      </c>
      <c r="BA110" s="271">
        <f>建設係数!BT110*BA$122</f>
        <v>0</v>
      </c>
      <c r="BB110" s="271">
        <f>建設係数!BU110*BB$122</f>
        <v>0</v>
      </c>
      <c r="BC110" s="271">
        <f>建設係数!BV110*BC$122</f>
        <v>0</v>
      </c>
      <c r="BD110" s="271">
        <f>建設係数!BW110*BD$122</f>
        <v>0</v>
      </c>
      <c r="BE110" s="271">
        <f>建設係数!BX110*BE$122</f>
        <v>0</v>
      </c>
      <c r="BF110" s="271">
        <f>建設係数!BY110*BF$122</f>
        <v>0</v>
      </c>
      <c r="BG110" s="271">
        <f>建設係数!BZ110*BG$122</f>
        <v>0</v>
      </c>
      <c r="BH110" s="271">
        <f>建設係数!CA110*BH$122</f>
        <v>0</v>
      </c>
      <c r="BI110" s="271">
        <f>建設係数!CB110*BI$122</f>
        <v>0</v>
      </c>
      <c r="BJ110" s="271">
        <f>建設係数!CC110*BJ$122</f>
        <v>0</v>
      </c>
      <c r="BK110" s="271">
        <f>建設係数!CD110*BK$122</f>
        <v>0</v>
      </c>
      <c r="BL110" s="271">
        <f>建設係数!CE110*BL$122</f>
        <v>0</v>
      </c>
      <c r="BM110" s="271">
        <f>建設係数!CF110*BM$122</f>
        <v>0</v>
      </c>
      <c r="BN110" s="271">
        <f>建設係数!CG110*BN$122</f>
        <v>0</v>
      </c>
      <c r="BO110" s="272">
        <f t="shared" si="30"/>
        <v>0</v>
      </c>
      <c r="BP110" s="48"/>
      <c r="BU110" s="7"/>
      <c r="BV110" s="198">
        <v>68</v>
      </c>
      <c r="BW110" s="214"/>
      <c r="CN110" s="214"/>
      <c r="CO110" s="227">
        <v>553</v>
      </c>
      <c r="CP110" s="210" t="s">
        <v>822</v>
      </c>
      <c r="CQ110" s="537">
        <f>埼玉波及!V78</f>
        <v>0</v>
      </c>
      <c r="CR110" s="537">
        <f>埼玉波及!W78</f>
        <v>0</v>
      </c>
      <c r="CS110" s="537">
        <f>埼玉波及!X78</f>
        <v>0</v>
      </c>
      <c r="CT110" s="537">
        <f>埼玉波及!Y78</f>
        <v>0</v>
      </c>
      <c r="CX110" s="227">
        <v>553</v>
      </c>
      <c r="CY110" s="210" t="s">
        <v>822</v>
      </c>
      <c r="CZ110" s="528">
        <f t="shared" si="42"/>
        <v>0</v>
      </c>
      <c r="DA110" s="528">
        <f t="shared" si="39"/>
        <v>0</v>
      </c>
      <c r="DB110" s="528">
        <f t="shared" si="40"/>
        <v>0</v>
      </c>
      <c r="DC110" s="528">
        <f t="shared" si="41"/>
        <v>0</v>
      </c>
    </row>
    <row r="111" spans="1:107">
      <c r="A111" s="7"/>
      <c r="B111" s="227">
        <v>691</v>
      </c>
      <c r="C111" s="210" t="s">
        <v>577</v>
      </c>
      <c r="D111" s="271">
        <f>建設係数!W111*D$122</f>
        <v>0</v>
      </c>
      <c r="E111" s="271">
        <f>建設係数!X111*E$122</f>
        <v>0</v>
      </c>
      <c r="F111" s="271">
        <f>建設係数!Y111*F$122</f>
        <v>0</v>
      </c>
      <c r="G111" s="271">
        <f>建設係数!Z111*G$122</f>
        <v>0</v>
      </c>
      <c r="H111" s="271">
        <f>建設係数!AA111*H$122</f>
        <v>0</v>
      </c>
      <c r="I111" s="271">
        <f>建設係数!AB111*I$122</f>
        <v>0</v>
      </c>
      <c r="J111" s="271">
        <f>建設係数!AC111*J$122</f>
        <v>0</v>
      </c>
      <c r="K111" s="271">
        <f>建設係数!AD111*K$122</f>
        <v>0</v>
      </c>
      <c r="L111" s="271">
        <f>建設係数!AE111*L$122</f>
        <v>0</v>
      </c>
      <c r="M111" s="271">
        <f>建設係数!AF111*M$122</f>
        <v>0</v>
      </c>
      <c r="N111" s="271">
        <f>建設係数!AG111*N$122</f>
        <v>0</v>
      </c>
      <c r="O111" s="271">
        <f>建設係数!AH111*O$122</f>
        <v>0</v>
      </c>
      <c r="P111" s="271">
        <f>建設係数!AI111*P$122</f>
        <v>0</v>
      </c>
      <c r="Q111" s="271">
        <f>建設係数!AJ111*Q$122</f>
        <v>0</v>
      </c>
      <c r="R111" s="271">
        <f>建設係数!AK111*R$122</f>
        <v>0</v>
      </c>
      <c r="S111" s="271">
        <f>建設係数!AL111*S$122</f>
        <v>0</v>
      </c>
      <c r="T111" s="271">
        <f>建設係数!AM111*T$122</f>
        <v>0</v>
      </c>
      <c r="U111" s="271">
        <f>建設係数!AN111*U$122</f>
        <v>0</v>
      </c>
      <c r="V111" s="271">
        <f>建設係数!AO111*V$122</f>
        <v>0</v>
      </c>
      <c r="W111" s="271">
        <f>建設係数!AP111*W$122</f>
        <v>0</v>
      </c>
      <c r="X111" s="271">
        <f>建設係数!AQ111*X$122</f>
        <v>0</v>
      </c>
      <c r="Y111" s="271">
        <f>建設係数!AR111*Y$122</f>
        <v>0</v>
      </c>
      <c r="Z111" s="271">
        <f>建設係数!AS111*Z$122</f>
        <v>0</v>
      </c>
      <c r="AA111" s="271">
        <f>建設係数!AT111*AA$122</f>
        <v>0</v>
      </c>
      <c r="AB111" s="271">
        <f>建設係数!AU111*AB$122</f>
        <v>0</v>
      </c>
      <c r="AC111" s="271">
        <f>建設係数!AV111*AC$122</f>
        <v>0</v>
      </c>
      <c r="AD111" s="271">
        <f>建設係数!AW111*AD$122</f>
        <v>0</v>
      </c>
      <c r="AE111" s="271">
        <f>建設係数!AX111*AE$122</f>
        <v>0</v>
      </c>
      <c r="AF111" s="271">
        <f>建設係数!AY111*AF$122</f>
        <v>0</v>
      </c>
      <c r="AG111" s="271">
        <f>建設係数!AZ111*AG$122</f>
        <v>0</v>
      </c>
      <c r="AH111" s="271">
        <f>建設係数!BA111*AH$122</f>
        <v>0</v>
      </c>
      <c r="AI111" s="271">
        <f>建設係数!BB111*AI$122</f>
        <v>0</v>
      </c>
      <c r="AJ111" s="271">
        <f>建設係数!BC111*AJ$122</f>
        <v>0</v>
      </c>
      <c r="AK111" s="271">
        <f>建設係数!BD111*AK$122</f>
        <v>0</v>
      </c>
      <c r="AL111" s="271">
        <f>建設係数!BE111*AL$122</f>
        <v>0</v>
      </c>
      <c r="AM111" s="271">
        <f>建設係数!BF111*AM$122</f>
        <v>0</v>
      </c>
      <c r="AN111" s="271">
        <f>建設係数!BG111*AN$122</f>
        <v>0</v>
      </c>
      <c r="AO111" s="271">
        <f>建設係数!BH111*AO$122</f>
        <v>0</v>
      </c>
      <c r="AP111" s="271">
        <f>建設係数!BI111*AP$122</f>
        <v>0</v>
      </c>
      <c r="AQ111" s="271">
        <f>建設係数!BJ111*AQ$122</f>
        <v>0</v>
      </c>
      <c r="AR111" s="271">
        <f>建設係数!BK111*AR$122</f>
        <v>0</v>
      </c>
      <c r="AS111" s="271">
        <f>建設係数!BL111*AS$122</f>
        <v>0</v>
      </c>
      <c r="AT111" s="271">
        <f>建設係数!BM111*AT$122</f>
        <v>0</v>
      </c>
      <c r="AU111" s="271">
        <f>建設係数!BN111*AU$122</f>
        <v>0</v>
      </c>
      <c r="AV111" s="271">
        <f>建設係数!BO111*AV$122</f>
        <v>0</v>
      </c>
      <c r="AW111" s="271">
        <f>建設係数!BP111*AW$122</f>
        <v>0</v>
      </c>
      <c r="AX111" s="271">
        <f>建設係数!BQ111*AX$122</f>
        <v>0</v>
      </c>
      <c r="AY111" s="271">
        <f>建設係数!BR111*AY$122</f>
        <v>0</v>
      </c>
      <c r="AZ111" s="271">
        <f>建設係数!BS111*AZ$122</f>
        <v>0</v>
      </c>
      <c r="BA111" s="271">
        <f>建設係数!BT111*BA$122</f>
        <v>0</v>
      </c>
      <c r="BB111" s="271">
        <f>建設係数!BU111*BB$122</f>
        <v>0</v>
      </c>
      <c r="BC111" s="271">
        <f>建設係数!BV111*BC$122</f>
        <v>0</v>
      </c>
      <c r="BD111" s="271">
        <f>建設係数!BW111*BD$122</f>
        <v>0</v>
      </c>
      <c r="BE111" s="271">
        <f>建設係数!BX111*BE$122</f>
        <v>0</v>
      </c>
      <c r="BF111" s="271">
        <f>建設係数!BY111*BF$122</f>
        <v>0</v>
      </c>
      <c r="BG111" s="271">
        <f>建設係数!BZ111*BG$122</f>
        <v>0</v>
      </c>
      <c r="BH111" s="271">
        <f>建設係数!CA111*BH$122</f>
        <v>0</v>
      </c>
      <c r="BI111" s="271">
        <f>建設係数!CB111*BI$122</f>
        <v>0</v>
      </c>
      <c r="BJ111" s="271">
        <f>建設係数!CC111*BJ$122</f>
        <v>0</v>
      </c>
      <c r="BK111" s="271">
        <f>建設係数!CD111*BK$122</f>
        <v>0</v>
      </c>
      <c r="BL111" s="271">
        <f>建設係数!CE111*BL$122</f>
        <v>0</v>
      </c>
      <c r="BM111" s="271">
        <f>建設係数!CF111*BM$122</f>
        <v>0</v>
      </c>
      <c r="BN111" s="271">
        <f>建設係数!CG111*BN$122</f>
        <v>0</v>
      </c>
      <c r="BO111" s="272">
        <f t="shared" si="30"/>
        <v>0</v>
      </c>
      <c r="BP111" s="48"/>
      <c r="BU111" s="7"/>
      <c r="BV111" s="228">
        <v>69</v>
      </c>
      <c r="BW111" s="214"/>
      <c r="CN111" s="214"/>
      <c r="CO111" s="229">
        <v>573</v>
      </c>
      <c r="CP111" s="230" t="s">
        <v>1</v>
      </c>
      <c r="CQ111" s="538">
        <f>埼玉波及!V81</f>
        <v>0</v>
      </c>
      <c r="CR111" s="539">
        <f>埼玉波及!W81</f>
        <v>0</v>
      </c>
      <c r="CS111" s="539">
        <f>埼玉波及!X81</f>
        <v>0</v>
      </c>
      <c r="CT111" s="540">
        <f>埼玉波及!Y81</f>
        <v>0</v>
      </c>
      <c r="CX111" s="229">
        <v>573</v>
      </c>
      <c r="CY111" s="230" t="s">
        <v>1</v>
      </c>
      <c r="CZ111" s="528">
        <f t="shared" si="42"/>
        <v>0</v>
      </c>
      <c r="DA111" s="528">
        <f t="shared" si="39"/>
        <v>0</v>
      </c>
      <c r="DB111" s="528">
        <f t="shared" si="40"/>
        <v>0</v>
      </c>
      <c r="DC111" s="528">
        <f t="shared" si="41"/>
        <v>0</v>
      </c>
    </row>
    <row r="112" spans="1:107">
      <c r="A112" s="7"/>
      <c r="B112" s="231">
        <v>700</v>
      </c>
      <c r="C112" s="218" t="s">
        <v>45</v>
      </c>
      <c r="D112" s="271">
        <f>建設係数!W112*D$122</f>
        <v>0</v>
      </c>
      <c r="E112" s="271">
        <f>建設係数!X112*E$122</f>
        <v>0</v>
      </c>
      <c r="F112" s="271">
        <f>建設係数!Y112*F$122</f>
        <v>0</v>
      </c>
      <c r="G112" s="271">
        <f>建設係数!Z112*G$122</f>
        <v>0</v>
      </c>
      <c r="H112" s="271">
        <f>建設係数!AA112*H$122</f>
        <v>0</v>
      </c>
      <c r="I112" s="271">
        <f>建設係数!AB112*I$122</f>
        <v>0</v>
      </c>
      <c r="J112" s="271">
        <f>建設係数!AC112*J$122</f>
        <v>0</v>
      </c>
      <c r="K112" s="271">
        <f>建設係数!AD112*K$122</f>
        <v>0</v>
      </c>
      <c r="L112" s="271">
        <f>建設係数!AE112*L$122</f>
        <v>0</v>
      </c>
      <c r="M112" s="271">
        <f>建設係数!AF112*M$122</f>
        <v>0</v>
      </c>
      <c r="N112" s="271">
        <f>建設係数!AG112*N$122</f>
        <v>0</v>
      </c>
      <c r="O112" s="271">
        <f>建設係数!AH112*O$122</f>
        <v>0</v>
      </c>
      <c r="P112" s="271">
        <f>建設係数!AI112*P$122</f>
        <v>0</v>
      </c>
      <c r="Q112" s="271">
        <f>建設係数!AJ112*Q$122</f>
        <v>0</v>
      </c>
      <c r="R112" s="271">
        <f>建設係数!AK112*R$122</f>
        <v>0</v>
      </c>
      <c r="S112" s="271">
        <f>建設係数!AL112*S$122</f>
        <v>0</v>
      </c>
      <c r="T112" s="271">
        <f>建設係数!AM112*T$122</f>
        <v>0</v>
      </c>
      <c r="U112" s="271">
        <f>建設係数!AN112*U$122</f>
        <v>0</v>
      </c>
      <c r="V112" s="271">
        <f>建設係数!AO112*V$122</f>
        <v>0</v>
      </c>
      <c r="W112" s="271">
        <f>建設係数!AP112*W$122</f>
        <v>0</v>
      </c>
      <c r="X112" s="271">
        <f>建設係数!AQ112*X$122</f>
        <v>0</v>
      </c>
      <c r="Y112" s="271">
        <f>建設係数!AR112*Y$122</f>
        <v>0</v>
      </c>
      <c r="Z112" s="271">
        <f>建設係数!AS112*Z$122</f>
        <v>0</v>
      </c>
      <c r="AA112" s="271">
        <f>建設係数!AT112*AA$122</f>
        <v>0</v>
      </c>
      <c r="AB112" s="271">
        <f>建設係数!AU112*AB$122</f>
        <v>0</v>
      </c>
      <c r="AC112" s="271">
        <f>建設係数!AV112*AC$122</f>
        <v>0</v>
      </c>
      <c r="AD112" s="271">
        <f>建設係数!AW112*AD$122</f>
        <v>0</v>
      </c>
      <c r="AE112" s="271">
        <f>建設係数!AX112*AE$122</f>
        <v>0</v>
      </c>
      <c r="AF112" s="271">
        <f>建設係数!AY112*AF$122</f>
        <v>0</v>
      </c>
      <c r="AG112" s="271">
        <f>建設係数!AZ112*AG$122</f>
        <v>0</v>
      </c>
      <c r="AH112" s="271">
        <f>建設係数!BA112*AH$122</f>
        <v>0</v>
      </c>
      <c r="AI112" s="271">
        <f>建設係数!BB112*AI$122</f>
        <v>0</v>
      </c>
      <c r="AJ112" s="271">
        <f>建設係数!BC112*AJ$122</f>
        <v>0</v>
      </c>
      <c r="AK112" s="271">
        <f>建設係数!BD112*AK$122</f>
        <v>0</v>
      </c>
      <c r="AL112" s="271">
        <f>建設係数!BE112*AL$122</f>
        <v>0</v>
      </c>
      <c r="AM112" s="271">
        <f>建設係数!BF112*AM$122</f>
        <v>0</v>
      </c>
      <c r="AN112" s="271">
        <f>建設係数!BG112*AN$122</f>
        <v>0</v>
      </c>
      <c r="AO112" s="271">
        <f>建設係数!BH112*AO$122</f>
        <v>0</v>
      </c>
      <c r="AP112" s="271">
        <f>建設係数!BI112*AP$122</f>
        <v>0</v>
      </c>
      <c r="AQ112" s="271">
        <f>建設係数!BJ112*AQ$122</f>
        <v>0</v>
      </c>
      <c r="AR112" s="271">
        <f>建設係数!BK112*AR$122</f>
        <v>0</v>
      </c>
      <c r="AS112" s="271">
        <f>建設係数!BL112*AS$122</f>
        <v>0</v>
      </c>
      <c r="AT112" s="271">
        <f>建設係数!BM112*AT$122</f>
        <v>0</v>
      </c>
      <c r="AU112" s="271">
        <f>建設係数!BN112*AU$122</f>
        <v>0</v>
      </c>
      <c r="AV112" s="271">
        <f>建設係数!BO112*AV$122</f>
        <v>0</v>
      </c>
      <c r="AW112" s="271">
        <f>建設係数!BP112*AW$122</f>
        <v>0</v>
      </c>
      <c r="AX112" s="271">
        <f>建設係数!BQ112*AX$122</f>
        <v>0</v>
      </c>
      <c r="AY112" s="271">
        <f>建設係数!BR112*AY$122</f>
        <v>0</v>
      </c>
      <c r="AZ112" s="271">
        <f>建設係数!BS112*AZ$122</f>
        <v>0</v>
      </c>
      <c r="BA112" s="271">
        <f>建設係数!BT112*BA$122</f>
        <v>0</v>
      </c>
      <c r="BB112" s="271">
        <f>建設係数!BU112*BB$122</f>
        <v>0</v>
      </c>
      <c r="BC112" s="271">
        <f>建設係数!BV112*BC$122</f>
        <v>0</v>
      </c>
      <c r="BD112" s="271">
        <f>建設係数!BW112*BD$122</f>
        <v>0</v>
      </c>
      <c r="BE112" s="271">
        <f>建設係数!BX112*BE$122</f>
        <v>0</v>
      </c>
      <c r="BF112" s="271">
        <f>建設係数!BY112*BF$122</f>
        <v>0</v>
      </c>
      <c r="BG112" s="271">
        <f>建設係数!BZ112*BG$122</f>
        <v>0</v>
      </c>
      <c r="BH112" s="271">
        <f>建設係数!CA112*BH$122</f>
        <v>0</v>
      </c>
      <c r="BI112" s="271">
        <f>建設係数!CB112*BI$122</f>
        <v>0</v>
      </c>
      <c r="BJ112" s="271">
        <f>建設係数!CC112*BJ$122</f>
        <v>0</v>
      </c>
      <c r="BK112" s="271">
        <f>建設係数!CD112*BK$122</f>
        <v>0</v>
      </c>
      <c r="BL112" s="271">
        <f>建設係数!CE112*BL$122</f>
        <v>0</v>
      </c>
      <c r="BM112" s="271">
        <f>建設係数!CF112*BM$122</f>
        <v>0</v>
      </c>
      <c r="BN112" s="271">
        <f>建設係数!CG112*BN$122</f>
        <v>0</v>
      </c>
      <c r="BO112" s="272">
        <f t="shared" si="30"/>
        <v>0</v>
      </c>
      <c r="BP112" s="48"/>
      <c r="BU112" s="7"/>
      <c r="BV112" s="232"/>
      <c r="BW112" s="214"/>
      <c r="CN112" s="214"/>
      <c r="CO112" s="231"/>
      <c r="CP112" s="218" t="s">
        <v>306</v>
      </c>
      <c r="CQ112" s="51">
        <f>SUM(CQ6:CQ111)</f>
        <v>0</v>
      </c>
      <c r="CR112" s="51">
        <f>SUM(CR6:CR111)</f>
        <v>0</v>
      </c>
      <c r="CS112" s="51">
        <f>SUM(CS6:CS111)</f>
        <v>0</v>
      </c>
      <c r="CT112" s="51">
        <f>SUM(CT6:CT111)</f>
        <v>0</v>
      </c>
      <c r="CX112" s="217"/>
      <c r="CY112" s="218" t="s">
        <v>308</v>
      </c>
      <c r="CZ112" s="51">
        <f>SUM(CZ6:CZ111)</f>
        <v>0</v>
      </c>
      <c r="DA112" s="51">
        <f t="shared" ref="DA112:DC112" si="43">SUM(DA6:DA111)</f>
        <v>0</v>
      </c>
      <c r="DB112" s="51">
        <f t="shared" si="43"/>
        <v>0</v>
      </c>
      <c r="DC112" s="51">
        <f t="shared" si="43"/>
        <v>0</v>
      </c>
    </row>
    <row r="113" spans="1:114">
      <c r="A113" s="7"/>
      <c r="B113" s="233">
        <v>711</v>
      </c>
      <c r="C113" s="234" t="s">
        <v>46</v>
      </c>
      <c r="D113" s="271">
        <f>建設係数!W113*D$122</f>
        <v>0</v>
      </c>
      <c r="E113" s="271">
        <f>建設係数!X113*E$122</f>
        <v>0</v>
      </c>
      <c r="F113" s="271">
        <f>建設係数!Y113*F$122</f>
        <v>0</v>
      </c>
      <c r="G113" s="271">
        <f>建設係数!Z113*G$122</f>
        <v>0</v>
      </c>
      <c r="H113" s="271">
        <f>建設係数!AA113*H$122</f>
        <v>0</v>
      </c>
      <c r="I113" s="271">
        <f>建設係数!AB113*I$122</f>
        <v>0</v>
      </c>
      <c r="J113" s="271">
        <f>建設係数!AC113*J$122</f>
        <v>0</v>
      </c>
      <c r="K113" s="271">
        <f>建設係数!AD113*K$122</f>
        <v>0</v>
      </c>
      <c r="L113" s="271">
        <f>建設係数!AE113*L$122</f>
        <v>0</v>
      </c>
      <c r="M113" s="271">
        <f>建設係数!AF113*M$122</f>
        <v>0</v>
      </c>
      <c r="N113" s="271">
        <f>建設係数!AG113*N$122</f>
        <v>0</v>
      </c>
      <c r="O113" s="271">
        <f>建設係数!AH113*O$122</f>
        <v>0</v>
      </c>
      <c r="P113" s="271">
        <f>建設係数!AI113*P$122</f>
        <v>0</v>
      </c>
      <c r="Q113" s="271">
        <f>建設係数!AJ113*Q$122</f>
        <v>0</v>
      </c>
      <c r="R113" s="271">
        <f>建設係数!AK113*R$122</f>
        <v>0</v>
      </c>
      <c r="S113" s="271">
        <f>建設係数!AL113*S$122</f>
        <v>0</v>
      </c>
      <c r="T113" s="271">
        <f>建設係数!AM113*T$122</f>
        <v>0</v>
      </c>
      <c r="U113" s="271">
        <f>建設係数!AN113*U$122</f>
        <v>0</v>
      </c>
      <c r="V113" s="271">
        <f>建設係数!AO113*V$122</f>
        <v>0</v>
      </c>
      <c r="W113" s="271">
        <f>建設係数!AP113*W$122</f>
        <v>0</v>
      </c>
      <c r="X113" s="271">
        <f>建設係数!AQ113*X$122</f>
        <v>0</v>
      </c>
      <c r="Y113" s="271">
        <f>建設係数!AR113*Y$122</f>
        <v>0</v>
      </c>
      <c r="Z113" s="271">
        <f>建設係数!AS113*Z$122</f>
        <v>0</v>
      </c>
      <c r="AA113" s="271">
        <f>建設係数!AT113*AA$122</f>
        <v>0</v>
      </c>
      <c r="AB113" s="271">
        <f>建設係数!AU113*AB$122</f>
        <v>0</v>
      </c>
      <c r="AC113" s="271">
        <f>建設係数!AV113*AC$122</f>
        <v>0</v>
      </c>
      <c r="AD113" s="271">
        <f>建設係数!AW113*AD$122</f>
        <v>0</v>
      </c>
      <c r="AE113" s="271">
        <f>建設係数!AX113*AE$122</f>
        <v>0</v>
      </c>
      <c r="AF113" s="271">
        <f>建設係数!AY113*AF$122</f>
        <v>0</v>
      </c>
      <c r="AG113" s="271">
        <f>建設係数!AZ113*AG$122</f>
        <v>0</v>
      </c>
      <c r="AH113" s="271">
        <f>建設係数!BA113*AH$122</f>
        <v>0</v>
      </c>
      <c r="AI113" s="271">
        <f>建設係数!BB113*AI$122</f>
        <v>0</v>
      </c>
      <c r="AJ113" s="271">
        <f>建設係数!BC113*AJ$122</f>
        <v>0</v>
      </c>
      <c r="AK113" s="271">
        <f>建設係数!BD113*AK$122</f>
        <v>0</v>
      </c>
      <c r="AL113" s="271">
        <f>建設係数!BE113*AL$122</f>
        <v>0</v>
      </c>
      <c r="AM113" s="271">
        <f>建設係数!BF113*AM$122</f>
        <v>0</v>
      </c>
      <c r="AN113" s="271">
        <f>建設係数!BG113*AN$122</f>
        <v>0</v>
      </c>
      <c r="AO113" s="271">
        <f>建設係数!BH113*AO$122</f>
        <v>0</v>
      </c>
      <c r="AP113" s="271">
        <f>建設係数!BI113*AP$122</f>
        <v>0</v>
      </c>
      <c r="AQ113" s="271">
        <f>建設係数!BJ113*AQ$122</f>
        <v>0</v>
      </c>
      <c r="AR113" s="271">
        <f>建設係数!BK113*AR$122</f>
        <v>0</v>
      </c>
      <c r="AS113" s="271">
        <f>建設係数!BL113*AS$122</f>
        <v>0</v>
      </c>
      <c r="AT113" s="271">
        <f>建設係数!BM113*AT$122</f>
        <v>0</v>
      </c>
      <c r="AU113" s="271">
        <f>建設係数!BN113*AU$122</f>
        <v>0</v>
      </c>
      <c r="AV113" s="271">
        <f>建設係数!BO113*AV$122</f>
        <v>0</v>
      </c>
      <c r="AW113" s="271">
        <f>建設係数!BP113*AW$122</f>
        <v>0</v>
      </c>
      <c r="AX113" s="271">
        <f>建設係数!BQ113*AX$122</f>
        <v>0</v>
      </c>
      <c r="AY113" s="271">
        <f>建設係数!BR113*AY$122</f>
        <v>0</v>
      </c>
      <c r="AZ113" s="271">
        <f>建設係数!BS113*AZ$122</f>
        <v>0</v>
      </c>
      <c r="BA113" s="271">
        <f>建設係数!BT113*BA$122</f>
        <v>0</v>
      </c>
      <c r="BB113" s="271">
        <f>建設係数!BU113*BB$122</f>
        <v>0</v>
      </c>
      <c r="BC113" s="271">
        <f>建設係数!BV113*BC$122</f>
        <v>0</v>
      </c>
      <c r="BD113" s="271">
        <f>建設係数!BW113*BD$122</f>
        <v>0</v>
      </c>
      <c r="BE113" s="271">
        <f>建設係数!BX113*BE$122</f>
        <v>0</v>
      </c>
      <c r="BF113" s="271">
        <f>建設係数!BY113*BF$122</f>
        <v>0</v>
      </c>
      <c r="BG113" s="271">
        <f>建設係数!BZ113*BG$122</f>
        <v>0</v>
      </c>
      <c r="BH113" s="271">
        <f>建設係数!CA113*BH$122</f>
        <v>0</v>
      </c>
      <c r="BI113" s="271">
        <f>建設係数!CB113*BI$122</f>
        <v>0</v>
      </c>
      <c r="BJ113" s="271">
        <f>建設係数!CC113*BJ$122</f>
        <v>0</v>
      </c>
      <c r="BK113" s="271">
        <f>建設係数!CD113*BK$122</f>
        <v>0</v>
      </c>
      <c r="BL113" s="271">
        <f>建設係数!CE113*BL$122</f>
        <v>0</v>
      </c>
      <c r="BM113" s="271">
        <f>建設係数!CF113*BM$122</f>
        <v>0</v>
      </c>
      <c r="BN113" s="271">
        <f>建設係数!CG113*BN$122</f>
        <v>0</v>
      </c>
      <c r="BO113" s="272">
        <f t="shared" si="30"/>
        <v>0</v>
      </c>
      <c r="BP113" s="48"/>
      <c r="BV113" s="235"/>
      <c r="CX113" s="20"/>
      <c r="CY113" s="3"/>
      <c r="CZ113" s="49"/>
      <c r="DA113" s="49"/>
      <c r="DB113" s="49"/>
      <c r="DC113" s="49"/>
    </row>
    <row r="114" spans="1:114">
      <c r="A114" s="7"/>
      <c r="B114" s="236">
        <v>911</v>
      </c>
      <c r="C114" s="237" t="s">
        <v>47</v>
      </c>
      <c r="D114" s="271">
        <f>建設係数!W114*D$122</f>
        <v>0</v>
      </c>
      <c r="E114" s="271">
        <f>建設係数!X114*E$122</f>
        <v>0</v>
      </c>
      <c r="F114" s="271">
        <f>建設係数!Y114*F$122</f>
        <v>0</v>
      </c>
      <c r="G114" s="271">
        <f>建設係数!Z114*G$122</f>
        <v>0</v>
      </c>
      <c r="H114" s="271">
        <f>建設係数!AA114*H$122</f>
        <v>0</v>
      </c>
      <c r="I114" s="271">
        <f>建設係数!AB114*I$122</f>
        <v>0</v>
      </c>
      <c r="J114" s="271">
        <f>建設係数!AC114*J$122</f>
        <v>0</v>
      </c>
      <c r="K114" s="271">
        <f>建設係数!AD114*K$122</f>
        <v>0</v>
      </c>
      <c r="L114" s="271">
        <f>建設係数!AE114*L$122</f>
        <v>0</v>
      </c>
      <c r="M114" s="271">
        <f>建設係数!AF114*M$122</f>
        <v>0</v>
      </c>
      <c r="N114" s="271">
        <f>建設係数!AG114*N$122</f>
        <v>0</v>
      </c>
      <c r="O114" s="271">
        <f>建設係数!AH114*O$122</f>
        <v>0</v>
      </c>
      <c r="P114" s="271">
        <f>建設係数!AI114*P$122</f>
        <v>0</v>
      </c>
      <c r="Q114" s="271">
        <f>建設係数!AJ114*Q$122</f>
        <v>0</v>
      </c>
      <c r="R114" s="271">
        <f>建設係数!AK114*R$122</f>
        <v>0</v>
      </c>
      <c r="S114" s="271">
        <f>建設係数!AL114*S$122</f>
        <v>0</v>
      </c>
      <c r="T114" s="271">
        <f>建設係数!AM114*T$122</f>
        <v>0</v>
      </c>
      <c r="U114" s="271">
        <f>建設係数!AN114*U$122</f>
        <v>0</v>
      </c>
      <c r="V114" s="271">
        <f>建設係数!AO114*V$122</f>
        <v>0</v>
      </c>
      <c r="W114" s="271">
        <f>建設係数!AP114*W$122</f>
        <v>0</v>
      </c>
      <c r="X114" s="271">
        <f>建設係数!AQ114*X$122</f>
        <v>0</v>
      </c>
      <c r="Y114" s="271">
        <f>建設係数!AR114*Y$122</f>
        <v>0</v>
      </c>
      <c r="Z114" s="271">
        <f>建設係数!AS114*Z$122</f>
        <v>0</v>
      </c>
      <c r="AA114" s="271">
        <f>建設係数!AT114*AA$122</f>
        <v>0</v>
      </c>
      <c r="AB114" s="271">
        <f>建設係数!AU114*AB$122</f>
        <v>0</v>
      </c>
      <c r="AC114" s="271">
        <f>建設係数!AV114*AC$122</f>
        <v>0</v>
      </c>
      <c r="AD114" s="271">
        <f>建設係数!AW114*AD$122</f>
        <v>0</v>
      </c>
      <c r="AE114" s="271">
        <f>建設係数!AX114*AE$122</f>
        <v>0</v>
      </c>
      <c r="AF114" s="271">
        <f>建設係数!AY114*AF$122</f>
        <v>0</v>
      </c>
      <c r="AG114" s="271">
        <f>建設係数!AZ114*AG$122</f>
        <v>0</v>
      </c>
      <c r="AH114" s="271">
        <f>建設係数!BA114*AH$122</f>
        <v>0</v>
      </c>
      <c r="AI114" s="271">
        <f>建設係数!BB114*AI$122</f>
        <v>0</v>
      </c>
      <c r="AJ114" s="271">
        <f>建設係数!BC114*AJ$122</f>
        <v>0</v>
      </c>
      <c r="AK114" s="271">
        <f>建設係数!BD114*AK$122</f>
        <v>0</v>
      </c>
      <c r="AL114" s="271">
        <f>建設係数!BE114*AL$122</f>
        <v>0</v>
      </c>
      <c r="AM114" s="271">
        <f>建設係数!BF114*AM$122</f>
        <v>0</v>
      </c>
      <c r="AN114" s="271">
        <f>建設係数!BG114*AN$122</f>
        <v>0</v>
      </c>
      <c r="AO114" s="271">
        <f>建設係数!BH114*AO$122</f>
        <v>0</v>
      </c>
      <c r="AP114" s="271">
        <f>建設係数!BI114*AP$122</f>
        <v>0</v>
      </c>
      <c r="AQ114" s="271">
        <f>建設係数!BJ114*AQ$122</f>
        <v>0</v>
      </c>
      <c r="AR114" s="271">
        <f>建設係数!BK114*AR$122</f>
        <v>0</v>
      </c>
      <c r="AS114" s="271">
        <f>建設係数!BL114*AS$122</f>
        <v>0</v>
      </c>
      <c r="AT114" s="271">
        <f>建設係数!BM114*AT$122</f>
        <v>0</v>
      </c>
      <c r="AU114" s="271">
        <f>建設係数!BN114*AU$122</f>
        <v>0</v>
      </c>
      <c r="AV114" s="271">
        <f>建設係数!BO114*AV$122</f>
        <v>0</v>
      </c>
      <c r="AW114" s="271">
        <f>建設係数!BP114*AW$122</f>
        <v>0</v>
      </c>
      <c r="AX114" s="271">
        <f>建設係数!BQ114*AX$122</f>
        <v>0</v>
      </c>
      <c r="AY114" s="271">
        <f>建設係数!BR114*AY$122</f>
        <v>0</v>
      </c>
      <c r="AZ114" s="271">
        <f>建設係数!BS114*AZ$122</f>
        <v>0</v>
      </c>
      <c r="BA114" s="271">
        <f>建設係数!BT114*BA$122</f>
        <v>0</v>
      </c>
      <c r="BB114" s="271">
        <f>建設係数!BU114*BB$122</f>
        <v>0</v>
      </c>
      <c r="BC114" s="271">
        <f>建設係数!BV114*BC$122</f>
        <v>0</v>
      </c>
      <c r="BD114" s="271">
        <f>建設係数!BW114*BD$122</f>
        <v>0</v>
      </c>
      <c r="BE114" s="271">
        <f>建設係数!BX114*BE$122</f>
        <v>0</v>
      </c>
      <c r="BF114" s="271">
        <f>建設係数!BY114*BF$122</f>
        <v>0</v>
      </c>
      <c r="BG114" s="271">
        <f>建設係数!BZ114*BG$122</f>
        <v>0</v>
      </c>
      <c r="BH114" s="271">
        <f>建設係数!CA114*BH$122</f>
        <v>0</v>
      </c>
      <c r="BI114" s="271">
        <f>建設係数!CB114*BI$122</f>
        <v>0</v>
      </c>
      <c r="BJ114" s="271">
        <f>建設係数!CC114*BJ$122</f>
        <v>0</v>
      </c>
      <c r="BK114" s="271">
        <f>建設係数!CD114*BK$122</f>
        <v>0</v>
      </c>
      <c r="BL114" s="271">
        <f>建設係数!CE114*BL$122</f>
        <v>0</v>
      </c>
      <c r="BM114" s="271">
        <f>建設係数!CF114*BM$122</f>
        <v>0</v>
      </c>
      <c r="BN114" s="271">
        <f>建設係数!CG114*BN$122</f>
        <v>0</v>
      </c>
      <c r="BO114" s="272">
        <f t="shared" si="30"/>
        <v>0</v>
      </c>
      <c r="BP114" s="48"/>
      <c r="CX114" s="37">
        <v>699</v>
      </c>
      <c r="CY114" s="220" t="s">
        <v>309</v>
      </c>
      <c r="CZ114" s="221">
        <f>SUM(CZ26:CZ111)</f>
        <v>0</v>
      </c>
      <c r="DA114" s="221">
        <f>SUM(DA26:DA111)</f>
        <v>0</v>
      </c>
      <c r="DB114" s="221">
        <f>SUM(DB26:DB111)</f>
        <v>0</v>
      </c>
      <c r="DC114" s="221">
        <f>SUM(DC26:DC111)</f>
        <v>0</v>
      </c>
    </row>
    <row r="115" spans="1:114">
      <c r="A115" s="7"/>
      <c r="B115" s="196">
        <v>921</v>
      </c>
      <c r="C115" s="197" t="s">
        <v>578</v>
      </c>
      <c r="D115" s="271">
        <f>建設係数!W115*D$122</f>
        <v>0</v>
      </c>
      <c r="E115" s="271">
        <f>建設係数!X115*E$122</f>
        <v>0</v>
      </c>
      <c r="F115" s="271">
        <f>建設係数!Y115*F$122</f>
        <v>0</v>
      </c>
      <c r="G115" s="271">
        <f>建設係数!Z115*G$122</f>
        <v>0</v>
      </c>
      <c r="H115" s="271">
        <f>建設係数!AA115*H$122</f>
        <v>0</v>
      </c>
      <c r="I115" s="271">
        <f>建設係数!AB115*I$122</f>
        <v>0</v>
      </c>
      <c r="J115" s="271">
        <f>建設係数!AC115*J$122</f>
        <v>0</v>
      </c>
      <c r="K115" s="271">
        <f>建設係数!AD115*K$122</f>
        <v>0</v>
      </c>
      <c r="L115" s="271">
        <f>建設係数!AE115*L$122</f>
        <v>0</v>
      </c>
      <c r="M115" s="271">
        <f>建設係数!AF115*M$122</f>
        <v>0</v>
      </c>
      <c r="N115" s="271">
        <f>建設係数!AG115*N$122</f>
        <v>0</v>
      </c>
      <c r="O115" s="271">
        <f>建設係数!AH115*O$122</f>
        <v>0</v>
      </c>
      <c r="P115" s="271">
        <f>建設係数!AI115*P$122</f>
        <v>0</v>
      </c>
      <c r="Q115" s="271">
        <f>建設係数!AJ115*Q$122</f>
        <v>0</v>
      </c>
      <c r="R115" s="271">
        <f>建設係数!AK115*R$122</f>
        <v>0</v>
      </c>
      <c r="S115" s="271">
        <f>建設係数!AL115*S$122</f>
        <v>0</v>
      </c>
      <c r="T115" s="271">
        <f>建設係数!AM115*T$122</f>
        <v>0</v>
      </c>
      <c r="U115" s="271">
        <f>建設係数!AN115*U$122</f>
        <v>0</v>
      </c>
      <c r="V115" s="271">
        <f>建設係数!AO115*V$122</f>
        <v>0</v>
      </c>
      <c r="W115" s="271">
        <f>建設係数!AP115*W$122</f>
        <v>0</v>
      </c>
      <c r="X115" s="271">
        <f>建設係数!AQ115*X$122</f>
        <v>0</v>
      </c>
      <c r="Y115" s="271">
        <f>建設係数!AR115*Y$122</f>
        <v>0</v>
      </c>
      <c r="Z115" s="271">
        <f>建設係数!AS115*Z$122</f>
        <v>0</v>
      </c>
      <c r="AA115" s="271">
        <f>建設係数!AT115*AA$122</f>
        <v>0</v>
      </c>
      <c r="AB115" s="271">
        <f>建設係数!AU115*AB$122</f>
        <v>0</v>
      </c>
      <c r="AC115" s="271">
        <f>建設係数!AV115*AC$122</f>
        <v>0</v>
      </c>
      <c r="AD115" s="271">
        <f>建設係数!AW115*AD$122</f>
        <v>0</v>
      </c>
      <c r="AE115" s="271">
        <f>建設係数!AX115*AE$122</f>
        <v>0</v>
      </c>
      <c r="AF115" s="271">
        <f>建設係数!AY115*AF$122</f>
        <v>0</v>
      </c>
      <c r="AG115" s="271">
        <f>建設係数!AZ115*AG$122</f>
        <v>0</v>
      </c>
      <c r="AH115" s="271">
        <f>建設係数!BA115*AH$122</f>
        <v>0</v>
      </c>
      <c r="AI115" s="271">
        <f>建設係数!BB115*AI$122</f>
        <v>0</v>
      </c>
      <c r="AJ115" s="271">
        <f>建設係数!BC115*AJ$122</f>
        <v>0</v>
      </c>
      <c r="AK115" s="271">
        <f>建設係数!BD115*AK$122</f>
        <v>0</v>
      </c>
      <c r="AL115" s="271">
        <f>建設係数!BE115*AL$122</f>
        <v>0</v>
      </c>
      <c r="AM115" s="271">
        <f>建設係数!BF115*AM$122</f>
        <v>0</v>
      </c>
      <c r="AN115" s="271">
        <f>建設係数!BG115*AN$122</f>
        <v>0</v>
      </c>
      <c r="AO115" s="271">
        <f>建設係数!BH115*AO$122</f>
        <v>0</v>
      </c>
      <c r="AP115" s="271">
        <f>建設係数!BI115*AP$122</f>
        <v>0</v>
      </c>
      <c r="AQ115" s="271">
        <f>建設係数!BJ115*AQ$122</f>
        <v>0</v>
      </c>
      <c r="AR115" s="271">
        <f>建設係数!BK115*AR$122</f>
        <v>0</v>
      </c>
      <c r="AS115" s="271">
        <f>建設係数!BL115*AS$122</f>
        <v>0</v>
      </c>
      <c r="AT115" s="271">
        <f>建設係数!BM115*AT$122</f>
        <v>0</v>
      </c>
      <c r="AU115" s="271">
        <f>建設係数!BN115*AU$122</f>
        <v>0</v>
      </c>
      <c r="AV115" s="271">
        <f>建設係数!BO115*AV$122</f>
        <v>0</v>
      </c>
      <c r="AW115" s="271">
        <f>建設係数!BP115*AW$122</f>
        <v>0</v>
      </c>
      <c r="AX115" s="271">
        <f>建設係数!BQ115*AX$122</f>
        <v>0</v>
      </c>
      <c r="AY115" s="271">
        <f>建設係数!BR115*AY$122</f>
        <v>0</v>
      </c>
      <c r="AZ115" s="271">
        <f>建設係数!BS115*AZ$122</f>
        <v>0</v>
      </c>
      <c r="BA115" s="271">
        <f>建設係数!BT115*BA$122</f>
        <v>0</v>
      </c>
      <c r="BB115" s="271">
        <f>建設係数!BU115*BB$122</f>
        <v>0</v>
      </c>
      <c r="BC115" s="271">
        <f>建設係数!BV115*BC$122</f>
        <v>0</v>
      </c>
      <c r="BD115" s="271">
        <f>建設係数!BW115*BD$122</f>
        <v>0</v>
      </c>
      <c r="BE115" s="271">
        <f>建設係数!BX115*BE$122</f>
        <v>0</v>
      </c>
      <c r="BF115" s="271">
        <f>建設係数!BY115*BF$122</f>
        <v>0</v>
      </c>
      <c r="BG115" s="271">
        <f>建設係数!BZ115*BG$122</f>
        <v>0</v>
      </c>
      <c r="BH115" s="271">
        <f>建設係数!CA115*BH$122</f>
        <v>0</v>
      </c>
      <c r="BI115" s="271">
        <f>建設係数!CB115*BI$122</f>
        <v>0</v>
      </c>
      <c r="BJ115" s="271">
        <f>建設係数!CC115*BJ$122</f>
        <v>0</v>
      </c>
      <c r="BK115" s="271">
        <f>建設係数!CD115*BK$122</f>
        <v>0</v>
      </c>
      <c r="BL115" s="271">
        <f>建設係数!CE115*BL$122</f>
        <v>0</v>
      </c>
      <c r="BM115" s="271">
        <f>建設係数!CF115*BM$122</f>
        <v>0</v>
      </c>
      <c r="BN115" s="271">
        <f>建設係数!CG115*BN$122</f>
        <v>0</v>
      </c>
      <c r="BO115" s="272">
        <f t="shared" si="30"/>
        <v>0</v>
      </c>
      <c r="BP115" s="48"/>
      <c r="BQ115" s="238"/>
      <c r="BR115" s="238"/>
      <c r="BS115" s="238"/>
      <c r="BT115" s="238"/>
      <c r="CZ115" s="410" t="s">
        <v>823</v>
      </c>
    </row>
    <row r="116" spans="1:114">
      <c r="A116" s="7"/>
      <c r="B116" s="196">
        <v>931</v>
      </c>
      <c r="C116" s="197" t="s">
        <v>48</v>
      </c>
      <c r="D116" s="271">
        <f>建設係数!W116*D$122</f>
        <v>0</v>
      </c>
      <c r="E116" s="271">
        <f>建設係数!X116*E$122</f>
        <v>0</v>
      </c>
      <c r="F116" s="271">
        <f>建設係数!Y116*F$122</f>
        <v>0</v>
      </c>
      <c r="G116" s="271">
        <f>建設係数!Z116*G$122</f>
        <v>0</v>
      </c>
      <c r="H116" s="271">
        <f>建設係数!AA116*H$122</f>
        <v>0</v>
      </c>
      <c r="I116" s="271">
        <f>建設係数!AB116*I$122</f>
        <v>0</v>
      </c>
      <c r="J116" s="271">
        <f>建設係数!AC116*J$122</f>
        <v>0</v>
      </c>
      <c r="K116" s="271">
        <f>建設係数!AD116*K$122</f>
        <v>0</v>
      </c>
      <c r="L116" s="271">
        <f>建設係数!AE116*L$122</f>
        <v>0</v>
      </c>
      <c r="M116" s="271">
        <f>建設係数!AF116*M$122</f>
        <v>0</v>
      </c>
      <c r="N116" s="271">
        <f>建設係数!AG116*N$122</f>
        <v>0</v>
      </c>
      <c r="O116" s="271">
        <f>建設係数!AH116*O$122</f>
        <v>0</v>
      </c>
      <c r="P116" s="271">
        <f>建設係数!AI116*P$122</f>
        <v>0</v>
      </c>
      <c r="Q116" s="271">
        <f>建設係数!AJ116*Q$122</f>
        <v>0</v>
      </c>
      <c r="R116" s="271">
        <f>建設係数!AK116*R$122</f>
        <v>0</v>
      </c>
      <c r="S116" s="271">
        <f>建設係数!AL116*S$122</f>
        <v>0</v>
      </c>
      <c r="T116" s="271">
        <f>建設係数!AM116*T$122</f>
        <v>0</v>
      </c>
      <c r="U116" s="271">
        <f>建設係数!AN116*U$122</f>
        <v>0</v>
      </c>
      <c r="V116" s="271">
        <f>建設係数!AO116*V$122</f>
        <v>0</v>
      </c>
      <c r="W116" s="271">
        <f>建設係数!AP116*W$122</f>
        <v>0</v>
      </c>
      <c r="X116" s="271">
        <f>建設係数!AQ116*X$122</f>
        <v>0</v>
      </c>
      <c r="Y116" s="271">
        <f>建設係数!AR116*Y$122</f>
        <v>0</v>
      </c>
      <c r="Z116" s="271">
        <f>建設係数!AS116*Z$122</f>
        <v>0</v>
      </c>
      <c r="AA116" s="271">
        <f>建設係数!AT116*AA$122</f>
        <v>0</v>
      </c>
      <c r="AB116" s="271">
        <f>建設係数!AU116*AB$122</f>
        <v>0</v>
      </c>
      <c r="AC116" s="271">
        <f>建設係数!AV116*AC$122</f>
        <v>0</v>
      </c>
      <c r="AD116" s="271">
        <f>建設係数!AW116*AD$122</f>
        <v>0</v>
      </c>
      <c r="AE116" s="271">
        <f>建設係数!AX116*AE$122</f>
        <v>0</v>
      </c>
      <c r="AF116" s="271">
        <f>建設係数!AY116*AF$122</f>
        <v>0</v>
      </c>
      <c r="AG116" s="271">
        <f>建設係数!AZ116*AG$122</f>
        <v>0</v>
      </c>
      <c r="AH116" s="271">
        <f>建設係数!BA116*AH$122</f>
        <v>0</v>
      </c>
      <c r="AI116" s="271">
        <f>建設係数!BB116*AI$122</f>
        <v>0</v>
      </c>
      <c r="AJ116" s="271">
        <f>建設係数!BC116*AJ$122</f>
        <v>0</v>
      </c>
      <c r="AK116" s="271">
        <f>建設係数!BD116*AK$122</f>
        <v>0</v>
      </c>
      <c r="AL116" s="271">
        <f>建設係数!BE116*AL$122</f>
        <v>0</v>
      </c>
      <c r="AM116" s="271">
        <f>建設係数!BF116*AM$122</f>
        <v>0</v>
      </c>
      <c r="AN116" s="271">
        <f>建設係数!BG116*AN$122</f>
        <v>0</v>
      </c>
      <c r="AO116" s="271">
        <f>建設係数!BH116*AO$122</f>
        <v>0</v>
      </c>
      <c r="AP116" s="271">
        <f>建設係数!BI116*AP$122</f>
        <v>0</v>
      </c>
      <c r="AQ116" s="271">
        <f>建設係数!BJ116*AQ$122</f>
        <v>0</v>
      </c>
      <c r="AR116" s="271">
        <f>建設係数!BK116*AR$122</f>
        <v>0</v>
      </c>
      <c r="AS116" s="271">
        <f>建設係数!BL116*AS$122</f>
        <v>0</v>
      </c>
      <c r="AT116" s="271">
        <f>建設係数!BM116*AT$122</f>
        <v>0</v>
      </c>
      <c r="AU116" s="271">
        <f>建設係数!BN116*AU$122</f>
        <v>0</v>
      </c>
      <c r="AV116" s="271">
        <f>建設係数!BO116*AV$122</f>
        <v>0</v>
      </c>
      <c r="AW116" s="271">
        <f>建設係数!BP116*AW$122</f>
        <v>0</v>
      </c>
      <c r="AX116" s="271">
        <f>建設係数!BQ116*AX$122</f>
        <v>0</v>
      </c>
      <c r="AY116" s="271">
        <f>建設係数!BR116*AY$122</f>
        <v>0</v>
      </c>
      <c r="AZ116" s="271">
        <f>建設係数!BS116*AZ$122</f>
        <v>0</v>
      </c>
      <c r="BA116" s="271">
        <f>建設係数!BT116*BA$122</f>
        <v>0</v>
      </c>
      <c r="BB116" s="271">
        <f>建設係数!BU116*BB$122</f>
        <v>0</v>
      </c>
      <c r="BC116" s="271">
        <f>建設係数!BV116*BC$122</f>
        <v>0</v>
      </c>
      <c r="BD116" s="271">
        <f>建設係数!BW116*BD$122</f>
        <v>0</v>
      </c>
      <c r="BE116" s="271">
        <f>建設係数!BX116*BE$122</f>
        <v>0</v>
      </c>
      <c r="BF116" s="271">
        <f>建設係数!BY116*BF$122</f>
        <v>0</v>
      </c>
      <c r="BG116" s="271">
        <f>建設係数!BZ116*BG$122</f>
        <v>0</v>
      </c>
      <c r="BH116" s="271">
        <f>建設係数!CA116*BH$122</f>
        <v>0</v>
      </c>
      <c r="BI116" s="271">
        <f>建設係数!CB116*BI$122</f>
        <v>0</v>
      </c>
      <c r="BJ116" s="271">
        <f>建設係数!CC116*BJ$122</f>
        <v>0</v>
      </c>
      <c r="BK116" s="271">
        <f>建設係数!CD116*BK$122</f>
        <v>0</v>
      </c>
      <c r="BL116" s="271">
        <f>建設係数!CE116*BL$122</f>
        <v>0</v>
      </c>
      <c r="BM116" s="271">
        <f>建設係数!CF116*BM$122</f>
        <v>0</v>
      </c>
      <c r="BN116" s="271">
        <f>建設係数!CG116*BN$122</f>
        <v>0</v>
      </c>
      <c r="BO116" s="272">
        <f t="shared" si="30"/>
        <v>0</v>
      </c>
      <c r="BP116" s="48"/>
      <c r="BQ116" s="238"/>
      <c r="BR116" s="238"/>
      <c r="BS116" s="238"/>
      <c r="BT116" s="238"/>
    </row>
    <row r="117" spans="1:114">
      <c r="A117" s="7"/>
      <c r="B117" s="196">
        <v>932</v>
      </c>
      <c r="C117" s="197" t="s">
        <v>49</v>
      </c>
      <c r="D117" s="271">
        <f>建設係数!W117*D$122</f>
        <v>0</v>
      </c>
      <c r="E117" s="271">
        <f>建設係数!X117*E$122</f>
        <v>0</v>
      </c>
      <c r="F117" s="271">
        <f>建設係数!Y117*F$122</f>
        <v>0</v>
      </c>
      <c r="G117" s="271">
        <f>建設係数!Z117*G$122</f>
        <v>0</v>
      </c>
      <c r="H117" s="271">
        <f>建設係数!AA117*H$122</f>
        <v>0</v>
      </c>
      <c r="I117" s="271">
        <f>建設係数!AB117*I$122</f>
        <v>0</v>
      </c>
      <c r="J117" s="271">
        <f>建設係数!AC117*J$122</f>
        <v>0</v>
      </c>
      <c r="K117" s="271">
        <f>建設係数!AD117*K$122</f>
        <v>0</v>
      </c>
      <c r="L117" s="271">
        <f>建設係数!AE117*L$122</f>
        <v>0</v>
      </c>
      <c r="M117" s="271">
        <f>建設係数!AF117*M$122</f>
        <v>0</v>
      </c>
      <c r="N117" s="271">
        <f>建設係数!AG117*N$122</f>
        <v>0</v>
      </c>
      <c r="O117" s="271">
        <f>建設係数!AH117*O$122</f>
        <v>0</v>
      </c>
      <c r="P117" s="271">
        <f>建設係数!AI117*P$122</f>
        <v>0</v>
      </c>
      <c r="Q117" s="271">
        <f>建設係数!AJ117*Q$122</f>
        <v>0</v>
      </c>
      <c r="R117" s="271">
        <f>建設係数!AK117*R$122</f>
        <v>0</v>
      </c>
      <c r="S117" s="271">
        <f>建設係数!AL117*S$122</f>
        <v>0</v>
      </c>
      <c r="T117" s="271">
        <f>建設係数!AM117*T$122</f>
        <v>0</v>
      </c>
      <c r="U117" s="271">
        <f>建設係数!AN117*U$122</f>
        <v>0</v>
      </c>
      <c r="V117" s="271">
        <f>建設係数!AO117*V$122</f>
        <v>0</v>
      </c>
      <c r="W117" s="271">
        <f>建設係数!AP117*W$122</f>
        <v>0</v>
      </c>
      <c r="X117" s="271">
        <f>建設係数!AQ117*X$122</f>
        <v>0</v>
      </c>
      <c r="Y117" s="271">
        <f>建設係数!AR117*Y$122</f>
        <v>0</v>
      </c>
      <c r="Z117" s="271">
        <f>建設係数!AS117*Z$122</f>
        <v>0</v>
      </c>
      <c r="AA117" s="271">
        <f>建設係数!AT117*AA$122</f>
        <v>0</v>
      </c>
      <c r="AB117" s="271">
        <f>建設係数!AU117*AB$122</f>
        <v>0</v>
      </c>
      <c r="AC117" s="271">
        <f>建設係数!AV117*AC$122</f>
        <v>0</v>
      </c>
      <c r="AD117" s="271">
        <f>建設係数!AW117*AD$122</f>
        <v>0</v>
      </c>
      <c r="AE117" s="271">
        <f>建設係数!AX117*AE$122</f>
        <v>0</v>
      </c>
      <c r="AF117" s="271">
        <f>建設係数!AY117*AF$122</f>
        <v>0</v>
      </c>
      <c r="AG117" s="271">
        <f>建設係数!AZ117*AG$122</f>
        <v>0</v>
      </c>
      <c r="AH117" s="271">
        <f>建設係数!BA117*AH$122</f>
        <v>0</v>
      </c>
      <c r="AI117" s="271">
        <f>建設係数!BB117*AI$122</f>
        <v>0</v>
      </c>
      <c r="AJ117" s="271">
        <f>建設係数!BC117*AJ$122</f>
        <v>0</v>
      </c>
      <c r="AK117" s="271">
        <f>建設係数!BD117*AK$122</f>
        <v>0</v>
      </c>
      <c r="AL117" s="271">
        <f>建設係数!BE117*AL$122</f>
        <v>0</v>
      </c>
      <c r="AM117" s="271">
        <f>建設係数!BF117*AM$122</f>
        <v>0</v>
      </c>
      <c r="AN117" s="271">
        <f>建設係数!BG117*AN$122</f>
        <v>0</v>
      </c>
      <c r="AO117" s="271">
        <f>建設係数!BH117*AO$122</f>
        <v>0</v>
      </c>
      <c r="AP117" s="271">
        <f>建設係数!BI117*AP$122</f>
        <v>0</v>
      </c>
      <c r="AQ117" s="271">
        <f>建設係数!BJ117*AQ$122</f>
        <v>0</v>
      </c>
      <c r="AR117" s="271">
        <f>建設係数!BK117*AR$122</f>
        <v>0</v>
      </c>
      <c r="AS117" s="271">
        <f>建設係数!BL117*AS$122</f>
        <v>0</v>
      </c>
      <c r="AT117" s="271">
        <f>建設係数!BM117*AT$122</f>
        <v>0</v>
      </c>
      <c r="AU117" s="271">
        <f>建設係数!BN117*AU$122</f>
        <v>0</v>
      </c>
      <c r="AV117" s="271">
        <f>建設係数!BO117*AV$122</f>
        <v>0</v>
      </c>
      <c r="AW117" s="271">
        <f>建設係数!BP117*AW$122</f>
        <v>0</v>
      </c>
      <c r="AX117" s="271">
        <f>建設係数!BQ117*AX$122</f>
        <v>0</v>
      </c>
      <c r="AY117" s="271">
        <f>建設係数!BR117*AY$122</f>
        <v>0</v>
      </c>
      <c r="AZ117" s="271">
        <f>建設係数!BS117*AZ$122</f>
        <v>0</v>
      </c>
      <c r="BA117" s="271">
        <f>建設係数!BT117*BA$122</f>
        <v>0</v>
      </c>
      <c r="BB117" s="271">
        <f>建設係数!BU117*BB$122</f>
        <v>0</v>
      </c>
      <c r="BC117" s="271">
        <f>建設係数!BV117*BC$122</f>
        <v>0</v>
      </c>
      <c r="BD117" s="271">
        <f>建設係数!BW117*BD$122</f>
        <v>0</v>
      </c>
      <c r="BE117" s="271">
        <f>建設係数!BX117*BE$122</f>
        <v>0</v>
      </c>
      <c r="BF117" s="271">
        <f>建設係数!BY117*BF$122</f>
        <v>0</v>
      </c>
      <c r="BG117" s="271">
        <f>建設係数!BZ117*BG$122</f>
        <v>0</v>
      </c>
      <c r="BH117" s="271">
        <f>建設係数!CA117*BH$122</f>
        <v>0</v>
      </c>
      <c r="BI117" s="271">
        <f>建設係数!CB117*BI$122</f>
        <v>0</v>
      </c>
      <c r="BJ117" s="271">
        <f>建設係数!CC117*BJ$122</f>
        <v>0</v>
      </c>
      <c r="BK117" s="271">
        <f>建設係数!CD117*BK$122</f>
        <v>0</v>
      </c>
      <c r="BL117" s="271">
        <f>建設係数!CE117*BL$122</f>
        <v>0</v>
      </c>
      <c r="BM117" s="271">
        <f>建設係数!CF117*BM$122</f>
        <v>0</v>
      </c>
      <c r="BN117" s="271">
        <f>建設係数!CG117*BN$122</f>
        <v>0</v>
      </c>
      <c r="BO117" s="272">
        <f t="shared" si="30"/>
        <v>0</v>
      </c>
      <c r="BP117" s="48"/>
    </row>
    <row r="118" spans="1:114">
      <c r="A118" s="7"/>
      <c r="B118" s="196">
        <v>941</v>
      </c>
      <c r="C118" s="197" t="s">
        <v>579</v>
      </c>
      <c r="D118" s="271">
        <f>建設係数!W118*D$122</f>
        <v>0</v>
      </c>
      <c r="E118" s="271">
        <f>建設係数!X118*E$122</f>
        <v>0</v>
      </c>
      <c r="F118" s="271">
        <f>建設係数!Y118*F$122</f>
        <v>0</v>
      </c>
      <c r="G118" s="271">
        <f>建設係数!Z118*G$122</f>
        <v>0</v>
      </c>
      <c r="H118" s="271">
        <f>建設係数!AA118*H$122</f>
        <v>0</v>
      </c>
      <c r="I118" s="271">
        <f>建設係数!AB118*I$122</f>
        <v>0</v>
      </c>
      <c r="J118" s="271">
        <f>建設係数!AC118*J$122</f>
        <v>0</v>
      </c>
      <c r="K118" s="271">
        <f>建設係数!AD118*K$122</f>
        <v>0</v>
      </c>
      <c r="L118" s="271">
        <f>建設係数!AE118*L$122</f>
        <v>0</v>
      </c>
      <c r="M118" s="271">
        <f>建設係数!AF118*M$122</f>
        <v>0</v>
      </c>
      <c r="N118" s="271">
        <f>建設係数!AG118*N$122</f>
        <v>0</v>
      </c>
      <c r="O118" s="271">
        <f>建設係数!AH118*O$122</f>
        <v>0</v>
      </c>
      <c r="P118" s="271">
        <f>建設係数!AI118*P$122</f>
        <v>0</v>
      </c>
      <c r="Q118" s="271">
        <f>建設係数!AJ118*Q$122</f>
        <v>0</v>
      </c>
      <c r="R118" s="271">
        <f>建設係数!AK118*R$122</f>
        <v>0</v>
      </c>
      <c r="S118" s="271">
        <f>建設係数!AL118*S$122</f>
        <v>0</v>
      </c>
      <c r="T118" s="271">
        <f>建設係数!AM118*T$122</f>
        <v>0</v>
      </c>
      <c r="U118" s="271">
        <f>建設係数!AN118*U$122</f>
        <v>0</v>
      </c>
      <c r="V118" s="271">
        <f>建設係数!AO118*V$122</f>
        <v>0</v>
      </c>
      <c r="W118" s="271">
        <f>建設係数!AP118*W$122</f>
        <v>0</v>
      </c>
      <c r="X118" s="271">
        <f>建設係数!AQ118*X$122</f>
        <v>0</v>
      </c>
      <c r="Y118" s="271">
        <f>建設係数!AR118*Y$122</f>
        <v>0</v>
      </c>
      <c r="Z118" s="271">
        <f>建設係数!AS118*Z$122</f>
        <v>0</v>
      </c>
      <c r="AA118" s="271">
        <f>建設係数!AT118*AA$122</f>
        <v>0</v>
      </c>
      <c r="AB118" s="271">
        <f>建設係数!AU118*AB$122</f>
        <v>0</v>
      </c>
      <c r="AC118" s="271">
        <f>建設係数!AV118*AC$122</f>
        <v>0</v>
      </c>
      <c r="AD118" s="271">
        <f>建設係数!AW118*AD$122</f>
        <v>0</v>
      </c>
      <c r="AE118" s="271">
        <f>建設係数!AX118*AE$122</f>
        <v>0</v>
      </c>
      <c r="AF118" s="271">
        <f>建設係数!AY118*AF$122</f>
        <v>0</v>
      </c>
      <c r="AG118" s="271">
        <f>建設係数!AZ118*AG$122</f>
        <v>0</v>
      </c>
      <c r="AH118" s="271">
        <f>建設係数!BA118*AH$122</f>
        <v>0</v>
      </c>
      <c r="AI118" s="271">
        <f>建設係数!BB118*AI$122</f>
        <v>0</v>
      </c>
      <c r="AJ118" s="271">
        <f>建設係数!BC118*AJ$122</f>
        <v>0</v>
      </c>
      <c r="AK118" s="271">
        <f>建設係数!BD118*AK$122</f>
        <v>0</v>
      </c>
      <c r="AL118" s="271">
        <f>建設係数!BE118*AL$122</f>
        <v>0</v>
      </c>
      <c r="AM118" s="271">
        <f>建設係数!BF118*AM$122</f>
        <v>0</v>
      </c>
      <c r="AN118" s="271">
        <f>建設係数!BG118*AN$122</f>
        <v>0</v>
      </c>
      <c r="AO118" s="271">
        <f>建設係数!BH118*AO$122</f>
        <v>0</v>
      </c>
      <c r="AP118" s="271">
        <f>建設係数!BI118*AP$122</f>
        <v>0</v>
      </c>
      <c r="AQ118" s="271">
        <f>建設係数!BJ118*AQ$122</f>
        <v>0</v>
      </c>
      <c r="AR118" s="271">
        <f>建設係数!BK118*AR$122</f>
        <v>0</v>
      </c>
      <c r="AS118" s="271">
        <f>建設係数!BL118*AS$122</f>
        <v>0</v>
      </c>
      <c r="AT118" s="271">
        <f>建設係数!BM118*AT$122</f>
        <v>0</v>
      </c>
      <c r="AU118" s="271">
        <f>建設係数!BN118*AU$122</f>
        <v>0</v>
      </c>
      <c r="AV118" s="271">
        <f>建設係数!BO118*AV$122</f>
        <v>0</v>
      </c>
      <c r="AW118" s="271">
        <f>建設係数!BP118*AW$122</f>
        <v>0</v>
      </c>
      <c r="AX118" s="271">
        <f>建設係数!BQ118*AX$122</f>
        <v>0</v>
      </c>
      <c r="AY118" s="271">
        <f>建設係数!BR118*AY$122</f>
        <v>0</v>
      </c>
      <c r="AZ118" s="271">
        <f>建設係数!BS118*AZ$122</f>
        <v>0</v>
      </c>
      <c r="BA118" s="271">
        <f>建設係数!BT118*BA$122</f>
        <v>0</v>
      </c>
      <c r="BB118" s="271">
        <f>建設係数!BU118*BB$122</f>
        <v>0</v>
      </c>
      <c r="BC118" s="271">
        <f>建設係数!BV118*BC$122</f>
        <v>0</v>
      </c>
      <c r="BD118" s="271">
        <f>建設係数!BW118*BD$122</f>
        <v>0</v>
      </c>
      <c r="BE118" s="271">
        <f>建設係数!BX118*BE$122</f>
        <v>0</v>
      </c>
      <c r="BF118" s="271">
        <f>建設係数!BY118*BF$122</f>
        <v>0</v>
      </c>
      <c r="BG118" s="271">
        <f>建設係数!BZ118*BG$122</f>
        <v>0</v>
      </c>
      <c r="BH118" s="271">
        <f>建設係数!CA118*BH$122</f>
        <v>0</v>
      </c>
      <c r="BI118" s="271">
        <f>建設係数!CB118*BI$122</f>
        <v>0</v>
      </c>
      <c r="BJ118" s="271">
        <f>建設係数!CC118*BJ$122</f>
        <v>0</v>
      </c>
      <c r="BK118" s="271">
        <f>建設係数!CD118*BK$122</f>
        <v>0</v>
      </c>
      <c r="BL118" s="271">
        <f>建設係数!CE118*BL$122</f>
        <v>0</v>
      </c>
      <c r="BM118" s="271">
        <f>建設係数!CF118*BM$122</f>
        <v>0</v>
      </c>
      <c r="BN118" s="271">
        <f>建設係数!CG118*BN$122</f>
        <v>0</v>
      </c>
      <c r="BO118" s="272">
        <f t="shared" si="30"/>
        <v>0</v>
      </c>
      <c r="BP118" s="48"/>
    </row>
    <row r="119" spans="1:114">
      <c r="A119" s="7"/>
      <c r="B119" s="196">
        <v>951</v>
      </c>
      <c r="C119" s="197" t="s">
        <v>580</v>
      </c>
      <c r="D119" s="271">
        <f>建設係数!W119*D$122</f>
        <v>0</v>
      </c>
      <c r="E119" s="271">
        <f>建設係数!X119*E$122</f>
        <v>0</v>
      </c>
      <c r="F119" s="271">
        <f>建設係数!Y119*F$122</f>
        <v>0</v>
      </c>
      <c r="G119" s="271">
        <f>建設係数!Z119*G$122</f>
        <v>0</v>
      </c>
      <c r="H119" s="271">
        <f>建設係数!AA119*H$122</f>
        <v>0</v>
      </c>
      <c r="I119" s="271">
        <f>建設係数!AB119*I$122</f>
        <v>0</v>
      </c>
      <c r="J119" s="271">
        <f>建設係数!AC119*J$122</f>
        <v>0</v>
      </c>
      <c r="K119" s="271">
        <f>建設係数!AD119*K$122</f>
        <v>0</v>
      </c>
      <c r="L119" s="271">
        <f>建設係数!AE119*L$122</f>
        <v>0</v>
      </c>
      <c r="M119" s="271">
        <f>建設係数!AF119*M$122</f>
        <v>0</v>
      </c>
      <c r="N119" s="271">
        <f>建設係数!AG119*N$122</f>
        <v>0</v>
      </c>
      <c r="O119" s="271">
        <f>建設係数!AH119*O$122</f>
        <v>0</v>
      </c>
      <c r="P119" s="271">
        <f>建設係数!AI119*P$122</f>
        <v>0</v>
      </c>
      <c r="Q119" s="271">
        <f>建設係数!AJ119*Q$122</f>
        <v>0</v>
      </c>
      <c r="R119" s="271">
        <f>建設係数!AK119*R$122</f>
        <v>0</v>
      </c>
      <c r="S119" s="271">
        <f>建設係数!AL119*S$122</f>
        <v>0</v>
      </c>
      <c r="T119" s="271">
        <f>建設係数!AM119*T$122</f>
        <v>0</v>
      </c>
      <c r="U119" s="271">
        <f>建設係数!AN119*U$122</f>
        <v>0</v>
      </c>
      <c r="V119" s="271">
        <f>建設係数!AO119*V$122</f>
        <v>0</v>
      </c>
      <c r="W119" s="271">
        <f>建設係数!AP119*W$122</f>
        <v>0</v>
      </c>
      <c r="X119" s="271">
        <f>建設係数!AQ119*X$122</f>
        <v>0</v>
      </c>
      <c r="Y119" s="271">
        <f>建設係数!AR119*Y$122</f>
        <v>0</v>
      </c>
      <c r="Z119" s="271">
        <f>建設係数!AS119*Z$122</f>
        <v>0</v>
      </c>
      <c r="AA119" s="271">
        <f>建設係数!AT119*AA$122</f>
        <v>0</v>
      </c>
      <c r="AB119" s="271">
        <f>建設係数!AU119*AB$122</f>
        <v>0</v>
      </c>
      <c r="AC119" s="271">
        <f>建設係数!AV119*AC$122</f>
        <v>0</v>
      </c>
      <c r="AD119" s="271">
        <f>建設係数!AW119*AD$122</f>
        <v>0</v>
      </c>
      <c r="AE119" s="271">
        <f>建設係数!AX119*AE$122</f>
        <v>0</v>
      </c>
      <c r="AF119" s="271">
        <f>建設係数!AY119*AF$122</f>
        <v>0</v>
      </c>
      <c r="AG119" s="271">
        <f>建設係数!AZ119*AG$122</f>
        <v>0</v>
      </c>
      <c r="AH119" s="271">
        <f>建設係数!BA119*AH$122</f>
        <v>0</v>
      </c>
      <c r="AI119" s="271">
        <f>建設係数!BB119*AI$122</f>
        <v>0</v>
      </c>
      <c r="AJ119" s="271">
        <f>建設係数!BC119*AJ$122</f>
        <v>0</v>
      </c>
      <c r="AK119" s="271">
        <f>建設係数!BD119*AK$122</f>
        <v>0</v>
      </c>
      <c r="AL119" s="271">
        <f>建設係数!BE119*AL$122</f>
        <v>0</v>
      </c>
      <c r="AM119" s="271">
        <f>建設係数!BF119*AM$122</f>
        <v>0</v>
      </c>
      <c r="AN119" s="271">
        <f>建設係数!BG119*AN$122</f>
        <v>0</v>
      </c>
      <c r="AO119" s="271">
        <f>建設係数!BH119*AO$122</f>
        <v>0</v>
      </c>
      <c r="AP119" s="271">
        <f>建設係数!BI119*AP$122</f>
        <v>0</v>
      </c>
      <c r="AQ119" s="271">
        <f>建設係数!BJ119*AQ$122</f>
        <v>0</v>
      </c>
      <c r="AR119" s="271">
        <f>建設係数!BK119*AR$122</f>
        <v>0</v>
      </c>
      <c r="AS119" s="271">
        <f>建設係数!BL119*AS$122</f>
        <v>0</v>
      </c>
      <c r="AT119" s="271">
        <f>建設係数!BM119*AT$122</f>
        <v>0</v>
      </c>
      <c r="AU119" s="271">
        <f>建設係数!BN119*AU$122</f>
        <v>0</v>
      </c>
      <c r="AV119" s="271">
        <f>建設係数!BO119*AV$122</f>
        <v>0</v>
      </c>
      <c r="AW119" s="271">
        <f>建設係数!BP119*AW$122</f>
        <v>0</v>
      </c>
      <c r="AX119" s="271">
        <f>建設係数!BQ119*AX$122</f>
        <v>0</v>
      </c>
      <c r="AY119" s="271">
        <f>建設係数!BR119*AY$122</f>
        <v>0</v>
      </c>
      <c r="AZ119" s="271">
        <f>建設係数!BS119*AZ$122</f>
        <v>0</v>
      </c>
      <c r="BA119" s="271">
        <f>建設係数!BT119*BA$122</f>
        <v>0</v>
      </c>
      <c r="BB119" s="271">
        <f>建設係数!BU119*BB$122</f>
        <v>0</v>
      </c>
      <c r="BC119" s="271">
        <f>建設係数!BV119*BC$122</f>
        <v>0</v>
      </c>
      <c r="BD119" s="271">
        <f>建設係数!BW119*BD$122</f>
        <v>0</v>
      </c>
      <c r="BE119" s="271">
        <f>建設係数!BX119*BE$122</f>
        <v>0</v>
      </c>
      <c r="BF119" s="271">
        <f>建設係数!BY119*BF$122</f>
        <v>0</v>
      </c>
      <c r="BG119" s="271">
        <f>建設係数!BZ119*BG$122</f>
        <v>0</v>
      </c>
      <c r="BH119" s="271">
        <f>建設係数!CA119*BH$122</f>
        <v>0</v>
      </c>
      <c r="BI119" s="271">
        <f>建設係数!CB119*BI$122</f>
        <v>0</v>
      </c>
      <c r="BJ119" s="271">
        <f>建設係数!CC119*BJ$122</f>
        <v>0</v>
      </c>
      <c r="BK119" s="271">
        <f>建設係数!CD119*BK$122</f>
        <v>0</v>
      </c>
      <c r="BL119" s="271">
        <f>建設係数!CE119*BL$122</f>
        <v>0</v>
      </c>
      <c r="BM119" s="271">
        <f>建設係数!CF119*BM$122</f>
        <v>0</v>
      </c>
      <c r="BN119" s="271">
        <f>建設係数!CG119*BN$122</f>
        <v>0</v>
      </c>
      <c r="BO119" s="272">
        <f t="shared" si="30"/>
        <v>0</v>
      </c>
      <c r="BP119" s="48"/>
    </row>
    <row r="120" spans="1:114">
      <c r="A120" s="7"/>
      <c r="B120" s="239"/>
      <c r="C120" s="230" t="s">
        <v>581</v>
      </c>
      <c r="D120" s="271">
        <f>建設係数!W120*D$122</f>
        <v>0</v>
      </c>
      <c r="E120" s="271">
        <f>建設係数!X120*E$122</f>
        <v>0</v>
      </c>
      <c r="F120" s="271">
        <f>建設係数!Y120*F$122</f>
        <v>0</v>
      </c>
      <c r="G120" s="271">
        <f>建設係数!Z120*G$122</f>
        <v>0</v>
      </c>
      <c r="H120" s="271">
        <f>建設係数!AA120*H$122</f>
        <v>0</v>
      </c>
      <c r="I120" s="271">
        <f>建設係数!AB120*I$122</f>
        <v>0</v>
      </c>
      <c r="J120" s="271">
        <f>建設係数!AC120*J$122</f>
        <v>0</v>
      </c>
      <c r="K120" s="271">
        <f>建設係数!AD120*K$122</f>
        <v>0</v>
      </c>
      <c r="L120" s="271">
        <f>建設係数!AE120*L$122</f>
        <v>0</v>
      </c>
      <c r="M120" s="271">
        <f>建設係数!AF120*M$122</f>
        <v>0</v>
      </c>
      <c r="N120" s="271">
        <f>建設係数!AG120*N$122</f>
        <v>0</v>
      </c>
      <c r="O120" s="271">
        <f>建設係数!AH120*O$122</f>
        <v>0</v>
      </c>
      <c r="P120" s="271">
        <f>建設係数!AI120*P$122</f>
        <v>0</v>
      </c>
      <c r="Q120" s="271">
        <f>建設係数!AJ120*Q$122</f>
        <v>0</v>
      </c>
      <c r="R120" s="271">
        <f>建設係数!AK120*R$122</f>
        <v>0</v>
      </c>
      <c r="S120" s="271">
        <f>建設係数!AL120*S$122</f>
        <v>0</v>
      </c>
      <c r="T120" s="271">
        <f>建設係数!AM120*T$122</f>
        <v>0</v>
      </c>
      <c r="U120" s="271">
        <f>建設係数!AN120*U$122</f>
        <v>0</v>
      </c>
      <c r="V120" s="271">
        <f>建設係数!AO120*V$122</f>
        <v>0</v>
      </c>
      <c r="W120" s="271">
        <f>建設係数!AP120*W$122</f>
        <v>0</v>
      </c>
      <c r="X120" s="271">
        <f>建設係数!AQ120*X$122</f>
        <v>0</v>
      </c>
      <c r="Y120" s="271">
        <f>建設係数!AR120*Y$122</f>
        <v>0</v>
      </c>
      <c r="Z120" s="271">
        <f>建設係数!AS120*Z$122</f>
        <v>0</v>
      </c>
      <c r="AA120" s="271">
        <f>建設係数!AT120*AA$122</f>
        <v>0</v>
      </c>
      <c r="AB120" s="271">
        <f>建設係数!AU120*AB$122</f>
        <v>0</v>
      </c>
      <c r="AC120" s="271">
        <f>建設係数!AV120*AC$122</f>
        <v>0</v>
      </c>
      <c r="AD120" s="271">
        <f>建設係数!AW120*AD$122</f>
        <v>0</v>
      </c>
      <c r="AE120" s="271">
        <f>建設係数!AX120*AE$122</f>
        <v>0</v>
      </c>
      <c r="AF120" s="271">
        <f>建設係数!AY120*AF$122</f>
        <v>0</v>
      </c>
      <c r="AG120" s="271">
        <f>建設係数!AZ120*AG$122</f>
        <v>0</v>
      </c>
      <c r="AH120" s="271">
        <f>建設係数!BA120*AH$122</f>
        <v>0</v>
      </c>
      <c r="AI120" s="271">
        <f>建設係数!BB120*AI$122</f>
        <v>0</v>
      </c>
      <c r="AJ120" s="271">
        <f>建設係数!BC120*AJ$122</f>
        <v>0</v>
      </c>
      <c r="AK120" s="271">
        <f>建設係数!BD120*AK$122</f>
        <v>0</v>
      </c>
      <c r="AL120" s="271">
        <f>建設係数!BE120*AL$122</f>
        <v>0</v>
      </c>
      <c r="AM120" s="271">
        <f>建設係数!BF120*AM$122</f>
        <v>0</v>
      </c>
      <c r="AN120" s="271">
        <f>建設係数!BG120*AN$122</f>
        <v>0</v>
      </c>
      <c r="AO120" s="271">
        <f>建設係数!BH120*AO$122</f>
        <v>0</v>
      </c>
      <c r="AP120" s="271">
        <f>建設係数!BI120*AP$122</f>
        <v>0</v>
      </c>
      <c r="AQ120" s="271">
        <f>建設係数!BJ120*AQ$122</f>
        <v>0</v>
      </c>
      <c r="AR120" s="271">
        <f>建設係数!BK120*AR$122</f>
        <v>0</v>
      </c>
      <c r="AS120" s="271">
        <f>建設係数!BL120*AS$122</f>
        <v>0</v>
      </c>
      <c r="AT120" s="271">
        <f>建設係数!BM120*AT$122</f>
        <v>0</v>
      </c>
      <c r="AU120" s="271">
        <f>建設係数!BN120*AU$122</f>
        <v>0</v>
      </c>
      <c r="AV120" s="271">
        <f>建設係数!BO120*AV$122</f>
        <v>0</v>
      </c>
      <c r="AW120" s="271">
        <f>建設係数!BP120*AW$122</f>
        <v>0</v>
      </c>
      <c r="AX120" s="271">
        <f>建設係数!BQ120*AX$122</f>
        <v>0</v>
      </c>
      <c r="AY120" s="271">
        <f>建設係数!BR120*AY$122</f>
        <v>0</v>
      </c>
      <c r="AZ120" s="271">
        <f>建設係数!BS120*AZ$122</f>
        <v>0</v>
      </c>
      <c r="BA120" s="271">
        <f>建設係数!BT120*BA$122</f>
        <v>0</v>
      </c>
      <c r="BB120" s="271">
        <f>建設係数!BU120*BB$122</f>
        <v>0</v>
      </c>
      <c r="BC120" s="271">
        <f>建設係数!BV120*BC$122</f>
        <v>0</v>
      </c>
      <c r="BD120" s="271">
        <f>建設係数!BW120*BD$122</f>
        <v>0</v>
      </c>
      <c r="BE120" s="271">
        <f>建設係数!BX120*BE$122</f>
        <v>0</v>
      </c>
      <c r="BF120" s="271">
        <f>建設係数!BY120*BF$122</f>
        <v>0</v>
      </c>
      <c r="BG120" s="271">
        <f>建設係数!BZ120*BG$122</f>
        <v>0</v>
      </c>
      <c r="BH120" s="271">
        <f>建設係数!CA120*BH$122</f>
        <v>0</v>
      </c>
      <c r="BI120" s="271">
        <f>建設係数!CB120*BI$122</f>
        <v>0</v>
      </c>
      <c r="BJ120" s="271">
        <f>建設係数!CC120*BJ$122</f>
        <v>0</v>
      </c>
      <c r="BK120" s="271">
        <f>建設係数!CD120*BK$122</f>
        <v>0</v>
      </c>
      <c r="BL120" s="271">
        <f>建設係数!CE120*BL$122</f>
        <v>0</v>
      </c>
      <c r="BM120" s="271">
        <f>建設係数!CF120*BM$122</f>
        <v>0</v>
      </c>
      <c r="BN120" s="271">
        <f>建設係数!CG120*BN$122</f>
        <v>0</v>
      </c>
      <c r="BO120" s="272">
        <f t="shared" si="30"/>
        <v>0</v>
      </c>
      <c r="BP120" s="48"/>
      <c r="BQ120" s="3"/>
      <c r="BR120" s="3"/>
      <c r="BS120" s="3"/>
      <c r="BT120" s="3"/>
    </row>
    <row r="121" spans="1:114">
      <c r="A121" s="7"/>
      <c r="B121" s="240">
        <v>960</v>
      </c>
      <c r="C121" s="218" t="s">
        <v>50</v>
      </c>
      <c r="D121" s="271">
        <f>建設係数!W121*D$122</f>
        <v>0</v>
      </c>
      <c r="E121" s="271">
        <f>建設係数!X121*E$122</f>
        <v>0</v>
      </c>
      <c r="F121" s="271">
        <f>建設係数!Y121*F$122</f>
        <v>0</v>
      </c>
      <c r="G121" s="271">
        <f>建設係数!Z121*G$122</f>
        <v>0</v>
      </c>
      <c r="H121" s="271">
        <f>建設係数!AA121*H$122</f>
        <v>0</v>
      </c>
      <c r="I121" s="271">
        <f>建設係数!AB121*I$122</f>
        <v>0</v>
      </c>
      <c r="J121" s="271">
        <f>建設係数!AC121*J$122</f>
        <v>0</v>
      </c>
      <c r="K121" s="271">
        <f>建設係数!AD121*K$122</f>
        <v>0</v>
      </c>
      <c r="L121" s="271">
        <f>建設係数!AE121*L$122</f>
        <v>0</v>
      </c>
      <c r="M121" s="271">
        <f>建設係数!AF121*M$122</f>
        <v>0</v>
      </c>
      <c r="N121" s="271">
        <f>建設係数!AG121*N$122</f>
        <v>0</v>
      </c>
      <c r="O121" s="271">
        <f>建設係数!AH121*O$122</f>
        <v>0</v>
      </c>
      <c r="P121" s="271">
        <f>建設係数!AI121*P$122</f>
        <v>0</v>
      </c>
      <c r="Q121" s="271">
        <f>建設係数!AJ121*Q$122</f>
        <v>0</v>
      </c>
      <c r="R121" s="271">
        <f>建設係数!AK121*R$122</f>
        <v>0</v>
      </c>
      <c r="S121" s="271">
        <f>建設係数!AL121*S$122</f>
        <v>0</v>
      </c>
      <c r="T121" s="271">
        <f>建設係数!AM121*T$122</f>
        <v>0</v>
      </c>
      <c r="U121" s="271">
        <f>建設係数!AN121*U$122</f>
        <v>0</v>
      </c>
      <c r="V121" s="271">
        <f>建設係数!AO121*V$122</f>
        <v>0</v>
      </c>
      <c r="W121" s="271">
        <f>建設係数!AP121*W$122</f>
        <v>0</v>
      </c>
      <c r="X121" s="271">
        <f>建設係数!AQ121*X$122</f>
        <v>0</v>
      </c>
      <c r="Y121" s="271">
        <f>建設係数!AR121*Y$122</f>
        <v>0</v>
      </c>
      <c r="Z121" s="271">
        <f>建設係数!AS121*Z$122</f>
        <v>0</v>
      </c>
      <c r="AA121" s="271">
        <f>建設係数!AT121*AA$122</f>
        <v>0</v>
      </c>
      <c r="AB121" s="271">
        <f>建設係数!AU121*AB$122</f>
        <v>0</v>
      </c>
      <c r="AC121" s="271">
        <f>建設係数!AV121*AC$122</f>
        <v>0</v>
      </c>
      <c r="AD121" s="271">
        <f>建設係数!AW121*AD$122</f>
        <v>0</v>
      </c>
      <c r="AE121" s="271">
        <f>建設係数!AX121*AE$122</f>
        <v>0</v>
      </c>
      <c r="AF121" s="271">
        <f>建設係数!AY121*AF$122</f>
        <v>0</v>
      </c>
      <c r="AG121" s="271">
        <f>建設係数!AZ121*AG$122</f>
        <v>0</v>
      </c>
      <c r="AH121" s="271">
        <f>建設係数!BA121*AH$122</f>
        <v>0</v>
      </c>
      <c r="AI121" s="271">
        <f>建設係数!BB121*AI$122</f>
        <v>0</v>
      </c>
      <c r="AJ121" s="271">
        <f>建設係数!BC121*AJ$122</f>
        <v>0</v>
      </c>
      <c r="AK121" s="271">
        <f>建設係数!BD121*AK$122</f>
        <v>0</v>
      </c>
      <c r="AL121" s="271">
        <f>建設係数!BE121*AL$122</f>
        <v>0</v>
      </c>
      <c r="AM121" s="271">
        <f>建設係数!BF121*AM$122</f>
        <v>0</v>
      </c>
      <c r="AN121" s="271">
        <f>建設係数!BG121*AN$122</f>
        <v>0</v>
      </c>
      <c r="AO121" s="271">
        <f>建設係数!BH121*AO$122</f>
        <v>0</v>
      </c>
      <c r="AP121" s="271">
        <f>建設係数!BI121*AP$122</f>
        <v>0</v>
      </c>
      <c r="AQ121" s="271">
        <f>建設係数!BJ121*AQ$122</f>
        <v>0</v>
      </c>
      <c r="AR121" s="271">
        <f>建設係数!BK121*AR$122</f>
        <v>0</v>
      </c>
      <c r="AS121" s="271">
        <f>建設係数!BL121*AS$122</f>
        <v>0</v>
      </c>
      <c r="AT121" s="271">
        <f>建設係数!BM121*AT$122</f>
        <v>0</v>
      </c>
      <c r="AU121" s="271">
        <f>建設係数!BN121*AU$122</f>
        <v>0</v>
      </c>
      <c r="AV121" s="271">
        <f>建設係数!BO121*AV$122</f>
        <v>0</v>
      </c>
      <c r="AW121" s="271">
        <f>建設係数!BP121*AW$122</f>
        <v>0</v>
      </c>
      <c r="AX121" s="271">
        <f>建設係数!BQ121*AX$122</f>
        <v>0</v>
      </c>
      <c r="AY121" s="271">
        <f>建設係数!BR121*AY$122</f>
        <v>0</v>
      </c>
      <c r="AZ121" s="271">
        <f>建設係数!BS121*AZ$122</f>
        <v>0</v>
      </c>
      <c r="BA121" s="271">
        <f>建設係数!BT121*BA$122</f>
        <v>0</v>
      </c>
      <c r="BB121" s="271">
        <f>建設係数!BU121*BB$122</f>
        <v>0</v>
      </c>
      <c r="BC121" s="271">
        <f>建設係数!BV121*BC$122</f>
        <v>0</v>
      </c>
      <c r="BD121" s="271">
        <f>建設係数!BW121*BD$122</f>
        <v>0</v>
      </c>
      <c r="BE121" s="271">
        <f>建設係数!BX121*BE$122</f>
        <v>0</v>
      </c>
      <c r="BF121" s="271">
        <f>建設係数!BY121*BF$122</f>
        <v>0</v>
      </c>
      <c r="BG121" s="271">
        <f>建設係数!BZ121*BG$122</f>
        <v>0</v>
      </c>
      <c r="BH121" s="271">
        <f>建設係数!CA121*BH$122</f>
        <v>0</v>
      </c>
      <c r="BI121" s="271">
        <f>建設係数!CB121*BI$122</f>
        <v>0</v>
      </c>
      <c r="BJ121" s="271">
        <f>建設係数!CC121*BJ$122</f>
        <v>0</v>
      </c>
      <c r="BK121" s="271">
        <f>建設係数!CD121*BK$122</f>
        <v>0</v>
      </c>
      <c r="BL121" s="271">
        <f>建設係数!CE121*BL$122</f>
        <v>0</v>
      </c>
      <c r="BM121" s="271">
        <f>建設係数!CF121*BM$122</f>
        <v>0</v>
      </c>
      <c r="BN121" s="271">
        <f>建設係数!CG121*BN$122</f>
        <v>0</v>
      </c>
      <c r="BO121" s="272">
        <f>SUM(D121:BN121)</f>
        <v>0</v>
      </c>
      <c r="BP121" s="27"/>
      <c r="BU121" s="48"/>
    </row>
    <row r="122" spans="1:114">
      <c r="A122" s="7"/>
      <c r="B122" s="240">
        <v>970</v>
      </c>
      <c r="C122" s="218" t="s">
        <v>51</v>
      </c>
      <c r="D122" s="51">
        <f>入力!H19</f>
        <v>0</v>
      </c>
      <c r="E122" s="51">
        <f>入力!H38</f>
        <v>0</v>
      </c>
      <c r="F122" s="51">
        <f>入力!H42</f>
        <v>0</v>
      </c>
      <c r="G122" s="51">
        <f>入力!H61</f>
        <v>0</v>
      </c>
      <c r="H122" s="51">
        <f>入力!I19</f>
        <v>0</v>
      </c>
      <c r="I122" s="51">
        <f>入力!I27</f>
        <v>0</v>
      </c>
      <c r="J122" s="51">
        <f>入力!I38</f>
        <v>0</v>
      </c>
      <c r="K122" s="51">
        <f>入力!I39</f>
        <v>0</v>
      </c>
      <c r="L122" s="51">
        <f>入力!I40</f>
        <v>0</v>
      </c>
      <c r="M122" s="51">
        <f>入力!I42</f>
        <v>0</v>
      </c>
      <c r="N122" s="51">
        <f>入力!I52</f>
        <v>0</v>
      </c>
      <c r="O122" s="51">
        <f>入力!I59</f>
        <v>0</v>
      </c>
      <c r="P122" s="51">
        <f>入力!I61</f>
        <v>0</v>
      </c>
      <c r="Q122" s="51">
        <f>入力!I62</f>
        <v>0</v>
      </c>
      <c r="R122" s="51">
        <f>入力!I63</f>
        <v>0</v>
      </c>
      <c r="S122" s="51">
        <f>入力!I64</f>
        <v>0</v>
      </c>
      <c r="T122" s="51">
        <f>入力!I65</f>
        <v>0</v>
      </c>
      <c r="U122" s="51">
        <f>入力!I66</f>
        <v>0</v>
      </c>
      <c r="V122" s="51">
        <f>入力!J19</f>
        <v>0</v>
      </c>
      <c r="W122" s="51">
        <f>入力!J21</f>
        <v>0</v>
      </c>
      <c r="X122" s="51">
        <f>入力!J27</f>
        <v>0</v>
      </c>
      <c r="Y122" s="51">
        <f>入力!J29</f>
        <v>0</v>
      </c>
      <c r="Z122" s="51">
        <f>入力!J42</f>
        <v>0</v>
      </c>
      <c r="AA122" s="51">
        <f>入力!J51</f>
        <v>0</v>
      </c>
      <c r="AB122" s="51">
        <f>入力!J52</f>
        <v>0</v>
      </c>
      <c r="AC122" s="51">
        <f>入力!J55</f>
        <v>0</v>
      </c>
      <c r="AD122" s="51">
        <f>入力!J56</f>
        <v>0</v>
      </c>
      <c r="AE122" s="51">
        <f>入力!J57</f>
        <v>0</v>
      </c>
      <c r="AF122" s="51">
        <f>入力!J58</f>
        <v>0</v>
      </c>
      <c r="AG122" s="51">
        <f>入力!K19</f>
        <v>0</v>
      </c>
      <c r="AH122" s="51">
        <f>入力!K20</f>
        <v>0</v>
      </c>
      <c r="AI122" s="51">
        <f>入力!K21</f>
        <v>0</v>
      </c>
      <c r="AJ122" s="51">
        <f>入力!K22</f>
        <v>0</v>
      </c>
      <c r="AK122" s="51">
        <f>入力!K24</f>
        <v>0</v>
      </c>
      <c r="AL122" s="51">
        <f>入力!K26</f>
        <v>0</v>
      </c>
      <c r="AM122" s="51">
        <f>入力!K27</f>
        <v>0</v>
      </c>
      <c r="AN122" s="51">
        <f>入力!K28</f>
        <v>0</v>
      </c>
      <c r="AO122" s="51">
        <f>入力!K29</f>
        <v>0</v>
      </c>
      <c r="AP122" s="51">
        <f>入力!K30</f>
        <v>0</v>
      </c>
      <c r="AQ122" s="51">
        <f>入力!K31</f>
        <v>0</v>
      </c>
      <c r="AR122" s="51">
        <f>入力!K32</f>
        <v>0</v>
      </c>
      <c r="AS122" s="51">
        <f>入力!K33</f>
        <v>0</v>
      </c>
      <c r="AT122" s="51">
        <f>入力!K34</f>
        <v>0</v>
      </c>
      <c r="AU122" s="51">
        <f>入力!K35</f>
        <v>0</v>
      </c>
      <c r="AV122" s="51">
        <f>入力!K36</f>
        <v>0</v>
      </c>
      <c r="AW122" s="51">
        <f>入力!K42</f>
        <v>0</v>
      </c>
      <c r="AX122" s="51">
        <f>入力!K49</f>
        <v>0</v>
      </c>
      <c r="AY122" s="51">
        <f>入力!K52</f>
        <v>0</v>
      </c>
      <c r="AZ122" s="51">
        <f>入力!K53</f>
        <v>0</v>
      </c>
      <c r="BA122" s="51">
        <f>入力!K54</f>
        <v>0</v>
      </c>
      <c r="BB122" s="51">
        <f>入力!L22</f>
        <v>0</v>
      </c>
      <c r="BC122" s="51">
        <f>入力!L23</f>
        <v>0</v>
      </c>
      <c r="BD122" s="51">
        <f>入力!L24</f>
        <v>0</v>
      </c>
      <c r="BE122" s="51">
        <f>入力!L25</f>
        <v>0</v>
      </c>
      <c r="BF122" s="51">
        <f t="array" ref="BF122:BN122">TRANSPOSE(入力!L42:L50)</f>
        <v>0</v>
      </c>
      <c r="BG122" s="51">
        <v>0</v>
      </c>
      <c r="BH122" s="51">
        <v>0</v>
      </c>
      <c r="BI122" s="51">
        <v>0</v>
      </c>
      <c r="BJ122" s="51">
        <v>0</v>
      </c>
      <c r="BK122" s="51">
        <v>0</v>
      </c>
      <c r="BL122" s="51">
        <v>0</v>
      </c>
      <c r="BM122" s="51">
        <v>0</v>
      </c>
      <c r="BN122" s="51">
        <v>0</v>
      </c>
      <c r="BO122" s="272">
        <f t="shared" si="30"/>
        <v>0</v>
      </c>
      <c r="BP122" s="27"/>
      <c r="BQ122" s="522">
        <f t="shared" ref="BQ122:BT123" si="44">SUMIF($D$5:$BN$5,BQ$5,$D121:$BN121)</f>
        <v>0</v>
      </c>
      <c r="BR122" s="522">
        <f t="shared" si="44"/>
        <v>0</v>
      </c>
      <c r="BS122" s="522">
        <f t="shared" si="44"/>
        <v>0</v>
      </c>
      <c r="BT122" s="522">
        <f t="shared" si="44"/>
        <v>0</v>
      </c>
      <c r="BU122" s="48"/>
    </row>
    <row r="123" spans="1:114">
      <c r="B123" s="241"/>
      <c r="C123" s="242"/>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Q123" s="522">
        <f t="shared" si="44"/>
        <v>0</v>
      </c>
      <c r="BR123" s="522">
        <f t="shared" si="44"/>
        <v>0</v>
      </c>
      <c r="BS123" s="522">
        <f t="shared" si="44"/>
        <v>0</v>
      </c>
      <c r="BT123" s="522">
        <f t="shared" si="44"/>
        <v>0</v>
      </c>
    </row>
    <row r="124" spans="1:114" s="161" customFormat="1">
      <c r="B124" s="243"/>
      <c r="C124" s="244" t="s">
        <v>270</v>
      </c>
      <c r="D124" s="37" t="str">
        <f>IF(D122=0,"",1)</f>
        <v/>
      </c>
      <c r="E124" s="37" t="str">
        <f t="shared" ref="E124:BN124" si="45">IF(E122=0,"",1)</f>
        <v/>
      </c>
      <c r="F124" s="37" t="str">
        <f t="shared" si="45"/>
        <v/>
      </c>
      <c r="G124" s="37" t="str">
        <f t="shared" si="45"/>
        <v/>
      </c>
      <c r="H124" s="37" t="str">
        <f t="shared" si="45"/>
        <v/>
      </c>
      <c r="I124" s="37" t="str">
        <f t="shared" si="45"/>
        <v/>
      </c>
      <c r="J124" s="37" t="str">
        <f t="shared" si="45"/>
        <v/>
      </c>
      <c r="K124" s="37" t="str">
        <f t="shared" si="45"/>
        <v/>
      </c>
      <c r="L124" s="37" t="str">
        <f t="shared" si="45"/>
        <v/>
      </c>
      <c r="M124" s="37" t="str">
        <f t="shared" si="45"/>
        <v/>
      </c>
      <c r="N124" s="37" t="str">
        <f t="shared" si="45"/>
        <v/>
      </c>
      <c r="O124" s="37" t="str">
        <f t="shared" si="45"/>
        <v/>
      </c>
      <c r="P124" s="37" t="str">
        <f t="shared" si="45"/>
        <v/>
      </c>
      <c r="Q124" s="37" t="str">
        <f t="shared" si="45"/>
        <v/>
      </c>
      <c r="R124" s="37" t="str">
        <f t="shared" si="45"/>
        <v/>
      </c>
      <c r="S124" s="37" t="str">
        <f t="shared" si="45"/>
        <v/>
      </c>
      <c r="T124" s="37" t="str">
        <f t="shared" si="45"/>
        <v/>
      </c>
      <c r="U124" s="37" t="str">
        <f t="shared" si="45"/>
        <v/>
      </c>
      <c r="V124" s="37" t="str">
        <f t="shared" si="45"/>
        <v/>
      </c>
      <c r="W124" s="37" t="str">
        <f t="shared" si="45"/>
        <v/>
      </c>
      <c r="X124" s="37" t="str">
        <f t="shared" si="45"/>
        <v/>
      </c>
      <c r="Y124" s="37" t="str">
        <f t="shared" si="45"/>
        <v/>
      </c>
      <c r="Z124" s="37" t="str">
        <f t="shared" si="45"/>
        <v/>
      </c>
      <c r="AA124" s="37" t="str">
        <f t="shared" si="45"/>
        <v/>
      </c>
      <c r="AB124" s="37" t="str">
        <f t="shared" si="45"/>
        <v/>
      </c>
      <c r="AC124" s="37" t="str">
        <f t="shared" si="45"/>
        <v/>
      </c>
      <c r="AD124" s="37" t="str">
        <f t="shared" si="45"/>
        <v/>
      </c>
      <c r="AE124" s="37" t="str">
        <f t="shared" si="45"/>
        <v/>
      </c>
      <c r="AF124" s="37" t="str">
        <f t="shared" si="45"/>
        <v/>
      </c>
      <c r="AG124" s="37" t="str">
        <f t="shared" si="45"/>
        <v/>
      </c>
      <c r="AH124" s="37" t="str">
        <f t="shared" si="45"/>
        <v/>
      </c>
      <c r="AI124" s="37" t="str">
        <f t="shared" si="45"/>
        <v/>
      </c>
      <c r="AJ124" s="37" t="str">
        <f t="shared" si="45"/>
        <v/>
      </c>
      <c r="AK124" s="37" t="str">
        <f t="shared" si="45"/>
        <v/>
      </c>
      <c r="AL124" s="37" t="str">
        <f t="shared" si="45"/>
        <v/>
      </c>
      <c r="AM124" s="37" t="str">
        <f t="shared" si="45"/>
        <v/>
      </c>
      <c r="AN124" s="37" t="str">
        <f t="shared" si="45"/>
        <v/>
      </c>
      <c r="AO124" s="37" t="str">
        <f t="shared" si="45"/>
        <v/>
      </c>
      <c r="AP124" s="37" t="str">
        <f t="shared" si="45"/>
        <v/>
      </c>
      <c r="AQ124" s="37" t="str">
        <f t="shared" si="45"/>
        <v/>
      </c>
      <c r="AR124" s="37" t="str">
        <f t="shared" si="45"/>
        <v/>
      </c>
      <c r="AS124" s="37" t="str">
        <f t="shared" si="45"/>
        <v/>
      </c>
      <c r="AT124" s="37" t="str">
        <f t="shared" si="45"/>
        <v/>
      </c>
      <c r="AU124" s="37" t="str">
        <f t="shared" si="45"/>
        <v/>
      </c>
      <c r="AV124" s="37" t="str">
        <f t="shared" si="45"/>
        <v/>
      </c>
      <c r="AW124" s="37" t="str">
        <f t="shared" si="45"/>
        <v/>
      </c>
      <c r="AX124" s="37" t="str">
        <f t="shared" si="45"/>
        <v/>
      </c>
      <c r="AY124" s="37" t="str">
        <f t="shared" si="45"/>
        <v/>
      </c>
      <c r="AZ124" s="37" t="str">
        <f t="shared" si="45"/>
        <v/>
      </c>
      <c r="BA124" s="37" t="str">
        <f t="shared" si="45"/>
        <v/>
      </c>
      <c r="BB124" s="37" t="str">
        <f t="shared" si="45"/>
        <v/>
      </c>
      <c r="BC124" s="37" t="str">
        <f t="shared" si="45"/>
        <v/>
      </c>
      <c r="BD124" s="37" t="str">
        <f t="shared" si="45"/>
        <v/>
      </c>
      <c r="BE124" s="37" t="str">
        <f t="shared" si="45"/>
        <v/>
      </c>
      <c r="BF124" s="37" t="str">
        <f t="shared" si="45"/>
        <v/>
      </c>
      <c r="BG124" s="37" t="str">
        <f t="shared" si="45"/>
        <v/>
      </c>
      <c r="BH124" s="37" t="str">
        <f t="shared" si="45"/>
        <v/>
      </c>
      <c r="BI124" s="37" t="str">
        <f t="shared" si="45"/>
        <v/>
      </c>
      <c r="BJ124" s="37" t="str">
        <f t="shared" si="45"/>
        <v/>
      </c>
      <c r="BK124" s="37" t="str">
        <f t="shared" si="45"/>
        <v/>
      </c>
      <c r="BL124" s="37" t="str">
        <f t="shared" si="45"/>
        <v/>
      </c>
      <c r="BM124" s="37" t="str">
        <f t="shared" si="45"/>
        <v/>
      </c>
      <c r="BN124" s="37" t="str">
        <f t="shared" si="45"/>
        <v/>
      </c>
      <c r="BO124" s="37">
        <f>SUM(D124:BN124)</f>
        <v>0</v>
      </c>
      <c r="BP124" s="214"/>
      <c r="BV124" s="160"/>
      <c r="BX124" s="1"/>
      <c r="BY124" s="1"/>
      <c r="BZ124" s="1"/>
      <c r="CA124" s="1"/>
      <c r="CB124" s="1"/>
      <c r="CC124" s="1"/>
      <c r="CD124" s="1"/>
      <c r="CE124" s="1"/>
      <c r="CH124" s="1"/>
      <c r="CI124" s="1"/>
      <c r="CJ124" s="1"/>
      <c r="CK124" s="1"/>
      <c r="CL124" s="1"/>
      <c r="CO124" s="245"/>
      <c r="CQ124" s="1"/>
      <c r="CR124" s="1"/>
      <c r="CS124" s="1"/>
      <c r="CT124" s="1"/>
      <c r="CU124" s="1"/>
      <c r="CV124" s="1"/>
      <c r="CY124" s="1"/>
      <c r="CZ124" s="1"/>
      <c r="DA124" s="1"/>
      <c r="DB124" s="1"/>
      <c r="DC124" s="1"/>
      <c r="DF124" s="1"/>
      <c r="DG124" s="1"/>
      <c r="DH124" s="1"/>
      <c r="DI124" s="1"/>
      <c r="DJ124" s="1"/>
    </row>
    <row r="125" spans="1:114" s="161" customFormat="1">
      <c r="B125" s="246"/>
      <c r="C125" s="244" t="s">
        <v>271</v>
      </c>
      <c r="D125" s="37" t="str">
        <f>IF(D124="","",COUNT($D$124:D124))</f>
        <v/>
      </c>
      <c r="E125" s="37" t="str">
        <f>IF(E124="","",COUNT($D$124:E124))</f>
        <v/>
      </c>
      <c r="F125" s="37" t="str">
        <f>IF(F124="","",COUNT($D$124:F124))</f>
        <v/>
      </c>
      <c r="G125" s="37" t="str">
        <f>IF(G124="","",COUNT($D$124:G124))</f>
        <v/>
      </c>
      <c r="H125" s="37" t="str">
        <f>IF(H124="","",COUNT($D$124:H124))</f>
        <v/>
      </c>
      <c r="I125" s="37" t="str">
        <f>IF(I124="","",COUNT($D$124:I124))</f>
        <v/>
      </c>
      <c r="J125" s="37" t="str">
        <f>IF(J124="","",COUNT($D$124:J124))</f>
        <v/>
      </c>
      <c r="K125" s="37" t="str">
        <f>IF(K124="","",COUNT($D$124:K124))</f>
        <v/>
      </c>
      <c r="L125" s="37" t="str">
        <f>IF(L124="","",COUNT($D$124:L124))</f>
        <v/>
      </c>
      <c r="M125" s="37" t="str">
        <f>IF(M124="","",COUNT($D$124:M124))</f>
        <v/>
      </c>
      <c r="N125" s="37" t="str">
        <f>IF(N124="","",COUNT($D$124:N124))</f>
        <v/>
      </c>
      <c r="O125" s="37" t="str">
        <f>IF(O124="","",COUNT($D$124:O124))</f>
        <v/>
      </c>
      <c r="P125" s="37" t="str">
        <f>IF(P124="","",COUNT($D$124:P124))</f>
        <v/>
      </c>
      <c r="Q125" s="37" t="str">
        <f>IF(Q124="","",COUNT($D$124:Q124))</f>
        <v/>
      </c>
      <c r="R125" s="37" t="str">
        <f>IF(R124="","",COUNT($D$124:R124))</f>
        <v/>
      </c>
      <c r="S125" s="37" t="str">
        <f>IF(S124="","",COUNT($D$124:S124))</f>
        <v/>
      </c>
      <c r="T125" s="37" t="str">
        <f>IF(T124="","",COUNT($D$124:T124))</f>
        <v/>
      </c>
      <c r="U125" s="37" t="str">
        <f>IF(U124="","",COUNT($D$124:U124))</f>
        <v/>
      </c>
      <c r="V125" s="37" t="str">
        <f>IF(V124="","",COUNT($D$124:V124))</f>
        <v/>
      </c>
      <c r="W125" s="37" t="str">
        <f>IF(W124="","",COUNT($D$124:W124))</f>
        <v/>
      </c>
      <c r="X125" s="37" t="str">
        <f>IF(X124="","",COUNT($D$124:X124))</f>
        <v/>
      </c>
      <c r="Y125" s="37" t="str">
        <f>IF(Y124="","",COUNT($D$124:Y124))</f>
        <v/>
      </c>
      <c r="Z125" s="37" t="str">
        <f>IF(Z124="","",COUNT($D$124:Z124))</f>
        <v/>
      </c>
      <c r="AA125" s="37" t="str">
        <f>IF(AA124="","",COUNT($D$124:AA124))</f>
        <v/>
      </c>
      <c r="AB125" s="37" t="str">
        <f>IF(AB124="","",COUNT($D$124:AB124))</f>
        <v/>
      </c>
      <c r="AC125" s="37" t="str">
        <f>IF(AC124="","",COUNT($D$124:AC124))</f>
        <v/>
      </c>
      <c r="AD125" s="37" t="str">
        <f>IF(AD124="","",COUNT($D$124:AD124))</f>
        <v/>
      </c>
      <c r="AE125" s="37" t="str">
        <f>IF(AE124="","",COUNT($D$124:AE124))</f>
        <v/>
      </c>
      <c r="AF125" s="37" t="str">
        <f>IF(AF124="","",COUNT($D$124:AF124))</f>
        <v/>
      </c>
      <c r="AG125" s="37" t="str">
        <f>IF(AG124="","",COUNT($D$124:AG124))</f>
        <v/>
      </c>
      <c r="AH125" s="37" t="str">
        <f>IF(AH124="","",COUNT($D$124:AH124))</f>
        <v/>
      </c>
      <c r="AI125" s="37" t="str">
        <f>IF(AI124="","",COUNT($D$124:AI124))</f>
        <v/>
      </c>
      <c r="AJ125" s="37" t="str">
        <f>IF(AJ124="","",COUNT($D$124:AJ124))</f>
        <v/>
      </c>
      <c r="AK125" s="37" t="str">
        <f>IF(AK124="","",COUNT($D$124:AK124))</f>
        <v/>
      </c>
      <c r="AL125" s="37" t="str">
        <f>IF(AL124="","",COUNT($D$124:AL124))</f>
        <v/>
      </c>
      <c r="AM125" s="37" t="str">
        <f>IF(AM124="","",COUNT($D$124:AM124))</f>
        <v/>
      </c>
      <c r="AN125" s="37" t="str">
        <f>IF(AN124="","",COUNT($D$124:AN124))</f>
        <v/>
      </c>
      <c r="AO125" s="37" t="str">
        <f>IF(AO124="","",COUNT($D$124:AO124))</f>
        <v/>
      </c>
      <c r="AP125" s="37" t="str">
        <f>IF(AP124="","",COUNT($D$124:AP124))</f>
        <v/>
      </c>
      <c r="AQ125" s="37" t="str">
        <f>IF(AQ124="","",COUNT($D$124:AQ124))</f>
        <v/>
      </c>
      <c r="AR125" s="37" t="str">
        <f>IF(AR124="","",COUNT($D$124:AR124))</f>
        <v/>
      </c>
      <c r="AS125" s="37" t="str">
        <f>IF(AS124="","",COUNT($D$124:AS124))</f>
        <v/>
      </c>
      <c r="AT125" s="37" t="str">
        <f>IF(AT124="","",COUNT($D$124:AT124))</f>
        <v/>
      </c>
      <c r="AU125" s="37" t="str">
        <f>IF(AU124="","",COUNT($D$124:AU124))</f>
        <v/>
      </c>
      <c r="AV125" s="37" t="str">
        <f>IF(AV124="","",COUNT($D$124:AV124))</f>
        <v/>
      </c>
      <c r="AW125" s="37" t="str">
        <f>IF(AW124="","",COUNT($D$124:AW124))</f>
        <v/>
      </c>
      <c r="AX125" s="37" t="str">
        <f>IF(AX124="","",COUNT($D$124:AX124))</f>
        <v/>
      </c>
      <c r="AY125" s="37" t="str">
        <f>IF(AY124="","",COUNT($D$124:AY124))</f>
        <v/>
      </c>
      <c r="AZ125" s="37" t="str">
        <f>IF(AZ124="","",COUNT($D$124:AZ124))</f>
        <v/>
      </c>
      <c r="BA125" s="37" t="str">
        <f>IF(BA124="","",COUNT($D$124:BA124))</f>
        <v/>
      </c>
      <c r="BB125" s="37" t="str">
        <f>IF(BB124="","",COUNT($D$124:BB124))</f>
        <v/>
      </c>
      <c r="BC125" s="37" t="str">
        <f>IF(BC124="","",COUNT($D$124:BC124))</f>
        <v/>
      </c>
      <c r="BD125" s="37" t="str">
        <f>IF(BD124="","",COUNT($D$124:BD124))</f>
        <v/>
      </c>
      <c r="BE125" s="37" t="str">
        <f>IF(BE124="","",COUNT($D$124:BE124))</f>
        <v/>
      </c>
      <c r="BF125" s="37" t="str">
        <f>IF(BF124="","",COUNT($D$124:BF124))</f>
        <v/>
      </c>
      <c r="BG125" s="37" t="str">
        <f>IF(BG124="","",COUNT($D$124:BG124))</f>
        <v/>
      </c>
      <c r="BH125" s="37" t="str">
        <f>IF(BH124="","",COUNT($D$124:BH124))</f>
        <v/>
      </c>
      <c r="BI125" s="37" t="str">
        <f>IF(BI124="","",COUNT($D$124:BI124))</f>
        <v/>
      </c>
      <c r="BJ125" s="37" t="str">
        <f>IF(BJ124="","",COUNT($D$124:BJ124))</f>
        <v/>
      </c>
      <c r="BK125" s="37" t="str">
        <f>IF(BK124="","",COUNT($D$124:BK124))</f>
        <v/>
      </c>
      <c r="BL125" s="37" t="str">
        <f>IF(BL124="","",COUNT($D$124:BL124))</f>
        <v/>
      </c>
      <c r="BM125" s="37" t="str">
        <f>IF(BM124="","",COUNT($D$124:BM124))</f>
        <v/>
      </c>
      <c r="BN125" s="37" t="str">
        <f>IF(BN124="","",COUNT($D$124:BN124))</f>
        <v/>
      </c>
      <c r="BO125" s="247"/>
      <c r="BP125" s="214"/>
      <c r="BV125" s="160"/>
      <c r="BX125" s="1"/>
      <c r="BY125" s="1"/>
      <c r="BZ125" s="1"/>
      <c r="CA125" s="1"/>
      <c r="CB125" s="1"/>
      <c r="CC125" s="1"/>
      <c r="CD125" s="1"/>
      <c r="CE125" s="1"/>
      <c r="CH125" s="1"/>
      <c r="CI125" s="1"/>
      <c r="CJ125" s="1"/>
      <c r="CK125" s="1"/>
      <c r="CL125" s="1"/>
      <c r="CO125" s="245"/>
      <c r="CQ125" s="1"/>
      <c r="CR125" s="1"/>
      <c r="CS125" s="1"/>
      <c r="CT125" s="1"/>
      <c r="CU125" s="1"/>
      <c r="CV125" s="1"/>
      <c r="CY125" s="1"/>
      <c r="CZ125" s="1"/>
      <c r="DA125" s="1"/>
      <c r="DB125" s="1"/>
      <c r="DC125" s="1"/>
      <c r="DF125" s="1"/>
      <c r="DG125" s="1"/>
      <c r="DH125" s="1"/>
      <c r="DI125" s="1"/>
      <c r="DJ125" s="1"/>
    </row>
    <row r="126" spans="1:114">
      <c r="B126" s="248"/>
      <c r="C126" s="249"/>
      <c r="D126" s="52"/>
      <c r="E126" s="52"/>
      <c r="F126" s="52"/>
      <c r="G126" s="49"/>
      <c r="H126" s="49"/>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V126" s="250"/>
      <c r="BX126" s="161"/>
      <c r="BY126" s="161"/>
      <c r="BZ126" s="161"/>
      <c r="CA126" s="161"/>
      <c r="CB126" s="161"/>
      <c r="CC126" s="161"/>
      <c r="CD126" s="161"/>
      <c r="CE126" s="161"/>
      <c r="CH126" s="161"/>
      <c r="CI126" s="161"/>
      <c r="CJ126" s="161"/>
      <c r="CK126" s="161"/>
      <c r="CL126" s="161"/>
      <c r="CQ126" s="161"/>
      <c r="CR126" s="161"/>
      <c r="CS126" s="161"/>
      <c r="CT126" s="161"/>
      <c r="CU126" s="161"/>
      <c r="CV126" s="161"/>
    </row>
    <row r="127" spans="1:114">
      <c r="A127" s="7"/>
      <c r="B127" s="251" t="s">
        <v>7</v>
      </c>
      <c r="C127" s="252" t="s">
        <v>250</v>
      </c>
      <c r="D127" s="214" t="s">
        <v>272</v>
      </c>
      <c r="E127" s="161" t="s">
        <v>253</v>
      </c>
      <c r="BV127" s="250"/>
      <c r="BX127" s="161"/>
      <c r="BY127" s="161"/>
      <c r="BZ127" s="161"/>
      <c r="CA127" s="161"/>
      <c r="CB127" s="161"/>
      <c r="CC127" s="161"/>
      <c r="CD127" s="161"/>
      <c r="CE127" s="161"/>
      <c r="CH127" s="161"/>
      <c r="CI127" s="161"/>
      <c r="CJ127" s="161"/>
      <c r="CK127" s="161"/>
      <c r="CL127" s="161"/>
      <c r="CQ127" s="161"/>
      <c r="CR127" s="161"/>
      <c r="CS127" s="161"/>
      <c r="CT127" s="161"/>
      <c r="CU127" s="161"/>
      <c r="CV127" s="161"/>
    </row>
    <row r="128" spans="1:114">
      <c r="A128" s="7"/>
      <c r="B128" s="240">
        <v>1</v>
      </c>
      <c r="C128" s="253" t="str">
        <f>IFERROR(VLOOKUP(D128,建設係数!$B$6:$C$68,2),"")</f>
        <v/>
      </c>
      <c r="D128" s="254">
        <f t="shared" ref="D128:D147" si="46">SUMIF($D$125:$BN$125,$B128,$D$4:$BN$4)</f>
        <v>0</v>
      </c>
      <c r="E128" s="238">
        <f>IF(D128=0,0,INDEX($D$122:$BN$122,1,D128))</f>
        <v>0</v>
      </c>
      <c r="N128" s="48"/>
      <c r="BV128" s="250"/>
    </row>
    <row r="129" spans="1:74">
      <c r="A129" s="7"/>
      <c r="B129" s="240">
        <v>2</v>
      </c>
      <c r="C129" s="255" t="str">
        <f>IFERROR(VLOOKUP(D129,建設係数!$B$6:$C$68,2),"")</f>
        <v/>
      </c>
      <c r="D129" s="254">
        <f t="shared" si="46"/>
        <v>0</v>
      </c>
      <c r="E129" s="238">
        <f t="shared" ref="E129:E147" si="47">IF(D129=0,0,INDEX($D$122:$BN$122,1,D129))</f>
        <v>0</v>
      </c>
      <c r="N129" s="48"/>
      <c r="BV129" s="250"/>
    </row>
    <row r="130" spans="1:74">
      <c r="A130" s="7"/>
      <c r="B130" s="240">
        <v>3</v>
      </c>
      <c r="C130" s="255" t="str">
        <f>IFERROR(VLOOKUP(D130,建設係数!$B$6:$C$68,2),"")</f>
        <v/>
      </c>
      <c r="D130" s="254">
        <f t="shared" si="46"/>
        <v>0</v>
      </c>
      <c r="E130" s="238">
        <f t="shared" si="47"/>
        <v>0</v>
      </c>
      <c r="N130" s="48"/>
      <c r="BV130" s="250"/>
    </row>
    <row r="131" spans="1:74">
      <c r="A131" s="7"/>
      <c r="B131" s="240">
        <v>4</v>
      </c>
      <c r="C131" s="255" t="str">
        <f>IFERROR(VLOOKUP(D131,建設係数!$B$6:$C$68,2),"")</f>
        <v/>
      </c>
      <c r="D131" s="254">
        <f t="shared" si="46"/>
        <v>0</v>
      </c>
      <c r="E131" s="238">
        <f t="shared" si="47"/>
        <v>0</v>
      </c>
      <c r="N131" s="48"/>
      <c r="BV131" s="250"/>
    </row>
    <row r="132" spans="1:74">
      <c r="A132" s="7"/>
      <c r="B132" s="240">
        <v>5</v>
      </c>
      <c r="C132" s="255" t="str">
        <f>IFERROR(VLOOKUP(D132,建設係数!$B$6:$C$68,2),"")</f>
        <v/>
      </c>
      <c r="D132" s="254">
        <f t="shared" si="46"/>
        <v>0</v>
      </c>
      <c r="E132" s="238">
        <f t="shared" si="47"/>
        <v>0</v>
      </c>
      <c r="N132" s="48"/>
      <c r="BV132" s="250"/>
    </row>
    <row r="133" spans="1:74">
      <c r="A133" s="7"/>
      <c r="B133" s="240">
        <v>6</v>
      </c>
      <c r="C133" s="255" t="str">
        <f>IFERROR(VLOOKUP(D133,建設係数!$B$6:$C$68,2),"")</f>
        <v/>
      </c>
      <c r="D133" s="254">
        <f t="shared" si="46"/>
        <v>0</v>
      </c>
      <c r="E133" s="238">
        <f t="shared" si="47"/>
        <v>0</v>
      </c>
      <c r="N133" s="48"/>
      <c r="BV133" s="250"/>
    </row>
    <row r="134" spans="1:74">
      <c r="A134" s="7"/>
      <c r="B134" s="240">
        <v>7</v>
      </c>
      <c r="C134" s="255" t="str">
        <f>IFERROR(VLOOKUP(D134,建設係数!$B$6:$C$68,2),"")</f>
        <v/>
      </c>
      <c r="D134" s="254">
        <f t="shared" si="46"/>
        <v>0</v>
      </c>
      <c r="E134" s="238">
        <f t="shared" si="47"/>
        <v>0</v>
      </c>
      <c r="N134" s="48"/>
      <c r="BV134" s="250"/>
    </row>
    <row r="135" spans="1:74">
      <c r="A135" s="7"/>
      <c r="B135" s="240">
        <v>8</v>
      </c>
      <c r="C135" s="255" t="str">
        <f>IFERROR(VLOOKUP(D135,建設係数!$B$6:$C$68,2),"")</f>
        <v/>
      </c>
      <c r="D135" s="254">
        <f t="shared" si="46"/>
        <v>0</v>
      </c>
      <c r="E135" s="238">
        <f t="shared" si="47"/>
        <v>0</v>
      </c>
      <c r="N135" s="48"/>
      <c r="BV135" s="250"/>
    </row>
    <row r="136" spans="1:74">
      <c r="A136" s="7"/>
      <c r="B136" s="240">
        <v>9</v>
      </c>
      <c r="C136" s="255" t="str">
        <f>IFERROR(VLOOKUP(D136,建設係数!$B$6:$C$68,2),"")</f>
        <v/>
      </c>
      <c r="D136" s="254">
        <f t="shared" si="46"/>
        <v>0</v>
      </c>
      <c r="E136" s="238">
        <f t="shared" si="47"/>
        <v>0</v>
      </c>
      <c r="N136" s="48"/>
      <c r="BV136" s="250"/>
    </row>
    <row r="137" spans="1:74">
      <c r="A137" s="7"/>
      <c r="B137" s="240">
        <v>10</v>
      </c>
      <c r="C137" s="255" t="str">
        <f>IFERROR(VLOOKUP(D137,建設係数!$B$6:$C$68,2),"")</f>
        <v/>
      </c>
      <c r="D137" s="254">
        <f t="shared" si="46"/>
        <v>0</v>
      </c>
      <c r="E137" s="238">
        <f t="shared" si="47"/>
        <v>0</v>
      </c>
      <c r="N137" s="48"/>
      <c r="BV137" s="250"/>
    </row>
    <row r="138" spans="1:74">
      <c r="A138" s="7"/>
      <c r="B138" s="240">
        <v>11</v>
      </c>
      <c r="C138" s="255" t="str">
        <f>IFERROR(VLOOKUP(D138,建設係数!$B$6:$C$68,2),"")</f>
        <v/>
      </c>
      <c r="D138" s="254">
        <f t="shared" si="46"/>
        <v>0</v>
      </c>
      <c r="E138" s="238">
        <f t="shared" si="47"/>
        <v>0</v>
      </c>
      <c r="N138" s="48"/>
      <c r="BV138" s="250"/>
    </row>
    <row r="139" spans="1:74">
      <c r="A139" s="7"/>
      <c r="B139" s="240">
        <v>12</v>
      </c>
      <c r="C139" s="255" t="str">
        <f>IFERROR(VLOOKUP(D139,建設係数!$B$6:$C$68,2),"")</f>
        <v/>
      </c>
      <c r="D139" s="254">
        <f t="shared" si="46"/>
        <v>0</v>
      </c>
      <c r="E139" s="238">
        <f t="shared" si="47"/>
        <v>0</v>
      </c>
      <c r="N139" s="48"/>
      <c r="BV139" s="250"/>
    </row>
    <row r="140" spans="1:74">
      <c r="A140" s="7"/>
      <c r="B140" s="240">
        <v>13</v>
      </c>
      <c r="C140" s="255" t="str">
        <f>IFERROR(VLOOKUP(D140,建設係数!$B$6:$C$68,2),"")</f>
        <v/>
      </c>
      <c r="D140" s="254">
        <f t="shared" si="46"/>
        <v>0</v>
      </c>
      <c r="E140" s="238">
        <f t="shared" si="47"/>
        <v>0</v>
      </c>
      <c r="N140" s="48"/>
      <c r="BV140" s="250"/>
    </row>
    <row r="141" spans="1:74">
      <c r="A141" s="7"/>
      <c r="B141" s="240">
        <v>14</v>
      </c>
      <c r="C141" s="255" t="str">
        <f>IFERROR(VLOOKUP(D141,建設係数!$B$6:$C$68,2),"")</f>
        <v/>
      </c>
      <c r="D141" s="254">
        <f t="shared" si="46"/>
        <v>0</v>
      </c>
      <c r="E141" s="238">
        <f t="shared" si="47"/>
        <v>0</v>
      </c>
      <c r="N141" s="48"/>
      <c r="BV141" s="250"/>
    </row>
    <row r="142" spans="1:74">
      <c r="A142" s="7"/>
      <c r="B142" s="240">
        <v>15</v>
      </c>
      <c r="C142" s="255" t="str">
        <f>IFERROR(VLOOKUP(D142,建設係数!$B$6:$C$68,2),"")</f>
        <v/>
      </c>
      <c r="D142" s="254">
        <f t="shared" si="46"/>
        <v>0</v>
      </c>
      <c r="E142" s="238">
        <f t="shared" si="47"/>
        <v>0</v>
      </c>
      <c r="N142" s="48"/>
      <c r="BV142" s="250"/>
    </row>
    <row r="143" spans="1:74">
      <c r="A143" s="7"/>
      <c r="B143" s="240">
        <v>16</v>
      </c>
      <c r="C143" s="255" t="str">
        <f>IFERROR(VLOOKUP(D143,建設係数!$B$6:$C$68,2),"")</f>
        <v/>
      </c>
      <c r="D143" s="254">
        <f t="shared" si="46"/>
        <v>0</v>
      </c>
      <c r="E143" s="238">
        <f t="shared" si="47"/>
        <v>0</v>
      </c>
      <c r="N143" s="48"/>
      <c r="BV143" s="250"/>
    </row>
    <row r="144" spans="1:74">
      <c r="A144" s="7"/>
      <c r="B144" s="240">
        <v>17</v>
      </c>
      <c r="C144" s="255" t="str">
        <f>IFERROR(VLOOKUP(D144,建設係数!$B$6:$C$68,2),"")</f>
        <v/>
      </c>
      <c r="D144" s="254">
        <f t="shared" si="46"/>
        <v>0</v>
      </c>
      <c r="E144" s="238">
        <f t="shared" si="47"/>
        <v>0</v>
      </c>
      <c r="N144" s="48"/>
      <c r="BV144" s="250"/>
    </row>
    <row r="145" spans="1:74">
      <c r="A145" s="7"/>
      <c r="B145" s="240">
        <v>18</v>
      </c>
      <c r="C145" s="255" t="str">
        <f>IFERROR(VLOOKUP(D145,建設係数!$B$6:$C$68,2),"")</f>
        <v/>
      </c>
      <c r="D145" s="254">
        <f t="shared" si="46"/>
        <v>0</v>
      </c>
      <c r="E145" s="238">
        <f t="shared" si="47"/>
        <v>0</v>
      </c>
      <c r="N145" s="48"/>
      <c r="BV145" s="250"/>
    </row>
    <row r="146" spans="1:74">
      <c r="A146" s="7"/>
      <c r="B146" s="240">
        <v>19</v>
      </c>
      <c r="C146" s="255" t="str">
        <f>IFERROR(VLOOKUP(D146,建設係数!$B$6:$C$68,2),"")</f>
        <v/>
      </c>
      <c r="D146" s="254">
        <f t="shared" si="46"/>
        <v>0</v>
      </c>
      <c r="E146" s="238">
        <f t="shared" si="47"/>
        <v>0</v>
      </c>
      <c r="BV146" s="250"/>
    </row>
    <row r="147" spans="1:74">
      <c r="A147" s="7"/>
      <c r="B147" s="240">
        <v>20</v>
      </c>
      <c r="C147" s="255" t="str">
        <f>IFERROR(VLOOKUP(D147,建設係数!$B$6:$C$68,2),"")</f>
        <v/>
      </c>
      <c r="D147" s="254">
        <f t="shared" si="46"/>
        <v>0</v>
      </c>
      <c r="E147" s="238">
        <f t="shared" si="47"/>
        <v>0</v>
      </c>
      <c r="BV147" s="250"/>
    </row>
    <row r="148" spans="1:74">
      <c r="A148" s="7"/>
      <c r="B148" s="240">
        <v>21</v>
      </c>
      <c r="C148" s="218" t="s">
        <v>309</v>
      </c>
      <c r="D148" s="48"/>
      <c r="E148" s="256">
        <f>E149-SUM(E128:E146)</f>
        <v>0</v>
      </c>
      <c r="BV148" s="250"/>
    </row>
    <row r="149" spans="1:74">
      <c r="A149" s="7"/>
      <c r="B149" s="240"/>
      <c r="C149" s="218" t="s">
        <v>308</v>
      </c>
      <c r="D149" s="214">
        <f>BO124</f>
        <v>0</v>
      </c>
      <c r="E149" s="256">
        <f>BO122</f>
        <v>0</v>
      </c>
      <c r="BV149" s="250"/>
    </row>
    <row r="150" spans="1:74">
      <c r="B150" s="257"/>
      <c r="C150" s="258"/>
      <c r="BV150" s="250"/>
    </row>
    <row r="151" spans="1:74">
      <c r="B151" s="259"/>
      <c r="C151" s="260"/>
      <c r="BV151" s="250"/>
    </row>
    <row r="152" spans="1:74">
      <c r="B152" s="259"/>
      <c r="C152" s="260"/>
      <c r="BV152" s="250"/>
    </row>
    <row r="153" spans="1:74">
      <c r="B153" s="259"/>
      <c r="C153" s="260"/>
      <c r="BV153" s="250"/>
    </row>
    <row r="154" spans="1:74">
      <c r="B154" s="259"/>
      <c r="C154" s="260"/>
      <c r="BV154" s="250"/>
    </row>
    <row r="155" spans="1:74">
      <c r="B155" s="259"/>
      <c r="C155" s="260"/>
      <c r="BV155" s="250"/>
    </row>
    <row r="156" spans="1:74">
      <c r="B156" s="259"/>
      <c r="C156" s="260"/>
      <c r="BV156" s="250"/>
    </row>
    <row r="157" spans="1:74">
      <c r="B157" s="259"/>
      <c r="C157" s="260"/>
      <c r="BV157" s="250"/>
    </row>
    <row r="158" spans="1:74">
      <c r="B158" s="259"/>
      <c r="C158" s="260"/>
      <c r="BV158" s="250"/>
    </row>
    <row r="159" spans="1:74">
      <c r="B159" s="259"/>
      <c r="C159" s="260"/>
      <c r="BV159" s="250"/>
    </row>
    <row r="160" spans="1:74">
      <c r="B160" s="259"/>
      <c r="C160" s="260"/>
      <c r="BV160" s="250"/>
    </row>
    <row r="161" spans="2:74">
      <c r="B161" s="259"/>
      <c r="C161" s="260"/>
      <c r="BV161" s="250"/>
    </row>
    <row r="162" spans="2:74">
      <c r="B162" s="259"/>
      <c r="C162" s="260"/>
      <c r="BV162" s="250"/>
    </row>
    <row r="163" spans="2:74">
      <c r="B163" s="259"/>
      <c r="C163" s="260"/>
      <c r="BV163" s="250"/>
    </row>
    <row r="164" spans="2:74">
      <c r="B164" s="259"/>
      <c r="C164" s="260"/>
      <c r="BV164" s="250"/>
    </row>
    <row r="165" spans="2:74">
      <c r="B165" s="259"/>
      <c r="C165" s="260"/>
      <c r="BV165" s="250"/>
    </row>
    <row r="166" spans="2:74">
      <c r="B166" s="259"/>
      <c r="C166" s="260"/>
      <c r="BV166" s="250"/>
    </row>
    <row r="167" spans="2:74">
      <c r="B167" s="259"/>
      <c r="C167" s="260"/>
      <c r="BV167" s="250"/>
    </row>
    <row r="168" spans="2:74">
      <c r="B168" s="259"/>
      <c r="C168" s="260"/>
      <c r="BV168" s="250"/>
    </row>
    <row r="169" spans="2:74">
      <c r="B169" s="259"/>
      <c r="C169" s="260"/>
      <c r="BV169" s="250"/>
    </row>
    <row r="170" spans="2:74">
      <c r="B170" s="259"/>
      <c r="C170" s="260"/>
      <c r="BV170" s="250"/>
    </row>
    <row r="171" spans="2:74">
      <c r="B171" s="259"/>
      <c r="C171" s="260"/>
      <c r="BV171" s="250"/>
    </row>
    <row r="172" spans="2:74">
      <c r="B172" s="259"/>
      <c r="C172" s="260"/>
      <c r="BV172" s="250"/>
    </row>
    <row r="173" spans="2:74">
      <c r="B173" s="259"/>
      <c r="C173" s="260"/>
      <c r="BV173" s="250"/>
    </row>
    <row r="174" spans="2:74">
      <c r="B174" s="259"/>
      <c r="C174" s="260"/>
      <c r="BV174" s="250"/>
    </row>
    <row r="175" spans="2:74">
      <c r="B175" s="259"/>
      <c r="C175" s="260"/>
      <c r="BV175" s="250"/>
    </row>
    <row r="176" spans="2:74">
      <c r="B176" s="259"/>
      <c r="C176" s="260"/>
      <c r="BV176" s="250"/>
    </row>
    <row r="177" spans="2:74">
      <c r="B177" s="259"/>
      <c r="C177" s="260"/>
      <c r="BV177" s="250"/>
    </row>
    <row r="178" spans="2:74">
      <c r="B178" s="259"/>
      <c r="C178" s="260"/>
      <c r="BV178" s="250"/>
    </row>
    <row r="179" spans="2:74">
      <c r="B179" s="259"/>
      <c r="C179" s="260"/>
      <c r="BV179" s="250"/>
    </row>
    <row r="180" spans="2:74">
      <c r="B180" s="259"/>
      <c r="C180" s="260"/>
      <c r="BV180" s="250"/>
    </row>
    <row r="181" spans="2:74">
      <c r="B181" s="259"/>
      <c r="C181" s="260"/>
      <c r="BV181" s="250"/>
    </row>
    <row r="182" spans="2:74">
      <c r="B182" s="259"/>
      <c r="C182" s="260"/>
      <c r="BV182" s="250"/>
    </row>
    <row r="183" spans="2:74">
      <c r="B183" s="259"/>
      <c r="C183" s="260"/>
      <c r="BV183" s="250"/>
    </row>
    <row r="184" spans="2:74">
      <c r="B184" s="259"/>
      <c r="C184" s="260"/>
      <c r="BV184" s="250"/>
    </row>
    <row r="185" spans="2:74">
      <c r="B185" s="259"/>
      <c r="C185" s="260"/>
      <c r="BV185" s="250"/>
    </row>
    <row r="186" spans="2:74">
      <c r="B186" s="259"/>
      <c r="C186" s="260"/>
      <c r="BV186" s="250"/>
    </row>
    <row r="187" spans="2:74">
      <c r="B187" s="259"/>
      <c r="C187" s="260"/>
      <c r="BV187" s="250"/>
    </row>
    <row r="188" spans="2:74">
      <c r="B188" s="259"/>
      <c r="C188" s="260"/>
      <c r="BV188" s="250"/>
    </row>
    <row r="189" spans="2:74">
      <c r="B189" s="259"/>
      <c r="C189" s="260"/>
      <c r="BV189" s="250"/>
    </row>
    <row r="190" spans="2:74">
      <c r="B190" s="259"/>
      <c r="C190" s="260"/>
      <c r="BV190" s="250"/>
    </row>
    <row r="191" spans="2:74">
      <c r="B191" s="259"/>
      <c r="C191" s="260"/>
      <c r="BV191" s="250"/>
    </row>
    <row r="192" spans="2:74">
      <c r="B192" s="259"/>
      <c r="C192" s="260"/>
      <c r="BV192" s="250"/>
    </row>
    <row r="193" spans="2:107">
      <c r="B193" s="259"/>
      <c r="C193" s="260"/>
      <c r="BV193" s="250"/>
    </row>
    <row r="194" spans="2:107">
      <c r="CY194" s="161"/>
      <c r="CZ194" s="161"/>
      <c r="DA194" s="161"/>
      <c r="DB194" s="161"/>
      <c r="DC194" s="161"/>
    </row>
    <row r="195" spans="2:107">
      <c r="CY195" s="161"/>
      <c r="CZ195" s="161"/>
      <c r="DA195" s="161"/>
      <c r="DB195" s="161"/>
      <c r="DC195" s="161"/>
    </row>
  </sheetData>
  <sheetProtection sheet="1" objects="1" scenarios="1"/>
  <mergeCells count="32">
    <mergeCell ref="BQ2:BT2"/>
    <mergeCell ref="BV2:BV5"/>
    <mergeCell ref="BW2:BW5"/>
    <mergeCell ref="BX2:BY5"/>
    <mergeCell ref="B2:C3"/>
    <mergeCell ref="BZ2:BZ3"/>
    <mergeCell ref="CA2:CA3"/>
    <mergeCell ref="CB2:CB3"/>
    <mergeCell ref="CC2:CC3"/>
    <mergeCell ref="DG2:DG3"/>
    <mergeCell ref="CW2:CW5"/>
    <mergeCell ref="CX2:CY5"/>
    <mergeCell ref="CZ2:CZ3"/>
    <mergeCell ref="DA2:DA3"/>
    <mergeCell ref="CF2:CF5"/>
    <mergeCell ref="CG2:CH5"/>
    <mergeCell ref="DH2:DH3"/>
    <mergeCell ref="DI2:DI3"/>
    <mergeCell ref="DJ2:DJ3"/>
    <mergeCell ref="CI2:CI3"/>
    <mergeCell ref="CJ2:CJ3"/>
    <mergeCell ref="CK2:CK3"/>
    <mergeCell ref="CL2:CL3"/>
    <mergeCell ref="CN2:CN5"/>
    <mergeCell ref="CO2:CP5"/>
    <mergeCell ref="CQ2:CQ3"/>
    <mergeCell ref="CR2:CR3"/>
    <mergeCell ref="CS2:CS3"/>
    <mergeCell ref="DB2:DB3"/>
    <mergeCell ref="DC2:DC3"/>
    <mergeCell ref="CT2:CT3"/>
    <mergeCell ref="DE2:DF5"/>
  </mergeCells>
  <phoneticPr fontId="7"/>
  <conditionalFormatting sqref="DE2:DF5">
    <cfRule type="expression" dxfId="1" priority="6">
      <formula>DE1=1</formula>
    </cfRule>
  </conditionalFormatting>
  <conditionalFormatting sqref="DG2:DJ5">
    <cfRule type="expression" dxfId="0" priority="1">
      <formula>$DE$1=1</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sheetPr>
  <dimension ref="B1:DK42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RowHeight="18"/>
  <cols>
    <col min="1" max="1" width="1.6328125" style="53" customWidth="1"/>
    <col min="2" max="2" width="9" style="115"/>
    <col min="3" max="3" width="27.36328125" style="115" customWidth="1"/>
    <col min="4" max="115" width="12.6328125" style="53" customWidth="1"/>
    <col min="116" max="16384" width="8.7265625" style="53"/>
  </cols>
  <sheetData>
    <row r="1" spans="2:115" ht="37.5" customHeight="1">
      <c r="D1" s="116"/>
      <c r="G1" s="116"/>
      <c r="I1" s="116"/>
    </row>
    <row r="2" spans="2:115" ht="14" customHeight="1">
      <c r="B2" s="870" t="s">
        <v>702</v>
      </c>
      <c r="C2" s="871"/>
      <c r="D2" s="873" t="s">
        <v>703</v>
      </c>
      <c r="E2" s="876" t="s">
        <v>704</v>
      </c>
      <c r="F2" s="876" t="s">
        <v>705</v>
      </c>
      <c r="G2" s="873" t="s">
        <v>706</v>
      </c>
      <c r="H2" s="879" t="s">
        <v>707</v>
      </c>
      <c r="I2" s="876" t="s">
        <v>708</v>
      </c>
      <c r="J2" s="117" t="s">
        <v>709</v>
      </c>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9"/>
      <c r="BF2" s="119"/>
      <c r="BG2" s="119"/>
      <c r="BH2" s="119"/>
      <c r="BI2" s="119"/>
      <c r="BJ2" s="119"/>
      <c r="BK2" s="119"/>
      <c r="BL2" s="119"/>
      <c r="BM2" s="119"/>
      <c r="BN2" s="119"/>
      <c r="BO2" s="119"/>
      <c r="BP2" s="119"/>
      <c r="BQ2" s="119"/>
      <c r="BR2" s="119"/>
      <c r="BS2" s="120"/>
      <c r="BT2" s="119"/>
      <c r="BU2" s="119"/>
      <c r="BV2" s="119"/>
      <c r="BW2" s="119"/>
      <c r="BX2" s="119"/>
      <c r="BY2" s="119"/>
      <c r="BZ2" s="119"/>
      <c r="CA2" s="119"/>
      <c r="CB2" s="119"/>
      <c r="CC2" s="119"/>
      <c r="CD2" s="119"/>
      <c r="CE2" s="119"/>
      <c r="CF2" s="119"/>
      <c r="CG2" s="119"/>
      <c r="CH2" s="119"/>
      <c r="CI2" s="119"/>
      <c r="CJ2" s="119"/>
      <c r="CK2" s="119"/>
      <c r="CL2" s="119"/>
      <c r="CM2" s="119"/>
      <c r="CN2" s="119"/>
      <c r="CO2" s="119"/>
      <c r="CP2" s="119"/>
      <c r="CQ2" s="119"/>
      <c r="CR2" s="119"/>
      <c r="CS2" s="119"/>
      <c r="CT2" s="119"/>
      <c r="CU2" s="119"/>
      <c r="CV2" s="119"/>
      <c r="CW2" s="119"/>
      <c r="CX2" s="119"/>
      <c r="CY2" s="119"/>
      <c r="CZ2" s="119"/>
      <c r="DA2" s="119"/>
      <c r="DB2" s="119"/>
      <c r="DC2" s="119"/>
      <c r="DD2" s="119"/>
      <c r="DE2" s="119"/>
      <c r="DF2" s="119"/>
      <c r="DG2" s="119"/>
      <c r="DH2" s="119"/>
      <c r="DI2" s="119"/>
      <c r="DJ2" s="119"/>
      <c r="DK2" s="121"/>
    </row>
    <row r="3" spans="2:115" ht="14" customHeight="1">
      <c r="B3" s="872"/>
      <c r="C3" s="872"/>
      <c r="D3" s="874"/>
      <c r="E3" s="877"/>
      <c r="F3" s="877"/>
      <c r="G3" s="874"/>
      <c r="H3" s="880"/>
      <c r="I3" s="877"/>
      <c r="J3" s="122">
        <v>11</v>
      </c>
      <c r="K3" s="122">
        <v>12</v>
      </c>
      <c r="L3" s="122">
        <v>13</v>
      </c>
      <c r="M3" s="122">
        <v>15</v>
      </c>
      <c r="N3" s="122">
        <v>17</v>
      </c>
      <c r="O3" s="122">
        <v>61</v>
      </c>
      <c r="P3" s="122">
        <v>62</v>
      </c>
      <c r="Q3" s="122">
        <v>111</v>
      </c>
      <c r="R3" s="122">
        <v>112</v>
      </c>
      <c r="S3" s="122">
        <v>113</v>
      </c>
      <c r="T3" s="122">
        <v>114</v>
      </c>
      <c r="U3" s="122">
        <v>151</v>
      </c>
      <c r="V3" s="122">
        <v>152</v>
      </c>
      <c r="W3" s="122">
        <v>161</v>
      </c>
      <c r="X3" s="122">
        <v>162</v>
      </c>
      <c r="Y3" s="122">
        <v>163</v>
      </c>
      <c r="Z3" s="122">
        <v>164</v>
      </c>
      <c r="AA3" s="122">
        <v>191</v>
      </c>
      <c r="AB3" s="122">
        <v>201</v>
      </c>
      <c r="AC3" s="122">
        <v>202</v>
      </c>
      <c r="AD3" s="122">
        <v>203</v>
      </c>
      <c r="AE3" s="122">
        <v>204</v>
      </c>
      <c r="AF3" s="122">
        <v>205</v>
      </c>
      <c r="AG3" s="122">
        <v>206</v>
      </c>
      <c r="AH3" s="122">
        <v>207</v>
      </c>
      <c r="AI3" s="122">
        <v>208</v>
      </c>
      <c r="AJ3" s="122">
        <v>211</v>
      </c>
      <c r="AK3" s="122">
        <v>212</v>
      </c>
      <c r="AL3" s="122">
        <v>221</v>
      </c>
      <c r="AM3" s="122">
        <v>222</v>
      </c>
      <c r="AN3" s="122">
        <v>231</v>
      </c>
      <c r="AO3" s="122">
        <v>251</v>
      </c>
      <c r="AP3" s="122">
        <v>252</v>
      </c>
      <c r="AQ3" s="122">
        <v>253</v>
      </c>
      <c r="AR3" s="122">
        <v>259</v>
      </c>
      <c r="AS3" s="122">
        <v>261</v>
      </c>
      <c r="AT3" s="122">
        <v>262</v>
      </c>
      <c r="AU3" s="122">
        <v>263</v>
      </c>
      <c r="AV3" s="122">
        <v>269</v>
      </c>
      <c r="AW3" s="122">
        <v>271</v>
      </c>
      <c r="AX3" s="122">
        <v>272</v>
      </c>
      <c r="AY3" s="122">
        <v>281</v>
      </c>
      <c r="AZ3" s="122">
        <v>289</v>
      </c>
      <c r="BA3" s="122">
        <v>291</v>
      </c>
      <c r="BB3" s="122">
        <v>301</v>
      </c>
      <c r="BC3" s="122">
        <v>311</v>
      </c>
      <c r="BD3" s="122">
        <v>321</v>
      </c>
      <c r="BE3" s="123">
        <v>329</v>
      </c>
      <c r="BF3" s="123">
        <v>331</v>
      </c>
      <c r="BG3" s="123">
        <v>332</v>
      </c>
      <c r="BH3" s="123">
        <v>333</v>
      </c>
      <c r="BI3" s="123">
        <v>339</v>
      </c>
      <c r="BJ3" s="123">
        <v>341</v>
      </c>
      <c r="BK3" s="123">
        <v>342</v>
      </c>
      <c r="BL3" s="123">
        <v>352</v>
      </c>
      <c r="BM3" s="123">
        <v>353</v>
      </c>
      <c r="BN3" s="123">
        <v>354</v>
      </c>
      <c r="BO3" s="123">
        <v>359</v>
      </c>
      <c r="BP3" s="123">
        <v>391</v>
      </c>
      <c r="BQ3" s="123">
        <v>392</v>
      </c>
      <c r="BR3" s="123">
        <v>411</v>
      </c>
      <c r="BS3" s="124">
        <v>412</v>
      </c>
      <c r="BT3" s="123">
        <v>413</v>
      </c>
      <c r="BU3" s="123">
        <v>419</v>
      </c>
      <c r="BV3" s="123">
        <v>461</v>
      </c>
      <c r="BW3" s="123">
        <v>462</v>
      </c>
      <c r="BX3" s="123">
        <v>471</v>
      </c>
      <c r="BY3" s="123">
        <v>481</v>
      </c>
      <c r="BZ3" s="123">
        <v>511</v>
      </c>
      <c r="CA3" s="123">
        <v>531</v>
      </c>
      <c r="CB3" s="123">
        <v>551</v>
      </c>
      <c r="CC3" s="123">
        <v>552</v>
      </c>
      <c r="CD3" s="123">
        <v>553</v>
      </c>
      <c r="CE3" s="123">
        <v>571</v>
      </c>
      <c r="CF3" s="123">
        <v>572</v>
      </c>
      <c r="CG3" s="123">
        <v>573</v>
      </c>
      <c r="CH3" s="123">
        <v>574</v>
      </c>
      <c r="CI3" s="123">
        <v>576</v>
      </c>
      <c r="CJ3" s="123">
        <v>577</v>
      </c>
      <c r="CK3" s="123">
        <v>578</v>
      </c>
      <c r="CL3" s="123">
        <v>579</v>
      </c>
      <c r="CM3" s="123">
        <v>591</v>
      </c>
      <c r="CN3" s="123">
        <v>592</v>
      </c>
      <c r="CO3" s="123">
        <v>593</v>
      </c>
      <c r="CP3" s="123">
        <v>594</v>
      </c>
      <c r="CQ3" s="123">
        <v>595</v>
      </c>
      <c r="CR3" s="123">
        <v>611</v>
      </c>
      <c r="CS3" s="123">
        <v>631</v>
      </c>
      <c r="CT3" s="123">
        <v>632</v>
      </c>
      <c r="CU3" s="123">
        <v>641</v>
      </c>
      <c r="CV3" s="123">
        <v>642</v>
      </c>
      <c r="CW3" s="123">
        <v>643</v>
      </c>
      <c r="CX3" s="123">
        <v>644</v>
      </c>
      <c r="CY3" s="123">
        <v>659</v>
      </c>
      <c r="CZ3" s="123">
        <v>661</v>
      </c>
      <c r="DA3" s="123">
        <v>662</v>
      </c>
      <c r="DB3" s="123">
        <v>663</v>
      </c>
      <c r="DC3" s="123">
        <v>669</v>
      </c>
      <c r="DD3" s="123">
        <v>671</v>
      </c>
      <c r="DE3" s="123">
        <v>672</v>
      </c>
      <c r="DF3" s="123">
        <v>673</v>
      </c>
      <c r="DG3" s="123">
        <v>674</v>
      </c>
      <c r="DH3" s="123">
        <v>675</v>
      </c>
      <c r="DI3" s="123">
        <v>679</v>
      </c>
      <c r="DJ3" s="123">
        <v>681</v>
      </c>
      <c r="DK3" s="123">
        <v>691</v>
      </c>
    </row>
    <row r="4" spans="2:115" ht="14" customHeight="1">
      <c r="B4" s="872"/>
      <c r="C4" s="872"/>
      <c r="D4" s="875"/>
      <c r="E4" s="878"/>
      <c r="F4" s="878"/>
      <c r="G4" s="875"/>
      <c r="H4" s="881"/>
      <c r="I4" s="878"/>
      <c r="J4" s="882" t="s">
        <v>594</v>
      </c>
      <c r="K4" s="882" t="s">
        <v>595</v>
      </c>
      <c r="L4" s="882" t="s">
        <v>596</v>
      </c>
      <c r="M4" s="882" t="s">
        <v>597</v>
      </c>
      <c r="N4" s="882" t="s">
        <v>598</v>
      </c>
      <c r="O4" s="882" t="s">
        <v>599</v>
      </c>
      <c r="P4" s="882" t="s">
        <v>600</v>
      </c>
      <c r="Q4" s="882" t="s">
        <v>601</v>
      </c>
      <c r="R4" s="882" t="s">
        <v>602</v>
      </c>
      <c r="S4" s="882" t="s">
        <v>603</v>
      </c>
      <c r="T4" s="882" t="s">
        <v>696</v>
      </c>
      <c r="U4" s="882" t="s">
        <v>604</v>
      </c>
      <c r="V4" s="882" t="s">
        <v>605</v>
      </c>
      <c r="W4" s="882" t="s">
        <v>606</v>
      </c>
      <c r="X4" s="882" t="s">
        <v>607</v>
      </c>
      <c r="Y4" s="882" t="s">
        <v>608</v>
      </c>
      <c r="Z4" s="882" t="s">
        <v>609</v>
      </c>
      <c r="AA4" s="882" t="s">
        <v>610</v>
      </c>
      <c r="AB4" s="882" t="s">
        <v>611</v>
      </c>
      <c r="AC4" s="882" t="s">
        <v>612</v>
      </c>
      <c r="AD4" s="882" t="s">
        <v>613</v>
      </c>
      <c r="AE4" s="882" t="s">
        <v>614</v>
      </c>
      <c r="AF4" s="882" t="s">
        <v>615</v>
      </c>
      <c r="AG4" s="882" t="s">
        <v>616</v>
      </c>
      <c r="AH4" s="882" t="s">
        <v>617</v>
      </c>
      <c r="AI4" s="882" t="s">
        <v>618</v>
      </c>
      <c r="AJ4" s="882" t="s">
        <v>619</v>
      </c>
      <c r="AK4" s="882" t="s">
        <v>620</v>
      </c>
      <c r="AL4" s="882" t="s">
        <v>621</v>
      </c>
      <c r="AM4" s="882" t="s">
        <v>622</v>
      </c>
      <c r="AN4" s="882" t="s">
        <v>623</v>
      </c>
      <c r="AO4" s="882" t="s">
        <v>624</v>
      </c>
      <c r="AP4" s="882" t="s">
        <v>625</v>
      </c>
      <c r="AQ4" s="882" t="s">
        <v>626</v>
      </c>
      <c r="AR4" s="882" t="s">
        <v>627</v>
      </c>
      <c r="AS4" s="882" t="s">
        <v>628</v>
      </c>
      <c r="AT4" s="882" t="s">
        <v>629</v>
      </c>
      <c r="AU4" s="882" t="s">
        <v>630</v>
      </c>
      <c r="AV4" s="882" t="s">
        <v>631</v>
      </c>
      <c r="AW4" s="882" t="s">
        <v>632</v>
      </c>
      <c r="AX4" s="882" t="s">
        <v>633</v>
      </c>
      <c r="AY4" s="882" t="s">
        <v>634</v>
      </c>
      <c r="AZ4" s="882" t="s">
        <v>635</v>
      </c>
      <c r="BA4" s="882" t="s">
        <v>636</v>
      </c>
      <c r="BB4" s="882" t="s">
        <v>637</v>
      </c>
      <c r="BC4" s="882" t="s">
        <v>638</v>
      </c>
      <c r="BD4" s="882" t="s">
        <v>639</v>
      </c>
      <c r="BE4" s="882" t="s">
        <v>640</v>
      </c>
      <c r="BF4" s="882" t="s">
        <v>641</v>
      </c>
      <c r="BG4" s="882" t="s">
        <v>642</v>
      </c>
      <c r="BH4" s="882" t="s">
        <v>643</v>
      </c>
      <c r="BI4" s="882" t="s">
        <v>644</v>
      </c>
      <c r="BJ4" s="882" t="s">
        <v>645</v>
      </c>
      <c r="BK4" s="882" t="s">
        <v>646</v>
      </c>
      <c r="BL4" s="882" t="s">
        <v>697</v>
      </c>
      <c r="BM4" s="882" t="s">
        <v>647</v>
      </c>
      <c r="BN4" s="882" t="s">
        <v>648</v>
      </c>
      <c r="BO4" s="882" t="s">
        <v>649</v>
      </c>
      <c r="BP4" s="882" t="s">
        <v>650</v>
      </c>
      <c r="BQ4" s="882" t="s">
        <v>651</v>
      </c>
      <c r="BR4" s="882" t="s">
        <v>652</v>
      </c>
      <c r="BS4" s="882" t="s">
        <v>653</v>
      </c>
      <c r="BT4" s="882" t="s">
        <v>654</v>
      </c>
      <c r="BU4" s="882" t="s">
        <v>655</v>
      </c>
      <c r="BV4" s="882" t="s">
        <v>698</v>
      </c>
      <c r="BW4" s="882" t="s">
        <v>656</v>
      </c>
      <c r="BX4" s="882" t="s">
        <v>657</v>
      </c>
      <c r="BY4" s="882" t="s">
        <v>658</v>
      </c>
      <c r="BZ4" s="882" t="s">
        <v>659</v>
      </c>
      <c r="CA4" s="882" t="s">
        <v>660</v>
      </c>
      <c r="CB4" s="882" t="s">
        <v>661</v>
      </c>
      <c r="CC4" s="882" t="s">
        <v>662</v>
      </c>
      <c r="CD4" s="882" t="s">
        <v>663</v>
      </c>
      <c r="CE4" s="882" t="s">
        <v>664</v>
      </c>
      <c r="CF4" s="882" t="s">
        <v>665</v>
      </c>
      <c r="CG4" s="882" t="s">
        <v>666</v>
      </c>
      <c r="CH4" s="882" t="s">
        <v>699</v>
      </c>
      <c r="CI4" s="882" t="s">
        <v>667</v>
      </c>
      <c r="CJ4" s="882" t="s">
        <v>668</v>
      </c>
      <c r="CK4" s="882" t="s">
        <v>669</v>
      </c>
      <c r="CL4" s="882" t="s">
        <v>670</v>
      </c>
      <c r="CM4" s="882" t="s">
        <v>671</v>
      </c>
      <c r="CN4" s="882" t="s">
        <v>672</v>
      </c>
      <c r="CO4" s="882" t="s">
        <v>673</v>
      </c>
      <c r="CP4" s="882" t="s">
        <v>674</v>
      </c>
      <c r="CQ4" s="882" t="s">
        <v>675</v>
      </c>
      <c r="CR4" s="882" t="s">
        <v>676</v>
      </c>
      <c r="CS4" s="882" t="s">
        <v>677</v>
      </c>
      <c r="CT4" s="882" t="s">
        <v>678</v>
      </c>
      <c r="CU4" s="882" t="s">
        <v>679</v>
      </c>
      <c r="CV4" s="882" t="s">
        <v>680</v>
      </c>
      <c r="CW4" s="882" t="s">
        <v>681</v>
      </c>
      <c r="CX4" s="882" t="s">
        <v>682</v>
      </c>
      <c r="CY4" s="882" t="s">
        <v>700</v>
      </c>
      <c r="CZ4" s="882" t="s">
        <v>683</v>
      </c>
      <c r="DA4" s="882" t="s">
        <v>684</v>
      </c>
      <c r="DB4" s="882" t="s">
        <v>685</v>
      </c>
      <c r="DC4" s="882" t="s">
        <v>686</v>
      </c>
      <c r="DD4" s="882" t="s">
        <v>687</v>
      </c>
      <c r="DE4" s="882" t="s">
        <v>688</v>
      </c>
      <c r="DF4" s="882" t="s">
        <v>689</v>
      </c>
      <c r="DG4" s="882" t="s">
        <v>690</v>
      </c>
      <c r="DH4" s="882" t="s">
        <v>701</v>
      </c>
      <c r="DI4" s="882" t="s">
        <v>691</v>
      </c>
      <c r="DJ4" s="882" t="s">
        <v>692</v>
      </c>
      <c r="DK4" s="882" t="s">
        <v>693</v>
      </c>
    </row>
    <row r="5" spans="2:115" ht="14" customHeight="1">
      <c r="B5" s="872"/>
      <c r="C5" s="872"/>
      <c r="D5" s="125">
        <v>2020</v>
      </c>
      <c r="E5" s="125">
        <v>2020</v>
      </c>
      <c r="F5" s="125">
        <v>2020</v>
      </c>
      <c r="G5" s="125">
        <v>2020</v>
      </c>
      <c r="H5" s="125">
        <v>2020</v>
      </c>
      <c r="I5" s="125">
        <v>2020</v>
      </c>
      <c r="J5" s="883"/>
      <c r="K5" s="883"/>
      <c r="L5" s="883"/>
      <c r="M5" s="883"/>
      <c r="N5" s="883"/>
      <c r="O5" s="883"/>
      <c r="P5" s="883"/>
      <c r="Q5" s="883"/>
      <c r="R5" s="883"/>
      <c r="S5" s="883"/>
      <c r="T5" s="883"/>
      <c r="U5" s="883"/>
      <c r="V5" s="883"/>
      <c r="W5" s="883"/>
      <c r="X5" s="883"/>
      <c r="Y5" s="883"/>
      <c r="Z5" s="883"/>
      <c r="AA5" s="883"/>
      <c r="AB5" s="883"/>
      <c r="AC5" s="883"/>
      <c r="AD5" s="883"/>
      <c r="AE5" s="883"/>
      <c r="AF5" s="883"/>
      <c r="AG5" s="883"/>
      <c r="AH5" s="883"/>
      <c r="AI5" s="883"/>
      <c r="AJ5" s="883"/>
      <c r="AK5" s="883"/>
      <c r="AL5" s="883"/>
      <c r="AM5" s="883"/>
      <c r="AN5" s="883"/>
      <c r="AO5" s="883"/>
      <c r="AP5" s="883"/>
      <c r="AQ5" s="883"/>
      <c r="AR5" s="883"/>
      <c r="AS5" s="883"/>
      <c r="AT5" s="883"/>
      <c r="AU5" s="883"/>
      <c r="AV5" s="883"/>
      <c r="AW5" s="883"/>
      <c r="AX5" s="883"/>
      <c r="AY5" s="883"/>
      <c r="AZ5" s="883"/>
      <c r="BA5" s="883"/>
      <c r="BB5" s="883"/>
      <c r="BC5" s="883"/>
      <c r="BD5" s="883"/>
      <c r="BE5" s="883"/>
      <c r="BF5" s="883"/>
      <c r="BG5" s="883"/>
      <c r="BH5" s="883"/>
      <c r="BI5" s="883"/>
      <c r="BJ5" s="883"/>
      <c r="BK5" s="883"/>
      <c r="BL5" s="883"/>
      <c r="BM5" s="883"/>
      <c r="BN5" s="883"/>
      <c r="BO5" s="883"/>
      <c r="BP5" s="883"/>
      <c r="BQ5" s="883"/>
      <c r="BR5" s="883"/>
      <c r="BS5" s="883"/>
      <c r="BT5" s="883"/>
      <c r="BU5" s="883"/>
      <c r="BV5" s="883"/>
      <c r="BW5" s="883"/>
      <c r="BX5" s="883"/>
      <c r="BY5" s="883"/>
      <c r="BZ5" s="883"/>
      <c r="CA5" s="883"/>
      <c r="CB5" s="883"/>
      <c r="CC5" s="883"/>
      <c r="CD5" s="883"/>
      <c r="CE5" s="883"/>
      <c r="CF5" s="883"/>
      <c r="CG5" s="883"/>
      <c r="CH5" s="883"/>
      <c r="CI5" s="883"/>
      <c r="CJ5" s="883"/>
      <c r="CK5" s="883"/>
      <c r="CL5" s="883"/>
      <c r="CM5" s="883"/>
      <c r="CN5" s="883"/>
      <c r="CO5" s="883"/>
      <c r="CP5" s="883"/>
      <c r="CQ5" s="883"/>
      <c r="CR5" s="883"/>
      <c r="CS5" s="883"/>
      <c r="CT5" s="883"/>
      <c r="CU5" s="883"/>
      <c r="CV5" s="883"/>
      <c r="CW5" s="883"/>
      <c r="CX5" s="883"/>
      <c r="CY5" s="883"/>
      <c r="CZ5" s="883"/>
      <c r="DA5" s="883"/>
      <c r="DB5" s="883"/>
      <c r="DC5" s="883"/>
      <c r="DD5" s="883"/>
      <c r="DE5" s="883"/>
      <c r="DF5" s="883"/>
      <c r="DG5" s="883"/>
      <c r="DH5" s="883"/>
      <c r="DI5" s="883"/>
      <c r="DJ5" s="883"/>
      <c r="DK5" s="883" t="s">
        <v>694</v>
      </c>
    </row>
    <row r="6" spans="2:115">
      <c r="B6" s="126">
        <v>11</v>
      </c>
      <c r="C6" s="127" t="s">
        <v>474</v>
      </c>
      <c r="D6" s="128">
        <v>0.21254767972671762</v>
      </c>
      <c r="E6" s="128">
        <v>0.24439995784209703</v>
      </c>
      <c r="F6" s="128">
        <v>0.12985718646313035</v>
      </c>
      <c r="G6" s="128">
        <v>1.0450641314735356E-2</v>
      </c>
      <c r="H6" s="128">
        <v>0.34713215067873593</v>
      </c>
      <c r="I6" s="128">
        <v>0.11875026129391436</v>
      </c>
      <c r="J6" s="128">
        <v>1.0069624594543929</v>
      </c>
      <c r="K6" s="128">
        <v>2.3699098154520568E-2</v>
      </c>
      <c r="L6" s="128">
        <v>2.8546319448049537E-3</v>
      </c>
      <c r="M6" s="128">
        <v>6.2493791190868344E-4</v>
      </c>
      <c r="N6" s="128">
        <v>2.4649179709947196E-3</v>
      </c>
      <c r="O6" s="128">
        <v>1.5702590634823114E-6</v>
      </c>
      <c r="P6" s="128">
        <v>5.6026002773557983E-6</v>
      </c>
      <c r="Q6" s="128">
        <v>1.6637553264548008E-2</v>
      </c>
      <c r="R6" s="128">
        <v>8.5542032576865368E-3</v>
      </c>
      <c r="S6" s="128">
        <v>3.930571084209801E-2</v>
      </c>
      <c r="T6" s="128">
        <v>0</v>
      </c>
      <c r="U6" s="128">
        <v>2.6620677522578686E-3</v>
      </c>
      <c r="V6" s="128">
        <v>5.6593169747869566E-4</v>
      </c>
      <c r="W6" s="128">
        <v>2.3934636284197417E-5</v>
      </c>
      <c r="X6" s="128">
        <v>7.6118703201249296E-6</v>
      </c>
      <c r="Y6" s="128">
        <v>3.2509551948197693E-4</v>
      </c>
      <c r="Z6" s="128">
        <v>3.6408346570022098E-5</v>
      </c>
      <c r="AA6" s="128">
        <v>1.4138836337959749E-5</v>
      </c>
      <c r="AB6" s="128">
        <v>1.6414962978095122E-5</v>
      </c>
      <c r="AC6" s="128">
        <v>5.8468491736667005E-6</v>
      </c>
      <c r="AD6" s="128">
        <v>0</v>
      </c>
      <c r="AE6" s="128">
        <v>6.338330911422277E-5</v>
      </c>
      <c r="AF6" s="128">
        <v>1.0143923011306601E-5</v>
      </c>
      <c r="AG6" s="128">
        <v>5.3468459618261652E-4</v>
      </c>
      <c r="AH6" s="128">
        <v>7.4497037302332053E-4</v>
      </c>
      <c r="AI6" s="128">
        <v>1.1206805841989854E-4</v>
      </c>
      <c r="AJ6" s="128">
        <v>1.3806337693897224E-6</v>
      </c>
      <c r="AK6" s="128">
        <v>3.997456969359089E-6</v>
      </c>
      <c r="AL6" s="128">
        <v>2.9566563390776328E-6</v>
      </c>
      <c r="AM6" s="128">
        <v>3.4048194159648263E-3</v>
      </c>
      <c r="AN6" s="128">
        <v>1.1857819124845884E-4</v>
      </c>
      <c r="AO6" s="128">
        <v>3.5356499773463484E-6</v>
      </c>
      <c r="AP6" s="128">
        <v>4.9218864614924643E-6</v>
      </c>
      <c r="AQ6" s="128">
        <v>9.73259216424821E-6</v>
      </c>
      <c r="AR6" s="128">
        <v>1.4411017833119511E-4</v>
      </c>
      <c r="AS6" s="128">
        <v>7.0448140280576124E-7</v>
      </c>
      <c r="AT6" s="128">
        <v>8.4394994207453497E-7</v>
      </c>
      <c r="AU6" s="128">
        <v>2.3809846182127972E-6</v>
      </c>
      <c r="AV6" s="128">
        <v>2.7942238885668354E-6</v>
      </c>
      <c r="AW6" s="128">
        <v>6.8731423052545204E-7</v>
      </c>
      <c r="AX6" s="128">
        <v>2.5860049367276847E-6</v>
      </c>
      <c r="AY6" s="128">
        <v>2.714172070146559E-6</v>
      </c>
      <c r="AZ6" s="128">
        <v>1.9471215181700489E-6</v>
      </c>
      <c r="BA6" s="128">
        <v>5.3334781386165925E-6</v>
      </c>
      <c r="BB6" s="128">
        <v>5.0009524398747259E-6</v>
      </c>
      <c r="BC6" s="128">
        <v>4.9427085414457101E-6</v>
      </c>
      <c r="BD6" s="128">
        <v>3.8548385117946842E-6</v>
      </c>
      <c r="BE6" s="128">
        <v>2.4226755537741867E-6</v>
      </c>
      <c r="BF6" s="128">
        <v>6.1144831639911434E-6</v>
      </c>
      <c r="BG6" s="128">
        <v>6.0032948587227592E-6</v>
      </c>
      <c r="BH6" s="128">
        <v>2.4223367544653588E-6</v>
      </c>
      <c r="BI6" s="128">
        <v>3.5883217818124733E-6</v>
      </c>
      <c r="BJ6" s="128">
        <v>4.786658068729293E-6</v>
      </c>
      <c r="BK6" s="128">
        <v>3.0891472084851491E-6</v>
      </c>
      <c r="BL6" s="128">
        <v>6.5309711830705189E-6</v>
      </c>
      <c r="BM6" s="128">
        <v>7.1779513380902437E-6</v>
      </c>
      <c r="BN6" s="128">
        <v>3.6990070661131556E-6</v>
      </c>
      <c r="BO6" s="128">
        <v>7.6545497456442588E-6</v>
      </c>
      <c r="BP6" s="128">
        <v>3.7386322564681129E-4</v>
      </c>
      <c r="BQ6" s="128">
        <v>3.7172728934810857E-6</v>
      </c>
      <c r="BR6" s="128">
        <v>1.2962803386094637E-4</v>
      </c>
      <c r="BS6" s="128">
        <v>7.5325931487577402E-6</v>
      </c>
      <c r="BT6" s="128">
        <v>3.2728929584324609E-4</v>
      </c>
      <c r="BU6" s="128">
        <v>5.7149126185367062E-4</v>
      </c>
      <c r="BV6" s="128">
        <v>1.9662024237863972E-6</v>
      </c>
      <c r="BW6" s="128">
        <v>3.4014583147138308E-6</v>
      </c>
      <c r="BX6" s="128">
        <v>5.8202549226970994E-6</v>
      </c>
      <c r="BY6" s="128">
        <v>1.1505772737776676E-5</v>
      </c>
      <c r="BZ6" s="128">
        <v>2.6754299359560756E-5</v>
      </c>
      <c r="CA6" s="128">
        <v>2.7312700101713809E-6</v>
      </c>
      <c r="CB6" s="128">
        <v>2.3782480104914335E-6</v>
      </c>
      <c r="CC6" s="128">
        <v>1.9306665277222275E-6</v>
      </c>
      <c r="CD6" s="128">
        <v>2.5316853839147777E-6</v>
      </c>
      <c r="CE6" s="128">
        <v>3.4718501730130097E-6</v>
      </c>
      <c r="CF6" s="128">
        <v>1.9563186474126615E-6</v>
      </c>
      <c r="CG6" s="128">
        <v>7.459698324839149E-6</v>
      </c>
      <c r="CH6" s="128">
        <v>2.4295708895087786E-6</v>
      </c>
      <c r="CI6" s="128">
        <v>1.8528324645068993E-6</v>
      </c>
      <c r="CJ6" s="128">
        <v>3.5747704721117174E-6</v>
      </c>
      <c r="CK6" s="128">
        <v>6.3365198461005212E-6</v>
      </c>
      <c r="CL6" s="128">
        <v>8.3348305342973759E-7</v>
      </c>
      <c r="CM6" s="128">
        <v>4.6043978588142951E-6</v>
      </c>
      <c r="CN6" s="128">
        <v>1.926208956863732E-5</v>
      </c>
      <c r="CO6" s="128">
        <v>4.6616973671252576E-6</v>
      </c>
      <c r="CP6" s="128">
        <v>4.362720925934247E-6</v>
      </c>
      <c r="CQ6" s="128">
        <v>4.2945783865033785E-5</v>
      </c>
      <c r="CR6" s="128">
        <v>5.896303137076186E-6</v>
      </c>
      <c r="CS6" s="128">
        <v>3.1731638690884014E-4</v>
      </c>
      <c r="CT6" s="128">
        <v>1.7657073185374292E-4</v>
      </c>
      <c r="CU6" s="128">
        <v>2.4847668150337605E-4</v>
      </c>
      <c r="CV6" s="128">
        <v>9.5988546591419844E-6</v>
      </c>
      <c r="CW6" s="128">
        <v>4.3190684754731122E-4</v>
      </c>
      <c r="CX6" s="128">
        <v>1.0532821208423786E-3</v>
      </c>
      <c r="CY6" s="128">
        <v>3.9754462476776872E-4</v>
      </c>
      <c r="CZ6" s="128">
        <v>1.4351464147585738E-5</v>
      </c>
      <c r="DA6" s="128">
        <v>1.6660341674965891E-5</v>
      </c>
      <c r="DB6" s="128">
        <v>1.3841583400603158E-5</v>
      </c>
      <c r="DC6" s="128">
        <v>5.0572360755150436E-6</v>
      </c>
      <c r="DD6" s="128">
        <v>3.8705586888967184E-3</v>
      </c>
      <c r="DE6" s="128">
        <v>4.4357828184355035E-3</v>
      </c>
      <c r="DF6" s="128">
        <v>4.4903125935009708E-5</v>
      </c>
      <c r="DG6" s="128">
        <v>1.0817658559397565E-3</v>
      </c>
      <c r="DH6" s="128">
        <v>8.9434443832910797E-4</v>
      </c>
      <c r="DI6" s="128">
        <v>1.0006266627318517E-3</v>
      </c>
      <c r="DJ6" s="128">
        <v>3.7571946489171615E-5</v>
      </c>
      <c r="DK6" s="128">
        <v>1.005769097772553E-5</v>
      </c>
    </row>
    <row r="7" spans="2:115">
      <c r="B7" s="126">
        <v>12</v>
      </c>
      <c r="C7" s="127" t="s">
        <v>475</v>
      </c>
      <c r="D7" s="128">
        <v>0.10848378204024012</v>
      </c>
      <c r="E7" s="128">
        <v>0.11544511345270533</v>
      </c>
      <c r="F7" s="128">
        <v>5.3124067451539539E-2</v>
      </c>
      <c r="G7" s="128">
        <v>7.3884705419987652E-4</v>
      </c>
      <c r="H7" s="128">
        <v>4.4456968935237769E-2</v>
      </c>
      <c r="I7" s="128">
        <v>3.3911715211691604E-2</v>
      </c>
      <c r="J7" s="128">
        <v>6.0991511939357417E-4</v>
      </c>
      <c r="K7" s="128">
        <v>1.0075459766189194</v>
      </c>
      <c r="L7" s="128">
        <v>3.8747927408096876E-3</v>
      </c>
      <c r="M7" s="128">
        <v>7.1535107322510429E-5</v>
      </c>
      <c r="N7" s="128">
        <v>5.5610037151940186E-5</v>
      </c>
      <c r="O7" s="128">
        <v>2.1562639039084092E-8</v>
      </c>
      <c r="P7" s="128">
        <v>2.1619814566507548E-7</v>
      </c>
      <c r="Q7" s="128">
        <v>7.097776967593227E-3</v>
      </c>
      <c r="R7" s="128">
        <v>3.0449574819563252E-4</v>
      </c>
      <c r="S7" s="128">
        <v>6.3674880431504222E-4</v>
      </c>
      <c r="T7" s="128">
        <v>0</v>
      </c>
      <c r="U7" s="128">
        <v>1.03964878412202E-4</v>
      </c>
      <c r="V7" s="128">
        <v>1.2132930946045672E-4</v>
      </c>
      <c r="W7" s="128">
        <v>2.446427851123042E-6</v>
      </c>
      <c r="X7" s="128">
        <v>5.3043533391951979E-7</v>
      </c>
      <c r="Y7" s="128">
        <v>6.6370030320895595E-6</v>
      </c>
      <c r="Z7" s="128">
        <v>1.1443473960444792E-6</v>
      </c>
      <c r="AA7" s="128">
        <v>5.5581458302511643E-7</v>
      </c>
      <c r="AB7" s="128">
        <v>6.843824885577782E-5</v>
      </c>
      <c r="AC7" s="128">
        <v>1.4377907012090398E-6</v>
      </c>
      <c r="AD7" s="128">
        <v>0</v>
      </c>
      <c r="AE7" s="128">
        <v>1.6171741194552892E-5</v>
      </c>
      <c r="AF7" s="128">
        <v>1.8643218693622573E-6</v>
      </c>
      <c r="AG7" s="128">
        <v>1.7209354846298095E-6</v>
      </c>
      <c r="AH7" s="128">
        <v>2.5876767948568459E-5</v>
      </c>
      <c r="AI7" s="128">
        <v>2.6178732220448227E-5</v>
      </c>
      <c r="AJ7" s="128">
        <v>2.9105265940371868E-7</v>
      </c>
      <c r="AK7" s="128">
        <v>4.125390546944151E-7</v>
      </c>
      <c r="AL7" s="128">
        <v>1.8929445940366726E-7</v>
      </c>
      <c r="AM7" s="128">
        <v>2.4747916108578752E-6</v>
      </c>
      <c r="AN7" s="128">
        <v>1.6036912248315897E-3</v>
      </c>
      <c r="AO7" s="128">
        <v>1.5756352404007775E-7</v>
      </c>
      <c r="AP7" s="128">
        <v>1.823660901945728E-7</v>
      </c>
      <c r="AQ7" s="128">
        <v>2.1597154517165785E-6</v>
      </c>
      <c r="AR7" s="128">
        <v>3.0742875440626924E-6</v>
      </c>
      <c r="AS7" s="128">
        <v>1.0167153219111849E-8</v>
      </c>
      <c r="AT7" s="128">
        <v>2.4323174610166164E-8</v>
      </c>
      <c r="AU7" s="128">
        <v>1.4135097175005118E-7</v>
      </c>
      <c r="AV7" s="128">
        <v>3.5280063281612454E-8</v>
      </c>
      <c r="AW7" s="128">
        <v>1.4121015758645494E-8</v>
      </c>
      <c r="AX7" s="128">
        <v>5.0054219721317707E-8</v>
      </c>
      <c r="AY7" s="128">
        <v>1.0703558700941315E-7</v>
      </c>
      <c r="AZ7" s="128">
        <v>9.8980100011950664E-8</v>
      </c>
      <c r="BA7" s="128">
        <v>8.9724905174354126E-8</v>
      </c>
      <c r="BB7" s="128">
        <v>9.8218377522487407E-8</v>
      </c>
      <c r="BC7" s="128">
        <v>1.502643352075096E-7</v>
      </c>
      <c r="BD7" s="128">
        <v>1.1486983188602075E-7</v>
      </c>
      <c r="BE7" s="128">
        <v>1.2121258373103084E-7</v>
      </c>
      <c r="BF7" s="128">
        <v>1.486666586845504E-7</v>
      </c>
      <c r="BG7" s="128">
        <v>1.8965115558126698E-7</v>
      </c>
      <c r="BH7" s="128">
        <v>9.534473530638119E-8</v>
      </c>
      <c r="BI7" s="128">
        <v>1.2853053239704428E-7</v>
      </c>
      <c r="BJ7" s="128">
        <v>1.5174409379201385E-7</v>
      </c>
      <c r="BK7" s="128">
        <v>1.5562259617683333E-7</v>
      </c>
      <c r="BL7" s="128">
        <v>1.1596171855196463E-7</v>
      </c>
      <c r="BM7" s="128">
        <v>1.4140020134463057E-7</v>
      </c>
      <c r="BN7" s="128">
        <v>1.0524900647064328E-7</v>
      </c>
      <c r="BO7" s="128">
        <v>6.9244505072154568E-8</v>
      </c>
      <c r="BP7" s="128">
        <v>1.9005450201305823E-5</v>
      </c>
      <c r="BQ7" s="128">
        <v>4.2220358297121594E-8</v>
      </c>
      <c r="BR7" s="128">
        <v>2.1312891841328937E-7</v>
      </c>
      <c r="BS7" s="128">
        <v>1.4389880360260826E-7</v>
      </c>
      <c r="BT7" s="128">
        <v>3.0047048875051096E-7</v>
      </c>
      <c r="BU7" s="128">
        <v>4.5448948157932777E-7</v>
      </c>
      <c r="BV7" s="128">
        <v>5.4009601055378141E-8</v>
      </c>
      <c r="BW7" s="128">
        <v>2.5071708879824394E-7</v>
      </c>
      <c r="BX7" s="128">
        <v>8.4428670510419422E-8</v>
      </c>
      <c r="BY7" s="128">
        <v>1.8661384160341175E-7</v>
      </c>
      <c r="BZ7" s="128">
        <v>9.0480962963175719E-8</v>
      </c>
      <c r="CA7" s="128">
        <v>5.778955135350909E-8</v>
      </c>
      <c r="CB7" s="128">
        <v>5.3161596394240395E-8</v>
      </c>
      <c r="CC7" s="128">
        <v>4.0240750524623245E-8</v>
      </c>
      <c r="CD7" s="128">
        <v>1.7400295757157115E-8</v>
      </c>
      <c r="CE7" s="128">
        <v>2.0369753283412308E-7</v>
      </c>
      <c r="CF7" s="128">
        <v>3.4117458367774513E-8</v>
      </c>
      <c r="CG7" s="128">
        <v>6.5230083487514212E-8</v>
      </c>
      <c r="CH7" s="128">
        <v>5.6377447010665928E-8</v>
      </c>
      <c r="CI7" s="128">
        <v>4.6373171456840906E-8</v>
      </c>
      <c r="CJ7" s="128">
        <v>7.3680325793869516E-8</v>
      </c>
      <c r="CK7" s="128">
        <v>1.5890666235098589E-7</v>
      </c>
      <c r="CL7" s="128">
        <v>3.1112568249351316E-8</v>
      </c>
      <c r="CM7" s="128">
        <v>2.8043084934928636E-7</v>
      </c>
      <c r="CN7" s="128">
        <v>1.5905954680131627E-7</v>
      </c>
      <c r="CO7" s="128">
        <v>2.2713416750901391E-7</v>
      </c>
      <c r="CP7" s="128">
        <v>2.6267623330555815E-7</v>
      </c>
      <c r="CQ7" s="128">
        <v>3.1144538073661497E-7</v>
      </c>
      <c r="CR7" s="128">
        <v>1.0198613830118747E-6</v>
      </c>
      <c r="CS7" s="128">
        <v>3.1657782975681834E-5</v>
      </c>
      <c r="CT7" s="128">
        <v>1.1619452007100737E-4</v>
      </c>
      <c r="CU7" s="128">
        <v>2.1220942388407226E-5</v>
      </c>
      <c r="CV7" s="128">
        <v>4.2021685398381723E-7</v>
      </c>
      <c r="CW7" s="128">
        <v>4.7851114925222347E-5</v>
      </c>
      <c r="CX7" s="128">
        <v>1.3523330430257886E-4</v>
      </c>
      <c r="CY7" s="128">
        <v>2.3582268936878722E-6</v>
      </c>
      <c r="CZ7" s="128">
        <v>1.2862890173149039E-7</v>
      </c>
      <c r="DA7" s="128">
        <v>1.5600481312628039E-7</v>
      </c>
      <c r="DB7" s="128">
        <v>1.0605836091774163E-7</v>
      </c>
      <c r="DC7" s="128">
        <v>1.636931994674447E-7</v>
      </c>
      <c r="DD7" s="128">
        <v>3.4382571594912905E-4</v>
      </c>
      <c r="DE7" s="128">
        <v>7.4189652325350902E-4</v>
      </c>
      <c r="DF7" s="128">
        <v>4.6220492059986175E-7</v>
      </c>
      <c r="DG7" s="128">
        <v>1.9836799525788186E-6</v>
      </c>
      <c r="DH7" s="128">
        <v>4.7728156739202613E-6</v>
      </c>
      <c r="DI7" s="128">
        <v>2.5872326750247162E-5</v>
      </c>
      <c r="DJ7" s="128">
        <v>1.1035183205686633E-6</v>
      </c>
      <c r="DK7" s="128">
        <v>4.340030271849116E-7</v>
      </c>
    </row>
    <row r="8" spans="2:115">
      <c r="B8" s="126">
        <v>13</v>
      </c>
      <c r="C8" s="127" t="s">
        <v>476</v>
      </c>
      <c r="D8" s="128">
        <v>0.97399632510998169</v>
      </c>
      <c r="E8" s="128">
        <v>0.18817348311264198</v>
      </c>
      <c r="F8" s="128">
        <v>0.22341673743564661</v>
      </c>
      <c r="G8" s="128">
        <v>0</v>
      </c>
      <c r="H8" s="128">
        <v>9.1906457365833957E-2</v>
      </c>
      <c r="I8" s="128">
        <v>9.1452971556463064E-2</v>
      </c>
      <c r="J8" s="128">
        <v>4.2196821202159514E-2</v>
      </c>
      <c r="K8" s="128">
        <v>2.2935955287824945E-2</v>
      </c>
      <c r="L8" s="128">
        <v>1.0002039742714413</v>
      </c>
      <c r="M8" s="128">
        <v>4.2931162704094656E-5</v>
      </c>
      <c r="N8" s="128">
        <v>1.0447144060284553E-4</v>
      </c>
      <c r="O8" s="128">
        <v>6.6360895756300774E-8</v>
      </c>
      <c r="P8" s="128">
        <v>2.3951822991982267E-7</v>
      </c>
      <c r="Q8" s="128">
        <v>8.5156072733866218E-4</v>
      </c>
      <c r="R8" s="128">
        <v>3.6498318125864366E-4</v>
      </c>
      <c r="S8" s="128">
        <v>1.6604576753174399E-3</v>
      </c>
      <c r="T8" s="128">
        <v>0</v>
      </c>
      <c r="U8" s="128">
        <v>1.1378325498255031E-4</v>
      </c>
      <c r="V8" s="128">
        <v>2.6350374940066245E-5</v>
      </c>
      <c r="W8" s="128">
        <v>1.1327108449369528E-6</v>
      </c>
      <c r="X8" s="128">
        <v>3.3180469155847266E-7</v>
      </c>
      <c r="Y8" s="128">
        <v>1.3763432931157846E-5</v>
      </c>
      <c r="Z8" s="128">
        <v>1.5502004761378591E-6</v>
      </c>
      <c r="AA8" s="128">
        <v>6.0445218067158792E-7</v>
      </c>
      <c r="AB8" s="128">
        <v>2.1781750344131497E-6</v>
      </c>
      <c r="AC8" s="128">
        <v>2.7766888565019779E-7</v>
      </c>
      <c r="AD8" s="128">
        <v>0</v>
      </c>
      <c r="AE8" s="128">
        <v>3.0074699136835399E-6</v>
      </c>
      <c r="AF8" s="128">
        <v>4.6558621447052766E-7</v>
      </c>
      <c r="AG8" s="128">
        <v>2.2436473852866315E-5</v>
      </c>
      <c r="AH8" s="128">
        <v>3.1771802147627019E-5</v>
      </c>
      <c r="AI8" s="128">
        <v>5.268342214611673E-6</v>
      </c>
      <c r="AJ8" s="128">
        <v>6.4192959113304045E-8</v>
      </c>
      <c r="AK8" s="128">
        <v>1.764958403913077E-7</v>
      </c>
      <c r="AL8" s="128">
        <v>1.279959083505501E-7</v>
      </c>
      <c r="AM8" s="128">
        <v>1.4268816568299301E-4</v>
      </c>
      <c r="AN8" s="128">
        <v>3.9895336808780806E-5</v>
      </c>
      <c r="AO8" s="128">
        <v>1.5162726945361964E-7</v>
      </c>
      <c r="AP8" s="128">
        <v>2.1017866954564791E-7</v>
      </c>
      <c r="AQ8" s="128">
        <v>4.5502762401585702E-7</v>
      </c>
      <c r="AR8" s="128">
        <v>6.1040452192998236E-6</v>
      </c>
      <c r="AS8" s="128">
        <v>2.9735306187989076E-8</v>
      </c>
      <c r="AT8" s="128">
        <v>3.5888950796946806E-8</v>
      </c>
      <c r="AU8" s="128">
        <v>1.0283739509872689E-7</v>
      </c>
      <c r="AV8" s="128">
        <v>1.1782722031762919E-7</v>
      </c>
      <c r="AW8" s="128">
        <v>2.9104696891257405E-8</v>
      </c>
      <c r="AX8" s="128">
        <v>1.0943876482672872E-7</v>
      </c>
      <c r="AY8" s="128">
        <v>1.1607765500258016E-7</v>
      </c>
      <c r="AZ8" s="128">
        <v>8.3740620611320056E-8</v>
      </c>
      <c r="BA8" s="128">
        <v>2.2539118511044684E-7</v>
      </c>
      <c r="BB8" s="128">
        <v>2.1164565047207567E-7</v>
      </c>
      <c r="BC8" s="128">
        <v>2.1035100464796609E-7</v>
      </c>
      <c r="BD8" s="128">
        <v>1.6399619235854732E-7</v>
      </c>
      <c r="BE8" s="128">
        <v>1.0413871632375977E-7</v>
      </c>
      <c r="BF8" s="128">
        <v>2.5939644258439563E-7</v>
      </c>
      <c r="BG8" s="128">
        <v>2.5563194768710412E-7</v>
      </c>
      <c r="BH8" s="128">
        <v>1.0356024191462662E-7</v>
      </c>
      <c r="BI8" s="128">
        <v>1.531363409699367E-7</v>
      </c>
      <c r="BJ8" s="128">
        <v>2.0383629870607774E-7</v>
      </c>
      <c r="BK8" s="128">
        <v>1.3281735245117975E-7</v>
      </c>
      <c r="BL8" s="128">
        <v>2.7613271754757242E-7</v>
      </c>
      <c r="BM8" s="128">
        <v>3.0379403546415322E-7</v>
      </c>
      <c r="BN8" s="128">
        <v>1.5725688399097083E-7</v>
      </c>
      <c r="BO8" s="128">
        <v>3.2218467469810958E-7</v>
      </c>
      <c r="BP8" s="128">
        <v>1.6076782725068787E-5</v>
      </c>
      <c r="BQ8" s="128">
        <v>1.5664718880896229E-7</v>
      </c>
      <c r="BR8" s="128">
        <v>5.4357350678426823E-6</v>
      </c>
      <c r="BS8" s="128">
        <v>3.1894110075933453E-7</v>
      </c>
      <c r="BT8" s="128">
        <v>1.3717417684149077E-5</v>
      </c>
      <c r="BU8" s="128">
        <v>2.3950876754833542E-5</v>
      </c>
      <c r="BV8" s="128">
        <v>8.3594717323041274E-8</v>
      </c>
      <c r="BW8" s="128">
        <v>1.4796833966559264E-7</v>
      </c>
      <c r="BX8" s="128">
        <v>2.4567208332564371E-7</v>
      </c>
      <c r="BY8" s="128">
        <v>4.8607431939517899E-7</v>
      </c>
      <c r="BZ8" s="128">
        <v>1.1227701137556834E-6</v>
      </c>
      <c r="CA8" s="128">
        <v>1.1568075172924302E-7</v>
      </c>
      <c r="CB8" s="128">
        <v>1.007895466804631E-7</v>
      </c>
      <c r="CC8" s="128">
        <v>8.1758970914735941E-8</v>
      </c>
      <c r="CD8" s="128">
        <v>1.0643811353358603E-7</v>
      </c>
      <c r="CE8" s="128">
        <v>1.4988481117980744E-7</v>
      </c>
      <c r="CF8" s="128">
        <v>8.2701638506776946E-8</v>
      </c>
      <c r="CG8" s="128">
        <v>3.13948170197269E-7</v>
      </c>
      <c r="CH8" s="128">
        <v>1.0305556693034512E-7</v>
      </c>
      <c r="CI8" s="128">
        <v>7.8637340401276625E-8</v>
      </c>
      <c r="CJ8" s="128">
        <v>1.5137503977294088E-7</v>
      </c>
      <c r="CK8" s="128">
        <v>2.6918326633020274E-7</v>
      </c>
      <c r="CL8" s="128">
        <v>3.5595230409734615E-8</v>
      </c>
      <c r="CM8" s="128">
        <v>1.9900013588712797E-7</v>
      </c>
      <c r="CN8" s="128">
        <v>8.1039732911774198E-7</v>
      </c>
      <c r="CO8" s="128">
        <v>2.0024087058807605E-7</v>
      </c>
      <c r="CP8" s="128">
        <v>1.884885232254162E-7</v>
      </c>
      <c r="CQ8" s="128">
        <v>1.8058742207385465E-6</v>
      </c>
      <c r="CR8" s="128">
        <v>2.6922792096057857E-7</v>
      </c>
      <c r="CS8" s="128">
        <v>1.3982588922977316E-5</v>
      </c>
      <c r="CT8" s="128">
        <v>9.9275798725150954E-6</v>
      </c>
      <c r="CU8" s="128">
        <v>1.0871366280794596E-5</v>
      </c>
      <c r="CV8" s="128">
        <v>4.1128917125211341E-7</v>
      </c>
      <c r="CW8" s="128">
        <v>1.9135722104227754E-5</v>
      </c>
      <c r="CX8" s="128">
        <v>4.7069625449285922E-5</v>
      </c>
      <c r="CY8" s="128">
        <v>1.6705254983206926E-5</v>
      </c>
      <c r="CZ8" s="128">
        <v>6.0401851604114547E-7</v>
      </c>
      <c r="DA8" s="128">
        <v>7.0133897140777498E-7</v>
      </c>
      <c r="DB8" s="128">
        <v>5.821700947541768E-7</v>
      </c>
      <c r="DC8" s="128">
        <v>2.1543568125295221E-7</v>
      </c>
      <c r="DD8" s="128">
        <v>1.6963604655927944E-4</v>
      </c>
      <c r="DE8" s="128">
        <v>2.0198520056809223E-4</v>
      </c>
      <c r="DF8" s="128">
        <v>1.8911871696164394E-6</v>
      </c>
      <c r="DG8" s="128">
        <v>4.5360411973318909E-5</v>
      </c>
      <c r="DH8" s="128">
        <v>3.7569711252609027E-5</v>
      </c>
      <c r="DI8" s="128">
        <v>4.2481846246353329E-5</v>
      </c>
      <c r="DJ8" s="128">
        <v>1.5980394301745056E-6</v>
      </c>
      <c r="DK8" s="128">
        <v>4.307954513443913E-7</v>
      </c>
    </row>
    <row r="9" spans="2:115">
      <c r="B9" s="126">
        <v>15</v>
      </c>
      <c r="C9" s="127" t="s">
        <v>477</v>
      </c>
      <c r="D9" s="128">
        <v>0.12212882716105011</v>
      </c>
      <c r="E9" s="128">
        <v>0.25104181512717338</v>
      </c>
      <c r="F9" s="128">
        <v>0.2155218280927737</v>
      </c>
      <c r="G9" s="128">
        <v>5.3976026480449899E-4</v>
      </c>
      <c r="H9" s="128">
        <v>0.12581750277846984</v>
      </c>
      <c r="I9" s="128">
        <v>9.8805835515295523E-2</v>
      </c>
      <c r="J9" s="128">
        <v>1.7155382902252903E-4</v>
      </c>
      <c r="K9" s="128">
        <v>1.5722796564237947E-5</v>
      </c>
      <c r="L9" s="128">
        <v>1.8809113477369867E-6</v>
      </c>
      <c r="M9" s="128">
        <v>1.020684103042248</v>
      </c>
      <c r="N9" s="128">
        <v>2.0764525381229224E-5</v>
      </c>
      <c r="O9" s="128">
        <v>7.4036017558589222E-6</v>
      </c>
      <c r="P9" s="128">
        <v>7.1422747545889936E-6</v>
      </c>
      <c r="Q9" s="128">
        <v>9.627182385177322E-5</v>
      </c>
      <c r="R9" s="128">
        <v>6.5230466364906746E-6</v>
      </c>
      <c r="S9" s="128">
        <v>3.4217493714672987E-5</v>
      </c>
      <c r="T9" s="128">
        <v>0</v>
      </c>
      <c r="U9" s="128">
        <v>2.7134354040390904E-6</v>
      </c>
      <c r="V9" s="128">
        <v>2.1696378550081338E-6</v>
      </c>
      <c r="W9" s="128">
        <v>5.1569629283189531E-3</v>
      </c>
      <c r="X9" s="128">
        <v>9.2505801923902604E-5</v>
      </c>
      <c r="Y9" s="128">
        <v>1.9659719981161822E-6</v>
      </c>
      <c r="Z9" s="128">
        <v>4.3269083046095085E-6</v>
      </c>
      <c r="AA9" s="128">
        <v>3.0214241252731835E-6</v>
      </c>
      <c r="AB9" s="128">
        <v>1.1946132914757848E-6</v>
      </c>
      <c r="AC9" s="128">
        <v>9.5401144181818466E-5</v>
      </c>
      <c r="AD9" s="128">
        <v>0</v>
      </c>
      <c r="AE9" s="128">
        <v>1.5823136582604051E-6</v>
      </c>
      <c r="AF9" s="128">
        <v>2.3944934511788715E-6</v>
      </c>
      <c r="AG9" s="128">
        <v>3.9632166578391744E-6</v>
      </c>
      <c r="AH9" s="128">
        <v>2.589705681797444E-6</v>
      </c>
      <c r="AI9" s="128">
        <v>2.324758286933648E-4</v>
      </c>
      <c r="AJ9" s="128">
        <v>1.1322499902954176E-6</v>
      </c>
      <c r="AK9" s="128">
        <v>3.3792358873868057E-6</v>
      </c>
      <c r="AL9" s="128">
        <v>9.036603141296213E-7</v>
      </c>
      <c r="AM9" s="128">
        <v>2.1701414782598901E-6</v>
      </c>
      <c r="AN9" s="128">
        <v>9.2948370508138647E-5</v>
      </c>
      <c r="AO9" s="128">
        <v>5.4248291899930377E-6</v>
      </c>
      <c r="AP9" s="128">
        <v>1.3401825102211624E-6</v>
      </c>
      <c r="AQ9" s="128">
        <v>1.8484253840434472E-5</v>
      </c>
      <c r="AR9" s="128">
        <v>3.1405024122312469E-6</v>
      </c>
      <c r="AS9" s="128">
        <v>1.2346434193310787E-7</v>
      </c>
      <c r="AT9" s="128">
        <v>3.0794199759980651E-7</v>
      </c>
      <c r="AU9" s="128">
        <v>1.0112166925532622E-6</v>
      </c>
      <c r="AV9" s="128">
        <v>2.4268327709660816E-7</v>
      </c>
      <c r="AW9" s="128">
        <v>2.8772704527041826E-7</v>
      </c>
      <c r="AX9" s="128">
        <v>1.0798156687739527E-6</v>
      </c>
      <c r="AY9" s="128">
        <v>3.010779312003674E-6</v>
      </c>
      <c r="AZ9" s="128">
        <v>1.1017231022683067E-6</v>
      </c>
      <c r="BA9" s="128">
        <v>5.1976375597584379E-7</v>
      </c>
      <c r="BB9" s="128">
        <v>4.9351658804856204E-7</v>
      </c>
      <c r="BC9" s="128">
        <v>1.2862686877136866E-6</v>
      </c>
      <c r="BD9" s="128">
        <v>5.4342639260208656E-7</v>
      </c>
      <c r="BE9" s="128">
        <v>5.6785730030737534E-7</v>
      </c>
      <c r="BF9" s="128">
        <v>7.763179572673902E-7</v>
      </c>
      <c r="BG9" s="128">
        <v>8.2985157291531785E-7</v>
      </c>
      <c r="BH9" s="128">
        <v>5.0669477759026778E-7</v>
      </c>
      <c r="BI9" s="128">
        <v>1.0484574081787488E-6</v>
      </c>
      <c r="BJ9" s="128">
        <v>6.3543487227034143E-7</v>
      </c>
      <c r="BK9" s="128">
        <v>1.2051418115758378E-6</v>
      </c>
      <c r="BL9" s="128">
        <v>8.4953497621172182E-7</v>
      </c>
      <c r="BM9" s="128">
        <v>1.1244758283342481E-6</v>
      </c>
      <c r="BN9" s="128">
        <v>4.2866232249529106E-7</v>
      </c>
      <c r="BO9" s="128">
        <v>8.899196413121267E-7</v>
      </c>
      <c r="BP9" s="128">
        <v>6.9785622219479103E-5</v>
      </c>
      <c r="BQ9" s="128">
        <v>2.8116309723924337E-7</v>
      </c>
      <c r="BR9" s="128">
        <v>4.926114339558153E-5</v>
      </c>
      <c r="BS9" s="128">
        <v>1.6981636477668444E-5</v>
      </c>
      <c r="BT9" s="128">
        <v>7.7117302674915222E-6</v>
      </c>
      <c r="BU9" s="128">
        <v>9.6548729945860644E-6</v>
      </c>
      <c r="BV9" s="128">
        <v>3.3969819106543737E-6</v>
      </c>
      <c r="BW9" s="128">
        <v>9.7991052103289355E-7</v>
      </c>
      <c r="BX9" s="128">
        <v>8.0571927267456327E-7</v>
      </c>
      <c r="BY9" s="128">
        <v>7.9359315665764068E-7</v>
      </c>
      <c r="BZ9" s="128">
        <v>8.0941633269475547E-7</v>
      </c>
      <c r="CA9" s="128">
        <v>2.8009220827958358E-7</v>
      </c>
      <c r="CB9" s="128">
        <v>1.6832400225663878E-7</v>
      </c>
      <c r="CC9" s="128">
        <v>2.2529082815491141E-7</v>
      </c>
      <c r="CD9" s="128">
        <v>1.4332016583667758E-7</v>
      </c>
      <c r="CE9" s="128">
        <v>4.193259459409475E-7</v>
      </c>
      <c r="CF9" s="128">
        <v>3.2004696341092142E-7</v>
      </c>
      <c r="CG9" s="128">
        <v>1.804517721348153E-6</v>
      </c>
      <c r="CH9" s="128">
        <v>3.2566787664218727E-6</v>
      </c>
      <c r="CI9" s="128">
        <v>5.8985392749622219E-7</v>
      </c>
      <c r="CJ9" s="128">
        <v>1.1130063941347321E-6</v>
      </c>
      <c r="CK9" s="128">
        <v>1.8396002647554418E-5</v>
      </c>
      <c r="CL9" s="128">
        <v>9.9159227705642235E-8</v>
      </c>
      <c r="CM9" s="128">
        <v>3.9442716200916606E-7</v>
      </c>
      <c r="CN9" s="128">
        <v>5.6060902846241584E-7</v>
      </c>
      <c r="CO9" s="128">
        <v>4.6764688830958564E-7</v>
      </c>
      <c r="CP9" s="128">
        <v>3.5138213005632034E-7</v>
      </c>
      <c r="CQ9" s="128">
        <v>8.2829340862034034E-7</v>
      </c>
      <c r="CR9" s="128">
        <v>6.3251592103852775E-7</v>
      </c>
      <c r="CS9" s="128">
        <v>9.7232170926569444E-6</v>
      </c>
      <c r="CT9" s="128">
        <v>8.3208149271881612E-6</v>
      </c>
      <c r="CU9" s="128">
        <v>3.2071926439098638E-6</v>
      </c>
      <c r="CV9" s="128">
        <v>1.5735611468389425E-6</v>
      </c>
      <c r="CW9" s="128">
        <v>1.3318722469689971E-5</v>
      </c>
      <c r="CX9" s="128">
        <v>3.0375246699215794E-5</v>
      </c>
      <c r="CY9" s="128">
        <v>6.6132571082255413E-7</v>
      </c>
      <c r="CZ9" s="128">
        <v>5.0602633597409925E-7</v>
      </c>
      <c r="DA9" s="128">
        <v>5.7688757812587415E-7</v>
      </c>
      <c r="DB9" s="128">
        <v>7.0714340522521196E-7</v>
      </c>
      <c r="DC9" s="128">
        <v>9.1274299588856146E-7</v>
      </c>
      <c r="DD9" s="128">
        <v>2.0210304083134609E-4</v>
      </c>
      <c r="DE9" s="128">
        <v>2.9288359484554903E-4</v>
      </c>
      <c r="DF9" s="128">
        <v>3.0368342480485769E-6</v>
      </c>
      <c r="DG9" s="128">
        <v>1.3818345955118972E-6</v>
      </c>
      <c r="DH9" s="128">
        <v>5.7163689125267443E-7</v>
      </c>
      <c r="DI9" s="128">
        <v>1.7506597832556989E-5</v>
      </c>
      <c r="DJ9" s="128">
        <v>3.1708915813637916E-6</v>
      </c>
      <c r="DK9" s="128">
        <v>5.3392437375194533E-7</v>
      </c>
    </row>
    <row r="10" spans="2:115">
      <c r="B10" s="126">
        <v>17</v>
      </c>
      <c r="C10" s="127" t="s">
        <v>478</v>
      </c>
      <c r="D10" s="128">
        <v>6.0409607467516446E-3</v>
      </c>
      <c r="E10" s="128">
        <v>0.11867934633662265</v>
      </c>
      <c r="F10" s="128">
        <v>0.33988274469834434</v>
      </c>
      <c r="G10" s="128">
        <v>9.1080194869241503E-4</v>
      </c>
      <c r="H10" s="128">
        <v>0.12180507963007081</v>
      </c>
      <c r="I10" s="128">
        <v>8.0606302696370383E-2</v>
      </c>
      <c r="J10" s="128">
        <v>4.6826877856637696E-8</v>
      </c>
      <c r="K10" s="128">
        <v>1.7292446806851327E-6</v>
      </c>
      <c r="L10" s="128">
        <v>1.5501349313423405E-7</v>
      </c>
      <c r="M10" s="128">
        <v>2.8789502012824605E-7</v>
      </c>
      <c r="N10" s="128">
        <v>1.000437967427976</v>
      </c>
      <c r="O10" s="128">
        <v>4.4180785522639285E-9</v>
      </c>
      <c r="P10" s="128">
        <v>1.9698434980759787E-8</v>
      </c>
      <c r="Q10" s="128">
        <v>3.8517046371323228E-5</v>
      </c>
      <c r="R10" s="128">
        <v>1.6405533278371587E-6</v>
      </c>
      <c r="S10" s="128">
        <v>8.1195205778755825E-6</v>
      </c>
      <c r="T10" s="128">
        <v>0</v>
      </c>
      <c r="U10" s="128">
        <v>1.5847667704750438E-8</v>
      </c>
      <c r="V10" s="128">
        <v>2.5640470915978094E-7</v>
      </c>
      <c r="W10" s="128">
        <v>4.2236483037980422E-8</v>
      </c>
      <c r="X10" s="128">
        <v>7.6489529177482444E-8</v>
      </c>
      <c r="Y10" s="128">
        <v>4.6186256298466508E-8</v>
      </c>
      <c r="Z10" s="128">
        <v>1.324359316245528E-8</v>
      </c>
      <c r="AA10" s="128">
        <v>6.6074913725615848E-9</v>
      </c>
      <c r="AB10" s="128">
        <v>5.0330616845634815E-7</v>
      </c>
      <c r="AC10" s="128">
        <v>9.6828911328676293E-9</v>
      </c>
      <c r="AD10" s="128">
        <v>0</v>
      </c>
      <c r="AE10" s="128">
        <v>9.9040915460447933E-8</v>
      </c>
      <c r="AF10" s="128">
        <v>1.6684476958528614E-8</v>
      </c>
      <c r="AG10" s="128">
        <v>2.8628366722166359E-8</v>
      </c>
      <c r="AH10" s="128">
        <v>1.2273361990559561E-6</v>
      </c>
      <c r="AI10" s="128">
        <v>1.4858890876719294E-7</v>
      </c>
      <c r="AJ10" s="128">
        <v>1.9970648235449087E-9</v>
      </c>
      <c r="AK10" s="128">
        <v>7.5821640150511409E-9</v>
      </c>
      <c r="AL10" s="128">
        <v>4.7888676417395931E-9</v>
      </c>
      <c r="AM10" s="128">
        <v>7.8119706893296477E-9</v>
      </c>
      <c r="AN10" s="128">
        <v>1.5351999818200759E-7</v>
      </c>
      <c r="AO10" s="128">
        <v>2.7496791510583944E-8</v>
      </c>
      <c r="AP10" s="128">
        <v>6.1153478771336844E-9</v>
      </c>
      <c r="AQ10" s="128">
        <v>5.0148550995755333E-8</v>
      </c>
      <c r="AR10" s="128">
        <v>4.1347098453003515E-8</v>
      </c>
      <c r="AS10" s="128">
        <v>6.3763340622892059E-10</v>
      </c>
      <c r="AT10" s="128">
        <v>1.2163968161635524E-8</v>
      </c>
      <c r="AU10" s="128">
        <v>2.6908784488132786E-8</v>
      </c>
      <c r="AV10" s="128">
        <v>5.6139008839727872E-9</v>
      </c>
      <c r="AW10" s="128">
        <v>1.154595666062452E-9</v>
      </c>
      <c r="AX10" s="128">
        <v>7.9308542712755212E-9</v>
      </c>
      <c r="AY10" s="128">
        <v>3.994775157329036E-9</v>
      </c>
      <c r="AZ10" s="128">
        <v>3.9138104951930553E-9</v>
      </c>
      <c r="BA10" s="128">
        <v>4.8218632759700868E-9</v>
      </c>
      <c r="BB10" s="128">
        <v>1.2221844487338937E-8</v>
      </c>
      <c r="BC10" s="128">
        <v>1.6591781052106827E-8</v>
      </c>
      <c r="BD10" s="128">
        <v>6.4583614305747007E-9</v>
      </c>
      <c r="BE10" s="128">
        <v>1.2436429335695083E-8</v>
      </c>
      <c r="BF10" s="128">
        <v>4.071577388265275E-8</v>
      </c>
      <c r="BG10" s="128">
        <v>7.2307746887447045E-9</v>
      </c>
      <c r="BH10" s="128">
        <v>3.6323114281570398E-8</v>
      </c>
      <c r="BI10" s="128">
        <v>9.5585891424134505E-9</v>
      </c>
      <c r="BJ10" s="128">
        <v>2.0287371528285152E-8</v>
      </c>
      <c r="BK10" s="128">
        <v>1.4259126283823172E-8</v>
      </c>
      <c r="BL10" s="128">
        <v>7.6751839446869916E-9</v>
      </c>
      <c r="BM10" s="128">
        <v>7.6160264700103141E-9</v>
      </c>
      <c r="BN10" s="128">
        <v>6.035269646380825E-9</v>
      </c>
      <c r="BO10" s="128">
        <v>3.8131088767010121E-9</v>
      </c>
      <c r="BP10" s="128">
        <v>4.6467080383628689E-5</v>
      </c>
      <c r="BQ10" s="128">
        <v>5.4892354695280445E-9</v>
      </c>
      <c r="BR10" s="128">
        <v>1.5851776539537511E-8</v>
      </c>
      <c r="BS10" s="128">
        <v>3.5657693041882721E-8</v>
      </c>
      <c r="BT10" s="128">
        <v>2.6695799404158953E-8</v>
      </c>
      <c r="BU10" s="128">
        <v>3.6667764264000561E-8</v>
      </c>
      <c r="BV10" s="128">
        <v>3.5802037625979471E-9</v>
      </c>
      <c r="BW10" s="128">
        <v>3.7240755711375464E-9</v>
      </c>
      <c r="BX10" s="128">
        <v>1.3046764735299561E-8</v>
      </c>
      <c r="BY10" s="128">
        <v>1.219348712044941E-8</v>
      </c>
      <c r="BZ10" s="128">
        <v>8.2835742576068793E-9</v>
      </c>
      <c r="CA10" s="128">
        <v>9.1391677703811195E-9</v>
      </c>
      <c r="CB10" s="128">
        <v>6.3517503593210221E-9</v>
      </c>
      <c r="CC10" s="128">
        <v>4.7446473045889273E-9</v>
      </c>
      <c r="CD10" s="128">
        <v>1.7087319865990123E-9</v>
      </c>
      <c r="CE10" s="128">
        <v>9.9644187071212527E-9</v>
      </c>
      <c r="CF10" s="128">
        <v>6.0253615044385623E-9</v>
      </c>
      <c r="CG10" s="128">
        <v>1.1368782215195542E-8</v>
      </c>
      <c r="CH10" s="128">
        <v>7.5371440758881065E-9</v>
      </c>
      <c r="CI10" s="128">
        <v>8.2517761876067928E-9</v>
      </c>
      <c r="CJ10" s="128">
        <v>8.3597287909731034E-9</v>
      </c>
      <c r="CK10" s="128">
        <v>1.0339462131174761E-8</v>
      </c>
      <c r="CL10" s="128">
        <v>5.041448841236508E-9</v>
      </c>
      <c r="CM10" s="128">
        <v>2.6694432225483495E-8</v>
      </c>
      <c r="CN10" s="128">
        <v>2.3977331801797397E-8</v>
      </c>
      <c r="CO10" s="128">
        <v>1.1880797589612699E-7</v>
      </c>
      <c r="CP10" s="128">
        <v>1.9768300737999129E-8</v>
      </c>
      <c r="CQ10" s="128">
        <v>6.6661171053795726E-8</v>
      </c>
      <c r="CR10" s="128">
        <v>4.7837107256998423E-8</v>
      </c>
      <c r="CS10" s="128">
        <v>7.6731323351764034E-7</v>
      </c>
      <c r="CT10" s="128">
        <v>1.2262364691825456E-6</v>
      </c>
      <c r="CU10" s="128">
        <v>1.1399631904496425E-6</v>
      </c>
      <c r="CV10" s="128">
        <v>2.0219752737734021E-8</v>
      </c>
      <c r="CW10" s="128">
        <v>2.9747599640848929E-6</v>
      </c>
      <c r="CX10" s="128">
        <v>7.4108788641331181E-6</v>
      </c>
      <c r="CY10" s="128">
        <v>5.3098826211823315E-8</v>
      </c>
      <c r="CZ10" s="128">
        <v>6.7156785553390419E-8</v>
      </c>
      <c r="DA10" s="128">
        <v>2.8796367673820433E-8</v>
      </c>
      <c r="DB10" s="128">
        <v>1.2324412403502145E-8</v>
      </c>
      <c r="DC10" s="128">
        <v>3.6306061212992202E-8</v>
      </c>
      <c r="DD10" s="128">
        <v>3.4904857957791634E-5</v>
      </c>
      <c r="DE10" s="128">
        <v>4.5876929209172252E-5</v>
      </c>
      <c r="DF10" s="128">
        <v>4.5311643254415509E-8</v>
      </c>
      <c r="DG10" s="128">
        <v>2.1112782245516115E-7</v>
      </c>
      <c r="DH10" s="128">
        <v>9.2708020901952901E-8</v>
      </c>
      <c r="DI10" s="128">
        <v>2.0455771954321599E-6</v>
      </c>
      <c r="DJ10" s="128">
        <v>1.0488121973804153E-6</v>
      </c>
      <c r="DK10" s="128">
        <v>1.4093284336136415E-8</v>
      </c>
    </row>
    <row r="11" spans="2:115">
      <c r="B11" s="126">
        <v>61</v>
      </c>
      <c r="C11" s="127" t="s">
        <v>479</v>
      </c>
      <c r="D11" s="128">
        <v>3.5207910359880135E-4</v>
      </c>
      <c r="E11" s="128">
        <v>0.37992872308158931</v>
      </c>
      <c r="F11" s="128">
        <v>0.12253563845920534</v>
      </c>
      <c r="G11" s="128">
        <v>2.6457608892685345E-8</v>
      </c>
      <c r="H11" s="128">
        <v>5.6869881710646039E-2</v>
      </c>
      <c r="I11" s="128">
        <v>5.6869881710646039E-2</v>
      </c>
      <c r="J11" s="128">
        <v>7.1612823394581196E-7</v>
      </c>
      <c r="K11" s="128">
        <v>8.8578195263119807E-7</v>
      </c>
      <c r="L11" s="128">
        <v>1.9239963505545756E-6</v>
      </c>
      <c r="M11" s="128">
        <v>5.7636008091304332E-7</v>
      </c>
      <c r="N11" s="128">
        <v>1.4970679867013807E-6</v>
      </c>
      <c r="O11" s="128">
        <v>1.0000006570764863</v>
      </c>
      <c r="P11" s="128">
        <v>1.2801393859722406E-6</v>
      </c>
      <c r="Q11" s="128">
        <v>1.0691984863116964E-6</v>
      </c>
      <c r="R11" s="128">
        <v>9.6184434813120814E-7</v>
      </c>
      <c r="S11" s="128">
        <v>1.4475831211117385E-6</v>
      </c>
      <c r="T11" s="128">
        <v>0</v>
      </c>
      <c r="U11" s="128">
        <v>1.7233277929715571E-6</v>
      </c>
      <c r="V11" s="128">
        <v>7.9490372751425443E-7</v>
      </c>
      <c r="W11" s="128">
        <v>3.7271948298155824E-7</v>
      </c>
      <c r="X11" s="128">
        <v>6.2853347624700909E-7</v>
      </c>
      <c r="Y11" s="128">
        <v>4.8481141336524243E-6</v>
      </c>
      <c r="Z11" s="128">
        <v>1.1605524494607513E-6</v>
      </c>
      <c r="AA11" s="128">
        <v>1.109913123192254E-6</v>
      </c>
      <c r="AB11" s="128">
        <v>2.6932429009765422E-5</v>
      </c>
      <c r="AC11" s="128">
        <v>1.7174924658707873E-6</v>
      </c>
      <c r="AD11" s="128">
        <v>0</v>
      </c>
      <c r="AE11" s="128">
        <v>2.6064689346761709E-6</v>
      </c>
      <c r="AF11" s="128">
        <v>4.4297007088355444E-6</v>
      </c>
      <c r="AG11" s="128">
        <v>5.3021556041271381E-6</v>
      </c>
      <c r="AH11" s="128">
        <v>9.460421834629188E-7</v>
      </c>
      <c r="AI11" s="128">
        <v>6.8444570937974495E-7</v>
      </c>
      <c r="AJ11" s="128">
        <v>3.9350876895027331E-6</v>
      </c>
      <c r="AK11" s="128">
        <v>8.5496758333923998E-7</v>
      </c>
      <c r="AL11" s="128">
        <v>1.3405217044945456E-6</v>
      </c>
      <c r="AM11" s="128">
        <v>1.0162583177473156E-6</v>
      </c>
      <c r="AN11" s="128">
        <v>7.2045909577808921E-7</v>
      </c>
      <c r="AO11" s="128">
        <v>5.346907568658053E-6</v>
      </c>
      <c r="AP11" s="128">
        <v>1.2213975987988457E-5</v>
      </c>
      <c r="AQ11" s="128">
        <v>6.2099691626322749E-6</v>
      </c>
      <c r="AR11" s="128">
        <v>5.396604615800173E-6</v>
      </c>
      <c r="AS11" s="128">
        <v>1.8937524219080308E-6</v>
      </c>
      <c r="AT11" s="128">
        <v>2.9646360817224355E-6</v>
      </c>
      <c r="AU11" s="128">
        <v>5.5113823828562335E-6</v>
      </c>
      <c r="AV11" s="128">
        <v>6.4143966440118636E-7</v>
      </c>
      <c r="AW11" s="128">
        <v>4.218154678045774E-7</v>
      </c>
      <c r="AX11" s="128">
        <v>1.376855379933805E-6</v>
      </c>
      <c r="AY11" s="128">
        <v>6.179181672680749E-7</v>
      </c>
      <c r="AZ11" s="128">
        <v>1.2108133066206936E-6</v>
      </c>
      <c r="BA11" s="128">
        <v>8.688018602310813E-7</v>
      </c>
      <c r="BB11" s="128">
        <v>6.006401463746187E-7</v>
      </c>
      <c r="BC11" s="128">
        <v>7.0008202669571898E-7</v>
      </c>
      <c r="BD11" s="128">
        <v>1.4872319293945785E-6</v>
      </c>
      <c r="BE11" s="128">
        <v>1.2112071014384314E-6</v>
      </c>
      <c r="BF11" s="128">
        <v>5.7861172410752239E-7</v>
      </c>
      <c r="BG11" s="128">
        <v>3.8784925164137923E-7</v>
      </c>
      <c r="BH11" s="128">
        <v>3.1489134932288415E-7</v>
      </c>
      <c r="BI11" s="128">
        <v>6.8127517477915934E-7</v>
      </c>
      <c r="BJ11" s="128">
        <v>3.4633354322402078E-7</v>
      </c>
      <c r="BK11" s="128">
        <v>2.3674771854167874E-7</v>
      </c>
      <c r="BL11" s="128">
        <v>7.7118817248812571E-7</v>
      </c>
      <c r="BM11" s="128">
        <v>1.0712590816408598E-6</v>
      </c>
      <c r="BN11" s="128">
        <v>7.2608507340810416E-7</v>
      </c>
      <c r="BO11" s="128">
        <v>4.9195270086244117E-7</v>
      </c>
      <c r="BP11" s="128">
        <v>6.1625340570058168E-7</v>
      </c>
      <c r="BQ11" s="128">
        <v>1.4851533450374813E-6</v>
      </c>
      <c r="BR11" s="128">
        <v>5.1094824261674526E-7</v>
      </c>
      <c r="BS11" s="128">
        <v>5.4955434770165265E-7</v>
      </c>
      <c r="BT11" s="128">
        <v>6.1640240999833028E-7</v>
      </c>
      <c r="BU11" s="128">
        <v>6.9311497351480172E-7</v>
      </c>
      <c r="BV11" s="128">
        <v>6.1984724628833074E-5</v>
      </c>
      <c r="BW11" s="128">
        <v>1.5445906658797842E-4</v>
      </c>
      <c r="BX11" s="128">
        <v>2.1669510360360595E-6</v>
      </c>
      <c r="BY11" s="128">
        <v>3.654164582606638E-6</v>
      </c>
      <c r="BZ11" s="128">
        <v>1.090275848114499E-6</v>
      </c>
      <c r="CA11" s="128">
        <v>3.2523099883567786E-7</v>
      </c>
      <c r="CB11" s="128">
        <v>6.5742518565294279E-7</v>
      </c>
      <c r="CC11" s="128">
        <v>3.170083805775004E-7</v>
      </c>
      <c r="CD11" s="128">
        <v>3.4409382986169878E-8</v>
      </c>
      <c r="CE11" s="128">
        <v>1.6057546670978327E-6</v>
      </c>
      <c r="CF11" s="128">
        <v>2.266240024307371E-7</v>
      </c>
      <c r="CG11" s="128">
        <v>3.6385831279626375E-7</v>
      </c>
      <c r="CH11" s="128">
        <v>2.6049798192000332E-7</v>
      </c>
      <c r="CI11" s="128">
        <v>1.9916089042796365E-7</v>
      </c>
      <c r="CJ11" s="128">
        <v>1.7105426988282448E-6</v>
      </c>
      <c r="CK11" s="128">
        <v>6.1028526799895638E-7</v>
      </c>
      <c r="CL11" s="128">
        <v>2.235354925822039E-7</v>
      </c>
      <c r="CM11" s="128">
        <v>6.7084110004983996E-7</v>
      </c>
      <c r="CN11" s="128">
        <v>4.4926883930454336E-7</v>
      </c>
      <c r="CO11" s="128">
        <v>1.9624382922885971E-7</v>
      </c>
      <c r="CP11" s="128">
        <v>3.5420273334460471E-7</v>
      </c>
      <c r="CQ11" s="128">
        <v>3.4464445918175275E-7</v>
      </c>
      <c r="CR11" s="128">
        <v>6.8929682426913861E-7</v>
      </c>
      <c r="CS11" s="128">
        <v>8.8558838512380048E-7</v>
      </c>
      <c r="CT11" s="128">
        <v>6.5613117607449704E-7</v>
      </c>
      <c r="CU11" s="128">
        <v>6.518049834541559E-7</v>
      </c>
      <c r="CV11" s="128">
        <v>1.7277239209640433E-6</v>
      </c>
      <c r="CW11" s="128">
        <v>1.1804962284158756E-6</v>
      </c>
      <c r="CX11" s="128">
        <v>1.1947032242482935E-6</v>
      </c>
      <c r="CY11" s="128">
        <v>3.4788041701826134E-7</v>
      </c>
      <c r="CZ11" s="128">
        <v>2.7971428405443789E-7</v>
      </c>
      <c r="DA11" s="128">
        <v>2.7319801012178583E-7</v>
      </c>
      <c r="DB11" s="128">
        <v>4.7747128393799549E-7</v>
      </c>
      <c r="DC11" s="128">
        <v>4.2932695887007931E-7</v>
      </c>
      <c r="DD11" s="128">
        <v>4.1369922904741573E-6</v>
      </c>
      <c r="DE11" s="128">
        <v>2.5493208343734427E-6</v>
      </c>
      <c r="DF11" s="128">
        <v>1.6801641581603639E-6</v>
      </c>
      <c r="DG11" s="128">
        <v>1.2949455909252243E-6</v>
      </c>
      <c r="DH11" s="128">
        <v>6.3592098033049934E-7</v>
      </c>
      <c r="DI11" s="128">
        <v>1.1684996154623856E-6</v>
      </c>
      <c r="DJ11" s="128">
        <v>5.9400530331736198E-7</v>
      </c>
      <c r="DK11" s="128">
        <v>2.8096745771297711E-7</v>
      </c>
    </row>
    <row r="12" spans="2:115">
      <c r="B12" s="126">
        <v>62</v>
      </c>
      <c r="C12" s="127" t="s">
        <v>480</v>
      </c>
      <c r="D12" s="128">
        <v>9.3269307927081435E-2</v>
      </c>
      <c r="E12" s="128">
        <v>0.13794354847911144</v>
      </c>
      <c r="F12" s="128">
        <v>0.12481158154167872</v>
      </c>
      <c r="G12" s="128">
        <v>1.1431572661872955E-7</v>
      </c>
      <c r="H12" s="128">
        <v>3.1137767395577508E-2</v>
      </c>
      <c r="I12" s="128">
        <v>3.0843320422569685E-2</v>
      </c>
      <c r="J12" s="128">
        <v>5.4096255901444019E-6</v>
      </c>
      <c r="K12" s="128">
        <v>4.8420154292300249E-6</v>
      </c>
      <c r="L12" s="128">
        <v>4.9065524693102114E-6</v>
      </c>
      <c r="M12" s="128">
        <v>3.0688404464849296E-5</v>
      </c>
      <c r="N12" s="128">
        <v>3.3748845288256545E-6</v>
      </c>
      <c r="O12" s="128">
        <v>1.5136934129789078E-6</v>
      </c>
      <c r="P12" s="128">
        <v>1.0002864914144782</v>
      </c>
      <c r="Q12" s="128">
        <v>4.279315037084024E-6</v>
      </c>
      <c r="R12" s="128">
        <v>1.8426261800407799E-5</v>
      </c>
      <c r="S12" s="128">
        <v>1.6744753207115409E-5</v>
      </c>
      <c r="T12" s="128">
        <v>0</v>
      </c>
      <c r="U12" s="128">
        <v>4.1855376668586085E-6</v>
      </c>
      <c r="V12" s="128">
        <v>2.08351563731433E-6</v>
      </c>
      <c r="W12" s="128">
        <v>2.5155828198320194E-6</v>
      </c>
      <c r="X12" s="128">
        <v>1.1663635064177359E-5</v>
      </c>
      <c r="Y12" s="128">
        <v>1.3909908697969182E-4</v>
      </c>
      <c r="Z12" s="128">
        <v>1.6363842756554174E-5</v>
      </c>
      <c r="AA12" s="128">
        <v>4.7242290957251997E-6</v>
      </c>
      <c r="AB12" s="128">
        <v>4.9324903804296219E-4</v>
      </c>
      <c r="AC12" s="128">
        <v>6.8767733402634729E-3</v>
      </c>
      <c r="AD12" s="128">
        <v>0</v>
      </c>
      <c r="AE12" s="128">
        <v>1.0466729533584491E-4</v>
      </c>
      <c r="AF12" s="128">
        <v>3.3824984040083285E-5</v>
      </c>
      <c r="AG12" s="128">
        <v>4.4731247824170611E-5</v>
      </c>
      <c r="AH12" s="128">
        <v>4.1536631525393242E-5</v>
      </c>
      <c r="AI12" s="128">
        <v>4.0055665170220569E-5</v>
      </c>
      <c r="AJ12" s="128">
        <v>-1.5194663094882208E-3</v>
      </c>
      <c r="AK12" s="128">
        <v>4.9738774193929022E-3</v>
      </c>
      <c r="AL12" s="128">
        <v>7.3559228416493731E-6</v>
      </c>
      <c r="AM12" s="128">
        <v>4.0430536279121165E-5</v>
      </c>
      <c r="AN12" s="128">
        <v>6.5340099751569195E-6</v>
      </c>
      <c r="AO12" s="128">
        <v>4.2893814123445397E-3</v>
      </c>
      <c r="AP12" s="128">
        <v>4.2629944705086442E-3</v>
      </c>
      <c r="AQ12" s="128">
        <v>3.9387842836615195E-3</v>
      </c>
      <c r="AR12" s="128">
        <v>2.8244569913550141E-3</v>
      </c>
      <c r="AS12" s="128">
        <v>7.5724129938259583E-4</v>
      </c>
      <c r="AT12" s="128">
        <v>-3.0851310401363778E-5</v>
      </c>
      <c r="AU12" s="128">
        <v>7.9888826493801422E-5</v>
      </c>
      <c r="AV12" s="128">
        <v>-1.5387261954842394E-6</v>
      </c>
      <c r="AW12" s="128">
        <v>3.114742953868567E-2</v>
      </c>
      <c r="AX12" s="128">
        <v>1.0617560907527058E-3</v>
      </c>
      <c r="AY12" s="128">
        <v>2.1231284252004222E-5</v>
      </c>
      <c r="AZ12" s="128">
        <v>3.7760551786370946E-5</v>
      </c>
      <c r="BA12" s="128">
        <v>1.0859477126526089E-5</v>
      </c>
      <c r="BB12" s="128">
        <v>1.077149435125529E-5</v>
      </c>
      <c r="BC12" s="128">
        <v>5.2079247229246597E-5</v>
      </c>
      <c r="BD12" s="128">
        <v>2.8468304204364809E-5</v>
      </c>
      <c r="BE12" s="128">
        <v>4.4196894245170211E-5</v>
      </c>
      <c r="BF12" s="128">
        <v>3.3444154249708337E-5</v>
      </c>
      <c r="BG12" s="128">
        <v>1.2955447380145534E-5</v>
      </c>
      <c r="BH12" s="128">
        <v>1.0011799300130087E-5</v>
      </c>
      <c r="BI12" s="128">
        <v>1.5791588743943886E-4</v>
      </c>
      <c r="BJ12" s="128">
        <v>1.293759449835547E-5</v>
      </c>
      <c r="BK12" s="128">
        <v>8.0412963053017699E-6</v>
      </c>
      <c r="BL12" s="128">
        <v>2.0824248002717987E-5</v>
      </c>
      <c r="BM12" s="128">
        <v>2.6834740745404872E-5</v>
      </c>
      <c r="BN12" s="128">
        <v>4.0311454460577398E-6</v>
      </c>
      <c r="BO12" s="128">
        <v>1.3141415445410763E-5</v>
      </c>
      <c r="BP12" s="128">
        <v>1.3944493796807451E-4</v>
      </c>
      <c r="BQ12" s="128">
        <v>2.0191976052520721E-6</v>
      </c>
      <c r="BR12" s="128">
        <v>1.7050311505581716E-4</v>
      </c>
      <c r="BS12" s="128">
        <v>1.0660856609222206E-4</v>
      </c>
      <c r="BT12" s="128">
        <v>5.2383027507450525E-4</v>
      </c>
      <c r="BU12" s="128">
        <v>6.9890259067102592E-4</v>
      </c>
      <c r="BV12" s="128">
        <v>4.344242479358849E-5</v>
      </c>
      <c r="BW12" s="128">
        <v>3.1514714997235092E-6</v>
      </c>
      <c r="BX12" s="128">
        <v>9.0406860459778188E-6</v>
      </c>
      <c r="BY12" s="128">
        <v>8.2182421505357697E-6</v>
      </c>
      <c r="BZ12" s="128">
        <v>1.0130851058427967E-6</v>
      </c>
      <c r="CA12" s="128">
        <v>7.9998953071235439E-7</v>
      </c>
      <c r="CB12" s="128">
        <v>9.0677972362351098E-7</v>
      </c>
      <c r="CC12" s="128">
        <v>1.3135364473088818E-6</v>
      </c>
      <c r="CD12" s="128">
        <v>1.0504690438586709E-6</v>
      </c>
      <c r="CE12" s="128">
        <v>2.5985002484488803E-6</v>
      </c>
      <c r="CF12" s="128">
        <v>4.2583990489197474E-7</v>
      </c>
      <c r="CG12" s="128">
        <v>2.0832681975884458E-6</v>
      </c>
      <c r="CH12" s="128">
        <v>7.5451523059713612E-7</v>
      </c>
      <c r="CI12" s="128">
        <v>6.4416417703670911E-7</v>
      </c>
      <c r="CJ12" s="128">
        <v>2.6619193167473851E-6</v>
      </c>
      <c r="CK12" s="128">
        <v>3.2068281970978989E-6</v>
      </c>
      <c r="CL12" s="128">
        <v>3.0273271512592221E-7</v>
      </c>
      <c r="CM12" s="128">
        <v>1.2427565950657973E-6</v>
      </c>
      <c r="CN12" s="128">
        <v>2.3996347530518719E-6</v>
      </c>
      <c r="CO12" s="128">
        <v>9.9715992353395004E-7</v>
      </c>
      <c r="CP12" s="128">
        <v>1.0520959514017419E-6</v>
      </c>
      <c r="CQ12" s="128">
        <v>2.5508761618979547E-6</v>
      </c>
      <c r="CR12" s="128">
        <v>1.807069457598587E-6</v>
      </c>
      <c r="CS12" s="128">
        <v>1.538950128708078E-6</v>
      </c>
      <c r="CT12" s="128">
        <v>6.4414313013604631E-6</v>
      </c>
      <c r="CU12" s="128">
        <v>4.8779896879983047E-6</v>
      </c>
      <c r="CV12" s="128">
        <v>1.5953973680269127E-5</v>
      </c>
      <c r="CW12" s="128">
        <v>1.4468767621702511E-6</v>
      </c>
      <c r="CX12" s="128">
        <v>1.6782744337322291E-6</v>
      </c>
      <c r="CY12" s="128">
        <v>1.6681468310748164E-6</v>
      </c>
      <c r="CZ12" s="128">
        <v>1.211569395479953E-6</v>
      </c>
      <c r="DA12" s="128">
        <v>9.6451313202976964E-7</v>
      </c>
      <c r="DB12" s="128">
        <v>7.4377490408877345E-6</v>
      </c>
      <c r="DC12" s="128">
        <v>9.3844148747941845E-7</v>
      </c>
      <c r="DD12" s="128">
        <v>-2.7163775290827535E-6</v>
      </c>
      <c r="DE12" s="128">
        <v>-6.2109728284393785E-7</v>
      </c>
      <c r="DF12" s="128">
        <v>3.2938452678963537E-6</v>
      </c>
      <c r="DG12" s="128">
        <v>4.7944160682636539E-6</v>
      </c>
      <c r="DH12" s="128">
        <v>4.1255160721643299E-6</v>
      </c>
      <c r="DI12" s="128">
        <v>8.4392306750110258E-6</v>
      </c>
      <c r="DJ12" s="128">
        <v>1.3273619945245164E-5</v>
      </c>
      <c r="DK12" s="128">
        <v>1.8976792156669429E-5</v>
      </c>
    </row>
    <row r="13" spans="2:115">
      <c r="B13" s="126">
        <v>111</v>
      </c>
      <c r="C13" s="127" t="s">
        <v>481</v>
      </c>
      <c r="D13" s="128">
        <v>0.24376970221768657</v>
      </c>
      <c r="E13" s="128">
        <v>0.15272344117435971</v>
      </c>
      <c r="F13" s="128">
        <v>0.11386705555847898</v>
      </c>
      <c r="G13" s="128">
        <v>7.4672290571751995E-2</v>
      </c>
      <c r="H13" s="128">
        <v>3.9788329738256502E-2</v>
      </c>
      <c r="I13" s="128">
        <v>3.8779980774090402E-2</v>
      </c>
      <c r="J13" s="128">
        <v>3.0288447465021346E-4</v>
      </c>
      <c r="K13" s="128">
        <v>1.348538377985972E-2</v>
      </c>
      <c r="L13" s="128">
        <v>9.4465539401352881E-4</v>
      </c>
      <c r="M13" s="128">
        <v>7.2190394506809752E-3</v>
      </c>
      <c r="N13" s="128">
        <v>5.590164112382251E-3</v>
      </c>
      <c r="O13" s="128">
        <v>2.0664802887152711E-6</v>
      </c>
      <c r="P13" s="128">
        <v>1.9095030357830734E-5</v>
      </c>
      <c r="Q13" s="128">
        <v>1.0660501191251337</v>
      </c>
      <c r="R13" s="128">
        <v>4.5019675619489254E-2</v>
      </c>
      <c r="S13" s="128">
        <v>5.1028412796889064E-2</v>
      </c>
      <c r="T13" s="128">
        <v>0</v>
      </c>
      <c r="U13" s="128">
        <v>4.170737564805302E-5</v>
      </c>
      <c r="V13" s="128">
        <v>5.0516783236509814E-3</v>
      </c>
      <c r="W13" s="128">
        <v>3.4473866641183043E-4</v>
      </c>
      <c r="X13" s="128">
        <v>6.1362953506281648E-5</v>
      </c>
      <c r="Y13" s="128">
        <v>9.6459968188381342E-4</v>
      </c>
      <c r="Z13" s="128">
        <v>1.6203853320251833E-4</v>
      </c>
      <c r="AA13" s="128">
        <v>8.0275239882414428E-5</v>
      </c>
      <c r="AB13" s="128">
        <v>6.0341355306779675E-5</v>
      </c>
      <c r="AC13" s="128">
        <v>1.8973084526238397E-4</v>
      </c>
      <c r="AD13" s="128">
        <v>0</v>
      </c>
      <c r="AE13" s="128">
        <v>2.4143946801487839E-3</v>
      </c>
      <c r="AF13" s="128">
        <v>2.6892014074966975E-4</v>
      </c>
      <c r="AG13" s="128">
        <v>1.8073287670460894E-4</v>
      </c>
      <c r="AH13" s="128">
        <v>3.4743581954746732E-3</v>
      </c>
      <c r="AI13" s="128">
        <v>3.9215825130025595E-3</v>
      </c>
      <c r="AJ13" s="128">
        <v>4.3247068719367173E-5</v>
      </c>
      <c r="AK13" s="128">
        <v>5.7888262998578785E-5</v>
      </c>
      <c r="AL13" s="128">
        <v>2.5715846033814244E-5</v>
      </c>
      <c r="AM13" s="128">
        <v>4.9720635129628366E-5</v>
      </c>
      <c r="AN13" s="128">
        <v>3.6775076305746034E-3</v>
      </c>
      <c r="AO13" s="128">
        <v>1.6314618770993269E-5</v>
      </c>
      <c r="AP13" s="128">
        <v>2.3334765255507929E-5</v>
      </c>
      <c r="AQ13" s="128">
        <v>2.2970832431644248E-4</v>
      </c>
      <c r="AR13" s="128">
        <v>4.4110721058226765E-4</v>
      </c>
      <c r="AS13" s="128">
        <v>1.0431999599257536E-6</v>
      </c>
      <c r="AT13" s="128">
        <v>2.0529066478685988E-6</v>
      </c>
      <c r="AU13" s="128">
        <v>1.5296221631182849E-5</v>
      </c>
      <c r="AV13" s="128">
        <v>3.430021978290493E-6</v>
      </c>
      <c r="AW13" s="128">
        <v>1.3217883271740082E-6</v>
      </c>
      <c r="AX13" s="128">
        <v>5.5845771397760889E-6</v>
      </c>
      <c r="AY13" s="128">
        <v>1.1658705022815659E-5</v>
      </c>
      <c r="AZ13" s="128">
        <v>1.2357310424041219E-5</v>
      </c>
      <c r="BA13" s="128">
        <v>8.5092665907591466E-6</v>
      </c>
      <c r="BB13" s="128">
        <v>7.7097202867124887E-6</v>
      </c>
      <c r="BC13" s="128">
        <v>1.2822462060110727E-5</v>
      </c>
      <c r="BD13" s="128">
        <v>9.7802824570155723E-6</v>
      </c>
      <c r="BE13" s="128">
        <v>1.0287427470770695E-5</v>
      </c>
      <c r="BF13" s="128">
        <v>1.4043318462037271E-5</v>
      </c>
      <c r="BG13" s="128">
        <v>1.4716048180409192E-5</v>
      </c>
      <c r="BH13" s="128">
        <v>8.9299629554554026E-6</v>
      </c>
      <c r="BI13" s="128">
        <v>1.441888503851736E-5</v>
      </c>
      <c r="BJ13" s="128">
        <v>1.2555280719706403E-5</v>
      </c>
      <c r="BK13" s="128">
        <v>1.9805880613954283E-5</v>
      </c>
      <c r="BL13" s="128">
        <v>1.3004466342586239E-5</v>
      </c>
      <c r="BM13" s="128">
        <v>1.6648953616818571E-5</v>
      </c>
      <c r="BN13" s="128">
        <v>8.528138791088035E-6</v>
      </c>
      <c r="BO13" s="128">
        <v>8.1716380196163026E-6</v>
      </c>
      <c r="BP13" s="128">
        <v>7.922651397578778E-4</v>
      </c>
      <c r="BQ13" s="128">
        <v>3.3968125720132409E-6</v>
      </c>
      <c r="BR13" s="128">
        <v>1.5706606490123651E-5</v>
      </c>
      <c r="BS13" s="128">
        <v>1.4484888619839232E-5</v>
      </c>
      <c r="BT13" s="128">
        <v>9.2629818854746268E-6</v>
      </c>
      <c r="BU13" s="128">
        <v>1.0373754609967375E-5</v>
      </c>
      <c r="BV13" s="128">
        <v>4.5232674067945009E-6</v>
      </c>
      <c r="BW13" s="128">
        <v>1.2385026817152707E-5</v>
      </c>
      <c r="BX13" s="128">
        <v>8.3392319138582644E-6</v>
      </c>
      <c r="BY13" s="128">
        <v>2.0259374810147383E-5</v>
      </c>
      <c r="BZ13" s="128">
        <v>5.5386984646350811E-6</v>
      </c>
      <c r="CA13" s="128">
        <v>5.0210575574222156E-6</v>
      </c>
      <c r="CB13" s="128">
        <v>3.6621141035653852E-6</v>
      </c>
      <c r="CC13" s="128">
        <v>2.8842937356064115E-6</v>
      </c>
      <c r="CD13" s="128">
        <v>1.1245339022267195E-6</v>
      </c>
      <c r="CE13" s="128">
        <v>1.2405627153986845E-5</v>
      </c>
      <c r="CF13" s="128">
        <v>2.7440672629898098E-6</v>
      </c>
      <c r="CG13" s="128">
        <v>5.4802571753522311E-6</v>
      </c>
      <c r="CH13" s="128">
        <v>4.9066797363537008E-6</v>
      </c>
      <c r="CI13" s="128">
        <v>3.5499834960177421E-6</v>
      </c>
      <c r="CJ13" s="128">
        <v>6.6008791101609299E-6</v>
      </c>
      <c r="CK13" s="128">
        <v>1.6748685404435816E-5</v>
      </c>
      <c r="CL13" s="128">
        <v>2.0333549069304085E-6</v>
      </c>
      <c r="CM13" s="128">
        <v>1.6802698563523277E-5</v>
      </c>
      <c r="CN13" s="128">
        <v>1.0045823665802184E-5</v>
      </c>
      <c r="CO13" s="128">
        <v>1.4624650049506554E-5</v>
      </c>
      <c r="CP13" s="128">
        <v>1.6222390225412017E-5</v>
      </c>
      <c r="CQ13" s="128">
        <v>2.6541462720275127E-5</v>
      </c>
      <c r="CR13" s="128">
        <v>1.2780848961596052E-4</v>
      </c>
      <c r="CS13" s="128">
        <v>1.8278786720375673E-3</v>
      </c>
      <c r="CT13" s="128">
        <v>6.3449815611579937E-4</v>
      </c>
      <c r="CU13" s="128">
        <v>1.2438435925917794E-3</v>
      </c>
      <c r="CV13" s="128">
        <v>4.9765658134842897E-5</v>
      </c>
      <c r="CW13" s="128">
        <v>2.2732107570573542E-3</v>
      </c>
      <c r="CX13" s="128">
        <v>6.1954822108412381E-3</v>
      </c>
      <c r="CY13" s="128">
        <v>3.0048829075082333E-4</v>
      </c>
      <c r="CZ13" s="128">
        <v>8.5413309426046567E-6</v>
      </c>
      <c r="DA13" s="128">
        <v>1.2951453320319279E-5</v>
      </c>
      <c r="DB13" s="128">
        <v>1.1955124982688664E-5</v>
      </c>
      <c r="DC13" s="128">
        <v>1.4982502772697217E-5</v>
      </c>
      <c r="DD13" s="128">
        <v>1.9075983085009452E-2</v>
      </c>
      <c r="DE13" s="128">
        <v>4.3315602197725164E-2</v>
      </c>
      <c r="DF13" s="128">
        <v>5.1343337241343039E-5</v>
      </c>
      <c r="DG13" s="128">
        <v>7.2669680392189738E-5</v>
      </c>
      <c r="DH13" s="128">
        <v>3.9713790384662535E-4</v>
      </c>
      <c r="DI13" s="128">
        <v>1.415403787627628E-3</v>
      </c>
      <c r="DJ13" s="128">
        <v>9.4446634207421331E-5</v>
      </c>
      <c r="DK13" s="128">
        <v>4.8843916459507858E-5</v>
      </c>
    </row>
    <row r="14" spans="2:115">
      <c r="B14" s="126">
        <v>112</v>
      </c>
      <c r="C14" s="127" t="s">
        <v>482</v>
      </c>
      <c r="D14" s="128">
        <v>0.14331480679557262</v>
      </c>
      <c r="E14" s="128">
        <v>7.4236951071927376E-2</v>
      </c>
      <c r="F14" s="128">
        <v>2.9626683525365998E-2</v>
      </c>
      <c r="G14" s="128">
        <v>1.5301898699643185E-2</v>
      </c>
      <c r="H14" s="128">
        <v>1.5126369831221514E-2</v>
      </c>
      <c r="I14" s="128">
        <v>1.4825561340259722E-2</v>
      </c>
      <c r="J14" s="128">
        <v>7.4929262347869927E-6</v>
      </c>
      <c r="K14" s="128">
        <v>2.4946735741829028E-5</v>
      </c>
      <c r="L14" s="128">
        <v>2.7027907276144391E-6</v>
      </c>
      <c r="M14" s="128">
        <v>3.0189136843602229E-6</v>
      </c>
      <c r="N14" s="128">
        <v>2.4149060093282097E-4</v>
      </c>
      <c r="O14" s="128">
        <v>2.0367476446409527E-6</v>
      </c>
      <c r="P14" s="128">
        <v>7.3473518263502614E-6</v>
      </c>
      <c r="Q14" s="128">
        <v>2.5382283791373396E-4</v>
      </c>
      <c r="R14" s="128">
        <v>1.0126629076490847</v>
      </c>
      <c r="S14" s="128">
        <v>2.3962094710145185E-5</v>
      </c>
      <c r="T14" s="128">
        <v>0</v>
      </c>
      <c r="U14" s="128">
        <v>2.7976380873254062E-6</v>
      </c>
      <c r="V14" s="128">
        <v>5.3968672704790954E-6</v>
      </c>
      <c r="W14" s="128">
        <v>6.180496761288518E-6</v>
      </c>
      <c r="X14" s="128">
        <v>5.5451407990550571E-6</v>
      </c>
      <c r="Y14" s="128">
        <v>3.0637750192273105E-6</v>
      </c>
      <c r="Z14" s="128">
        <v>5.3716827022307257E-6</v>
      </c>
      <c r="AA14" s="128">
        <v>2.4880209513388026E-6</v>
      </c>
      <c r="AB14" s="128">
        <v>1.1230480763313123E-6</v>
      </c>
      <c r="AC14" s="128">
        <v>1.3807439792087605E-6</v>
      </c>
      <c r="AD14" s="128">
        <v>0</v>
      </c>
      <c r="AE14" s="128">
        <v>1.6875993061769473E-6</v>
      </c>
      <c r="AF14" s="128">
        <v>4.1252297826181635E-6</v>
      </c>
      <c r="AG14" s="128">
        <v>1.0647872557650418E-5</v>
      </c>
      <c r="AH14" s="128">
        <v>1.8416012805633566E-5</v>
      </c>
      <c r="AI14" s="128">
        <v>2.8372898701143827E-6</v>
      </c>
      <c r="AJ14" s="128">
        <v>4.5441832194541001E-7</v>
      </c>
      <c r="AK14" s="128">
        <v>2.3587351790659523E-5</v>
      </c>
      <c r="AL14" s="128">
        <v>2.3749867476005282E-6</v>
      </c>
      <c r="AM14" s="128">
        <v>9.0580301022091321E-6</v>
      </c>
      <c r="AN14" s="128">
        <v>5.6625946287830856E-6</v>
      </c>
      <c r="AO14" s="128">
        <v>8.4827759278570236E-6</v>
      </c>
      <c r="AP14" s="128">
        <v>6.3662793027659812E-6</v>
      </c>
      <c r="AQ14" s="128">
        <v>2.3064558878539448E-6</v>
      </c>
      <c r="AR14" s="128">
        <v>1.2470683485580208E-5</v>
      </c>
      <c r="AS14" s="128">
        <v>2.5202411097512572E-6</v>
      </c>
      <c r="AT14" s="128">
        <v>1.6077502594947068E-6</v>
      </c>
      <c r="AU14" s="128">
        <v>1.0954783755303452E-5</v>
      </c>
      <c r="AV14" s="128">
        <v>1.5092228529835886E-5</v>
      </c>
      <c r="AW14" s="128">
        <v>1.0303085423745922E-6</v>
      </c>
      <c r="AX14" s="128">
        <v>3.6648908720971705E-6</v>
      </c>
      <c r="AY14" s="128">
        <v>4.289986701268359E-6</v>
      </c>
      <c r="AZ14" s="128">
        <v>6.896972367521605E-6</v>
      </c>
      <c r="BA14" s="128">
        <v>7.3712564956296609E-6</v>
      </c>
      <c r="BB14" s="128">
        <v>6.8100518161751714E-6</v>
      </c>
      <c r="BC14" s="128">
        <v>3.1369428866244822E-6</v>
      </c>
      <c r="BD14" s="128">
        <v>1.8215449141757828E-6</v>
      </c>
      <c r="BE14" s="128">
        <v>1.3393023800535367E-6</v>
      </c>
      <c r="BF14" s="128">
        <v>2.8665542151708277E-6</v>
      </c>
      <c r="BG14" s="128">
        <v>2.1652169255560364E-6</v>
      </c>
      <c r="BH14" s="128">
        <v>1.4755265116583809E-6</v>
      </c>
      <c r="BI14" s="128">
        <v>5.5057562957472248E-6</v>
      </c>
      <c r="BJ14" s="128">
        <v>3.300021462837679E-6</v>
      </c>
      <c r="BK14" s="128">
        <v>2.1701200902746627E-6</v>
      </c>
      <c r="BL14" s="128">
        <v>1.3160105967121657E-6</v>
      </c>
      <c r="BM14" s="128">
        <v>2.0614464691721397E-6</v>
      </c>
      <c r="BN14" s="128">
        <v>6.6906695304812684E-6</v>
      </c>
      <c r="BO14" s="128">
        <v>3.6703991992487738E-6</v>
      </c>
      <c r="BP14" s="128">
        <v>2.7376276354424377E-6</v>
      </c>
      <c r="BQ14" s="128">
        <v>2.2189957019630818E-6</v>
      </c>
      <c r="BR14" s="128">
        <v>9.0190839414964247E-6</v>
      </c>
      <c r="BS14" s="128">
        <v>1.1020410667904911E-5</v>
      </c>
      <c r="BT14" s="128">
        <v>8.2959280041244063E-6</v>
      </c>
      <c r="BU14" s="128">
        <v>1.1842157687863141E-5</v>
      </c>
      <c r="BV14" s="128">
        <v>3.2947318438080626E-6</v>
      </c>
      <c r="BW14" s="128">
        <v>2.2860043172008202E-6</v>
      </c>
      <c r="BX14" s="128">
        <v>5.9238951729852111E-6</v>
      </c>
      <c r="BY14" s="128">
        <v>8.0645962874669053E-6</v>
      </c>
      <c r="BZ14" s="128">
        <v>1.6848743762548974E-5</v>
      </c>
      <c r="CA14" s="128">
        <v>7.5414353632586398E-6</v>
      </c>
      <c r="CB14" s="128">
        <v>7.6353125317567174E-6</v>
      </c>
      <c r="CC14" s="128">
        <v>6.1376325166254586E-6</v>
      </c>
      <c r="CD14" s="128">
        <v>7.667466074124037E-7</v>
      </c>
      <c r="CE14" s="128">
        <v>5.1697666152680789E-6</v>
      </c>
      <c r="CF14" s="128">
        <v>1.5190028229284492E-6</v>
      </c>
      <c r="CG14" s="128">
        <v>2.9617412102991735E-6</v>
      </c>
      <c r="CH14" s="128">
        <v>3.5952647295213568E-6</v>
      </c>
      <c r="CI14" s="128">
        <v>3.9471861024050764E-6</v>
      </c>
      <c r="CJ14" s="128">
        <v>3.0214516404115683E-6</v>
      </c>
      <c r="CK14" s="128">
        <v>5.1870841825599382E-6</v>
      </c>
      <c r="CL14" s="128">
        <v>6.6703139519010108E-7</v>
      </c>
      <c r="CM14" s="128">
        <v>6.239133100856509E-6</v>
      </c>
      <c r="CN14" s="128">
        <v>7.2316660134021645E-6</v>
      </c>
      <c r="CO14" s="128">
        <v>2.0172009768029979E-6</v>
      </c>
      <c r="CP14" s="128">
        <v>9.0870313143559269E-6</v>
      </c>
      <c r="CQ14" s="128">
        <v>3.8069190631100026E-6</v>
      </c>
      <c r="CR14" s="128">
        <v>7.013620792566112E-6</v>
      </c>
      <c r="CS14" s="128">
        <v>9.0370892851887615E-5</v>
      </c>
      <c r="CT14" s="128">
        <v>9.9614102554730142E-6</v>
      </c>
      <c r="CU14" s="128">
        <v>1.0452126331711682E-4</v>
      </c>
      <c r="CV14" s="128">
        <v>1.2331408633542239E-5</v>
      </c>
      <c r="CW14" s="128">
        <v>1.6446949954006539E-4</v>
      </c>
      <c r="CX14" s="128">
        <v>4.3733852540165107E-4</v>
      </c>
      <c r="CY14" s="128">
        <v>7.0452727686306766E-6</v>
      </c>
      <c r="CZ14" s="128">
        <v>3.2872145743984868E-6</v>
      </c>
      <c r="DA14" s="128">
        <v>2.2487256348031928E-6</v>
      </c>
      <c r="DB14" s="128">
        <v>4.6189283550057441E-6</v>
      </c>
      <c r="DC14" s="128">
        <v>5.7107874329629864E-6</v>
      </c>
      <c r="DD14" s="128">
        <v>3.1775290239355429E-3</v>
      </c>
      <c r="DE14" s="128">
        <v>9.4655955279271762E-3</v>
      </c>
      <c r="DF14" s="128">
        <v>7.4646591744296941E-6</v>
      </c>
      <c r="DG14" s="128">
        <v>2.3357959319125034E-6</v>
      </c>
      <c r="DH14" s="128">
        <v>1.8136636384099911E-5</v>
      </c>
      <c r="DI14" s="128">
        <v>1.843435674099957E-4</v>
      </c>
      <c r="DJ14" s="128">
        <v>4.2066360368783608E-6</v>
      </c>
      <c r="DK14" s="128">
        <v>7.0859634944567078E-4</v>
      </c>
    </row>
    <row r="15" spans="2:115">
      <c r="B15" s="126">
        <v>113</v>
      </c>
      <c r="C15" s="127" t="s">
        <v>483</v>
      </c>
      <c r="D15" s="128">
        <v>0.58773650034058067</v>
      </c>
      <c r="E15" s="128">
        <v>7.6228319249509208E-2</v>
      </c>
      <c r="F15" s="128">
        <v>0.14363306940948822</v>
      </c>
      <c r="G15" s="128">
        <v>4.3830376106646643E-4</v>
      </c>
      <c r="H15" s="128">
        <v>2.2288553478744637E-2</v>
      </c>
      <c r="I15" s="128">
        <v>2.1056817628603487E-2</v>
      </c>
      <c r="J15" s="128">
        <v>5.1140955239550884E-3</v>
      </c>
      <c r="K15" s="128">
        <v>0.20526914070599875</v>
      </c>
      <c r="L15" s="128">
        <v>1.8680971811517545E-2</v>
      </c>
      <c r="M15" s="128">
        <v>3.4782363614681375E-3</v>
      </c>
      <c r="N15" s="128">
        <v>6.4206573054173099E-2</v>
      </c>
      <c r="O15" s="128">
        <v>2.0613038566191517E-7</v>
      </c>
      <c r="P15" s="128">
        <v>9.1846259342623335E-7</v>
      </c>
      <c r="Q15" s="128">
        <v>1.5269280828850915E-3</v>
      </c>
      <c r="R15" s="128">
        <v>1.0585920703454588E-4</v>
      </c>
      <c r="S15" s="128">
        <v>1.0427346768559602</v>
      </c>
      <c r="T15" s="128">
        <v>0</v>
      </c>
      <c r="U15" s="128">
        <v>3.4236624742874968E-5</v>
      </c>
      <c r="V15" s="128">
        <v>2.9428958360209086E-5</v>
      </c>
      <c r="W15" s="128">
        <v>1.9456514505229346E-5</v>
      </c>
      <c r="X15" s="128">
        <v>2.0373897766745558E-6</v>
      </c>
      <c r="Y15" s="128">
        <v>4.7743802739144334E-6</v>
      </c>
      <c r="Z15" s="128">
        <v>2.0356960062314072E-6</v>
      </c>
      <c r="AA15" s="128">
        <v>1.245123226650077E-6</v>
      </c>
      <c r="AB15" s="128">
        <v>3.1680317668668031E-4</v>
      </c>
      <c r="AC15" s="128">
        <v>2.2010292692375029E-6</v>
      </c>
      <c r="AD15" s="128">
        <v>0</v>
      </c>
      <c r="AE15" s="128">
        <v>4.7183454170328963E-6</v>
      </c>
      <c r="AF15" s="128">
        <v>1.7506797397256388E-6</v>
      </c>
      <c r="AG15" s="128">
        <v>5.1775178287961143E-6</v>
      </c>
      <c r="AH15" s="128">
        <v>1.0344027350400912E-5</v>
      </c>
      <c r="AI15" s="128">
        <v>8.007972532118683E-6</v>
      </c>
      <c r="AJ15" s="128">
        <v>3.3906961454504522E-7</v>
      </c>
      <c r="AK15" s="128">
        <v>7.4153057585205254E-7</v>
      </c>
      <c r="AL15" s="128">
        <v>1.1805760245573555E-6</v>
      </c>
      <c r="AM15" s="128">
        <v>1.8310908979647803E-5</v>
      </c>
      <c r="AN15" s="128">
        <v>3.2920519779722283E-4</v>
      </c>
      <c r="AO15" s="128">
        <v>7.0280185135901842E-7</v>
      </c>
      <c r="AP15" s="128">
        <v>9.0409783426814684E-7</v>
      </c>
      <c r="AQ15" s="128">
        <v>1.4979809563284589E-6</v>
      </c>
      <c r="AR15" s="128">
        <v>2.2872411450376434E-6</v>
      </c>
      <c r="AS15" s="128">
        <v>1.856573249438095E-7</v>
      </c>
      <c r="AT15" s="128">
        <v>1.9374578876738725E-7</v>
      </c>
      <c r="AU15" s="128">
        <v>7.475850285468585E-7</v>
      </c>
      <c r="AV15" s="128">
        <v>1.0999403630608422E-6</v>
      </c>
      <c r="AW15" s="128">
        <v>1.9677088509476765E-7</v>
      </c>
      <c r="AX15" s="128">
        <v>6.9359013640486621E-7</v>
      </c>
      <c r="AY15" s="128">
        <v>7.5579953452812603E-7</v>
      </c>
      <c r="AZ15" s="128">
        <v>6.3840459482239163E-7</v>
      </c>
      <c r="BA15" s="128">
        <v>8.8687265026166577E-7</v>
      </c>
      <c r="BB15" s="128">
        <v>8.6369604876453506E-7</v>
      </c>
      <c r="BC15" s="128">
        <v>1.1244607555065266E-6</v>
      </c>
      <c r="BD15" s="128">
        <v>1.1170728220828167E-6</v>
      </c>
      <c r="BE15" s="128">
        <v>7.7930288333669112E-7</v>
      </c>
      <c r="BF15" s="128">
        <v>1.2547649638948419E-6</v>
      </c>
      <c r="BG15" s="128">
        <v>1.4302844200955346E-6</v>
      </c>
      <c r="BH15" s="128">
        <v>1.0131961186901667E-6</v>
      </c>
      <c r="BI15" s="128">
        <v>1.0937395493101566E-6</v>
      </c>
      <c r="BJ15" s="128">
        <v>1.1423526404989359E-6</v>
      </c>
      <c r="BK15" s="128">
        <v>1.2407719909124255E-6</v>
      </c>
      <c r="BL15" s="128">
        <v>7.6760583757654162E-7</v>
      </c>
      <c r="BM15" s="128">
        <v>1.2182577252143268E-6</v>
      </c>
      <c r="BN15" s="128">
        <v>7.642714878450016E-7</v>
      </c>
      <c r="BO15" s="128">
        <v>1.0748151080787159E-6</v>
      </c>
      <c r="BP15" s="128">
        <v>1.0666226681311563E-5</v>
      </c>
      <c r="BQ15" s="128">
        <v>2.8414936775290016E-7</v>
      </c>
      <c r="BR15" s="128">
        <v>1.8874941674570311E-6</v>
      </c>
      <c r="BS15" s="128">
        <v>1.2461283165002278E-6</v>
      </c>
      <c r="BT15" s="128">
        <v>3.7839354077872079E-5</v>
      </c>
      <c r="BU15" s="128">
        <v>3.8717488430294513E-6</v>
      </c>
      <c r="BV15" s="128">
        <v>2.8684006334153889E-7</v>
      </c>
      <c r="BW15" s="128">
        <v>3.9765435896314687E-7</v>
      </c>
      <c r="BX15" s="128">
        <v>5.7199955878473915E-7</v>
      </c>
      <c r="BY15" s="128">
        <v>7.1971420068826617E-7</v>
      </c>
      <c r="BZ15" s="128">
        <v>2.4956331336499534E-5</v>
      </c>
      <c r="CA15" s="128">
        <v>3.1149675878968034E-7</v>
      </c>
      <c r="CB15" s="128">
        <v>1.6394327160045843E-7</v>
      </c>
      <c r="CC15" s="128">
        <v>1.9362479035456285E-7</v>
      </c>
      <c r="CD15" s="128">
        <v>5.9691261197030513E-8</v>
      </c>
      <c r="CE15" s="128">
        <v>7.3816870337837391E-7</v>
      </c>
      <c r="CF15" s="128">
        <v>2.5853260431098968E-7</v>
      </c>
      <c r="CG15" s="128">
        <v>1.8584741548418569E-6</v>
      </c>
      <c r="CH15" s="128">
        <v>2.7903057575750019E-7</v>
      </c>
      <c r="CI15" s="128">
        <v>2.7343351528587709E-7</v>
      </c>
      <c r="CJ15" s="128">
        <v>3.2382621934855502E-7</v>
      </c>
      <c r="CK15" s="128">
        <v>6.8049073845630348E-7</v>
      </c>
      <c r="CL15" s="128">
        <v>1.2572580523273708E-7</v>
      </c>
      <c r="CM15" s="128">
        <v>1.0723364514703962E-6</v>
      </c>
      <c r="CN15" s="128">
        <v>1.4951093519105435E-5</v>
      </c>
      <c r="CO15" s="128">
        <v>8.0791239898042878E-7</v>
      </c>
      <c r="CP15" s="128">
        <v>1.252766673780907E-6</v>
      </c>
      <c r="CQ15" s="128">
        <v>3.2997379015122052E-5</v>
      </c>
      <c r="CR15" s="128">
        <v>5.6096291111932549E-7</v>
      </c>
      <c r="CS15" s="128">
        <v>1.1001467125806065E-4</v>
      </c>
      <c r="CT15" s="128">
        <v>2.2516442261026398E-3</v>
      </c>
      <c r="CU15" s="128">
        <v>4.3392834144191112E-5</v>
      </c>
      <c r="CV15" s="128">
        <v>8.5546699610676949E-7</v>
      </c>
      <c r="CW15" s="128">
        <v>4.1184091963917409E-5</v>
      </c>
      <c r="CX15" s="128">
        <v>4.2459846783345816E-5</v>
      </c>
      <c r="CY15" s="128">
        <v>3.2058121478623134E-6</v>
      </c>
      <c r="CZ15" s="128">
        <v>5.8099440120366626E-7</v>
      </c>
      <c r="DA15" s="128">
        <v>1.2810122521925378E-5</v>
      </c>
      <c r="DB15" s="128">
        <v>1.2890635683326468E-6</v>
      </c>
      <c r="DC15" s="128">
        <v>5.2815717805847044E-7</v>
      </c>
      <c r="DD15" s="128">
        <v>9.4536751110859698E-5</v>
      </c>
      <c r="DE15" s="128">
        <v>1.7896350474707804E-4</v>
      </c>
      <c r="DF15" s="128">
        <v>1.3694369739200825E-6</v>
      </c>
      <c r="DG15" s="128">
        <v>9.9951337285035589E-4</v>
      </c>
      <c r="DH15" s="128">
        <v>5.5375631771867615E-3</v>
      </c>
      <c r="DI15" s="128">
        <v>1.2179342085585097E-5</v>
      </c>
      <c r="DJ15" s="128">
        <v>5.0466820085343053E-6</v>
      </c>
      <c r="DK15" s="128">
        <v>9.3824249480782608E-7</v>
      </c>
    </row>
    <row r="16" spans="2:115">
      <c r="B16" s="126">
        <v>114</v>
      </c>
      <c r="C16" s="127" t="s">
        <v>0</v>
      </c>
      <c r="D16" s="128">
        <v>0</v>
      </c>
      <c r="E16" s="128">
        <v>0</v>
      </c>
      <c r="F16" s="128">
        <v>0</v>
      </c>
      <c r="G16" s="128">
        <v>1.0483040277279339E-2</v>
      </c>
      <c r="H16" s="128">
        <v>0</v>
      </c>
      <c r="I16" s="128">
        <v>0</v>
      </c>
      <c r="J16" s="128">
        <v>0</v>
      </c>
      <c r="K16" s="128">
        <v>0</v>
      </c>
      <c r="L16" s="128">
        <v>0</v>
      </c>
      <c r="M16" s="128">
        <v>0</v>
      </c>
      <c r="N16" s="128">
        <v>0</v>
      </c>
      <c r="O16" s="128">
        <v>0</v>
      </c>
      <c r="P16" s="128">
        <v>0</v>
      </c>
      <c r="Q16" s="128">
        <v>0</v>
      </c>
      <c r="R16" s="128">
        <v>0</v>
      </c>
      <c r="S16" s="128">
        <v>0</v>
      </c>
      <c r="T16" s="128">
        <v>1</v>
      </c>
      <c r="U16" s="128">
        <v>0</v>
      </c>
      <c r="V16" s="128">
        <v>0</v>
      </c>
      <c r="W16" s="128">
        <v>0</v>
      </c>
      <c r="X16" s="128">
        <v>0</v>
      </c>
      <c r="Y16" s="128">
        <v>0</v>
      </c>
      <c r="Z16" s="128">
        <v>0</v>
      </c>
      <c r="AA16" s="128">
        <v>0</v>
      </c>
      <c r="AB16" s="128">
        <v>0</v>
      </c>
      <c r="AC16" s="128">
        <v>0</v>
      </c>
      <c r="AD16" s="128">
        <v>0</v>
      </c>
      <c r="AE16" s="128">
        <v>0</v>
      </c>
      <c r="AF16" s="128">
        <v>0</v>
      </c>
      <c r="AG16" s="128">
        <v>0</v>
      </c>
      <c r="AH16" s="128">
        <v>0</v>
      </c>
      <c r="AI16" s="128">
        <v>0</v>
      </c>
      <c r="AJ16" s="128">
        <v>0</v>
      </c>
      <c r="AK16" s="128">
        <v>0</v>
      </c>
      <c r="AL16" s="128">
        <v>0</v>
      </c>
      <c r="AM16" s="128">
        <v>0</v>
      </c>
      <c r="AN16" s="128">
        <v>0</v>
      </c>
      <c r="AO16" s="128">
        <v>0</v>
      </c>
      <c r="AP16" s="128">
        <v>0</v>
      </c>
      <c r="AQ16" s="128">
        <v>0</v>
      </c>
      <c r="AR16" s="128">
        <v>0</v>
      </c>
      <c r="AS16" s="128">
        <v>0</v>
      </c>
      <c r="AT16" s="128">
        <v>0</v>
      </c>
      <c r="AU16" s="128">
        <v>0</v>
      </c>
      <c r="AV16" s="128">
        <v>0</v>
      </c>
      <c r="AW16" s="128">
        <v>0</v>
      </c>
      <c r="AX16" s="128">
        <v>0</v>
      </c>
      <c r="AY16" s="128">
        <v>0</v>
      </c>
      <c r="AZ16" s="128">
        <v>0</v>
      </c>
      <c r="BA16" s="128">
        <v>0</v>
      </c>
      <c r="BB16" s="128">
        <v>0</v>
      </c>
      <c r="BC16" s="128">
        <v>0</v>
      </c>
      <c r="BD16" s="128">
        <v>0</v>
      </c>
      <c r="BE16" s="128">
        <v>0</v>
      </c>
      <c r="BF16" s="128">
        <v>0</v>
      </c>
      <c r="BG16" s="128">
        <v>0</v>
      </c>
      <c r="BH16" s="128">
        <v>0</v>
      </c>
      <c r="BI16" s="128">
        <v>0</v>
      </c>
      <c r="BJ16" s="128">
        <v>0</v>
      </c>
      <c r="BK16" s="128">
        <v>0</v>
      </c>
      <c r="BL16" s="128">
        <v>0</v>
      </c>
      <c r="BM16" s="128">
        <v>0</v>
      </c>
      <c r="BN16" s="128">
        <v>0</v>
      </c>
      <c r="BO16" s="128">
        <v>0</v>
      </c>
      <c r="BP16" s="128">
        <v>0</v>
      </c>
      <c r="BQ16" s="128">
        <v>0</v>
      </c>
      <c r="BR16" s="128">
        <v>0</v>
      </c>
      <c r="BS16" s="128">
        <v>0</v>
      </c>
      <c r="BT16" s="128">
        <v>0</v>
      </c>
      <c r="BU16" s="128">
        <v>0</v>
      </c>
      <c r="BV16" s="128">
        <v>0</v>
      </c>
      <c r="BW16" s="128">
        <v>0</v>
      </c>
      <c r="BX16" s="128">
        <v>0</v>
      </c>
      <c r="BY16" s="128">
        <v>0</v>
      </c>
      <c r="BZ16" s="128">
        <v>0</v>
      </c>
      <c r="CA16" s="128">
        <v>0</v>
      </c>
      <c r="CB16" s="128">
        <v>0</v>
      </c>
      <c r="CC16" s="128">
        <v>0</v>
      </c>
      <c r="CD16" s="128">
        <v>0</v>
      </c>
      <c r="CE16" s="128">
        <v>0</v>
      </c>
      <c r="CF16" s="128">
        <v>0</v>
      </c>
      <c r="CG16" s="128">
        <v>0</v>
      </c>
      <c r="CH16" s="128">
        <v>0</v>
      </c>
      <c r="CI16" s="128">
        <v>0</v>
      </c>
      <c r="CJ16" s="128">
        <v>0</v>
      </c>
      <c r="CK16" s="128">
        <v>0</v>
      </c>
      <c r="CL16" s="128">
        <v>0</v>
      </c>
      <c r="CM16" s="128">
        <v>0</v>
      </c>
      <c r="CN16" s="128">
        <v>0</v>
      </c>
      <c r="CO16" s="128">
        <v>0</v>
      </c>
      <c r="CP16" s="128">
        <v>0</v>
      </c>
      <c r="CQ16" s="128">
        <v>0</v>
      </c>
      <c r="CR16" s="128">
        <v>0</v>
      </c>
      <c r="CS16" s="128">
        <v>0</v>
      </c>
      <c r="CT16" s="128">
        <v>0</v>
      </c>
      <c r="CU16" s="128">
        <v>0</v>
      </c>
      <c r="CV16" s="128">
        <v>0</v>
      </c>
      <c r="CW16" s="128">
        <v>0</v>
      </c>
      <c r="CX16" s="128">
        <v>0</v>
      </c>
      <c r="CY16" s="128">
        <v>0</v>
      </c>
      <c r="CZ16" s="128">
        <v>0</v>
      </c>
      <c r="DA16" s="128">
        <v>0</v>
      </c>
      <c r="DB16" s="128">
        <v>0</v>
      </c>
      <c r="DC16" s="128">
        <v>0</v>
      </c>
      <c r="DD16" s="128">
        <v>0</v>
      </c>
      <c r="DE16" s="128">
        <v>0</v>
      </c>
      <c r="DF16" s="128">
        <v>0</v>
      </c>
      <c r="DG16" s="128">
        <v>0</v>
      </c>
      <c r="DH16" s="128">
        <v>0</v>
      </c>
      <c r="DI16" s="128">
        <v>0</v>
      </c>
      <c r="DJ16" s="128">
        <v>0</v>
      </c>
      <c r="DK16" s="128">
        <v>0</v>
      </c>
    </row>
    <row r="17" spans="2:115">
      <c r="B17" s="126">
        <v>151</v>
      </c>
      <c r="C17" s="127" t="s">
        <v>484</v>
      </c>
      <c r="D17" s="128">
        <v>8.211175908886581E-2</v>
      </c>
      <c r="E17" s="128">
        <v>0.27627812004495711</v>
      </c>
      <c r="F17" s="128">
        <v>3.1507712629081669E-2</v>
      </c>
      <c r="G17" s="128">
        <v>3.0577641961036003E-4</v>
      </c>
      <c r="H17" s="128">
        <v>8.9401439090497872E-2</v>
      </c>
      <c r="I17" s="128">
        <v>7.211290641757874E-2</v>
      </c>
      <c r="J17" s="128">
        <v>2.0198806456276645E-5</v>
      </c>
      <c r="K17" s="128">
        <v>6.6996350693410826E-6</v>
      </c>
      <c r="L17" s="128">
        <v>1.8467087281666948E-5</v>
      </c>
      <c r="M17" s="128">
        <v>1.3152024065722997E-4</v>
      </c>
      <c r="N17" s="128">
        <v>1.8641630032348885E-4</v>
      </c>
      <c r="O17" s="128">
        <v>3.5017420533323603E-6</v>
      </c>
      <c r="P17" s="128">
        <v>1.2517840326830621E-5</v>
      </c>
      <c r="Q17" s="128">
        <v>7.7102586319167362E-6</v>
      </c>
      <c r="R17" s="128">
        <v>1.7433977886602867E-5</v>
      </c>
      <c r="S17" s="128">
        <v>5.6949304805271898E-6</v>
      </c>
      <c r="T17" s="128">
        <v>0</v>
      </c>
      <c r="U17" s="128">
        <v>1.0107643270699918</v>
      </c>
      <c r="V17" s="128">
        <v>1.6921382380691685E-2</v>
      </c>
      <c r="W17" s="128">
        <v>3.434035581426351E-5</v>
      </c>
      <c r="X17" s="128">
        <v>3.6083247462530158E-4</v>
      </c>
      <c r="Y17" s="128">
        <v>1.2034964176678034E-4</v>
      </c>
      <c r="Z17" s="128">
        <v>2.775952658920497E-4</v>
      </c>
      <c r="AA17" s="128">
        <v>2.8663478132052769E-5</v>
      </c>
      <c r="AB17" s="128">
        <v>1.0529837317831721E-4</v>
      </c>
      <c r="AC17" s="128">
        <v>4.8682509670272551E-6</v>
      </c>
      <c r="AD17" s="128">
        <v>0</v>
      </c>
      <c r="AE17" s="128">
        <v>3.4089397302700646E-6</v>
      </c>
      <c r="AF17" s="128">
        <v>1.0257212958843507E-5</v>
      </c>
      <c r="AG17" s="128">
        <v>1.5528272978481757E-3</v>
      </c>
      <c r="AH17" s="128">
        <v>9.9723744272617401E-6</v>
      </c>
      <c r="AI17" s="128">
        <v>1.0276409988314848E-5</v>
      </c>
      <c r="AJ17" s="128">
        <v>9.2778031697483973E-7</v>
      </c>
      <c r="AK17" s="128">
        <v>5.7307138874643851E-6</v>
      </c>
      <c r="AL17" s="128">
        <v>2.9740461956272402E-5</v>
      </c>
      <c r="AM17" s="128">
        <v>6.4519813666215494E-4</v>
      </c>
      <c r="AN17" s="128">
        <v>3.1678314286582581E-3</v>
      </c>
      <c r="AO17" s="128">
        <v>1.8117721155029812E-4</v>
      </c>
      <c r="AP17" s="128">
        <v>9.134607013335268E-6</v>
      </c>
      <c r="AQ17" s="128">
        <v>1.2088687218751073E-5</v>
      </c>
      <c r="AR17" s="128">
        <v>2.0162519482649026E-4</v>
      </c>
      <c r="AS17" s="128">
        <v>1.2462467756693563E-6</v>
      </c>
      <c r="AT17" s="128">
        <v>1.7023434708087544E-6</v>
      </c>
      <c r="AU17" s="128">
        <v>6.9872460710204361E-6</v>
      </c>
      <c r="AV17" s="128">
        <v>7.2504192995770241E-6</v>
      </c>
      <c r="AW17" s="128">
        <v>1.8360021226704922E-6</v>
      </c>
      <c r="AX17" s="128">
        <v>2.2480187748183524E-5</v>
      </c>
      <c r="AY17" s="128">
        <v>2.1170255594569163E-5</v>
      </c>
      <c r="AZ17" s="128">
        <v>2.5020650952809486E-5</v>
      </c>
      <c r="BA17" s="128">
        <v>1.0294457209007841E-5</v>
      </c>
      <c r="BB17" s="128">
        <v>1.1593908669893974E-4</v>
      </c>
      <c r="BC17" s="128">
        <v>3.2012363705501383E-5</v>
      </c>
      <c r="BD17" s="128">
        <v>1.5612180410232829E-4</v>
      </c>
      <c r="BE17" s="128">
        <v>1.1317794464515012E-5</v>
      </c>
      <c r="BF17" s="128">
        <v>8.6980462122503337E-6</v>
      </c>
      <c r="BG17" s="128">
        <v>2.1757452988706557E-4</v>
      </c>
      <c r="BH17" s="128">
        <v>6.7471002751876106E-6</v>
      </c>
      <c r="BI17" s="128">
        <v>4.4952048321721664E-5</v>
      </c>
      <c r="BJ17" s="128">
        <v>1.7139813041532729E-5</v>
      </c>
      <c r="BK17" s="128">
        <v>9.9557878764420768E-6</v>
      </c>
      <c r="BL17" s="128">
        <v>7.0594381263120273E-5</v>
      </c>
      <c r="BM17" s="128">
        <v>4.4482394047187409E-5</v>
      </c>
      <c r="BN17" s="128">
        <v>7.6879868168465785E-6</v>
      </c>
      <c r="BO17" s="128">
        <v>2.7459846046955468E-5</v>
      </c>
      <c r="BP17" s="128">
        <v>4.3130535901486308E-4</v>
      </c>
      <c r="BQ17" s="128">
        <v>1.1336729189174616E-5</v>
      </c>
      <c r="BR17" s="128">
        <v>4.3070506630388066E-5</v>
      </c>
      <c r="BS17" s="128">
        <v>1.997662391189668E-4</v>
      </c>
      <c r="BT17" s="128">
        <v>5.3138678402337953E-5</v>
      </c>
      <c r="BU17" s="128">
        <v>3.1280199748398545E-5</v>
      </c>
      <c r="BV17" s="128">
        <v>4.9771852384156776E-6</v>
      </c>
      <c r="BW17" s="128">
        <v>8.0409977255538603E-6</v>
      </c>
      <c r="BX17" s="128">
        <v>1.8272575466143078E-5</v>
      </c>
      <c r="BY17" s="128">
        <v>2.0856992212920581E-5</v>
      </c>
      <c r="BZ17" s="128">
        <v>2.972064592704758E-5</v>
      </c>
      <c r="CA17" s="128">
        <v>1.0227736720787342E-5</v>
      </c>
      <c r="CB17" s="128">
        <v>4.8798306372190956E-6</v>
      </c>
      <c r="CC17" s="128">
        <v>4.527887072212917E-6</v>
      </c>
      <c r="CD17" s="128">
        <v>2.0091402559655981E-6</v>
      </c>
      <c r="CE17" s="128">
        <v>6.6056727208933647E-5</v>
      </c>
      <c r="CF17" s="128">
        <v>1.2427907931290844E-5</v>
      </c>
      <c r="CG17" s="128">
        <v>2.4452043141359682E-5</v>
      </c>
      <c r="CH17" s="128">
        <v>6.0188641726973075E-5</v>
      </c>
      <c r="CI17" s="128">
        <v>4.6808219278714886E-5</v>
      </c>
      <c r="CJ17" s="128">
        <v>5.52711784110769E-5</v>
      </c>
      <c r="CK17" s="128">
        <v>1.7828096747317352E-4</v>
      </c>
      <c r="CL17" s="128">
        <v>7.4836430923813569E-6</v>
      </c>
      <c r="CM17" s="128">
        <v>1.1882599047580378E-5</v>
      </c>
      <c r="CN17" s="128">
        <v>1.5566330801566501E-5</v>
      </c>
      <c r="CO17" s="128">
        <v>4.0219620195393755E-5</v>
      </c>
      <c r="CP17" s="128">
        <v>9.9697391080038316E-6</v>
      </c>
      <c r="CQ17" s="128">
        <v>2.69151449819565E-5</v>
      </c>
      <c r="CR17" s="128">
        <v>1.2381877476095703E-5</v>
      </c>
      <c r="CS17" s="128">
        <v>5.2803615121649931E-6</v>
      </c>
      <c r="CT17" s="128">
        <v>1.7660513335307032E-5</v>
      </c>
      <c r="CU17" s="128">
        <v>1.5351831974378804E-5</v>
      </c>
      <c r="CV17" s="128">
        <v>2.0769985921377377E-4</v>
      </c>
      <c r="CW17" s="128">
        <v>1.6182219289419118E-5</v>
      </c>
      <c r="CX17" s="128">
        <v>1.8274769472581272E-5</v>
      </c>
      <c r="CY17" s="128">
        <v>2.6704546337870117E-5</v>
      </c>
      <c r="CZ17" s="128">
        <v>1.5998019974587927E-5</v>
      </c>
      <c r="DA17" s="128">
        <v>9.5002003791108621E-6</v>
      </c>
      <c r="DB17" s="128">
        <v>1.4613540348521316E-5</v>
      </c>
      <c r="DC17" s="128">
        <v>4.8606586002163632E-5</v>
      </c>
      <c r="DD17" s="128">
        <v>9.1452149568198868E-5</v>
      </c>
      <c r="DE17" s="128">
        <v>7.4418473789890204E-6</v>
      </c>
      <c r="DF17" s="128">
        <v>2.2679927119291997E-5</v>
      </c>
      <c r="DG17" s="128">
        <v>2.2643077021579846E-4</v>
      </c>
      <c r="DH17" s="128">
        <v>1.1820645968412206E-5</v>
      </c>
      <c r="DI17" s="128">
        <v>4.4264993867140606E-5</v>
      </c>
      <c r="DJ17" s="128">
        <v>1.2751856804811073E-3</v>
      </c>
      <c r="DK17" s="128">
        <v>1.4376221647856096E-5</v>
      </c>
    </row>
    <row r="18" spans="2:115">
      <c r="B18" s="126">
        <v>152</v>
      </c>
      <c r="C18" s="127" t="s">
        <v>485</v>
      </c>
      <c r="D18" s="128">
        <v>2.5436925229004204E-2</v>
      </c>
      <c r="E18" s="128">
        <v>0.26464915880364032</v>
      </c>
      <c r="F18" s="128">
        <v>-6.778258268197819E-2</v>
      </c>
      <c r="G18" s="128">
        <v>1.5218347102826523E-2</v>
      </c>
      <c r="H18" s="128">
        <v>0.1010796732290396</v>
      </c>
      <c r="I18" s="128">
        <v>7.4519430478385745E-2</v>
      </c>
      <c r="J18" s="128">
        <v>9.0630140568360261E-5</v>
      </c>
      <c r="K18" s="128">
        <v>2.3627036009488739E-5</v>
      </c>
      <c r="L18" s="128">
        <v>1.4304581355393116E-4</v>
      </c>
      <c r="M18" s="128">
        <v>1.3326685880036617E-5</v>
      </c>
      <c r="N18" s="128">
        <v>1.1707276004785502E-4</v>
      </c>
      <c r="O18" s="128">
        <v>2.4782529593925775E-5</v>
      </c>
      <c r="P18" s="128">
        <v>9.6901603497265155E-5</v>
      </c>
      <c r="Q18" s="128">
        <v>4.1507994319540835E-5</v>
      </c>
      <c r="R18" s="128">
        <v>3.1955068589760995E-5</v>
      </c>
      <c r="S18" s="128">
        <v>1.6244855687596001E-5</v>
      </c>
      <c r="T18" s="128">
        <v>0</v>
      </c>
      <c r="U18" s="128">
        <v>5.3599148488604543E-5</v>
      </c>
      <c r="V18" s="128">
        <v>1.0008293375095494</v>
      </c>
      <c r="W18" s="128">
        <v>3.8844814862559809E-5</v>
      </c>
      <c r="X18" s="128">
        <v>6.1084142062669517E-5</v>
      </c>
      <c r="Y18" s="128">
        <v>4.6941031898994178E-5</v>
      </c>
      <c r="Z18" s="128">
        <v>5.2583960889250811E-5</v>
      </c>
      <c r="AA18" s="128">
        <v>2.6471213235803751E-5</v>
      </c>
      <c r="AB18" s="128">
        <v>1.6656889866448402E-4</v>
      </c>
      <c r="AC18" s="128">
        <v>5.2409409131634298E-5</v>
      </c>
      <c r="AD18" s="128">
        <v>0</v>
      </c>
      <c r="AE18" s="128">
        <v>1.7258202370818599E-5</v>
      </c>
      <c r="AF18" s="128">
        <v>3.3981459072654997E-5</v>
      </c>
      <c r="AG18" s="128">
        <v>7.2122869065433372E-5</v>
      </c>
      <c r="AH18" s="128">
        <v>5.952664119237079E-5</v>
      </c>
      <c r="AI18" s="128">
        <v>2.9515885821012433E-5</v>
      </c>
      <c r="AJ18" s="128">
        <v>5.687497399181247E-6</v>
      </c>
      <c r="AK18" s="128">
        <v>2.528703606832851E-5</v>
      </c>
      <c r="AL18" s="128">
        <v>3.1062680945835514E-5</v>
      </c>
      <c r="AM18" s="128">
        <v>7.3893156616173445E-5</v>
      </c>
      <c r="AN18" s="128">
        <v>8.8473086836416941E-5</v>
      </c>
      <c r="AO18" s="128">
        <v>1.3760662956222093E-4</v>
      </c>
      <c r="AP18" s="128">
        <v>4.4112204339480416E-5</v>
      </c>
      <c r="AQ18" s="128">
        <v>1.2558457904179467E-4</v>
      </c>
      <c r="AR18" s="128">
        <v>6.4451718250850624E-5</v>
      </c>
      <c r="AS18" s="128">
        <v>2.7228183019034286E-6</v>
      </c>
      <c r="AT18" s="128">
        <v>8.3006632238098085E-6</v>
      </c>
      <c r="AU18" s="128">
        <v>3.1329623589051413E-5</v>
      </c>
      <c r="AV18" s="128">
        <v>3.3225482928896106E-5</v>
      </c>
      <c r="AW18" s="128">
        <v>1.0890078423787008E-5</v>
      </c>
      <c r="AX18" s="128">
        <v>2.6578432471810484E-5</v>
      </c>
      <c r="AY18" s="128">
        <v>3.2151368881943808E-5</v>
      </c>
      <c r="AZ18" s="128">
        <v>2.5693579532461909E-5</v>
      </c>
      <c r="BA18" s="128">
        <v>3.8093385071364853E-5</v>
      </c>
      <c r="BB18" s="128">
        <v>2.4219699305635171E-5</v>
      </c>
      <c r="BC18" s="128">
        <v>3.6791811497924522E-5</v>
      </c>
      <c r="BD18" s="128">
        <v>5.5507834089275901E-5</v>
      </c>
      <c r="BE18" s="128">
        <v>6.8991069297280537E-5</v>
      </c>
      <c r="BF18" s="128">
        <v>5.8040333131714088E-5</v>
      </c>
      <c r="BG18" s="128">
        <v>1.4261229177955795E-4</v>
      </c>
      <c r="BH18" s="128">
        <v>2.7538357639939314E-5</v>
      </c>
      <c r="BI18" s="128">
        <v>2.0758167219205087E-5</v>
      </c>
      <c r="BJ18" s="128">
        <v>5.1507802057792361E-5</v>
      </c>
      <c r="BK18" s="128">
        <v>5.2150551184479196E-5</v>
      </c>
      <c r="BL18" s="128">
        <v>5.9241556911067918E-5</v>
      </c>
      <c r="BM18" s="128">
        <v>2.1866668796439423E-5</v>
      </c>
      <c r="BN18" s="128">
        <v>1.3161988722374864E-5</v>
      </c>
      <c r="BO18" s="128">
        <v>1.8753063383977166E-5</v>
      </c>
      <c r="BP18" s="128">
        <v>2.0088254877103468E-4</v>
      </c>
      <c r="BQ18" s="128">
        <v>5.4814061585933091E-5</v>
      </c>
      <c r="BR18" s="128">
        <v>9.9786203204807347E-5</v>
      </c>
      <c r="BS18" s="128">
        <v>4.9597626673908194E-5</v>
      </c>
      <c r="BT18" s="128">
        <v>4.8712186783853342E-5</v>
      </c>
      <c r="BU18" s="128">
        <v>6.776435500126227E-5</v>
      </c>
      <c r="BV18" s="128">
        <v>1.2583906035213514E-5</v>
      </c>
      <c r="BW18" s="128">
        <v>2.0121087840228153E-5</v>
      </c>
      <c r="BX18" s="128">
        <v>3.509827549664072E-5</v>
      </c>
      <c r="BY18" s="128">
        <v>1.0813658225681985E-4</v>
      </c>
      <c r="BZ18" s="128">
        <v>9.8253659021568026E-5</v>
      </c>
      <c r="CA18" s="128">
        <v>4.2359470493364048E-5</v>
      </c>
      <c r="CB18" s="128">
        <v>1.1057505835446938E-5</v>
      </c>
      <c r="CC18" s="128">
        <v>7.1892343323805915E-6</v>
      </c>
      <c r="CD18" s="128">
        <v>3.1493118370596944E-6</v>
      </c>
      <c r="CE18" s="128">
        <v>3.229848698773991E-5</v>
      </c>
      <c r="CF18" s="128">
        <v>2.2531514233443725E-5</v>
      </c>
      <c r="CG18" s="128">
        <v>3.7751728789280828E-5</v>
      </c>
      <c r="CH18" s="128">
        <v>6.551559164245539E-5</v>
      </c>
      <c r="CI18" s="128">
        <v>1.3259397151969245E-5</v>
      </c>
      <c r="CJ18" s="128">
        <v>5.2702235684042518E-5</v>
      </c>
      <c r="CK18" s="128">
        <v>7.3444069525642429E-5</v>
      </c>
      <c r="CL18" s="128">
        <v>2.4994408920296616E-5</v>
      </c>
      <c r="CM18" s="128">
        <v>2.3716571982622248E-5</v>
      </c>
      <c r="CN18" s="128">
        <v>2.1911651255804843E-5</v>
      </c>
      <c r="CO18" s="128">
        <v>3.1261576009558543E-5</v>
      </c>
      <c r="CP18" s="128">
        <v>2.9957399021423729E-5</v>
      </c>
      <c r="CQ18" s="128">
        <v>4.3453104659579877E-5</v>
      </c>
      <c r="CR18" s="128">
        <v>9.870202542470114E-5</v>
      </c>
      <c r="CS18" s="128">
        <v>7.0303117526282694E-6</v>
      </c>
      <c r="CT18" s="128">
        <v>4.0315396976437246E-5</v>
      </c>
      <c r="CU18" s="128">
        <v>9.0013762221946686E-5</v>
      </c>
      <c r="CV18" s="128">
        <v>3.2754790442972119E-4</v>
      </c>
      <c r="CW18" s="128">
        <v>1.2100038358152055E-4</v>
      </c>
      <c r="CX18" s="128">
        <v>8.5618553366561225E-5</v>
      </c>
      <c r="CY18" s="128">
        <v>5.1047964518396354E-4</v>
      </c>
      <c r="CZ18" s="128">
        <v>7.3272791211132947E-5</v>
      </c>
      <c r="DA18" s="128">
        <v>1.3103997929196202E-5</v>
      </c>
      <c r="DB18" s="128">
        <v>3.2635438782099964E-5</v>
      </c>
      <c r="DC18" s="128">
        <v>6.8647538553876999E-5</v>
      </c>
      <c r="DD18" s="128">
        <v>1.5681003124567059E-4</v>
      </c>
      <c r="DE18" s="128">
        <v>4.5892039506461762E-5</v>
      </c>
      <c r="DF18" s="128">
        <v>3.3866244769883747E-4</v>
      </c>
      <c r="DG18" s="128">
        <v>1.1353657562458708E-4</v>
      </c>
      <c r="DH18" s="128">
        <v>2.545483601602901E-4</v>
      </c>
      <c r="DI18" s="128">
        <v>1.0621580792747896E-4</v>
      </c>
      <c r="DJ18" s="128">
        <v>1.7079885747353364E-4</v>
      </c>
      <c r="DK18" s="128">
        <v>1.7487527722644928E-5</v>
      </c>
    </row>
    <row r="19" spans="2:115">
      <c r="B19" s="126">
        <v>161</v>
      </c>
      <c r="C19" s="127" t="s">
        <v>486</v>
      </c>
      <c r="D19" s="128">
        <v>0.16140560519226821</v>
      </c>
      <c r="E19" s="128">
        <v>0.12862229855454127</v>
      </c>
      <c r="F19" s="128">
        <v>8.3990684007925476E-2</v>
      </c>
      <c r="G19" s="128">
        <v>1.9018542445787658E-4</v>
      </c>
      <c r="H19" s="128">
        <v>5.2703705742195989E-2</v>
      </c>
      <c r="I19" s="128">
        <v>4.4537208550480413E-2</v>
      </c>
      <c r="J19" s="128">
        <v>8.0066789418545929E-5</v>
      </c>
      <c r="K19" s="128">
        <v>1.2484015598477674E-3</v>
      </c>
      <c r="L19" s="128">
        <v>6.0409584660678877E-5</v>
      </c>
      <c r="M19" s="128">
        <v>6.1177504319665666E-3</v>
      </c>
      <c r="N19" s="128">
        <v>6.1637855549708193E-5</v>
      </c>
      <c r="O19" s="128">
        <v>4.9467291825926094E-5</v>
      </c>
      <c r="P19" s="128">
        <v>1.9195367296461583E-4</v>
      </c>
      <c r="Q19" s="128">
        <v>1.1031700219629926E-4</v>
      </c>
      <c r="R19" s="128">
        <v>7.3279140104627174E-5</v>
      </c>
      <c r="S19" s="128">
        <v>3.308005665018004E-4</v>
      </c>
      <c r="T19" s="128">
        <v>0</v>
      </c>
      <c r="U19" s="128">
        <v>5.9887591778914545E-5</v>
      </c>
      <c r="V19" s="128">
        <v>7.7407673825148781E-5</v>
      </c>
      <c r="W19" s="128">
        <v>1.0569710809289681</v>
      </c>
      <c r="X19" s="128">
        <v>1.8116300575338699E-2</v>
      </c>
      <c r="Y19" s="128">
        <v>9.4300176081322024E-5</v>
      </c>
      <c r="Z19" s="128">
        <v>4.5869793353756912E-4</v>
      </c>
      <c r="AA19" s="128">
        <v>4.3152089686410076E-5</v>
      </c>
      <c r="AB19" s="128">
        <v>8.9459186442449788E-5</v>
      </c>
      <c r="AC19" s="128">
        <v>3.4414626908733787E-5</v>
      </c>
      <c r="AD19" s="128">
        <v>0</v>
      </c>
      <c r="AE19" s="128">
        <v>4.6342476424218515E-5</v>
      </c>
      <c r="AF19" s="128">
        <v>9.2394703657741283E-5</v>
      </c>
      <c r="AG19" s="128">
        <v>7.3790166065293295E-5</v>
      </c>
      <c r="AH19" s="128">
        <v>3.6749474997648097E-5</v>
      </c>
      <c r="AI19" s="128">
        <v>7.4202687415749274E-5</v>
      </c>
      <c r="AJ19" s="128">
        <v>4.7414460696659697E-6</v>
      </c>
      <c r="AK19" s="128">
        <v>3.4048501885627862E-5</v>
      </c>
      <c r="AL19" s="128">
        <v>9.0848990114900273E-5</v>
      </c>
      <c r="AM19" s="128">
        <v>6.1440451116530193E-5</v>
      </c>
      <c r="AN19" s="128">
        <v>2.4162772398094996E-4</v>
      </c>
      <c r="AO19" s="128">
        <v>1.0330537127105697E-3</v>
      </c>
      <c r="AP19" s="128">
        <v>6.1537659019527226E-5</v>
      </c>
      <c r="AQ19" s="128">
        <v>3.6631093174997065E-3</v>
      </c>
      <c r="AR19" s="128">
        <v>2.4760147185858098E-4</v>
      </c>
      <c r="AS19" s="128">
        <v>1.3603020036037398E-5</v>
      </c>
      <c r="AT19" s="128">
        <v>3.989260640877674E-5</v>
      </c>
      <c r="AU19" s="128">
        <v>7.306236121425752E-5</v>
      </c>
      <c r="AV19" s="128">
        <v>3.3536327222985875E-5</v>
      </c>
      <c r="AW19" s="128">
        <v>1.4130775827168566E-5</v>
      </c>
      <c r="AX19" s="128">
        <v>1.7168234352964398E-4</v>
      </c>
      <c r="AY19" s="128">
        <v>4.9595490772180446E-4</v>
      </c>
      <c r="AZ19" s="128">
        <v>9.7806093814901789E-5</v>
      </c>
      <c r="BA19" s="128">
        <v>5.1764725699551248E-5</v>
      </c>
      <c r="BB19" s="128">
        <v>3.7771865426857017E-5</v>
      </c>
      <c r="BC19" s="128">
        <v>1.3658269069833151E-4</v>
      </c>
      <c r="BD19" s="128">
        <v>4.3184643449330485E-5</v>
      </c>
      <c r="BE19" s="128">
        <v>4.5860340574081237E-5</v>
      </c>
      <c r="BF19" s="128">
        <v>5.8086169784489906E-5</v>
      </c>
      <c r="BG19" s="128">
        <v>9.1718057080903743E-5</v>
      </c>
      <c r="BH19" s="128">
        <v>2.6972540626908955E-5</v>
      </c>
      <c r="BI19" s="128">
        <v>8.230046749682136E-5</v>
      </c>
      <c r="BJ19" s="128">
        <v>4.0096682800105949E-5</v>
      </c>
      <c r="BK19" s="128">
        <v>3.1466811895066741E-5</v>
      </c>
      <c r="BL19" s="128">
        <v>3.5320469357605462E-5</v>
      </c>
      <c r="BM19" s="128">
        <v>5.5137810709799068E-5</v>
      </c>
      <c r="BN19" s="128">
        <v>2.9308485869494091E-5</v>
      </c>
      <c r="BO19" s="128">
        <v>9.4575435331088393E-5</v>
      </c>
      <c r="BP19" s="128">
        <v>4.5991519275199351E-3</v>
      </c>
      <c r="BQ19" s="128">
        <v>4.0075987184818352E-5</v>
      </c>
      <c r="BR19" s="128">
        <v>9.7438987631098019E-3</v>
      </c>
      <c r="BS19" s="128">
        <v>2.3979719288299024E-3</v>
      </c>
      <c r="BT19" s="128">
        <v>2.3214072791350444E-4</v>
      </c>
      <c r="BU19" s="128">
        <v>6.9639500538140468E-4</v>
      </c>
      <c r="BV19" s="128">
        <v>6.6499163366813248E-4</v>
      </c>
      <c r="BW19" s="128">
        <v>7.2236198060801271E-5</v>
      </c>
      <c r="BX19" s="128">
        <v>9.1688411450594888E-5</v>
      </c>
      <c r="BY19" s="128">
        <v>6.3440985960570826E-5</v>
      </c>
      <c r="BZ19" s="128">
        <v>1.4965106471938794E-4</v>
      </c>
      <c r="CA19" s="128">
        <v>3.7352695115820424E-5</v>
      </c>
      <c r="CB19" s="128">
        <v>2.0165672847836682E-5</v>
      </c>
      <c r="CC19" s="128">
        <v>2.9736402818163548E-5</v>
      </c>
      <c r="CD19" s="128">
        <v>1.8889606003494505E-5</v>
      </c>
      <c r="CE19" s="128">
        <v>5.1795484677800805E-5</v>
      </c>
      <c r="CF19" s="128">
        <v>5.210945361365405E-5</v>
      </c>
      <c r="CG19" s="128">
        <v>3.3054976807086897E-4</v>
      </c>
      <c r="CH19" s="128">
        <v>6.4966132080113734E-4</v>
      </c>
      <c r="CI19" s="128">
        <v>1.0838364893957965E-4</v>
      </c>
      <c r="CJ19" s="128">
        <v>2.0000890496269091E-4</v>
      </c>
      <c r="CK19" s="128">
        <v>3.7296298791834703E-3</v>
      </c>
      <c r="CL19" s="128">
        <v>1.3597750694326362E-5</v>
      </c>
      <c r="CM19" s="128">
        <v>4.1554457789765055E-5</v>
      </c>
      <c r="CN19" s="128">
        <v>6.6489517758119629E-5</v>
      </c>
      <c r="CO19" s="128">
        <v>3.3953487770213195E-5</v>
      </c>
      <c r="CP19" s="128">
        <v>3.4552491840135206E-5</v>
      </c>
      <c r="CQ19" s="128">
        <v>5.783368008333533E-5</v>
      </c>
      <c r="CR19" s="128">
        <v>2.8264087472524133E-5</v>
      </c>
      <c r="CS19" s="128">
        <v>3.0584645768836392E-5</v>
      </c>
      <c r="CT19" s="128">
        <v>6.779423393805096E-5</v>
      </c>
      <c r="CU19" s="128">
        <v>2.6460626506011923E-5</v>
      </c>
      <c r="CV19" s="128">
        <v>6.5013513857055684E-5</v>
      </c>
      <c r="CW19" s="128">
        <v>3.6066214767017365E-5</v>
      </c>
      <c r="CX19" s="128">
        <v>3.9163639919039007E-5</v>
      </c>
      <c r="CY19" s="128">
        <v>5.566202225892033E-5</v>
      </c>
      <c r="CZ19" s="128">
        <v>3.7335576926793157E-5</v>
      </c>
      <c r="DA19" s="128">
        <v>2.4662245172426135E-5</v>
      </c>
      <c r="DB19" s="128">
        <v>2.4881625977467829E-5</v>
      </c>
      <c r="DC19" s="128">
        <v>7.7531881537700652E-5</v>
      </c>
      <c r="DD19" s="128">
        <v>1.5790770080851936E-4</v>
      </c>
      <c r="DE19" s="128">
        <v>1.6468554475955761E-4</v>
      </c>
      <c r="DF19" s="128">
        <v>7.8304338931701269E-5</v>
      </c>
      <c r="DG19" s="128">
        <v>1.5928368285119822E-4</v>
      </c>
      <c r="DH19" s="128">
        <v>1.894751804100204E-5</v>
      </c>
      <c r="DI19" s="128">
        <v>1.7678329537686697E-4</v>
      </c>
      <c r="DJ19" s="128">
        <v>2.0084563724748162E-4</v>
      </c>
      <c r="DK19" s="128">
        <v>6.9023542605996843E-5</v>
      </c>
    </row>
    <row r="20" spans="2:115">
      <c r="B20" s="126">
        <v>162</v>
      </c>
      <c r="C20" s="127" t="s">
        <v>487</v>
      </c>
      <c r="D20" s="128">
        <v>9.6040345434736163E-2</v>
      </c>
      <c r="E20" s="128">
        <v>0.24480840739778939</v>
      </c>
      <c r="F20" s="128">
        <v>-0.11212699234452581</v>
      </c>
      <c r="G20" s="128">
        <v>6.1469988046377482E-4</v>
      </c>
      <c r="H20" s="128">
        <v>9.3448277587816639E-2</v>
      </c>
      <c r="I20" s="128">
        <v>7.3304487908443489E-2</v>
      </c>
      <c r="J20" s="128">
        <v>2.9052472423363246E-5</v>
      </c>
      <c r="K20" s="128">
        <v>2.6341286690729256E-5</v>
      </c>
      <c r="L20" s="128">
        <v>3.0009824047774136E-5</v>
      </c>
      <c r="M20" s="128">
        <v>3.0986466556937748E-5</v>
      </c>
      <c r="N20" s="128">
        <v>5.9557554192757378E-5</v>
      </c>
      <c r="O20" s="128">
        <v>7.6368538612880721E-5</v>
      </c>
      <c r="P20" s="128">
        <v>9.219706374454145E-5</v>
      </c>
      <c r="Q20" s="128">
        <v>6.7249479182389358E-5</v>
      </c>
      <c r="R20" s="128">
        <v>1.1679315091245628E-4</v>
      </c>
      <c r="S20" s="128">
        <v>3.6464463504229682E-5</v>
      </c>
      <c r="T20" s="128">
        <v>0</v>
      </c>
      <c r="U20" s="128">
        <v>1.1201107975174923E-4</v>
      </c>
      <c r="V20" s="128">
        <v>1.2679518865627267E-4</v>
      </c>
      <c r="W20" s="128">
        <v>8.8825372391034598E-5</v>
      </c>
      <c r="X20" s="128">
        <v>1.0016911003553892</v>
      </c>
      <c r="Y20" s="128">
        <v>1.5556204950422701E-4</v>
      </c>
      <c r="Z20" s="128">
        <v>1.6874682456118737E-4</v>
      </c>
      <c r="AA20" s="128">
        <v>8.6634920443255724E-5</v>
      </c>
      <c r="AB20" s="128">
        <v>1.1762241929769882E-4</v>
      </c>
      <c r="AC20" s="128">
        <v>2.0042701736146869E-4</v>
      </c>
      <c r="AD20" s="128">
        <v>0</v>
      </c>
      <c r="AE20" s="128">
        <v>5.8553394547577098E-5</v>
      </c>
      <c r="AF20" s="128">
        <v>1.4924485299687662E-4</v>
      </c>
      <c r="AG20" s="128">
        <v>2.3996174300663085E-4</v>
      </c>
      <c r="AH20" s="128">
        <v>2.2431296330644986E-4</v>
      </c>
      <c r="AI20" s="128">
        <v>8.7662192385712411E-5</v>
      </c>
      <c r="AJ20" s="128">
        <v>5.4991883658914563E-6</v>
      </c>
      <c r="AK20" s="128">
        <v>1.006296387845587E-4</v>
      </c>
      <c r="AL20" s="128">
        <v>9.9426436413560583E-5</v>
      </c>
      <c r="AM20" s="128">
        <v>1.646297751909228E-4</v>
      </c>
      <c r="AN20" s="128">
        <v>1.7132500069699712E-4</v>
      </c>
      <c r="AO20" s="128">
        <v>8.3603914972756624E-5</v>
      </c>
      <c r="AP20" s="128">
        <v>1.1555899013164351E-4</v>
      </c>
      <c r="AQ20" s="128">
        <v>4.7230535907766155E-4</v>
      </c>
      <c r="AR20" s="128">
        <v>1.8188925663696159E-4</v>
      </c>
      <c r="AS20" s="128">
        <v>1.0947672242587763E-5</v>
      </c>
      <c r="AT20" s="128">
        <v>2.2802798594009856E-5</v>
      </c>
      <c r="AU20" s="128">
        <v>1.0912513151857771E-4</v>
      </c>
      <c r="AV20" s="128">
        <v>4.6749652272999382E-5</v>
      </c>
      <c r="AW20" s="128">
        <v>1.6132389542709471E-5</v>
      </c>
      <c r="AX20" s="128">
        <v>8.9583161187919497E-5</v>
      </c>
      <c r="AY20" s="128">
        <v>6.6351557140358956E-5</v>
      </c>
      <c r="AZ20" s="128">
        <v>5.9273736081387906E-5</v>
      </c>
      <c r="BA20" s="128">
        <v>7.1453439181670857E-5</v>
      </c>
      <c r="BB20" s="128">
        <v>7.1961130589101962E-5</v>
      </c>
      <c r="BC20" s="128">
        <v>8.7571090413518732E-5</v>
      </c>
      <c r="BD20" s="128">
        <v>1.3759316125961209E-4</v>
      </c>
      <c r="BE20" s="128">
        <v>1.2246207988605824E-4</v>
      </c>
      <c r="BF20" s="128">
        <v>8.1491516764607583E-5</v>
      </c>
      <c r="BG20" s="128">
        <v>1.1444179150358531E-4</v>
      </c>
      <c r="BH20" s="128">
        <v>9.2349349021893424E-5</v>
      </c>
      <c r="BI20" s="128">
        <v>7.1585955038606277E-5</v>
      </c>
      <c r="BJ20" s="128">
        <v>1.8770923513857705E-4</v>
      </c>
      <c r="BK20" s="128">
        <v>1.6506307594979194E-4</v>
      </c>
      <c r="BL20" s="128">
        <v>7.5196466288920754E-5</v>
      </c>
      <c r="BM20" s="128">
        <v>8.262757436723004E-5</v>
      </c>
      <c r="BN20" s="128">
        <v>3.8462222416036352E-5</v>
      </c>
      <c r="BO20" s="128">
        <v>6.3911221073477211E-5</v>
      </c>
      <c r="BP20" s="128">
        <v>3.0090099926735484E-4</v>
      </c>
      <c r="BQ20" s="128">
        <v>4.6571062243599847E-5</v>
      </c>
      <c r="BR20" s="128">
        <v>9.2501413759157392E-4</v>
      </c>
      <c r="BS20" s="128">
        <v>1.8612922656683784E-3</v>
      </c>
      <c r="BT20" s="128">
        <v>4.1811665921588525E-5</v>
      </c>
      <c r="BU20" s="128">
        <v>5.0416656394357874E-5</v>
      </c>
      <c r="BV20" s="128">
        <v>1.199777617365307E-4</v>
      </c>
      <c r="BW20" s="128">
        <v>1.1076216586451764E-4</v>
      </c>
      <c r="BX20" s="128">
        <v>4.2671896252983007E-4</v>
      </c>
      <c r="BY20" s="128">
        <v>4.5323851338730008E-4</v>
      </c>
      <c r="BZ20" s="128">
        <v>1.1652433135461838E-4</v>
      </c>
      <c r="CA20" s="128">
        <v>2.9408523466132648E-4</v>
      </c>
      <c r="CB20" s="128">
        <v>1.1223720813551508E-4</v>
      </c>
      <c r="CC20" s="128">
        <v>2.2781390696407914E-4</v>
      </c>
      <c r="CD20" s="128">
        <v>4.7278430584140341E-5</v>
      </c>
      <c r="CE20" s="128">
        <v>9.1120730822874462E-5</v>
      </c>
      <c r="CF20" s="128">
        <v>4.7673984941831175E-5</v>
      </c>
      <c r="CG20" s="128">
        <v>8.5628279786778219E-5</v>
      </c>
      <c r="CH20" s="128">
        <v>1.4706790015379115E-4</v>
      </c>
      <c r="CI20" s="128">
        <v>5.8464104244087593E-5</v>
      </c>
      <c r="CJ20" s="128">
        <v>2.612617381631261E-4</v>
      </c>
      <c r="CK20" s="128">
        <v>2.6404134923348047E-4</v>
      </c>
      <c r="CL20" s="128">
        <v>2.5401372834460546E-5</v>
      </c>
      <c r="CM20" s="128">
        <v>3.8203135570223515E-4</v>
      </c>
      <c r="CN20" s="128">
        <v>1.599403781317813E-4</v>
      </c>
      <c r="CO20" s="128">
        <v>2.5247918119793839E-4</v>
      </c>
      <c r="CP20" s="128">
        <v>3.4677600177031499E-4</v>
      </c>
      <c r="CQ20" s="128">
        <v>1.8435434483876826E-4</v>
      </c>
      <c r="CR20" s="128">
        <v>1.1002470112651663E-4</v>
      </c>
      <c r="CS20" s="128">
        <v>1.4546503889504512E-4</v>
      </c>
      <c r="CT20" s="128">
        <v>4.9923533736206103E-4</v>
      </c>
      <c r="CU20" s="128">
        <v>2.469836500694284E-4</v>
      </c>
      <c r="CV20" s="128">
        <v>1.0346954779228894E-4</v>
      </c>
      <c r="CW20" s="128">
        <v>5.3072965326234403E-4</v>
      </c>
      <c r="CX20" s="128">
        <v>4.4269649702216059E-4</v>
      </c>
      <c r="CY20" s="128">
        <v>1.0711933216438422E-3</v>
      </c>
      <c r="CZ20" s="128">
        <v>1.9708851378272328E-4</v>
      </c>
      <c r="DA20" s="128">
        <v>9.7789264883781706E-5</v>
      </c>
      <c r="DB20" s="128">
        <v>4.6838226915097533E-5</v>
      </c>
      <c r="DC20" s="128">
        <v>2.5478018951626121E-4</v>
      </c>
      <c r="DD20" s="128">
        <v>2.4385419240403861E-4</v>
      </c>
      <c r="DE20" s="128">
        <v>2.7431059892311655E-4</v>
      </c>
      <c r="DF20" s="128">
        <v>9.5430500386162423E-5</v>
      </c>
      <c r="DG20" s="128">
        <v>4.1393290386704826E-4</v>
      </c>
      <c r="DH20" s="128">
        <v>3.9981437161212343E-5</v>
      </c>
      <c r="DI20" s="128">
        <v>4.0055021459363166E-4</v>
      </c>
      <c r="DJ20" s="128">
        <v>6.1007353454967105E-5</v>
      </c>
      <c r="DK20" s="128">
        <v>6.2223172800779616E-5</v>
      </c>
    </row>
    <row r="21" spans="2:115">
      <c r="B21" s="126">
        <v>163</v>
      </c>
      <c r="C21" s="127" t="s">
        <v>488</v>
      </c>
      <c r="D21" s="128">
        <v>0.32649033516319137</v>
      </c>
      <c r="E21" s="128">
        <v>9.3794968284930655E-2</v>
      </c>
      <c r="F21" s="128">
        <v>6.9272901891692093E-2</v>
      </c>
      <c r="G21" s="128">
        <v>1.3141217386525105E-4</v>
      </c>
      <c r="H21" s="128">
        <v>1.732437775875394E-2</v>
      </c>
      <c r="I21" s="128">
        <v>1.702511614578919E-2</v>
      </c>
      <c r="J21" s="128">
        <v>2.7675410376729681E-3</v>
      </c>
      <c r="K21" s="128">
        <v>7.3521901900952416E-4</v>
      </c>
      <c r="L21" s="128">
        <v>2.2873216466761026E-3</v>
      </c>
      <c r="M21" s="128">
        <v>6.0016078642675095E-4</v>
      </c>
      <c r="N21" s="128">
        <v>2.0885725879125105E-4</v>
      </c>
      <c r="O21" s="128">
        <v>1.2727598003479338E-4</v>
      </c>
      <c r="P21" s="128">
        <v>4.6183655981464638E-4</v>
      </c>
      <c r="Q21" s="128">
        <v>1.328706592930435E-3</v>
      </c>
      <c r="R21" s="128">
        <v>2.0493138685922429E-3</v>
      </c>
      <c r="S21" s="128">
        <v>3.8397024152883184E-4</v>
      </c>
      <c r="T21" s="128">
        <v>0</v>
      </c>
      <c r="U21" s="128">
        <v>8.9193154769744284E-4</v>
      </c>
      <c r="V21" s="128">
        <v>1.1183229729106704E-3</v>
      </c>
      <c r="W21" s="128">
        <v>2.841863357407463E-3</v>
      </c>
      <c r="X21" s="128">
        <v>2.2652151348290348E-3</v>
      </c>
      <c r="Y21" s="128">
        <v>1.1406054095690898</v>
      </c>
      <c r="Z21" s="128">
        <v>0.11154226215101738</v>
      </c>
      <c r="AA21" s="128">
        <v>3.8619659083861585E-2</v>
      </c>
      <c r="AB21" s="128">
        <v>3.1971912844170323E-4</v>
      </c>
      <c r="AC21" s="128">
        <v>2.2817322870443275E-4</v>
      </c>
      <c r="AD21" s="128">
        <v>0</v>
      </c>
      <c r="AE21" s="128">
        <v>1.5662155536511383E-4</v>
      </c>
      <c r="AF21" s="128">
        <v>6.56684011176159E-4</v>
      </c>
      <c r="AG21" s="128">
        <v>2.0045264631333309E-2</v>
      </c>
      <c r="AH21" s="128">
        <v>3.4358269537802829E-3</v>
      </c>
      <c r="AI21" s="128">
        <v>1.821098471182525E-3</v>
      </c>
      <c r="AJ21" s="128">
        <v>3.5312248768749215E-5</v>
      </c>
      <c r="AK21" s="128">
        <v>1.8614286467722566E-4</v>
      </c>
      <c r="AL21" s="128">
        <v>8.1811147697951909E-4</v>
      </c>
      <c r="AM21" s="128">
        <v>2.3244769784224462E-3</v>
      </c>
      <c r="AN21" s="128">
        <v>9.2340532322835974E-4</v>
      </c>
      <c r="AO21" s="128">
        <v>3.562732523554928E-3</v>
      </c>
      <c r="AP21" s="128">
        <v>4.9662130257697513E-4</v>
      </c>
      <c r="AQ21" s="128">
        <v>7.8118546576106561E-3</v>
      </c>
      <c r="AR21" s="128">
        <v>5.7827164877103585E-3</v>
      </c>
      <c r="AS21" s="128">
        <v>3.7755946724113425E-5</v>
      </c>
      <c r="AT21" s="128">
        <v>9.0183017888653287E-5</v>
      </c>
      <c r="AU21" s="128">
        <v>1.7823051274833964E-4</v>
      </c>
      <c r="AV21" s="128">
        <v>4.1642834165208547E-4</v>
      </c>
      <c r="AW21" s="128">
        <v>6.3916095839166074E-5</v>
      </c>
      <c r="AX21" s="128">
        <v>2.6882791277539679E-4</v>
      </c>
      <c r="AY21" s="128">
        <v>2.8081498709184809E-4</v>
      </c>
      <c r="AZ21" s="128">
        <v>4.9712197688434349E-4</v>
      </c>
      <c r="BA21" s="128">
        <v>3.7412523037678547E-4</v>
      </c>
      <c r="BB21" s="128">
        <v>2.9873743031957612E-4</v>
      </c>
      <c r="BC21" s="128">
        <v>5.3273511134024377E-4</v>
      </c>
      <c r="BD21" s="128">
        <v>6.6864084074544708E-4</v>
      </c>
      <c r="BE21" s="128">
        <v>8.7755956128684923E-4</v>
      </c>
      <c r="BF21" s="128">
        <v>2.2023301781451624E-3</v>
      </c>
      <c r="BG21" s="128">
        <v>1.7133986663113144E-3</v>
      </c>
      <c r="BH21" s="128">
        <v>2.0313864396997739E-4</v>
      </c>
      <c r="BI21" s="128">
        <v>1.7770591752447426E-3</v>
      </c>
      <c r="BJ21" s="128">
        <v>1.078071180304333E-3</v>
      </c>
      <c r="BK21" s="128">
        <v>6.0474835177547095E-4</v>
      </c>
      <c r="BL21" s="128">
        <v>2.2462710678475522E-4</v>
      </c>
      <c r="BM21" s="128">
        <v>4.1103086696781953E-4</v>
      </c>
      <c r="BN21" s="128">
        <v>2.9853968197732645E-4</v>
      </c>
      <c r="BO21" s="128">
        <v>3.1754110222634047E-4</v>
      </c>
      <c r="BP21" s="128">
        <v>5.5715293916525884E-3</v>
      </c>
      <c r="BQ21" s="128">
        <v>4.4763427739824975E-4</v>
      </c>
      <c r="BR21" s="128">
        <v>2.0009556272788786E-3</v>
      </c>
      <c r="BS21" s="128">
        <v>1.7448833455872761E-3</v>
      </c>
      <c r="BT21" s="128">
        <v>3.6072872338632517E-4</v>
      </c>
      <c r="BU21" s="128">
        <v>2.2755252308648909E-4</v>
      </c>
      <c r="BV21" s="128">
        <v>1.9151009699645168E-4</v>
      </c>
      <c r="BW21" s="128">
        <v>3.077873615394155E-4</v>
      </c>
      <c r="BX21" s="128">
        <v>3.8867284273794248E-4</v>
      </c>
      <c r="BY21" s="128">
        <v>7.8304605833110549E-4</v>
      </c>
      <c r="BZ21" s="128">
        <v>5.5618522258873689E-4</v>
      </c>
      <c r="CA21" s="128">
        <v>1.032561638412048E-3</v>
      </c>
      <c r="CB21" s="128">
        <v>2.4837445490075367E-4</v>
      </c>
      <c r="CC21" s="128">
        <v>1.8452853251982518E-4</v>
      </c>
      <c r="CD21" s="128">
        <v>1.0998579079752135E-4</v>
      </c>
      <c r="CE21" s="128">
        <v>3.8785952840760901E-4</v>
      </c>
      <c r="CF21" s="128">
        <v>4.0649500061117256E-4</v>
      </c>
      <c r="CG21" s="128">
        <v>1.1120414864064997E-3</v>
      </c>
      <c r="CH21" s="128">
        <v>2.2046238889291067E-3</v>
      </c>
      <c r="CI21" s="128">
        <v>1.1597829776011897E-3</v>
      </c>
      <c r="CJ21" s="128">
        <v>2.2827963797682565E-3</v>
      </c>
      <c r="CK21" s="128">
        <v>1.1261706453761396E-2</v>
      </c>
      <c r="CL21" s="128">
        <v>3.4559946379101751E-4</v>
      </c>
      <c r="CM21" s="128">
        <v>7.170343574752629E-4</v>
      </c>
      <c r="CN21" s="128">
        <v>7.5205881027594638E-4</v>
      </c>
      <c r="CO21" s="128">
        <v>2.3175275420110331E-3</v>
      </c>
      <c r="CP21" s="128">
        <v>6.9064238319762369E-4</v>
      </c>
      <c r="CQ21" s="128">
        <v>1.1465333887512882E-2</v>
      </c>
      <c r="CR21" s="128">
        <v>4.4575964813990524E-4</v>
      </c>
      <c r="CS21" s="128">
        <v>5.9626871330618187E-4</v>
      </c>
      <c r="CT21" s="128">
        <v>3.3127146632086794E-3</v>
      </c>
      <c r="CU21" s="128">
        <v>5.8824688624630958E-4</v>
      </c>
      <c r="CV21" s="128">
        <v>2.741197202970383E-3</v>
      </c>
      <c r="CW21" s="128">
        <v>1.000128940225879E-3</v>
      </c>
      <c r="CX21" s="128">
        <v>1.1283225718690989E-3</v>
      </c>
      <c r="CY21" s="128">
        <v>1.6653638577611388E-3</v>
      </c>
      <c r="CZ21" s="128">
        <v>2.9647209312740319E-4</v>
      </c>
      <c r="DA21" s="128">
        <v>1.4315790361992041E-3</v>
      </c>
      <c r="DB21" s="128">
        <v>3.452457912773989E-4</v>
      </c>
      <c r="DC21" s="128">
        <v>2.0264521472673118E-3</v>
      </c>
      <c r="DD21" s="128">
        <v>8.3621952344382835E-4</v>
      </c>
      <c r="DE21" s="128">
        <v>4.4610446821844504E-4</v>
      </c>
      <c r="DF21" s="128">
        <v>8.3369096158527082E-4</v>
      </c>
      <c r="DG21" s="128">
        <v>6.6062487746413429E-4</v>
      </c>
      <c r="DH21" s="128">
        <v>4.1386648958888195E-4</v>
      </c>
      <c r="DI21" s="128">
        <v>5.1620929207019323E-4</v>
      </c>
      <c r="DJ21" s="128">
        <v>6.2052739798466539E-2</v>
      </c>
      <c r="DK21" s="128">
        <v>4.2310253665208617E-4</v>
      </c>
    </row>
    <row r="22" spans="2:115">
      <c r="B22" s="126">
        <v>164</v>
      </c>
      <c r="C22" s="127" t="s">
        <v>489</v>
      </c>
      <c r="D22" s="128">
        <v>0.45423019493655536</v>
      </c>
      <c r="E22" s="128">
        <v>0.18248299025261097</v>
      </c>
      <c r="F22" s="128">
        <v>6.7989474908653591E-2</v>
      </c>
      <c r="G22" s="128">
        <v>1.0192984155699288E-3</v>
      </c>
      <c r="H22" s="128">
        <v>4.6116547799583268E-2</v>
      </c>
      <c r="I22" s="128">
        <v>4.421900227726587E-2</v>
      </c>
      <c r="J22" s="128">
        <v>2.3531015123225224E-2</v>
      </c>
      <c r="K22" s="128">
        <v>5.3888337690966449E-3</v>
      </c>
      <c r="L22" s="128">
        <v>1.878702199315321E-2</v>
      </c>
      <c r="M22" s="128">
        <v>3.7162853305292868E-3</v>
      </c>
      <c r="N22" s="128">
        <v>5.061592237681023E-4</v>
      </c>
      <c r="O22" s="128">
        <v>1.9475836186981399E-4</v>
      </c>
      <c r="P22" s="128">
        <v>7.2372323851364623E-4</v>
      </c>
      <c r="Q22" s="128">
        <v>7.7732131863911865E-3</v>
      </c>
      <c r="R22" s="128">
        <v>1.6274242485977808E-2</v>
      </c>
      <c r="S22" s="128">
        <v>1.6054296787514303E-3</v>
      </c>
      <c r="T22" s="128">
        <v>0</v>
      </c>
      <c r="U22" s="128">
        <v>1.3946974355268644E-3</v>
      </c>
      <c r="V22" s="128">
        <v>2.3322584818604337E-3</v>
      </c>
      <c r="W22" s="128">
        <v>1.5989234873495413E-3</v>
      </c>
      <c r="X22" s="128">
        <v>3.185188169903084E-3</v>
      </c>
      <c r="Y22" s="128">
        <v>1.0744045895198148E-3</v>
      </c>
      <c r="Z22" s="128">
        <v>1.0077654784959433</v>
      </c>
      <c r="AA22" s="128">
        <v>1.0071693626767725E-3</v>
      </c>
      <c r="AB22" s="128">
        <v>1.4057335346356645E-3</v>
      </c>
      <c r="AC22" s="128">
        <v>1.1809014871907867E-3</v>
      </c>
      <c r="AD22" s="128">
        <v>0</v>
      </c>
      <c r="AE22" s="128">
        <v>7.9785724617069886E-4</v>
      </c>
      <c r="AF22" s="128">
        <v>3.7228911490477094E-3</v>
      </c>
      <c r="AG22" s="128">
        <v>5.5841816679512322E-3</v>
      </c>
      <c r="AH22" s="128">
        <v>1.3119936531045021E-2</v>
      </c>
      <c r="AI22" s="128">
        <v>1.0332298861586748E-2</v>
      </c>
      <c r="AJ22" s="128">
        <v>1.0376909855938514E-4</v>
      </c>
      <c r="AK22" s="128">
        <v>3.5228269094633973E-4</v>
      </c>
      <c r="AL22" s="128">
        <v>1.5495769545146008E-3</v>
      </c>
      <c r="AM22" s="128">
        <v>1.8093906694283516E-3</v>
      </c>
      <c r="AN22" s="128">
        <v>3.4127717037378698E-3</v>
      </c>
      <c r="AO22" s="128">
        <v>3.5928908613214201E-3</v>
      </c>
      <c r="AP22" s="128">
        <v>2.3967767699721704E-3</v>
      </c>
      <c r="AQ22" s="128">
        <v>1.089266862874113E-2</v>
      </c>
      <c r="AR22" s="128">
        <v>1.2496347284662423E-3</v>
      </c>
      <c r="AS22" s="128">
        <v>6.1158559754404354E-5</v>
      </c>
      <c r="AT22" s="128">
        <v>8.4560409492009302E-5</v>
      </c>
      <c r="AU22" s="128">
        <v>2.8742487318147422E-4</v>
      </c>
      <c r="AV22" s="128">
        <v>6.6753795489558649E-4</v>
      </c>
      <c r="AW22" s="128">
        <v>1.0711973147720627E-4</v>
      </c>
      <c r="AX22" s="128">
        <v>3.1480354284961877E-4</v>
      </c>
      <c r="AY22" s="128">
        <v>4.7184860736050339E-4</v>
      </c>
      <c r="AZ22" s="128">
        <v>1.4968566751749732E-3</v>
      </c>
      <c r="BA22" s="128">
        <v>5.6052093272264132E-4</v>
      </c>
      <c r="BB22" s="128">
        <v>5.314008615212452E-4</v>
      </c>
      <c r="BC22" s="128">
        <v>1.8922944654920749E-3</v>
      </c>
      <c r="BD22" s="128">
        <v>7.3984844031620806E-4</v>
      </c>
      <c r="BE22" s="128">
        <v>7.7722479955559206E-4</v>
      </c>
      <c r="BF22" s="128">
        <v>1.3023649974842641E-3</v>
      </c>
      <c r="BG22" s="128">
        <v>3.5659804301227914E-3</v>
      </c>
      <c r="BH22" s="128">
        <v>4.0283059257256113E-4</v>
      </c>
      <c r="BI22" s="128">
        <v>2.797462577096742E-3</v>
      </c>
      <c r="BJ22" s="128">
        <v>1.0600649635927834E-3</v>
      </c>
      <c r="BK22" s="128">
        <v>9.8757833626726362E-4</v>
      </c>
      <c r="BL22" s="128">
        <v>3.2232041230029662E-4</v>
      </c>
      <c r="BM22" s="128">
        <v>6.042818354868838E-4</v>
      </c>
      <c r="BN22" s="128">
        <v>4.0692443796779302E-4</v>
      </c>
      <c r="BO22" s="128">
        <v>1.1571898677758857E-3</v>
      </c>
      <c r="BP22" s="128">
        <v>2.9503381005014763E-3</v>
      </c>
      <c r="BQ22" s="128">
        <v>9.8313959873027137E-4</v>
      </c>
      <c r="BR22" s="128">
        <v>4.0607101627468574E-4</v>
      </c>
      <c r="BS22" s="128">
        <v>7.5430236293732255E-4</v>
      </c>
      <c r="BT22" s="128">
        <v>6.1325264560916411E-4</v>
      </c>
      <c r="BU22" s="128">
        <v>3.6528505290183046E-4</v>
      </c>
      <c r="BV22" s="128">
        <v>1.4461502499166649E-4</v>
      </c>
      <c r="BW22" s="128">
        <v>1.7733556218497211E-4</v>
      </c>
      <c r="BX22" s="128">
        <v>3.6705761924278043E-4</v>
      </c>
      <c r="BY22" s="128">
        <v>1.4256150053272726E-3</v>
      </c>
      <c r="BZ22" s="128">
        <v>3.0626553588232368E-3</v>
      </c>
      <c r="CA22" s="128">
        <v>1.3393620208036288E-3</v>
      </c>
      <c r="CB22" s="128">
        <v>3.619692829555248E-4</v>
      </c>
      <c r="CC22" s="128">
        <v>2.3276214017771031E-4</v>
      </c>
      <c r="CD22" s="128">
        <v>9.373064266410112E-5</v>
      </c>
      <c r="CE22" s="128">
        <v>7.2031857571077859E-4</v>
      </c>
      <c r="CF22" s="128">
        <v>6.3788221862511702E-4</v>
      </c>
      <c r="CG22" s="128">
        <v>1.610345294429463E-3</v>
      </c>
      <c r="CH22" s="128">
        <v>3.1373044625290407E-3</v>
      </c>
      <c r="CI22" s="128">
        <v>1.2286469929754442E-3</v>
      </c>
      <c r="CJ22" s="128">
        <v>1.5349457290229293E-3</v>
      </c>
      <c r="CK22" s="128">
        <v>1.4322857407285434E-2</v>
      </c>
      <c r="CL22" s="128">
        <v>6.1272964771438691E-4</v>
      </c>
      <c r="CM22" s="128">
        <v>7.6485341240138064E-4</v>
      </c>
      <c r="CN22" s="128">
        <v>6.7161990428889575E-4</v>
      </c>
      <c r="CO22" s="128">
        <v>6.6657459320601346E-4</v>
      </c>
      <c r="CP22" s="128">
        <v>6.1717653546283975E-4</v>
      </c>
      <c r="CQ22" s="128">
        <v>7.2261189699797553E-4</v>
      </c>
      <c r="CR22" s="128">
        <v>5.7218194577128535E-4</v>
      </c>
      <c r="CS22" s="128">
        <v>5.6962716807913195E-4</v>
      </c>
      <c r="CT22" s="128">
        <v>2.3040610495747341E-3</v>
      </c>
      <c r="CU22" s="128">
        <v>2.054650497147795E-3</v>
      </c>
      <c r="CV22" s="128">
        <v>3.2477337594491742E-3</v>
      </c>
      <c r="CW22" s="128">
        <v>2.4242038655678325E-3</v>
      </c>
      <c r="CX22" s="128">
        <v>3.6611521464163625E-3</v>
      </c>
      <c r="CY22" s="128">
        <v>1.5024447923128734E-3</v>
      </c>
      <c r="CZ22" s="128">
        <v>4.2495172753167674E-4</v>
      </c>
      <c r="DA22" s="128">
        <v>6.0969330477404055E-4</v>
      </c>
      <c r="DB22" s="128">
        <v>4.9020614749882183E-4</v>
      </c>
      <c r="DC22" s="128">
        <v>8.2658746322894798E-4</v>
      </c>
      <c r="DD22" s="128">
        <v>1.9060026094925113E-3</v>
      </c>
      <c r="DE22" s="128">
        <v>2.4393673671130969E-3</v>
      </c>
      <c r="DF22" s="128">
        <v>1.2591094511403948E-3</v>
      </c>
      <c r="DG22" s="128">
        <v>8.3940337173541498E-4</v>
      </c>
      <c r="DH22" s="128">
        <v>1.1164403550141132E-3</v>
      </c>
      <c r="DI22" s="128">
        <v>1.6176315798385426E-3</v>
      </c>
      <c r="DJ22" s="128">
        <v>0.14191873064670546</v>
      </c>
      <c r="DK22" s="128">
        <v>5.1128124804142284E-4</v>
      </c>
    </row>
    <row r="23" spans="2:115">
      <c r="B23" s="126">
        <v>191</v>
      </c>
      <c r="C23" s="127" t="s">
        <v>490</v>
      </c>
      <c r="D23" s="128">
        <v>0.68725111794739835</v>
      </c>
      <c r="E23" s="128">
        <v>0.31967971360876324</v>
      </c>
      <c r="F23" s="128">
        <v>0.11646964827161625</v>
      </c>
      <c r="G23" s="128">
        <v>8.3976980956073787E-5</v>
      </c>
      <c r="H23" s="128">
        <v>7.5915228321911679E-2</v>
      </c>
      <c r="I23" s="128">
        <v>7.4966824800069956E-2</v>
      </c>
      <c r="J23" s="128">
        <v>6.9733609358583765E-4</v>
      </c>
      <c r="K23" s="128">
        <v>5.3077591390742504E-4</v>
      </c>
      <c r="L23" s="128">
        <v>5.7417452406272366E-4</v>
      </c>
      <c r="M23" s="128">
        <v>4.015262355453717E-4</v>
      </c>
      <c r="N23" s="128">
        <v>4.9136732593138381E-4</v>
      </c>
      <c r="O23" s="128">
        <v>3.2570096363042909E-4</v>
      </c>
      <c r="P23" s="128">
        <v>1.3227978847303807E-3</v>
      </c>
      <c r="Q23" s="128">
        <v>6.6635438342815675E-3</v>
      </c>
      <c r="R23" s="128">
        <v>1.8795387634382807E-3</v>
      </c>
      <c r="S23" s="128">
        <v>9.5518692074794578E-4</v>
      </c>
      <c r="T23" s="128">
        <v>0</v>
      </c>
      <c r="U23" s="128">
        <v>5.8488305860507491E-4</v>
      </c>
      <c r="V23" s="128">
        <v>1.0397480974680268E-3</v>
      </c>
      <c r="W23" s="128">
        <v>6.4651598926085472E-4</v>
      </c>
      <c r="X23" s="128">
        <v>1.245357623777389E-3</v>
      </c>
      <c r="Y23" s="128">
        <v>8.4707509778998138E-4</v>
      </c>
      <c r="Z23" s="128">
        <v>2.5218348346999864E-3</v>
      </c>
      <c r="AA23" s="128">
        <v>1.0279628856377705</v>
      </c>
      <c r="AB23" s="128">
        <v>5.8163524076849569E-4</v>
      </c>
      <c r="AC23" s="128">
        <v>5.4258035032087905E-4</v>
      </c>
      <c r="AD23" s="128">
        <v>0</v>
      </c>
      <c r="AE23" s="128">
        <v>3.3442959038159514E-4</v>
      </c>
      <c r="AF23" s="128">
        <v>7.4350889819909836E-4</v>
      </c>
      <c r="AG23" s="128">
        <v>3.1242028164952126E-3</v>
      </c>
      <c r="AH23" s="128">
        <v>3.7334474407808228E-3</v>
      </c>
      <c r="AI23" s="128">
        <v>4.8740908208798417E-3</v>
      </c>
      <c r="AJ23" s="128">
        <v>1.9563828545946915E-4</v>
      </c>
      <c r="AK23" s="128">
        <v>7.0189510801971862E-4</v>
      </c>
      <c r="AL23" s="128">
        <v>8.3554760652188237E-4</v>
      </c>
      <c r="AM23" s="128">
        <v>6.5196432006415367E-4</v>
      </c>
      <c r="AN23" s="128">
        <v>7.1559807243068896E-4</v>
      </c>
      <c r="AO23" s="128">
        <v>2.7838141794615909E-3</v>
      </c>
      <c r="AP23" s="128">
        <v>5.7226833593788202E-4</v>
      </c>
      <c r="AQ23" s="128">
        <v>1.4223425151930987E-3</v>
      </c>
      <c r="AR23" s="128">
        <v>6.3745695263528468E-4</v>
      </c>
      <c r="AS23" s="128">
        <v>1.1387652101891493E-4</v>
      </c>
      <c r="AT23" s="128">
        <v>1.6309170319453122E-4</v>
      </c>
      <c r="AU23" s="128">
        <v>1.4107565523268602E-3</v>
      </c>
      <c r="AV23" s="128">
        <v>5.4999931950141341E-4</v>
      </c>
      <c r="AW23" s="128">
        <v>2.1058091122174816E-4</v>
      </c>
      <c r="AX23" s="128">
        <v>6.1410680162556606E-4</v>
      </c>
      <c r="AY23" s="128">
        <v>5.6777651827807235E-4</v>
      </c>
      <c r="AZ23" s="128">
        <v>1.4159263400483799E-3</v>
      </c>
      <c r="BA23" s="128">
        <v>1.0768672777165269E-3</v>
      </c>
      <c r="BB23" s="128">
        <v>8.7625938390314159E-4</v>
      </c>
      <c r="BC23" s="128">
        <v>3.2609031510544922E-3</v>
      </c>
      <c r="BD23" s="128">
        <v>2.2174414877287026E-3</v>
      </c>
      <c r="BE23" s="128">
        <v>5.2567160795759216E-4</v>
      </c>
      <c r="BF23" s="128">
        <v>8.3761140803722428E-4</v>
      </c>
      <c r="BG23" s="128">
        <v>6.6878047205217814E-3</v>
      </c>
      <c r="BH23" s="128">
        <v>6.4654380287649778E-4</v>
      </c>
      <c r="BI23" s="128">
        <v>4.9924407000347722E-4</v>
      </c>
      <c r="BJ23" s="128">
        <v>2.3978679665578651E-3</v>
      </c>
      <c r="BK23" s="128">
        <v>8.6596807632215861E-4</v>
      </c>
      <c r="BL23" s="128">
        <v>9.4340126386221069E-4</v>
      </c>
      <c r="BM23" s="128">
        <v>7.004776505045077E-4</v>
      </c>
      <c r="BN23" s="128">
        <v>1.4580463968858427E-3</v>
      </c>
      <c r="BO23" s="128">
        <v>2.8668593766615225E-3</v>
      </c>
      <c r="BP23" s="128">
        <v>3.8838327779702904E-3</v>
      </c>
      <c r="BQ23" s="128">
        <v>2.4314170568688425E-3</v>
      </c>
      <c r="BR23" s="128">
        <v>8.0360006809884765E-4</v>
      </c>
      <c r="BS23" s="128">
        <v>9.5636945289882249E-4</v>
      </c>
      <c r="BT23" s="128">
        <v>8.0018766263066209E-4</v>
      </c>
      <c r="BU23" s="128">
        <v>7.8484652556504912E-4</v>
      </c>
      <c r="BV23" s="128">
        <v>1.5342514353522303E-3</v>
      </c>
      <c r="BW23" s="128">
        <v>4.0016410560865211E-3</v>
      </c>
      <c r="BX23" s="128">
        <v>2.5875755766950684E-3</v>
      </c>
      <c r="BY23" s="128">
        <v>5.3469761287270497E-3</v>
      </c>
      <c r="BZ23" s="128">
        <v>3.4294475906694734E-3</v>
      </c>
      <c r="CA23" s="128">
        <v>1.1218321219990241E-2</v>
      </c>
      <c r="CB23" s="128">
        <v>1.337737044676039E-3</v>
      </c>
      <c r="CC23" s="128">
        <v>9.5304790486691365E-4</v>
      </c>
      <c r="CD23" s="128">
        <v>6.9153888776921709E-4</v>
      </c>
      <c r="CE23" s="128">
        <v>1.5748746135754023E-3</v>
      </c>
      <c r="CF23" s="128">
        <v>8.532867368492166E-4</v>
      </c>
      <c r="CG23" s="128">
        <v>1.1070878403574749E-3</v>
      </c>
      <c r="CH23" s="128">
        <v>1.3040722635228109E-3</v>
      </c>
      <c r="CI23" s="128">
        <v>1.0861424413791676E-3</v>
      </c>
      <c r="CJ23" s="128">
        <v>1.2148150920886685E-3</v>
      </c>
      <c r="CK23" s="128">
        <v>2.5111552851535238E-3</v>
      </c>
      <c r="CL23" s="128">
        <v>2.409756174996773E-3</v>
      </c>
      <c r="CM23" s="128">
        <v>6.4144933926977834E-3</v>
      </c>
      <c r="CN23" s="128">
        <v>3.4889994597105999E-3</v>
      </c>
      <c r="CO23" s="128">
        <v>4.0324694474563215E-3</v>
      </c>
      <c r="CP23" s="128">
        <v>6.0126084877781399E-3</v>
      </c>
      <c r="CQ23" s="128">
        <v>5.1616245102321497E-2</v>
      </c>
      <c r="CR23" s="128">
        <v>3.1618706749266907E-3</v>
      </c>
      <c r="CS23" s="128">
        <v>1.2600118547094743E-3</v>
      </c>
      <c r="CT23" s="128">
        <v>1.7624518260316496E-2</v>
      </c>
      <c r="CU23" s="128">
        <v>2.0955985058598889E-3</v>
      </c>
      <c r="CV23" s="128">
        <v>6.0109637940892269E-3</v>
      </c>
      <c r="CW23" s="128">
        <v>2.7536622350279182E-3</v>
      </c>
      <c r="CX23" s="128">
        <v>1.5740041759736293E-3</v>
      </c>
      <c r="CY23" s="128">
        <v>1.659939613944602E-2</v>
      </c>
      <c r="CZ23" s="128">
        <v>8.8416614590436414E-4</v>
      </c>
      <c r="DA23" s="128">
        <v>2.1723686676573678E-2</v>
      </c>
      <c r="DB23" s="128">
        <v>1.207226198873132E-3</v>
      </c>
      <c r="DC23" s="128">
        <v>3.6660611515815051E-3</v>
      </c>
      <c r="DD23" s="128">
        <v>1.5658126053456176E-3</v>
      </c>
      <c r="DE23" s="128">
        <v>1.2180895209109269E-3</v>
      </c>
      <c r="DF23" s="128">
        <v>1.7489529062643464E-3</v>
      </c>
      <c r="DG23" s="128">
        <v>3.7436236627231565E-3</v>
      </c>
      <c r="DH23" s="128">
        <v>6.6539077393245574E-4</v>
      </c>
      <c r="DI23" s="128">
        <v>2.047379868306845E-3</v>
      </c>
      <c r="DJ23" s="128">
        <v>1.1203486736128985E-3</v>
      </c>
      <c r="DK23" s="128">
        <v>9.2732497843924097E-4</v>
      </c>
    </row>
    <row r="24" spans="2:115">
      <c r="B24" s="126">
        <v>201</v>
      </c>
      <c r="C24" s="127" t="s">
        <v>491</v>
      </c>
      <c r="D24" s="128">
        <v>0.10970004342273032</v>
      </c>
      <c r="E24" s="128">
        <v>0.11420095236458196</v>
      </c>
      <c r="F24" s="128">
        <v>9.8684900186681676E-2</v>
      </c>
      <c r="G24" s="128">
        <v>8.8949420435827132E-6</v>
      </c>
      <c r="H24" s="128">
        <v>2.1546709998956561E-2</v>
      </c>
      <c r="I24" s="128">
        <v>2.1546709998956561E-2</v>
      </c>
      <c r="J24" s="128">
        <v>4.1243236916655218E-3</v>
      </c>
      <c r="K24" s="128">
        <v>1.0185489083202762E-4</v>
      </c>
      <c r="L24" s="128">
        <v>1.6751070199057317E-4</v>
      </c>
      <c r="M24" s="128">
        <v>1.5169869397153382E-5</v>
      </c>
      <c r="N24" s="128">
        <v>1.1949777086093277E-5</v>
      </c>
      <c r="O24" s="128">
        <v>3.6503917808542129E-7</v>
      </c>
      <c r="P24" s="128">
        <v>1.7236815521190485E-6</v>
      </c>
      <c r="Q24" s="128">
        <v>7.0108219271515807E-5</v>
      </c>
      <c r="R24" s="128">
        <v>4.4176500424696187E-5</v>
      </c>
      <c r="S24" s="128">
        <v>1.6273288883957555E-4</v>
      </c>
      <c r="T24" s="128">
        <v>0</v>
      </c>
      <c r="U24" s="128">
        <v>1.3959901493663007E-5</v>
      </c>
      <c r="V24" s="128">
        <v>3.7676516267951179E-6</v>
      </c>
      <c r="W24" s="128">
        <v>3.2031733484557122E-6</v>
      </c>
      <c r="X24" s="128">
        <v>2.7694587882393363E-6</v>
      </c>
      <c r="Y24" s="128">
        <v>5.4231494579697324E-6</v>
      </c>
      <c r="Z24" s="128">
        <v>3.3175881807650691E-6</v>
      </c>
      <c r="AA24" s="128">
        <v>2.4953694595403449E-6</v>
      </c>
      <c r="AB24" s="128">
        <v>1.0213042748612164</v>
      </c>
      <c r="AC24" s="128">
        <v>2.4082724138284688E-3</v>
      </c>
      <c r="AD24" s="128">
        <v>0</v>
      </c>
      <c r="AE24" s="128">
        <v>1.0702834071377066E-3</v>
      </c>
      <c r="AF24" s="128">
        <v>5.8451452919668469E-4</v>
      </c>
      <c r="AG24" s="128">
        <v>1.1970700103369032E-4</v>
      </c>
      <c r="AH24" s="128">
        <v>1.554178865645298E-4</v>
      </c>
      <c r="AI24" s="128">
        <v>1.3528683209860994E-4</v>
      </c>
      <c r="AJ24" s="128">
        <v>1.0917288433111927E-5</v>
      </c>
      <c r="AK24" s="128">
        <v>4.8825410940808828E-6</v>
      </c>
      <c r="AL24" s="128">
        <v>6.52204166289265E-6</v>
      </c>
      <c r="AM24" s="128">
        <v>3.4345064786979063E-5</v>
      </c>
      <c r="AN24" s="128">
        <v>3.6514996602205921E-6</v>
      </c>
      <c r="AO24" s="128">
        <v>6.4558403782560824E-6</v>
      </c>
      <c r="AP24" s="128">
        <v>2.0110462569480962E-6</v>
      </c>
      <c r="AQ24" s="128">
        <v>3.9225315281152415E-6</v>
      </c>
      <c r="AR24" s="128">
        <v>1.6055302720223354E-5</v>
      </c>
      <c r="AS24" s="128">
        <v>1.2340269310383313E-6</v>
      </c>
      <c r="AT24" s="128">
        <v>3.5195859782031281E-5</v>
      </c>
      <c r="AU24" s="128">
        <v>2.8102734256546058E-6</v>
      </c>
      <c r="AV24" s="128">
        <v>4.6949445375792153E-6</v>
      </c>
      <c r="AW24" s="128">
        <v>5.155630845888193E-6</v>
      </c>
      <c r="AX24" s="128">
        <v>1.5001008767541793E-6</v>
      </c>
      <c r="AY24" s="128">
        <v>2.2053172242059346E-6</v>
      </c>
      <c r="AZ24" s="128">
        <v>1.9432925642358646E-6</v>
      </c>
      <c r="BA24" s="128">
        <v>1.5278773117524024E-6</v>
      </c>
      <c r="BB24" s="128">
        <v>1.4667490685673448E-6</v>
      </c>
      <c r="BC24" s="128">
        <v>1.079837137337493E-6</v>
      </c>
      <c r="BD24" s="128">
        <v>2.5685390071146948E-6</v>
      </c>
      <c r="BE24" s="128">
        <v>9.296303986956346E-7</v>
      </c>
      <c r="BF24" s="128">
        <v>1.2168169250739771E-6</v>
      </c>
      <c r="BG24" s="128">
        <v>1.6203462875895962E-6</v>
      </c>
      <c r="BH24" s="128">
        <v>7.4639651406787669E-7</v>
      </c>
      <c r="BI24" s="128">
        <v>3.4439792089447309E-5</v>
      </c>
      <c r="BJ24" s="128">
        <v>1.1617976774209413E-6</v>
      </c>
      <c r="BK24" s="128">
        <v>1.1738956472493617E-6</v>
      </c>
      <c r="BL24" s="128">
        <v>9.5803509059979102E-7</v>
      </c>
      <c r="BM24" s="128">
        <v>1.0676127597119163E-6</v>
      </c>
      <c r="BN24" s="128">
        <v>9.8105606016203769E-7</v>
      </c>
      <c r="BO24" s="128">
        <v>1.2712275108965076E-6</v>
      </c>
      <c r="BP24" s="128">
        <v>6.357797959228229E-6</v>
      </c>
      <c r="BQ24" s="128">
        <v>6.5893077531682197E-7</v>
      </c>
      <c r="BR24" s="128">
        <v>1.8916656400607959E-6</v>
      </c>
      <c r="BS24" s="128">
        <v>1.6606010894359071E-6</v>
      </c>
      <c r="BT24" s="128">
        <v>2.2806861074283702E-5</v>
      </c>
      <c r="BU24" s="128">
        <v>2.704541416141984E-5</v>
      </c>
      <c r="BV24" s="128">
        <v>1.1580557006604024E-5</v>
      </c>
      <c r="BW24" s="128">
        <v>1.5924620893445167E-5</v>
      </c>
      <c r="BX24" s="128">
        <v>2.3634259820903099E-6</v>
      </c>
      <c r="BY24" s="128">
        <v>3.4093974027606538E-6</v>
      </c>
      <c r="BZ24" s="128">
        <v>6.6450419537399482E-7</v>
      </c>
      <c r="CA24" s="128">
        <v>8.5506985162900421E-7</v>
      </c>
      <c r="CB24" s="128">
        <v>1.5815610145571419E-6</v>
      </c>
      <c r="CC24" s="128">
        <v>7.7974412602569485E-7</v>
      </c>
      <c r="CD24" s="128">
        <v>1.1941144239901371E-7</v>
      </c>
      <c r="CE24" s="128">
        <v>8.9985081633210473E-7</v>
      </c>
      <c r="CF24" s="128">
        <v>2.4576794127022162E-7</v>
      </c>
      <c r="CG24" s="128">
        <v>4.8791197107268965E-7</v>
      </c>
      <c r="CH24" s="128">
        <v>5.3608424819516176E-7</v>
      </c>
      <c r="CI24" s="128">
        <v>4.9192431281943195E-7</v>
      </c>
      <c r="CJ24" s="128">
        <v>1.7537836875523282E-6</v>
      </c>
      <c r="CK24" s="128">
        <v>1.2112263993163042E-6</v>
      </c>
      <c r="CL24" s="128">
        <v>1.481133360058252E-7</v>
      </c>
      <c r="CM24" s="128">
        <v>7.7233438916449774E-7</v>
      </c>
      <c r="CN24" s="128">
        <v>1.1151910388239933E-6</v>
      </c>
      <c r="CO24" s="128">
        <v>3.4378250476657054E-7</v>
      </c>
      <c r="CP24" s="128">
        <v>9.8219542066399824E-7</v>
      </c>
      <c r="CQ24" s="128">
        <v>1.3967612116667902E-6</v>
      </c>
      <c r="CR24" s="128">
        <v>6.4209240934038057E-7</v>
      </c>
      <c r="CS24" s="128">
        <v>1.9291118152318042E-6</v>
      </c>
      <c r="CT24" s="128">
        <v>3.5173657029912402E-6</v>
      </c>
      <c r="CU24" s="128">
        <v>1.3170831578363965E-5</v>
      </c>
      <c r="CV24" s="128">
        <v>6.3393433552834632E-6</v>
      </c>
      <c r="CW24" s="128">
        <v>2.7573036162626194E-6</v>
      </c>
      <c r="CX24" s="128">
        <v>5.3277720480780391E-6</v>
      </c>
      <c r="CY24" s="128">
        <v>2.5206317515548664E-6</v>
      </c>
      <c r="CZ24" s="128">
        <v>5.8645950629041518E-7</v>
      </c>
      <c r="DA24" s="128">
        <v>7.8263053862041389E-7</v>
      </c>
      <c r="DB24" s="128">
        <v>1.0681491325989155E-6</v>
      </c>
      <c r="DC24" s="128">
        <v>8.4083271631965472E-7</v>
      </c>
      <c r="DD24" s="128">
        <v>1.8240331604227599E-5</v>
      </c>
      <c r="DE24" s="128">
        <v>1.9148925434889064E-5</v>
      </c>
      <c r="DF24" s="128">
        <v>3.1548949489713888E-6</v>
      </c>
      <c r="DG24" s="128">
        <v>1.7208854742931386E-5</v>
      </c>
      <c r="DH24" s="128">
        <v>1.0118304026040349E-5</v>
      </c>
      <c r="DI24" s="128">
        <v>4.8555414422628381E-5</v>
      </c>
      <c r="DJ24" s="128">
        <v>1.5156166324147151E-6</v>
      </c>
      <c r="DK24" s="128">
        <v>6.8111164132552166E-5</v>
      </c>
    </row>
    <row r="25" spans="2:115">
      <c r="B25" s="126">
        <v>202</v>
      </c>
      <c r="C25" s="127" t="s">
        <v>492</v>
      </c>
      <c r="D25" s="128">
        <v>6.5096022571089707E-2</v>
      </c>
      <c r="E25" s="128">
        <v>7.2086676348730061E-2</v>
      </c>
      <c r="F25" s="128">
        <v>0.15597804121043513</v>
      </c>
      <c r="G25" s="128">
        <v>2.9254455103113891E-5</v>
      </c>
      <c r="H25" s="128">
        <v>1.2087208012278172E-2</v>
      </c>
      <c r="I25" s="128">
        <v>1.2000405800340806E-2</v>
      </c>
      <c r="J25" s="128">
        <v>9.842944750153335E-5</v>
      </c>
      <c r="K25" s="128">
        <v>9.4951285023530391E-5</v>
      </c>
      <c r="L25" s="128">
        <v>2.3107085851732557E-5</v>
      </c>
      <c r="M25" s="128">
        <v>1.0928238459625309E-5</v>
      </c>
      <c r="N25" s="128">
        <v>1.3511825986862625E-4</v>
      </c>
      <c r="O25" s="128">
        <v>6.2713738792118264E-6</v>
      </c>
      <c r="P25" s="128">
        <v>3.6824367464697382E-5</v>
      </c>
      <c r="Q25" s="128">
        <v>3.5372266252929331E-4</v>
      </c>
      <c r="R25" s="128">
        <v>5.4567852227813509E-4</v>
      </c>
      <c r="S25" s="128">
        <v>1.4461084509001119E-4</v>
      </c>
      <c r="T25" s="128">
        <v>0</v>
      </c>
      <c r="U25" s="128">
        <v>3.883095496012034E-4</v>
      </c>
      <c r="V25" s="128">
        <v>6.0266086575522334E-5</v>
      </c>
      <c r="W25" s="128">
        <v>6.7222268449307896E-5</v>
      </c>
      <c r="X25" s="128">
        <v>7.9549241445980105E-5</v>
      </c>
      <c r="Y25" s="128">
        <v>2.8535848757551933E-4</v>
      </c>
      <c r="Z25" s="128">
        <v>1.0296700408836133E-4</v>
      </c>
      <c r="AA25" s="128">
        <v>4.4923682889575484E-5</v>
      </c>
      <c r="AB25" s="128">
        <v>3.0065762186777872E-3</v>
      </c>
      <c r="AC25" s="128">
        <v>1.0156680524054031</v>
      </c>
      <c r="AD25" s="128">
        <v>0</v>
      </c>
      <c r="AE25" s="128">
        <v>1.6009582601704466E-3</v>
      </c>
      <c r="AF25" s="128">
        <v>2.4024451610150754E-3</v>
      </c>
      <c r="AG25" s="128">
        <v>5.2279081515814885E-3</v>
      </c>
      <c r="AH25" s="128">
        <v>2.289166748866007E-3</v>
      </c>
      <c r="AI25" s="128">
        <v>2.6356332700175392E-3</v>
      </c>
      <c r="AJ25" s="128">
        <v>6.0538543205246187E-5</v>
      </c>
      <c r="AK25" s="128">
        <v>8.1127317357779796E-5</v>
      </c>
      <c r="AL25" s="128">
        <v>2.49383564740917E-4</v>
      </c>
      <c r="AM25" s="128">
        <v>7.892721145931937E-4</v>
      </c>
      <c r="AN25" s="128">
        <v>9.8155677266250228E-5</v>
      </c>
      <c r="AO25" s="128">
        <v>1.3648293899852604E-3</v>
      </c>
      <c r="AP25" s="128">
        <v>1.1681553489456428E-4</v>
      </c>
      <c r="AQ25" s="128">
        <v>1.262964673796067E-3</v>
      </c>
      <c r="AR25" s="128">
        <v>1.7648374148674726E-4</v>
      </c>
      <c r="AS25" s="128">
        <v>3.5386540294447133E-4</v>
      </c>
      <c r="AT25" s="128">
        <v>2.3039398093514121E-4</v>
      </c>
      <c r="AU25" s="128">
        <v>1.0692036683425163E-4</v>
      </c>
      <c r="AV25" s="128">
        <v>4.0187984471554475E-5</v>
      </c>
      <c r="AW25" s="128">
        <v>1.5249977171031E-4</v>
      </c>
      <c r="AX25" s="128">
        <v>4.1810624065732225E-5</v>
      </c>
      <c r="AY25" s="128">
        <v>2.7861231335658116E-4</v>
      </c>
      <c r="AZ25" s="128">
        <v>5.5825215632591923E-5</v>
      </c>
      <c r="BA25" s="128">
        <v>8.6866706038087659E-5</v>
      </c>
      <c r="BB25" s="128">
        <v>4.8274976075920223E-5</v>
      </c>
      <c r="BC25" s="128">
        <v>5.2293367595282971E-5</v>
      </c>
      <c r="BD25" s="128">
        <v>5.1351631704285128E-4</v>
      </c>
      <c r="BE25" s="128">
        <v>1.299890009755343E-4</v>
      </c>
      <c r="BF25" s="128">
        <v>7.6880445449027161E-5</v>
      </c>
      <c r="BG25" s="128">
        <v>1.333900403960555E-4</v>
      </c>
      <c r="BH25" s="128">
        <v>8.2688650425618033E-5</v>
      </c>
      <c r="BI25" s="128">
        <v>9.7200343541819047E-4</v>
      </c>
      <c r="BJ25" s="128">
        <v>1.9921066930592439E-4</v>
      </c>
      <c r="BK25" s="128">
        <v>1.2513108136575678E-4</v>
      </c>
      <c r="BL25" s="128">
        <v>2.9357726730038574E-5</v>
      </c>
      <c r="BM25" s="128">
        <v>2.9011939545318842E-5</v>
      </c>
      <c r="BN25" s="128">
        <v>7.4751460796098677E-6</v>
      </c>
      <c r="BO25" s="128">
        <v>1.5637855693399066E-4</v>
      </c>
      <c r="BP25" s="128">
        <v>2.1138649178875033E-4</v>
      </c>
      <c r="BQ25" s="128">
        <v>5.8757778702505323E-5</v>
      </c>
      <c r="BR25" s="128">
        <v>2.8636959437740195E-5</v>
      </c>
      <c r="BS25" s="128">
        <v>4.6252945870949582E-5</v>
      </c>
      <c r="BT25" s="128">
        <v>5.3996301360305481E-5</v>
      </c>
      <c r="BU25" s="128">
        <v>7.3208938081046769E-5</v>
      </c>
      <c r="BV25" s="128">
        <v>1.2711520267847415E-5</v>
      </c>
      <c r="BW25" s="128">
        <v>1.3770684231841162E-5</v>
      </c>
      <c r="BX25" s="128">
        <v>5.2996421515433213E-4</v>
      </c>
      <c r="BY25" s="128">
        <v>5.6137698471596148E-4</v>
      </c>
      <c r="BZ25" s="128">
        <v>5.8509306580770243E-6</v>
      </c>
      <c r="CA25" s="128">
        <v>6.5002610355509869E-6</v>
      </c>
      <c r="CB25" s="128">
        <v>3.235205916609152E-6</v>
      </c>
      <c r="CC25" s="128">
        <v>2.334826568562722E-6</v>
      </c>
      <c r="CD25" s="128">
        <v>8.532879636663315E-7</v>
      </c>
      <c r="CE25" s="128">
        <v>3.7029989289002003E-5</v>
      </c>
      <c r="CF25" s="128">
        <v>7.2290648757979479E-6</v>
      </c>
      <c r="CG25" s="128">
        <v>2.410655041266337E-5</v>
      </c>
      <c r="CH25" s="128">
        <v>1.7245307663299631E-5</v>
      </c>
      <c r="CI25" s="128">
        <v>5.7542770256184282E-6</v>
      </c>
      <c r="CJ25" s="128">
        <v>6.2146649098617789E-5</v>
      </c>
      <c r="CK25" s="128">
        <v>8.0750549633011885E-5</v>
      </c>
      <c r="CL25" s="128">
        <v>2.3963746849917525E-6</v>
      </c>
      <c r="CM25" s="128">
        <v>1.5521557793653395E-5</v>
      </c>
      <c r="CN25" s="128">
        <v>9.4323304505757304E-6</v>
      </c>
      <c r="CO25" s="128">
        <v>4.8470506709653674E-6</v>
      </c>
      <c r="CP25" s="128">
        <v>6.8731796394870508E-6</v>
      </c>
      <c r="CQ25" s="128">
        <v>2.7581899398908647E-5</v>
      </c>
      <c r="CR25" s="128">
        <v>2.6883614172347647E-5</v>
      </c>
      <c r="CS25" s="128">
        <v>9.4482897082535214E-6</v>
      </c>
      <c r="CT25" s="128">
        <v>4.5882824125320518E-4</v>
      </c>
      <c r="CU25" s="128">
        <v>2.1908733906013042E-4</v>
      </c>
      <c r="CV25" s="128">
        <v>1.2739466118424775E-3</v>
      </c>
      <c r="CW25" s="128">
        <v>3.7879152649291036E-5</v>
      </c>
      <c r="CX25" s="128">
        <v>4.9180767181135832E-5</v>
      </c>
      <c r="CY25" s="128">
        <v>6.8853973197848983E-6</v>
      </c>
      <c r="CZ25" s="128">
        <v>7.390737705893475E-6</v>
      </c>
      <c r="DA25" s="128">
        <v>2.11711030881704E-5</v>
      </c>
      <c r="DB25" s="128">
        <v>4.1741670741333893E-5</v>
      </c>
      <c r="DC25" s="128">
        <v>9.3961699080988594E-6</v>
      </c>
      <c r="DD25" s="128">
        <v>6.5005724402245022E-5</v>
      </c>
      <c r="DE25" s="128">
        <v>6.3716735822065725E-5</v>
      </c>
      <c r="DF25" s="128">
        <v>2.1172507174038635E-4</v>
      </c>
      <c r="DG25" s="128">
        <v>7.2174668602476623E-5</v>
      </c>
      <c r="DH25" s="128">
        <v>3.8678287925543074E-4</v>
      </c>
      <c r="DI25" s="128">
        <v>2.9109083412953535E-5</v>
      </c>
      <c r="DJ25" s="128">
        <v>4.3925278712515114E-5</v>
      </c>
      <c r="DK25" s="128">
        <v>6.8592296800312866E-5</v>
      </c>
    </row>
    <row r="26" spans="2:115">
      <c r="B26" s="126">
        <v>203</v>
      </c>
      <c r="C26" s="127" t="s">
        <v>493</v>
      </c>
      <c r="D26" s="128">
        <v>0</v>
      </c>
      <c r="E26" s="128">
        <v>0</v>
      </c>
      <c r="F26" s="128">
        <v>0</v>
      </c>
      <c r="G26" s="128">
        <v>0</v>
      </c>
      <c r="H26" s="128">
        <v>0</v>
      </c>
      <c r="I26" s="128">
        <v>0</v>
      </c>
      <c r="J26" s="128">
        <v>0</v>
      </c>
      <c r="K26" s="128">
        <v>0</v>
      </c>
      <c r="L26" s="128">
        <v>0</v>
      </c>
      <c r="M26" s="128">
        <v>0</v>
      </c>
      <c r="N26" s="128">
        <v>0</v>
      </c>
      <c r="O26" s="128">
        <v>0</v>
      </c>
      <c r="P26" s="128">
        <v>0</v>
      </c>
      <c r="Q26" s="128">
        <v>0</v>
      </c>
      <c r="R26" s="128">
        <v>0</v>
      </c>
      <c r="S26" s="128">
        <v>0</v>
      </c>
      <c r="T26" s="128">
        <v>0</v>
      </c>
      <c r="U26" s="128">
        <v>0</v>
      </c>
      <c r="V26" s="128">
        <v>0</v>
      </c>
      <c r="W26" s="128">
        <v>0</v>
      </c>
      <c r="X26" s="128">
        <v>0</v>
      </c>
      <c r="Y26" s="128">
        <v>0</v>
      </c>
      <c r="Z26" s="128">
        <v>0</v>
      </c>
      <c r="AA26" s="128">
        <v>0</v>
      </c>
      <c r="AB26" s="128">
        <v>0</v>
      </c>
      <c r="AC26" s="128">
        <v>0</v>
      </c>
      <c r="AD26" s="128">
        <v>1</v>
      </c>
      <c r="AE26" s="128">
        <v>0</v>
      </c>
      <c r="AF26" s="128">
        <v>0</v>
      </c>
      <c r="AG26" s="128">
        <v>0</v>
      </c>
      <c r="AH26" s="128">
        <v>0</v>
      </c>
      <c r="AI26" s="128">
        <v>0</v>
      </c>
      <c r="AJ26" s="128">
        <v>0</v>
      </c>
      <c r="AK26" s="128">
        <v>0</v>
      </c>
      <c r="AL26" s="128">
        <v>0</v>
      </c>
      <c r="AM26" s="128">
        <v>0</v>
      </c>
      <c r="AN26" s="128">
        <v>0</v>
      </c>
      <c r="AO26" s="128">
        <v>0</v>
      </c>
      <c r="AP26" s="128">
        <v>0</v>
      </c>
      <c r="AQ26" s="128">
        <v>0</v>
      </c>
      <c r="AR26" s="128">
        <v>0</v>
      </c>
      <c r="AS26" s="128">
        <v>0</v>
      </c>
      <c r="AT26" s="128">
        <v>0</v>
      </c>
      <c r="AU26" s="128">
        <v>0</v>
      </c>
      <c r="AV26" s="128">
        <v>0</v>
      </c>
      <c r="AW26" s="128">
        <v>0</v>
      </c>
      <c r="AX26" s="128">
        <v>0</v>
      </c>
      <c r="AY26" s="128">
        <v>0</v>
      </c>
      <c r="AZ26" s="128">
        <v>0</v>
      </c>
      <c r="BA26" s="128">
        <v>0</v>
      </c>
      <c r="BB26" s="128">
        <v>0</v>
      </c>
      <c r="BC26" s="128">
        <v>0</v>
      </c>
      <c r="BD26" s="128">
        <v>0</v>
      </c>
      <c r="BE26" s="128">
        <v>0</v>
      </c>
      <c r="BF26" s="128">
        <v>0</v>
      </c>
      <c r="BG26" s="128">
        <v>0</v>
      </c>
      <c r="BH26" s="128">
        <v>0</v>
      </c>
      <c r="BI26" s="128">
        <v>0</v>
      </c>
      <c r="BJ26" s="128">
        <v>0</v>
      </c>
      <c r="BK26" s="128">
        <v>0</v>
      </c>
      <c r="BL26" s="128">
        <v>0</v>
      </c>
      <c r="BM26" s="128">
        <v>0</v>
      </c>
      <c r="BN26" s="128">
        <v>0</v>
      </c>
      <c r="BO26" s="128">
        <v>0</v>
      </c>
      <c r="BP26" s="128">
        <v>0</v>
      </c>
      <c r="BQ26" s="128">
        <v>0</v>
      </c>
      <c r="BR26" s="128">
        <v>0</v>
      </c>
      <c r="BS26" s="128">
        <v>0</v>
      </c>
      <c r="BT26" s="128">
        <v>0</v>
      </c>
      <c r="BU26" s="128">
        <v>0</v>
      </c>
      <c r="BV26" s="128">
        <v>0</v>
      </c>
      <c r="BW26" s="128">
        <v>0</v>
      </c>
      <c r="BX26" s="128">
        <v>0</v>
      </c>
      <c r="BY26" s="128">
        <v>0</v>
      </c>
      <c r="BZ26" s="128">
        <v>0</v>
      </c>
      <c r="CA26" s="128">
        <v>0</v>
      </c>
      <c r="CB26" s="128">
        <v>0</v>
      </c>
      <c r="CC26" s="128">
        <v>0</v>
      </c>
      <c r="CD26" s="128">
        <v>0</v>
      </c>
      <c r="CE26" s="128">
        <v>0</v>
      </c>
      <c r="CF26" s="128">
        <v>0</v>
      </c>
      <c r="CG26" s="128">
        <v>0</v>
      </c>
      <c r="CH26" s="128">
        <v>0</v>
      </c>
      <c r="CI26" s="128">
        <v>0</v>
      </c>
      <c r="CJ26" s="128">
        <v>0</v>
      </c>
      <c r="CK26" s="128">
        <v>0</v>
      </c>
      <c r="CL26" s="128">
        <v>0</v>
      </c>
      <c r="CM26" s="128">
        <v>0</v>
      </c>
      <c r="CN26" s="128">
        <v>0</v>
      </c>
      <c r="CO26" s="128">
        <v>0</v>
      </c>
      <c r="CP26" s="128">
        <v>0</v>
      </c>
      <c r="CQ26" s="128">
        <v>0</v>
      </c>
      <c r="CR26" s="128">
        <v>0</v>
      </c>
      <c r="CS26" s="128">
        <v>0</v>
      </c>
      <c r="CT26" s="128">
        <v>0</v>
      </c>
      <c r="CU26" s="128">
        <v>0</v>
      </c>
      <c r="CV26" s="128">
        <v>0</v>
      </c>
      <c r="CW26" s="128">
        <v>0</v>
      </c>
      <c r="CX26" s="128">
        <v>0</v>
      </c>
      <c r="CY26" s="128">
        <v>0</v>
      </c>
      <c r="CZ26" s="128">
        <v>0</v>
      </c>
      <c r="DA26" s="128">
        <v>0</v>
      </c>
      <c r="DB26" s="128">
        <v>0</v>
      </c>
      <c r="DC26" s="128">
        <v>0</v>
      </c>
      <c r="DD26" s="128">
        <v>0</v>
      </c>
      <c r="DE26" s="128">
        <v>0</v>
      </c>
      <c r="DF26" s="128">
        <v>0</v>
      </c>
      <c r="DG26" s="128">
        <v>0</v>
      </c>
      <c r="DH26" s="128">
        <v>0</v>
      </c>
      <c r="DI26" s="128">
        <v>0</v>
      </c>
      <c r="DJ26" s="128">
        <v>0</v>
      </c>
      <c r="DK26" s="128">
        <v>0</v>
      </c>
    </row>
    <row r="27" spans="2:115">
      <c r="B27" s="126">
        <v>204</v>
      </c>
      <c r="C27" s="127" t="s">
        <v>494</v>
      </c>
      <c r="D27" s="128">
        <v>0.12863705065660602</v>
      </c>
      <c r="E27" s="128">
        <v>0.11984725714181217</v>
      </c>
      <c r="F27" s="128">
        <v>0.16822879503331059</v>
      </c>
      <c r="G27" s="128">
        <v>3.2468023385010298E-7</v>
      </c>
      <c r="H27" s="128">
        <v>1.8765570681000508E-2</v>
      </c>
      <c r="I27" s="128">
        <v>1.8526301109475913E-2</v>
      </c>
      <c r="J27" s="128">
        <v>2.5713084500927869E-4</v>
      </c>
      <c r="K27" s="128">
        <v>1.0973433953513487E-4</v>
      </c>
      <c r="L27" s="128">
        <v>8.1119178636355783E-5</v>
      </c>
      <c r="M27" s="128">
        <v>3.5258361729551464E-5</v>
      </c>
      <c r="N27" s="128">
        <v>3.7109073141679203E-5</v>
      </c>
      <c r="O27" s="128">
        <v>9.5714038678709329E-6</v>
      </c>
      <c r="P27" s="128">
        <v>2.8868668029161256E-4</v>
      </c>
      <c r="Q27" s="128">
        <v>5.0592372709115283E-4</v>
      </c>
      <c r="R27" s="128">
        <v>1.3249864899901188E-3</v>
      </c>
      <c r="S27" s="128">
        <v>1.698900105902878E-4</v>
      </c>
      <c r="T27" s="128">
        <v>0</v>
      </c>
      <c r="U27" s="128">
        <v>1.2031918437759397E-3</v>
      </c>
      <c r="V27" s="128">
        <v>3.0265544611207538E-4</v>
      </c>
      <c r="W27" s="128">
        <v>7.540209368600792E-4</v>
      </c>
      <c r="X27" s="128">
        <v>4.3749477033961628E-4</v>
      </c>
      <c r="Y27" s="128">
        <v>1.9730840628419356E-3</v>
      </c>
      <c r="Z27" s="128">
        <v>9.6588381765111224E-4</v>
      </c>
      <c r="AA27" s="128">
        <v>3.8187942812849355E-4</v>
      </c>
      <c r="AB27" s="128">
        <v>1.0133712799428453E-3</v>
      </c>
      <c r="AC27" s="128">
        <v>2.9899455599331336E-3</v>
      </c>
      <c r="AD27" s="128">
        <v>0</v>
      </c>
      <c r="AE27" s="128">
        <v>1.0309012748000919</v>
      </c>
      <c r="AF27" s="128">
        <v>8.5513540138754937E-2</v>
      </c>
      <c r="AG27" s="128">
        <v>4.7439383528591214E-2</v>
      </c>
      <c r="AH27" s="128">
        <v>1.1019108420599701E-2</v>
      </c>
      <c r="AI27" s="128">
        <v>1.8937991803878826E-2</v>
      </c>
      <c r="AJ27" s="128">
        <v>5.5906892419259389E-4</v>
      </c>
      <c r="AK27" s="128">
        <v>7.6288616229883599E-4</v>
      </c>
      <c r="AL27" s="128">
        <v>4.9791627677971597E-3</v>
      </c>
      <c r="AM27" s="128">
        <v>1.0582431288155905E-2</v>
      </c>
      <c r="AN27" s="128">
        <v>4.9274610533138203E-4</v>
      </c>
      <c r="AO27" s="128">
        <v>1.8455460396446138E-3</v>
      </c>
      <c r="AP27" s="128">
        <v>1.303560359274337E-4</v>
      </c>
      <c r="AQ27" s="128">
        <v>1.3940758953889855E-4</v>
      </c>
      <c r="AR27" s="128">
        <v>1.041352137726849E-3</v>
      </c>
      <c r="AS27" s="128">
        <v>4.2468467949321384E-6</v>
      </c>
      <c r="AT27" s="128">
        <v>1.200933288660977E-5</v>
      </c>
      <c r="AU27" s="128">
        <v>5.8124502915137874E-5</v>
      </c>
      <c r="AV27" s="128">
        <v>8.8162212298487442E-6</v>
      </c>
      <c r="AW27" s="128">
        <v>3.711782134397576E-5</v>
      </c>
      <c r="AX27" s="128">
        <v>2.0299085898350204E-4</v>
      </c>
      <c r="AY27" s="128">
        <v>6.6042606880640755E-5</v>
      </c>
      <c r="AZ27" s="128">
        <v>1.0820535582086118E-4</v>
      </c>
      <c r="BA27" s="128">
        <v>1.2072731519617158E-4</v>
      </c>
      <c r="BB27" s="128">
        <v>4.6984120476370304E-5</v>
      </c>
      <c r="BC27" s="128">
        <v>2.1513902915769212E-4</v>
      </c>
      <c r="BD27" s="128">
        <v>7.9809907913090639E-4</v>
      </c>
      <c r="BE27" s="128">
        <v>1.4489914651046599E-4</v>
      </c>
      <c r="BF27" s="128">
        <v>2.6580348734857106E-4</v>
      </c>
      <c r="BG27" s="128">
        <v>7.0285996068856441E-4</v>
      </c>
      <c r="BH27" s="128">
        <v>2.0070825804374137E-4</v>
      </c>
      <c r="BI27" s="128">
        <v>4.5649406000378292E-4</v>
      </c>
      <c r="BJ27" s="128">
        <v>1.1227414894432095E-4</v>
      </c>
      <c r="BK27" s="128">
        <v>1.57607865027265E-4</v>
      </c>
      <c r="BL27" s="128">
        <v>1.2374030011913124E-4</v>
      </c>
      <c r="BM27" s="128">
        <v>1.5094440572810581E-4</v>
      </c>
      <c r="BN27" s="128">
        <v>6.5008946203506292E-5</v>
      </c>
      <c r="BO27" s="128">
        <v>1.045555483016892E-4</v>
      </c>
      <c r="BP27" s="128">
        <v>4.1602904083388369E-4</v>
      </c>
      <c r="BQ27" s="128">
        <v>1.725559939415727E-5</v>
      </c>
      <c r="BR27" s="128">
        <v>7.2603566520717879E-5</v>
      </c>
      <c r="BS27" s="128">
        <v>9.4142707209884574E-5</v>
      </c>
      <c r="BT27" s="128">
        <v>4.3543010955012789E-5</v>
      </c>
      <c r="BU27" s="128">
        <v>5.2531033929546336E-5</v>
      </c>
      <c r="BV27" s="128">
        <v>1.9016989766896869E-5</v>
      </c>
      <c r="BW27" s="128">
        <v>4.5673981022422722E-5</v>
      </c>
      <c r="BX27" s="128">
        <v>6.2608790689581037E-5</v>
      </c>
      <c r="BY27" s="128">
        <v>9.4285135142833552E-5</v>
      </c>
      <c r="BZ27" s="128">
        <v>1.3910467133587929E-5</v>
      </c>
      <c r="CA27" s="128">
        <v>1.3846995685208981E-5</v>
      </c>
      <c r="CB27" s="128">
        <v>5.3174952880908199E-6</v>
      </c>
      <c r="CC27" s="128">
        <v>5.911215087710374E-6</v>
      </c>
      <c r="CD27" s="128">
        <v>2.4139221720944199E-6</v>
      </c>
      <c r="CE27" s="128">
        <v>1.2522281227919709E-5</v>
      </c>
      <c r="CF27" s="128">
        <v>1.1796783742005653E-5</v>
      </c>
      <c r="CG27" s="128">
        <v>5.3644106985141581E-5</v>
      </c>
      <c r="CH27" s="128">
        <v>5.5232542637914687E-5</v>
      </c>
      <c r="CI27" s="128">
        <v>1.5207200933139817E-5</v>
      </c>
      <c r="CJ27" s="128">
        <v>2.3792968782965116E-5</v>
      </c>
      <c r="CK27" s="128">
        <v>2.7939717700129488E-4</v>
      </c>
      <c r="CL27" s="128">
        <v>5.874193541480303E-6</v>
      </c>
      <c r="CM27" s="128">
        <v>1.3365153582086947E-5</v>
      </c>
      <c r="CN27" s="128">
        <v>1.5544298370953716E-5</v>
      </c>
      <c r="CO27" s="128">
        <v>2.5934265730145417E-5</v>
      </c>
      <c r="CP27" s="128">
        <v>1.1920385763752442E-5</v>
      </c>
      <c r="CQ27" s="128">
        <v>9.7927652031671886E-5</v>
      </c>
      <c r="CR27" s="128">
        <v>1.3510171824855514E-5</v>
      </c>
      <c r="CS27" s="128">
        <v>1.2202224903532583E-4</v>
      </c>
      <c r="CT27" s="128">
        <v>8.1132293917310567E-4</v>
      </c>
      <c r="CU27" s="128">
        <v>9.4154987672243192E-4</v>
      </c>
      <c r="CV27" s="128">
        <v>4.0528943342591292E-4</v>
      </c>
      <c r="CW27" s="128">
        <v>5.3003068653031109E-5</v>
      </c>
      <c r="CX27" s="128">
        <v>6.409946045999725E-5</v>
      </c>
      <c r="CY27" s="128">
        <v>3.1056208879845544E-5</v>
      </c>
      <c r="CZ27" s="128">
        <v>2.9156508829599715E-5</v>
      </c>
      <c r="DA27" s="128">
        <v>4.225936834607609E-5</v>
      </c>
      <c r="DB27" s="128">
        <v>1.4382953217323169E-4</v>
      </c>
      <c r="DC27" s="128">
        <v>4.6310661468102116E-5</v>
      </c>
      <c r="DD27" s="128">
        <v>6.5717104720591785E-5</v>
      </c>
      <c r="DE27" s="128">
        <v>6.1414674238705373E-5</v>
      </c>
      <c r="DF27" s="128">
        <v>3.0992351331761176E-4</v>
      </c>
      <c r="DG27" s="128">
        <v>3.8284087279542922E-5</v>
      </c>
      <c r="DH27" s="128">
        <v>5.5089939535702271E-4</v>
      </c>
      <c r="DI27" s="128">
        <v>7.4406991503744388E-5</v>
      </c>
      <c r="DJ27" s="128">
        <v>3.2863827896743728E-4</v>
      </c>
      <c r="DK27" s="128">
        <v>4.5760582925887752E-5</v>
      </c>
    </row>
    <row r="28" spans="2:115">
      <c r="B28" s="126">
        <v>205</v>
      </c>
      <c r="C28" s="127" t="s">
        <v>495</v>
      </c>
      <c r="D28" s="128">
        <v>3.1566355080770991E-3</v>
      </c>
      <c r="E28" s="128">
        <v>0.11033766874199082</v>
      </c>
      <c r="F28" s="128">
        <v>-0.70051946061817938</v>
      </c>
      <c r="G28" s="128">
        <v>0</v>
      </c>
      <c r="H28" s="128">
        <v>1.357927121779645E-2</v>
      </c>
      <c r="I28" s="128">
        <v>1.357927121779645E-2</v>
      </c>
      <c r="J28" s="128">
        <v>2.8243575589380276E-6</v>
      </c>
      <c r="K28" s="128">
        <v>4.2989691497740104E-7</v>
      </c>
      <c r="L28" s="128">
        <v>8.840558665988484E-7</v>
      </c>
      <c r="M28" s="128">
        <v>9.6557231405000804E-7</v>
      </c>
      <c r="N28" s="128">
        <v>7.5713077701548987E-7</v>
      </c>
      <c r="O28" s="128">
        <v>1.1089862769182844E-7</v>
      </c>
      <c r="P28" s="128">
        <v>6.754604565665914E-7</v>
      </c>
      <c r="Q28" s="128">
        <v>1.9576471482420465E-6</v>
      </c>
      <c r="R28" s="128">
        <v>5.2207059578133195E-6</v>
      </c>
      <c r="S28" s="128">
        <v>4.3774902181720765E-7</v>
      </c>
      <c r="T28" s="128">
        <v>0</v>
      </c>
      <c r="U28" s="128">
        <v>2.7527505348096315E-5</v>
      </c>
      <c r="V28" s="128">
        <v>1.9157446497126963E-6</v>
      </c>
      <c r="W28" s="128">
        <v>1.350904655983616E-5</v>
      </c>
      <c r="X28" s="128">
        <v>6.2006366433087296E-6</v>
      </c>
      <c r="Y28" s="128">
        <v>1.958793315370024E-5</v>
      </c>
      <c r="Z28" s="128">
        <v>8.4661682136724884E-6</v>
      </c>
      <c r="AA28" s="128">
        <v>5.6831291291503347E-6</v>
      </c>
      <c r="AB28" s="128">
        <v>1.0736455618909946E-6</v>
      </c>
      <c r="AC28" s="128">
        <v>2.2202986174412031E-6</v>
      </c>
      <c r="AD28" s="128">
        <v>0</v>
      </c>
      <c r="AE28" s="128">
        <v>7.3949886341099677E-7</v>
      </c>
      <c r="AF28" s="128">
        <v>1.0000111842106678</v>
      </c>
      <c r="AG28" s="128">
        <v>3.7544234236368105E-4</v>
      </c>
      <c r="AH28" s="128">
        <v>5.3914808951141714E-6</v>
      </c>
      <c r="AI28" s="128">
        <v>1.2739159574746416E-4</v>
      </c>
      <c r="AJ28" s="128">
        <v>7.0610395660752269E-7</v>
      </c>
      <c r="AK28" s="128">
        <v>1.8817253633120432E-6</v>
      </c>
      <c r="AL28" s="128">
        <v>3.8012651361451512E-4</v>
      </c>
      <c r="AM28" s="128">
        <v>5.9870829438441627E-6</v>
      </c>
      <c r="AN28" s="128">
        <v>1.118615681259545E-5</v>
      </c>
      <c r="AO28" s="128">
        <v>2.1817042813464919E-6</v>
      </c>
      <c r="AP28" s="128">
        <v>8.2548309889908171E-7</v>
      </c>
      <c r="AQ28" s="128">
        <v>7.2500093345453571E-7</v>
      </c>
      <c r="AR28" s="128">
        <v>8.1392342149118925E-6</v>
      </c>
      <c r="AS28" s="128">
        <v>3.3330844468023356E-8</v>
      </c>
      <c r="AT28" s="128">
        <v>7.2425728262728387E-8</v>
      </c>
      <c r="AU28" s="128">
        <v>4.220355543414293E-7</v>
      </c>
      <c r="AV28" s="128">
        <v>1.3954359610117487E-7</v>
      </c>
      <c r="AW28" s="128">
        <v>6.0610030009095322E-8</v>
      </c>
      <c r="AX28" s="128">
        <v>6.4277692732682718E-6</v>
      </c>
      <c r="AY28" s="128">
        <v>7.0689979694405386E-7</v>
      </c>
      <c r="AZ28" s="128">
        <v>8.7400579862056543E-7</v>
      </c>
      <c r="BA28" s="128">
        <v>5.7480532964605177E-7</v>
      </c>
      <c r="BB28" s="128">
        <v>9.9285650763229754E-7</v>
      </c>
      <c r="BC28" s="128">
        <v>9.288058255307921E-6</v>
      </c>
      <c r="BD28" s="128">
        <v>8.1084142105400138E-6</v>
      </c>
      <c r="BE28" s="128">
        <v>5.7345278486346955E-6</v>
      </c>
      <c r="BF28" s="128">
        <v>1.0644955809701973E-5</v>
      </c>
      <c r="BG28" s="128">
        <v>1.7006690017167159E-5</v>
      </c>
      <c r="BH28" s="128">
        <v>8.6411052831879206E-7</v>
      </c>
      <c r="BI28" s="128">
        <v>1.7877379045027315E-5</v>
      </c>
      <c r="BJ28" s="128">
        <v>5.5712611861548342E-6</v>
      </c>
      <c r="BK28" s="128">
        <v>8.798596053114844E-6</v>
      </c>
      <c r="BL28" s="128">
        <v>4.7789585719905365E-6</v>
      </c>
      <c r="BM28" s="128">
        <v>9.1817440822819215E-6</v>
      </c>
      <c r="BN28" s="128">
        <v>7.2828791645364033E-7</v>
      </c>
      <c r="BO28" s="128">
        <v>8.7859020707461258E-7</v>
      </c>
      <c r="BP28" s="128">
        <v>2.0055469819041371E-5</v>
      </c>
      <c r="BQ28" s="128">
        <v>2.6458091902240217E-7</v>
      </c>
      <c r="BR28" s="128">
        <v>1.2394802062996802E-6</v>
      </c>
      <c r="BS28" s="128">
        <v>1.3843497562809279E-6</v>
      </c>
      <c r="BT28" s="128">
        <v>9.2103488647102959E-7</v>
      </c>
      <c r="BU28" s="128">
        <v>1.1407529459159969E-6</v>
      </c>
      <c r="BV28" s="128">
        <v>1.5413630116618302E-7</v>
      </c>
      <c r="BW28" s="128">
        <v>3.5987386505796225E-7</v>
      </c>
      <c r="BX28" s="128">
        <v>2.7013874942227699E-6</v>
      </c>
      <c r="BY28" s="128">
        <v>5.9945865380481236E-7</v>
      </c>
      <c r="BZ28" s="128">
        <v>3.9355062287956114E-7</v>
      </c>
      <c r="CA28" s="128">
        <v>3.4921650452970425E-7</v>
      </c>
      <c r="CB28" s="128">
        <v>1.3764425925482822E-7</v>
      </c>
      <c r="CC28" s="128">
        <v>2.0904494885729123E-7</v>
      </c>
      <c r="CD28" s="128">
        <v>6.6185765248987799E-8</v>
      </c>
      <c r="CE28" s="128">
        <v>1.5110297206797609E-7</v>
      </c>
      <c r="CF28" s="128">
        <v>1.1432737147061321E-7</v>
      </c>
      <c r="CG28" s="128">
        <v>4.455776423945332E-7</v>
      </c>
      <c r="CH28" s="128">
        <v>3.4672207587827563E-7</v>
      </c>
      <c r="CI28" s="128">
        <v>2.0486869020346329E-7</v>
      </c>
      <c r="CJ28" s="128">
        <v>4.0273479623944043E-7</v>
      </c>
      <c r="CK28" s="128">
        <v>1.3180967530311661E-6</v>
      </c>
      <c r="CL28" s="128">
        <v>5.2040732796952114E-8</v>
      </c>
      <c r="CM28" s="128">
        <v>1.7775152959847979E-7</v>
      </c>
      <c r="CN28" s="128">
        <v>2.0137683706459519E-7</v>
      </c>
      <c r="CO28" s="128">
        <v>7.3973404979165821E-7</v>
      </c>
      <c r="CP28" s="128">
        <v>1.6762188486399721E-7</v>
      </c>
      <c r="CQ28" s="128">
        <v>9.2655546959061774E-7</v>
      </c>
      <c r="CR28" s="128">
        <v>1.6269255639046852E-7</v>
      </c>
      <c r="CS28" s="128">
        <v>9.9162769714079223E-8</v>
      </c>
      <c r="CT28" s="128">
        <v>1.4303502963585048E-6</v>
      </c>
      <c r="CU28" s="128">
        <v>1.3471786970950565E-6</v>
      </c>
      <c r="CV28" s="128">
        <v>2.5201617551311303E-6</v>
      </c>
      <c r="CW28" s="128">
        <v>2.7824371023299266E-7</v>
      </c>
      <c r="CX28" s="128">
        <v>4.1571036416327715E-7</v>
      </c>
      <c r="CY28" s="128">
        <v>4.3331055809223503E-7</v>
      </c>
      <c r="CZ28" s="128">
        <v>3.0752600334715958E-7</v>
      </c>
      <c r="DA28" s="128">
        <v>5.7990744806335718E-7</v>
      </c>
      <c r="DB28" s="128">
        <v>1.5039179219863127E-6</v>
      </c>
      <c r="DC28" s="128">
        <v>4.888434758536914E-7</v>
      </c>
      <c r="DD28" s="128">
        <v>5.8571352679171418E-7</v>
      </c>
      <c r="DE28" s="128">
        <v>4.4108784702754955E-7</v>
      </c>
      <c r="DF28" s="128">
        <v>1.8110236000421896E-6</v>
      </c>
      <c r="DG28" s="128">
        <v>6.5109642507433005E-7</v>
      </c>
      <c r="DH28" s="128">
        <v>2.9540364422854944E-7</v>
      </c>
      <c r="DI28" s="128">
        <v>5.7426810017970784E-7</v>
      </c>
      <c r="DJ28" s="128">
        <v>5.2272949214584934E-6</v>
      </c>
      <c r="DK28" s="128">
        <v>2.626636248618244E-6</v>
      </c>
    </row>
    <row r="29" spans="2:115">
      <c r="B29" s="126">
        <v>206</v>
      </c>
      <c r="C29" s="127" t="s">
        <v>496</v>
      </c>
      <c r="D29" s="128">
        <v>1.8644261786173733E-3</v>
      </c>
      <c r="E29" s="128">
        <v>5.4855454464725402E-2</v>
      </c>
      <c r="F29" s="128">
        <v>-0.17976766151883816</v>
      </c>
      <c r="G29" s="128">
        <v>0</v>
      </c>
      <c r="H29" s="128">
        <v>2.4218743693035498E-2</v>
      </c>
      <c r="I29" s="128">
        <v>2.4218743693035498E-2</v>
      </c>
      <c r="J29" s="128">
        <v>3.0592173648680727E-8</v>
      </c>
      <c r="K29" s="128">
        <v>9.2813996094174352E-9</v>
      </c>
      <c r="L29" s="128">
        <v>3.8179610530271884E-8</v>
      </c>
      <c r="M29" s="128">
        <v>3.5224388577665501E-8</v>
      </c>
      <c r="N29" s="128">
        <v>7.8285183424901893E-8</v>
      </c>
      <c r="O29" s="128">
        <v>7.6786201164186221E-9</v>
      </c>
      <c r="P29" s="128">
        <v>2.9594741135447018E-8</v>
      </c>
      <c r="Q29" s="128">
        <v>1.6501557943972965E-8</v>
      </c>
      <c r="R29" s="128">
        <v>2.7162450458413761E-8</v>
      </c>
      <c r="S29" s="128">
        <v>8.2148367144819807E-9</v>
      </c>
      <c r="T29" s="128">
        <v>0</v>
      </c>
      <c r="U29" s="128">
        <v>1.9966209680497891E-4</v>
      </c>
      <c r="V29" s="128">
        <v>1.815862690067255E-4</v>
      </c>
      <c r="W29" s="128">
        <v>3.6212603672990523E-7</v>
      </c>
      <c r="X29" s="128">
        <v>7.9850706610112808E-7</v>
      </c>
      <c r="Y29" s="128">
        <v>1.8693487557881279E-6</v>
      </c>
      <c r="Z29" s="128">
        <v>2.7847054592672593E-7</v>
      </c>
      <c r="AA29" s="128">
        <v>7.819425671431614E-8</v>
      </c>
      <c r="AB29" s="128">
        <v>5.8055509917770653E-8</v>
      </c>
      <c r="AC29" s="128">
        <v>2.1555375679341236E-8</v>
      </c>
      <c r="AD29" s="128">
        <v>0</v>
      </c>
      <c r="AE29" s="128">
        <v>1.4529167863688312E-8</v>
      </c>
      <c r="AF29" s="128">
        <v>1.3878498476882284E-8</v>
      </c>
      <c r="AG29" s="128">
        <v>1.0000011927672126</v>
      </c>
      <c r="AH29" s="128">
        <v>2.8609433293212767E-8</v>
      </c>
      <c r="AI29" s="128">
        <v>1.6382712728887382E-8</v>
      </c>
      <c r="AJ29" s="128">
        <v>1.6788448517005984E-9</v>
      </c>
      <c r="AK29" s="128">
        <v>1.4063864725903712E-6</v>
      </c>
      <c r="AL29" s="128">
        <v>6.3165236993519493E-7</v>
      </c>
      <c r="AM29" s="128">
        <v>4.3002041978621897E-7</v>
      </c>
      <c r="AN29" s="128">
        <v>2.4495889548890489E-6</v>
      </c>
      <c r="AO29" s="128">
        <v>3.2534459048294092E-7</v>
      </c>
      <c r="AP29" s="128">
        <v>3.6705241068989587E-8</v>
      </c>
      <c r="AQ29" s="128">
        <v>5.9442350016072519E-8</v>
      </c>
      <c r="AR29" s="128">
        <v>2.3934386150719523E-6</v>
      </c>
      <c r="AS29" s="128">
        <v>1.1198575145662169E-9</v>
      </c>
      <c r="AT29" s="128">
        <v>1.6603285448116737E-8</v>
      </c>
      <c r="AU29" s="128">
        <v>4.0058209036630526E-8</v>
      </c>
      <c r="AV29" s="128">
        <v>1.3575430457753303E-8</v>
      </c>
      <c r="AW29" s="128">
        <v>4.814231796295166E-9</v>
      </c>
      <c r="AX29" s="128">
        <v>1.4474263281322689E-8</v>
      </c>
      <c r="AY29" s="128">
        <v>1.4369913338322048E-8</v>
      </c>
      <c r="AZ29" s="128">
        <v>1.4113901996380192E-8</v>
      </c>
      <c r="BA29" s="128">
        <v>1.4643779575232973E-8</v>
      </c>
      <c r="BB29" s="128">
        <v>3.5997490122662764E-8</v>
      </c>
      <c r="BC29" s="128">
        <v>9.4723365831857537E-7</v>
      </c>
      <c r="BD29" s="128">
        <v>4.9667639057751811E-8</v>
      </c>
      <c r="BE29" s="128">
        <v>2.2131651315023005E-8</v>
      </c>
      <c r="BF29" s="128">
        <v>3.4813390350999191E-8</v>
      </c>
      <c r="BG29" s="128">
        <v>7.8308893023170016E-8</v>
      </c>
      <c r="BH29" s="128">
        <v>2.1958209382645666E-8</v>
      </c>
      <c r="BI29" s="128">
        <v>2.9824502162964008E-8</v>
      </c>
      <c r="BJ29" s="128">
        <v>2.6058684873556941E-8</v>
      </c>
      <c r="BK29" s="128">
        <v>2.4924871352886534E-8</v>
      </c>
      <c r="BL29" s="128">
        <v>3.3661364213787757E-8</v>
      </c>
      <c r="BM29" s="128">
        <v>2.0858660811429071E-8</v>
      </c>
      <c r="BN29" s="128">
        <v>8.3250297377130928E-9</v>
      </c>
      <c r="BO29" s="128">
        <v>1.2916730986213509E-8</v>
      </c>
      <c r="BP29" s="128">
        <v>1.8245037934444745E-5</v>
      </c>
      <c r="BQ29" s="128">
        <v>1.5870307346735784E-8</v>
      </c>
      <c r="BR29" s="128">
        <v>4.3955820020615388E-8</v>
      </c>
      <c r="BS29" s="128">
        <v>7.3062290483931392E-8</v>
      </c>
      <c r="BT29" s="128">
        <v>5.2001897422076089E-8</v>
      </c>
      <c r="BU29" s="128">
        <v>5.1985847669816265E-8</v>
      </c>
      <c r="BV29" s="128">
        <v>1.7768035263303787E-8</v>
      </c>
      <c r="BW29" s="128">
        <v>7.6560010060343102E-9</v>
      </c>
      <c r="BX29" s="128">
        <v>2.2125799601459515E-8</v>
      </c>
      <c r="BY29" s="128">
        <v>3.1246657107980543E-8</v>
      </c>
      <c r="BZ29" s="128">
        <v>2.8421258954088118E-8</v>
      </c>
      <c r="CA29" s="128">
        <v>1.6344407936151369E-8</v>
      </c>
      <c r="CB29" s="128">
        <v>6.2658131180929559E-9</v>
      </c>
      <c r="CC29" s="128">
        <v>5.0172204803760758E-9</v>
      </c>
      <c r="CD29" s="128">
        <v>1.7154828113469609E-9</v>
      </c>
      <c r="CE29" s="128">
        <v>2.2928886162098898E-8</v>
      </c>
      <c r="CF29" s="128">
        <v>9.6256884578225846E-9</v>
      </c>
      <c r="CG29" s="128">
        <v>1.8987960584421114E-8</v>
      </c>
      <c r="CH29" s="128">
        <v>3.1165696196348376E-8</v>
      </c>
      <c r="CI29" s="128">
        <v>1.7393516098993417E-8</v>
      </c>
      <c r="CJ29" s="128">
        <v>2.831091785996061E-8</v>
      </c>
      <c r="CK29" s="128">
        <v>7.3894250678198549E-8</v>
      </c>
      <c r="CL29" s="128">
        <v>8.4081298775868398E-9</v>
      </c>
      <c r="CM29" s="128">
        <v>1.7134668816996574E-8</v>
      </c>
      <c r="CN29" s="128">
        <v>1.6833240720695895E-8</v>
      </c>
      <c r="CO29" s="128">
        <v>6.312872900082843E-8</v>
      </c>
      <c r="CP29" s="128">
        <v>1.5647930354059418E-8</v>
      </c>
      <c r="CQ29" s="128">
        <v>5.4605416787829181E-8</v>
      </c>
      <c r="CR29" s="128">
        <v>2.8366715653860768E-8</v>
      </c>
      <c r="CS29" s="128">
        <v>8.8523156927597826E-9</v>
      </c>
      <c r="CT29" s="128">
        <v>5.525244629137101E-8</v>
      </c>
      <c r="CU29" s="128">
        <v>2.5631414467777766E-8</v>
      </c>
      <c r="CV29" s="128">
        <v>1.1155179041750982E-7</v>
      </c>
      <c r="CW29" s="128">
        <v>3.7359808500331169E-8</v>
      </c>
      <c r="CX29" s="128">
        <v>3.2018275173042181E-8</v>
      </c>
      <c r="CY29" s="128">
        <v>1.1659812840946228E-7</v>
      </c>
      <c r="CZ29" s="128">
        <v>4.3294297024483589E-8</v>
      </c>
      <c r="DA29" s="128">
        <v>1.6500558861867361E-8</v>
      </c>
      <c r="DB29" s="128">
        <v>1.8128207217912141E-8</v>
      </c>
      <c r="DC29" s="128">
        <v>3.937380578507426E-8</v>
      </c>
      <c r="DD29" s="128">
        <v>6.0806747366907626E-8</v>
      </c>
      <c r="DE29" s="128">
        <v>1.9707989273998162E-8</v>
      </c>
      <c r="DF29" s="128">
        <v>8.385214237828698E-8</v>
      </c>
      <c r="DG29" s="128">
        <v>9.0193262388951828E-8</v>
      </c>
      <c r="DH29" s="128">
        <v>5.2204320466980697E-8</v>
      </c>
      <c r="DI29" s="128">
        <v>5.692864416889858E-8</v>
      </c>
      <c r="DJ29" s="128">
        <v>8.0183233666018106E-7</v>
      </c>
      <c r="DK29" s="128">
        <v>1.2646565540479067E-7</v>
      </c>
    </row>
    <row r="30" spans="2:115">
      <c r="B30" s="126">
        <v>207</v>
      </c>
      <c r="C30" s="127" t="s">
        <v>497</v>
      </c>
      <c r="D30" s="128">
        <v>0.31436598160403306</v>
      </c>
      <c r="E30" s="128">
        <v>0.11247735220883034</v>
      </c>
      <c r="F30" s="128">
        <v>2.7811497964026571E-2</v>
      </c>
      <c r="G30" s="128">
        <v>2.41670682139638E-3</v>
      </c>
      <c r="H30" s="128">
        <v>1.7000747879053757E-2</v>
      </c>
      <c r="I30" s="128">
        <v>1.6970580639449367E-2</v>
      </c>
      <c r="J30" s="128">
        <v>2.5372376657302797E-5</v>
      </c>
      <c r="K30" s="128">
        <v>4.3353482656301205E-3</v>
      </c>
      <c r="L30" s="128">
        <v>1.9913072749626296E-4</v>
      </c>
      <c r="M30" s="128">
        <v>3.4206199266988352E-6</v>
      </c>
      <c r="N30" s="128">
        <v>5.7912997248465883E-4</v>
      </c>
      <c r="O30" s="128">
        <v>5.7778162928920377E-6</v>
      </c>
      <c r="P30" s="128">
        <v>1.7022245177088193E-5</v>
      </c>
      <c r="Q30" s="128">
        <v>3.9577549905420459E-5</v>
      </c>
      <c r="R30" s="128">
        <v>8.897100804524846E-6</v>
      </c>
      <c r="S30" s="128">
        <v>1.6239449502935367E-5</v>
      </c>
      <c r="T30" s="128">
        <v>0</v>
      </c>
      <c r="U30" s="128">
        <v>7.2714019110346235E-6</v>
      </c>
      <c r="V30" s="128">
        <v>8.106384727552843E-5</v>
      </c>
      <c r="W30" s="128">
        <v>1.628713921876189E-5</v>
      </c>
      <c r="X30" s="128">
        <v>1.8091597083007382E-5</v>
      </c>
      <c r="Y30" s="128">
        <v>1.6350341201588401E-5</v>
      </c>
      <c r="Z30" s="128">
        <v>1.7806104454301113E-5</v>
      </c>
      <c r="AA30" s="128">
        <v>1.417236778979455E-5</v>
      </c>
      <c r="AB30" s="128">
        <v>3.1782504060751697E-5</v>
      </c>
      <c r="AC30" s="128">
        <v>1.5654247644747377E-5</v>
      </c>
      <c r="AD30" s="128">
        <v>0</v>
      </c>
      <c r="AE30" s="128">
        <v>5.5505047065072113E-6</v>
      </c>
      <c r="AF30" s="128">
        <v>1.4267023762766295E-5</v>
      </c>
      <c r="AG30" s="128">
        <v>5.2454733765200709E-5</v>
      </c>
      <c r="AH30" s="128">
        <v>1.0192244431130431</v>
      </c>
      <c r="AI30" s="128">
        <v>7.2196245034799776E-4</v>
      </c>
      <c r="AJ30" s="128">
        <v>4.1797505454318901E-6</v>
      </c>
      <c r="AK30" s="128">
        <v>3.0946926944991357E-5</v>
      </c>
      <c r="AL30" s="128">
        <v>4.7156493403226967E-6</v>
      </c>
      <c r="AM30" s="128">
        <v>1.336244809385109E-5</v>
      </c>
      <c r="AN30" s="128">
        <v>1.4950576442276986E-5</v>
      </c>
      <c r="AO30" s="128">
        <v>1.416105166548697E-5</v>
      </c>
      <c r="AP30" s="128">
        <v>1.921662402270809E-5</v>
      </c>
      <c r="AQ30" s="128">
        <v>5.587555336656887E-6</v>
      </c>
      <c r="AR30" s="128">
        <v>2.9161455549953565E-5</v>
      </c>
      <c r="AS30" s="128">
        <v>2.9423755186592664E-6</v>
      </c>
      <c r="AT30" s="128">
        <v>3.2285176209611211E-6</v>
      </c>
      <c r="AU30" s="128">
        <v>1.395644814728172E-5</v>
      </c>
      <c r="AV30" s="128">
        <v>1.3608748984932691E-5</v>
      </c>
      <c r="AW30" s="128">
        <v>2.4755591499906237E-6</v>
      </c>
      <c r="AX30" s="128">
        <v>5.4128005485661542E-6</v>
      </c>
      <c r="AY30" s="128">
        <v>6.5485565962792024E-6</v>
      </c>
      <c r="AZ30" s="128">
        <v>9.0405803952975894E-6</v>
      </c>
      <c r="BA30" s="128">
        <v>9.0748553135618125E-6</v>
      </c>
      <c r="BB30" s="128">
        <v>7.4671750419015453E-6</v>
      </c>
      <c r="BC30" s="128">
        <v>5.7952915012176161E-6</v>
      </c>
      <c r="BD30" s="128">
        <v>6.5840235625568561E-6</v>
      </c>
      <c r="BE30" s="128">
        <v>5.7023334040959189E-6</v>
      </c>
      <c r="BF30" s="128">
        <v>5.0360904161639999E-6</v>
      </c>
      <c r="BG30" s="128">
        <v>3.6387763195570563E-6</v>
      </c>
      <c r="BH30" s="128">
        <v>3.0638379340701271E-6</v>
      </c>
      <c r="BI30" s="128">
        <v>8.8183627537573144E-6</v>
      </c>
      <c r="BJ30" s="128">
        <v>5.2828416570810537E-6</v>
      </c>
      <c r="BK30" s="128">
        <v>7.0590259577261619E-6</v>
      </c>
      <c r="BL30" s="128">
        <v>4.2347037405173422E-6</v>
      </c>
      <c r="BM30" s="128">
        <v>5.8233853922423407E-6</v>
      </c>
      <c r="BN30" s="128">
        <v>8.9700907263524939E-6</v>
      </c>
      <c r="BO30" s="128">
        <v>1.0526914100994993E-5</v>
      </c>
      <c r="BP30" s="128">
        <v>1.0381642262324754E-5</v>
      </c>
      <c r="BQ30" s="128">
        <v>2.1827772634444243E-5</v>
      </c>
      <c r="BR30" s="128">
        <v>1.191983728668398E-5</v>
      </c>
      <c r="BS30" s="128">
        <v>1.3366831621807336E-5</v>
      </c>
      <c r="BT30" s="128">
        <v>1.9610525956878914E-5</v>
      </c>
      <c r="BU30" s="128">
        <v>2.949282894219409E-5</v>
      </c>
      <c r="BV30" s="128">
        <v>4.4200056651676707E-5</v>
      </c>
      <c r="BW30" s="128">
        <v>1.4653415733962157E-5</v>
      </c>
      <c r="BX30" s="128">
        <v>2.916872933463359E-5</v>
      </c>
      <c r="BY30" s="128">
        <v>2.8258321484946882E-3</v>
      </c>
      <c r="BZ30" s="128">
        <v>8.3773336091397448E-6</v>
      </c>
      <c r="CA30" s="128">
        <v>2.1976034514595772E-5</v>
      </c>
      <c r="CB30" s="128">
        <v>8.589891508500188E-6</v>
      </c>
      <c r="CC30" s="128">
        <v>6.8297984563595203E-6</v>
      </c>
      <c r="CD30" s="128">
        <v>1.6025481682346609E-6</v>
      </c>
      <c r="CE30" s="128">
        <v>1.2535668881957139E-4</v>
      </c>
      <c r="CF30" s="128">
        <v>1.4362299783239877E-5</v>
      </c>
      <c r="CG30" s="128">
        <v>8.0590962360478853E-6</v>
      </c>
      <c r="CH30" s="128">
        <v>1.6618254610086499E-5</v>
      </c>
      <c r="CI30" s="128">
        <v>1.257071430799598E-5</v>
      </c>
      <c r="CJ30" s="128">
        <v>7.4625688893157171E-5</v>
      </c>
      <c r="CK30" s="128">
        <v>4.0674541481237551E-5</v>
      </c>
      <c r="CL30" s="128">
        <v>1.6682121558961568E-4</v>
      </c>
      <c r="CM30" s="128">
        <v>5.24676876508498E-5</v>
      </c>
      <c r="CN30" s="128">
        <v>2.7414360715153611E-5</v>
      </c>
      <c r="CO30" s="128">
        <v>4.4892564997095377E-6</v>
      </c>
      <c r="CP30" s="128">
        <v>2.2430815093754885E-5</v>
      </c>
      <c r="CQ30" s="128">
        <v>1.5208311627666117E-5</v>
      </c>
      <c r="CR30" s="128">
        <v>1.3620665672901182E-4</v>
      </c>
      <c r="CS30" s="128">
        <v>2.1151666947408882E-5</v>
      </c>
      <c r="CT30" s="128">
        <v>3.5813732640233042E-4</v>
      </c>
      <c r="CU30" s="128">
        <v>7.7354197965498264E-2</v>
      </c>
      <c r="CV30" s="128">
        <v>7.251261564998928E-3</v>
      </c>
      <c r="CW30" s="128">
        <v>1.987562124776967E-3</v>
      </c>
      <c r="CX30" s="128">
        <v>1.1399627030474673E-3</v>
      </c>
      <c r="CY30" s="128">
        <v>8.392820615910155E-6</v>
      </c>
      <c r="CZ30" s="128">
        <v>7.266029629462138E-6</v>
      </c>
      <c r="DA30" s="128">
        <v>8.6641482631766589E-6</v>
      </c>
      <c r="DB30" s="128">
        <v>1.4833469632395688E-5</v>
      </c>
      <c r="DC30" s="128">
        <v>1.1955616765008143E-5</v>
      </c>
      <c r="DD30" s="128">
        <v>1.7033775831846678E-4</v>
      </c>
      <c r="DE30" s="128">
        <v>6.5142528253768806E-5</v>
      </c>
      <c r="DF30" s="128">
        <v>4.9629108326086032E-5</v>
      </c>
      <c r="DG30" s="128">
        <v>1.0770629505938434E-4</v>
      </c>
      <c r="DH30" s="128">
        <v>3.4799797729495652E-2</v>
      </c>
      <c r="DI30" s="128">
        <v>5.8217754727728761E-5</v>
      </c>
      <c r="DJ30" s="128">
        <v>8.2968710333105184E-6</v>
      </c>
      <c r="DK30" s="128">
        <v>5.7479705395775292E-4</v>
      </c>
    </row>
    <row r="31" spans="2:115">
      <c r="B31" s="126">
        <v>208</v>
      </c>
      <c r="C31" s="127" t="s">
        <v>498</v>
      </c>
      <c r="D31" s="128">
        <v>0.34526026220872985</v>
      </c>
      <c r="E31" s="128">
        <v>0.1326496952519419</v>
      </c>
      <c r="F31" s="128">
        <v>0.12340909180596953</v>
      </c>
      <c r="G31" s="128">
        <v>7.5322245716933165E-3</v>
      </c>
      <c r="H31" s="128">
        <v>2.7472720573376228E-2</v>
      </c>
      <c r="I31" s="128">
        <v>2.7369745621707686E-2</v>
      </c>
      <c r="J31" s="128">
        <v>1.1526955754666361E-2</v>
      </c>
      <c r="K31" s="128">
        <v>1.143166541689649E-3</v>
      </c>
      <c r="L31" s="128">
        <v>2.6050918263121501E-3</v>
      </c>
      <c r="M31" s="128">
        <v>4.2266616142541647E-4</v>
      </c>
      <c r="N31" s="128">
        <v>3.2295921116707997E-4</v>
      </c>
      <c r="O31" s="128">
        <v>2.5072344121358569E-4</v>
      </c>
      <c r="P31" s="128">
        <v>3.7325921760278905E-3</v>
      </c>
      <c r="Q31" s="128">
        <v>1.3378388873147519E-3</v>
      </c>
      <c r="R31" s="128">
        <v>3.3527368358181472E-3</v>
      </c>
      <c r="S31" s="128">
        <v>6.163036398964968E-4</v>
      </c>
      <c r="T31" s="128">
        <v>0</v>
      </c>
      <c r="U31" s="128">
        <v>4.1789541745689291E-3</v>
      </c>
      <c r="V31" s="128">
        <v>5.1055861696401453E-3</v>
      </c>
      <c r="W31" s="128">
        <v>1.4275234340040608E-2</v>
      </c>
      <c r="X31" s="128">
        <v>1.2765563661684567E-2</v>
      </c>
      <c r="Y31" s="128">
        <v>5.366177858099736E-3</v>
      </c>
      <c r="Z31" s="128">
        <v>8.6181962496763645E-3</v>
      </c>
      <c r="AA31" s="128">
        <v>1.238301252345033E-2</v>
      </c>
      <c r="AB31" s="128">
        <v>1.9948440298190894E-3</v>
      </c>
      <c r="AC31" s="128">
        <v>1.0832762189514667E-2</v>
      </c>
      <c r="AD31" s="128">
        <v>0</v>
      </c>
      <c r="AE31" s="128">
        <v>4.2911460562599646E-3</v>
      </c>
      <c r="AF31" s="128">
        <v>7.1912187223842437E-3</v>
      </c>
      <c r="AG31" s="128">
        <v>1.3085176067125772E-2</v>
      </c>
      <c r="AH31" s="128">
        <v>7.8293816369404568E-3</v>
      </c>
      <c r="AI31" s="128">
        <v>1.0310106553376412</v>
      </c>
      <c r="AJ31" s="128">
        <v>4.9226025775607101E-3</v>
      </c>
      <c r="AK31" s="128">
        <v>1.3975281048322425E-2</v>
      </c>
      <c r="AL31" s="128">
        <v>1.8334989277101455E-3</v>
      </c>
      <c r="AM31" s="128">
        <v>5.3137375609782185E-3</v>
      </c>
      <c r="AN31" s="128">
        <v>3.8839865619423215E-3</v>
      </c>
      <c r="AO31" s="128">
        <v>8.4440196985368905E-4</v>
      </c>
      <c r="AP31" s="128">
        <v>4.3341281818239982E-3</v>
      </c>
      <c r="AQ31" s="128">
        <v>5.9692680185216942E-4</v>
      </c>
      <c r="AR31" s="128">
        <v>7.9574248318364082E-3</v>
      </c>
      <c r="AS31" s="128">
        <v>5.6805115082003513E-5</v>
      </c>
      <c r="AT31" s="128">
        <v>3.1728637100802943E-4</v>
      </c>
      <c r="AU31" s="128">
        <v>2.2487752870101511E-3</v>
      </c>
      <c r="AV31" s="128">
        <v>2.1891151720336845E-4</v>
      </c>
      <c r="AW31" s="128">
        <v>1.5144192669573161E-4</v>
      </c>
      <c r="AX31" s="128">
        <v>9.5757273660210783E-4</v>
      </c>
      <c r="AY31" s="128">
        <v>2.3822195978673764E-3</v>
      </c>
      <c r="AZ31" s="128">
        <v>2.6561354428361042E-3</v>
      </c>
      <c r="BA31" s="128">
        <v>1.0320593441366485E-3</v>
      </c>
      <c r="BB31" s="128">
        <v>1.208197564911678E-3</v>
      </c>
      <c r="BC31" s="128">
        <v>2.6008024039783197E-3</v>
      </c>
      <c r="BD31" s="128">
        <v>1.1699259460540223E-3</v>
      </c>
      <c r="BE31" s="128">
        <v>1.2776682106355173E-3</v>
      </c>
      <c r="BF31" s="128">
        <v>1.8744458277347952E-3</v>
      </c>
      <c r="BG31" s="128">
        <v>1.4660770970461052E-3</v>
      </c>
      <c r="BH31" s="128">
        <v>1.4120919966301726E-3</v>
      </c>
      <c r="BI31" s="128">
        <v>2.3573296797804516E-3</v>
      </c>
      <c r="BJ31" s="128">
        <v>1.6579224630817464E-3</v>
      </c>
      <c r="BK31" s="128">
        <v>4.5058363577520988E-3</v>
      </c>
      <c r="BL31" s="128">
        <v>2.9250904540847975E-3</v>
      </c>
      <c r="BM31" s="128">
        <v>3.6863974299445094E-3</v>
      </c>
      <c r="BN31" s="128">
        <v>8.8065032044159738E-4</v>
      </c>
      <c r="BO31" s="128">
        <v>1.79419356352208E-3</v>
      </c>
      <c r="BP31" s="128">
        <v>9.3507452430344005E-3</v>
      </c>
      <c r="BQ31" s="128">
        <v>2.9203322620251112E-4</v>
      </c>
      <c r="BR31" s="128">
        <v>2.2299404209906175E-3</v>
      </c>
      <c r="BS31" s="128">
        <v>2.4269865398039298E-3</v>
      </c>
      <c r="BT31" s="128">
        <v>1.0333141867505181E-3</v>
      </c>
      <c r="BU31" s="128">
        <v>1.4044098455664692E-3</v>
      </c>
      <c r="BV31" s="128">
        <v>4.6625474306357235E-4</v>
      </c>
      <c r="BW31" s="128">
        <v>2.2421047277552419E-3</v>
      </c>
      <c r="BX31" s="128">
        <v>8.2568359923556385E-4</v>
      </c>
      <c r="BY31" s="128">
        <v>1.7926624705449693E-3</v>
      </c>
      <c r="BZ31" s="128">
        <v>1.9961275985585353E-4</v>
      </c>
      <c r="CA31" s="128">
        <v>3.1456027548582949E-4</v>
      </c>
      <c r="CB31" s="128">
        <v>1.3044995741385169E-4</v>
      </c>
      <c r="CC31" s="128">
        <v>1.1950103140169481E-4</v>
      </c>
      <c r="CD31" s="128">
        <v>5.8133323801097792E-5</v>
      </c>
      <c r="CE31" s="128">
        <v>2.8151161609877071E-4</v>
      </c>
      <c r="CF31" s="128">
        <v>2.2226247153685587E-4</v>
      </c>
      <c r="CG31" s="128">
        <v>5.8166726963349512E-4</v>
      </c>
      <c r="CH31" s="128">
        <v>3.0034107663462766E-4</v>
      </c>
      <c r="CI31" s="128">
        <v>1.6249455932447758E-4</v>
      </c>
      <c r="CJ31" s="128">
        <v>3.8772017314791303E-4</v>
      </c>
      <c r="CK31" s="128">
        <v>6.7637595034268877E-4</v>
      </c>
      <c r="CL31" s="128">
        <v>8.3330388432063712E-5</v>
      </c>
      <c r="CM31" s="128">
        <v>3.4771554250852146E-4</v>
      </c>
      <c r="CN31" s="128">
        <v>4.7043760932909763E-4</v>
      </c>
      <c r="CO31" s="128">
        <v>6.0590064504218886E-4</v>
      </c>
      <c r="CP31" s="128">
        <v>3.4344390874842598E-4</v>
      </c>
      <c r="CQ31" s="128">
        <v>1.8946887937868319E-3</v>
      </c>
      <c r="CR31" s="128">
        <v>3.2755516382967329E-4</v>
      </c>
      <c r="CS31" s="128">
        <v>1.2868354345562069E-4</v>
      </c>
      <c r="CT31" s="128">
        <v>4.1560930845722212E-3</v>
      </c>
      <c r="CU31" s="128">
        <v>1.5357095822043183E-3</v>
      </c>
      <c r="CV31" s="128">
        <v>4.9257275733337741E-3</v>
      </c>
      <c r="CW31" s="128">
        <v>1.1667324196122967E-3</v>
      </c>
      <c r="CX31" s="128">
        <v>1.7096626509677402E-3</v>
      </c>
      <c r="CY31" s="128">
        <v>9.9586485123362239E-4</v>
      </c>
      <c r="CZ31" s="128">
        <v>1.0299562726340285E-3</v>
      </c>
      <c r="DA31" s="128">
        <v>1.7193039549907884E-3</v>
      </c>
      <c r="DB31" s="128">
        <v>2.4762863712422477E-3</v>
      </c>
      <c r="DC31" s="128">
        <v>2.0878309399483723E-3</v>
      </c>
      <c r="DD31" s="128">
        <v>2.0017320780014256E-3</v>
      </c>
      <c r="DE31" s="128">
        <v>1.2591702554777921E-3</v>
      </c>
      <c r="DF31" s="128">
        <v>1.1320043050872032E-2</v>
      </c>
      <c r="DG31" s="128">
        <v>1.278317876103049E-3</v>
      </c>
      <c r="DH31" s="128">
        <v>4.9149861016304361E-4</v>
      </c>
      <c r="DI31" s="128">
        <v>3.2474243602110152E-3</v>
      </c>
      <c r="DJ31" s="128">
        <v>5.033486388258044E-3</v>
      </c>
      <c r="DK31" s="128">
        <v>3.8080540803271846E-4</v>
      </c>
    </row>
    <row r="32" spans="2:115">
      <c r="B32" s="126">
        <v>211</v>
      </c>
      <c r="C32" s="127" t="s">
        <v>499</v>
      </c>
      <c r="D32" s="128">
        <v>8.4547225471920395E-4</v>
      </c>
      <c r="E32" s="128">
        <v>0.15065062810819943</v>
      </c>
      <c r="F32" s="128">
        <v>-7.179692105177507E-2</v>
      </c>
      <c r="G32" s="128">
        <v>9.853978570311785E-3</v>
      </c>
      <c r="H32" s="128">
        <v>2.4163697709840344E-2</v>
      </c>
      <c r="I32" s="128">
        <v>2.3834939917869728E-2</v>
      </c>
      <c r="J32" s="128">
        <v>2.9256128460295704E-5</v>
      </c>
      <c r="K32" s="128">
        <v>1.1703301817357424E-5</v>
      </c>
      <c r="L32" s="128">
        <v>1.0159252676031356E-5</v>
      </c>
      <c r="M32" s="128">
        <v>1.6466806488033001E-5</v>
      </c>
      <c r="N32" s="128">
        <v>2.9364580630754419E-5</v>
      </c>
      <c r="O32" s="128">
        <v>1.4107204676574318E-5</v>
      </c>
      <c r="P32" s="128">
        <v>7.658377015922205E-5</v>
      </c>
      <c r="Q32" s="128">
        <v>6.6923428529217195E-6</v>
      </c>
      <c r="R32" s="128">
        <v>5.2240190574921095E-6</v>
      </c>
      <c r="S32" s="128">
        <v>1.9757214348158195E-5</v>
      </c>
      <c r="T32" s="128">
        <v>0</v>
      </c>
      <c r="U32" s="128">
        <v>1.2599805591120241E-5</v>
      </c>
      <c r="V32" s="128">
        <v>6.5574245551461406E-6</v>
      </c>
      <c r="W32" s="128">
        <v>8.4655923897662431E-6</v>
      </c>
      <c r="X32" s="128">
        <v>1.0398143166015514E-5</v>
      </c>
      <c r="Y32" s="128">
        <v>9.2277401932220516E-6</v>
      </c>
      <c r="Z32" s="128">
        <v>8.3293031525748859E-6</v>
      </c>
      <c r="AA32" s="128">
        <v>5.8722756547151987E-6</v>
      </c>
      <c r="AB32" s="128">
        <v>4.5873456589601156E-5</v>
      </c>
      <c r="AC32" s="128">
        <v>7.3514976879898465E-6</v>
      </c>
      <c r="AD32" s="128">
        <v>0</v>
      </c>
      <c r="AE32" s="128">
        <v>6.2619666656552478E-6</v>
      </c>
      <c r="AF32" s="128">
        <v>8.8661078980454647E-6</v>
      </c>
      <c r="AG32" s="128">
        <v>1.2583707269786365E-5</v>
      </c>
      <c r="AH32" s="128">
        <v>4.144980684134513E-6</v>
      </c>
      <c r="AI32" s="128">
        <v>5.6160946551029434E-6</v>
      </c>
      <c r="AJ32" s="128">
        <v>1.0003850709047939</v>
      </c>
      <c r="AK32" s="128">
        <v>2.4305873794664435E-4</v>
      </c>
      <c r="AL32" s="128">
        <v>2.6260995468616061E-6</v>
      </c>
      <c r="AM32" s="128">
        <v>4.8171714923476898E-6</v>
      </c>
      <c r="AN32" s="128">
        <v>9.4744601417966978E-6</v>
      </c>
      <c r="AO32" s="128">
        <v>3.0957049851115994E-5</v>
      </c>
      <c r="AP32" s="128">
        <v>2.1650721016074544E-5</v>
      </c>
      <c r="AQ32" s="128">
        <v>3.2390807309667454E-5</v>
      </c>
      <c r="AR32" s="128">
        <v>3.607712721948534E-5</v>
      </c>
      <c r="AS32" s="128">
        <v>1.3657323484596045E-6</v>
      </c>
      <c r="AT32" s="128">
        <v>5.4293456108702433E-6</v>
      </c>
      <c r="AU32" s="128">
        <v>9.077372924118445E-6</v>
      </c>
      <c r="AV32" s="128">
        <v>6.0788455642055671E-6</v>
      </c>
      <c r="AW32" s="128">
        <v>5.5540304004907699E-6</v>
      </c>
      <c r="AX32" s="128">
        <v>5.4131662284481118E-6</v>
      </c>
      <c r="AY32" s="128">
        <v>5.916476348692946E-6</v>
      </c>
      <c r="AZ32" s="128">
        <v>6.9524537095996202E-6</v>
      </c>
      <c r="BA32" s="128">
        <v>4.741076873460047E-6</v>
      </c>
      <c r="BB32" s="128">
        <v>4.2075137088224988E-6</v>
      </c>
      <c r="BC32" s="128">
        <v>4.6149187855106917E-6</v>
      </c>
      <c r="BD32" s="128">
        <v>3.8679069785111687E-6</v>
      </c>
      <c r="BE32" s="128">
        <v>2.1924408397492985E-6</v>
      </c>
      <c r="BF32" s="128">
        <v>2.9559599929018405E-6</v>
      </c>
      <c r="BG32" s="128">
        <v>2.7435676680881235E-6</v>
      </c>
      <c r="BH32" s="128">
        <v>1.9047501790075976E-6</v>
      </c>
      <c r="BI32" s="128">
        <v>3.1117053718846432E-6</v>
      </c>
      <c r="BJ32" s="128">
        <v>1.3876116797785198E-6</v>
      </c>
      <c r="BK32" s="128">
        <v>2.6220800900229239E-6</v>
      </c>
      <c r="BL32" s="128">
        <v>2.7350996014860843E-6</v>
      </c>
      <c r="BM32" s="128">
        <v>4.5069876537259447E-6</v>
      </c>
      <c r="BN32" s="128">
        <v>5.0185959485389923E-6</v>
      </c>
      <c r="BO32" s="128">
        <v>2.6119542420816514E-6</v>
      </c>
      <c r="BP32" s="128">
        <v>1.4150593683056454E-5</v>
      </c>
      <c r="BQ32" s="128">
        <v>2.0514726719510151E-5</v>
      </c>
      <c r="BR32" s="128">
        <v>8.5312260085712687E-6</v>
      </c>
      <c r="BS32" s="128">
        <v>9.1176304486017687E-6</v>
      </c>
      <c r="BT32" s="128">
        <v>1.7097188875436815E-5</v>
      </c>
      <c r="BU32" s="128">
        <v>1.1636285189477031E-5</v>
      </c>
      <c r="BV32" s="128">
        <v>1.8125201739695164E-5</v>
      </c>
      <c r="BW32" s="128">
        <v>2.5874407382606022E-5</v>
      </c>
      <c r="BX32" s="128">
        <v>1.4337764991735404E-5</v>
      </c>
      <c r="BY32" s="128">
        <v>2.3101497286069068E-5</v>
      </c>
      <c r="BZ32" s="128">
        <v>1.1194869517078724E-5</v>
      </c>
      <c r="CA32" s="128">
        <v>3.9662630083223343E-6</v>
      </c>
      <c r="CB32" s="128">
        <v>2.8014993822543338E-6</v>
      </c>
      <c r="CC32" s="128">
        <v>2.4155682632044077E-6</v>
      </c>
      <c r="CD32" s="128">
        <v>5.6839936187971586E-7</v>
      </c>
      <c r="CE32" s="128">
        <v>5.1151687740384868E-6</v>
      </c>
      <c r="CF32" s="128">
        <v>3.2740405162600513E-5</v>
      </c>
      <c r="CG32" s="128">
        <v>2.4306495391433573E-4</v>
      </c>
      <c r="CH32" s="128">
        <v>1.4931109793381162E-4</v>
      </c>
      <c r="CI32" s="128">
        <v>1.5232025636673088E-5</v>
      </c>
      <c r="CJ32" s="128">
        <v>4.788212489285722E-6</v>
      </c>
      <c r="CK32" s="128">
        <v>4.9134594055425183E-6</v>
      </c>
      <c r="CL32" s="128">
        <v>5.152738292091213E-6</v>
      </c>
      <c r="CM32" s="128">
        <v>4.4216580132292431E-6</v>
      </c>
      <c r="CN32" s="128">
        <v>3.8957914324628149E-6</v>
      </c>
      <c r="CO32" s="128">
        <v>4.8942693651478721E-6</v>
      </c>
      <c r="CP32" s="128">
        <v>1.9126683463612088E-6</v>
      </c>
      <c r="CQ32" s="128">
        <v>6.3850649804582767E-6</v>
      </c>
      <c r="CR32" s="128">
        <v>1.1866851735146967E-5</v>
      </c>
      <c r="CS32" s="128">
        <v>5.8231992962056143E-6</v>
      </c>
      <c r="CT32" s="128">
        <v>8.8354926721144384E-6</v>
      </c>
      <c r="CU32" s="128">
        <v>4.6066879901839782E-6</v>
      </c>
      <c r="CV32" s="128">
        <v>1.0785791815290726E-5</v>
      </c>
      <c r="CW32" s="128">
        <v>3.7198141261340283E-6</v>
      </c>
      <c r="CX32" s="128">
        <v>5.493426906505271E-6</v>
      </c>
      <c r="CY32" s="128">
        <v>6.8823579774481489E-6</v>
      </c>
      <c r="CZ32" s="128">
        <v>5.8862624699781901E-6</v>
      </c>
      <c r="DA32" s="128">
        <v>4.3337063713246517E-6</v>
      </c>
      <c r="DB32" s="128">
        <v>6.1821460207500537E-6</v>
      </c>
      <c r="DC32" s="128">
        <v>4.3416775439175915E-6</v>
      </c>
      <c r="DD32" s="128">
        <v>2.0128216690745728E-5</v>
      </c>
      <c r="DE32" s="128">
        <v>6.5201506234903982E-6</v>
      </c>
      <c r="DF32" s="128">
        <v>1.256295494590255E-5</v>
      </c>
      <c r="DG32" s="128">
        <v>1.5543985926465764E-5</v>
      </c>
      <c r="DH32" s="128">
        <v>4.3453909561402531E-6</v>
      </c>
      <c r="DI32" s="128">
        <v>1.241839393095191E-5</v>
      </c>
      <c r="DJ32" s="128">
        <v>4.846545625477884E-6</v>
      </c>
      <c r="DK32" s="128">
        <v>1.5822190767760721E-5</v>
      </c>
    </row>
    <row r="33" spans="2:115">
      <c r="B33" s="126">
        <v>212</v>
      </c>
      <c r="C33" s="127" t="s">
        <v>500</v>
      </c>
      <c r="D33" s="128">
        <v>0.51754455698628288</v>
      </c>
      <c r="E33" s="128">
        <v>7.5258197031774471E-2</v>
      </c>
      <c r="F33" s="128">
        <v>9.4601474272808295E-2</v>
      </c>
      <c r="G33" s="128">
        <v>2.3888451325377816E-7</v>
      </c>
      <c r="H33" s="128">
        <v>1.2908577715922289E-2</v>
      </c>
      <c r="I33" s="128">
        <v>1.2908577715922289E-2</v>
      </c>
      <c r="J33" s="128">
        <v>9.2309651872556829E-5</v>
      </c>
      <c r="K33" s="128">
        <v>9.7429487263702509E-5</v>
      </c>
      <c r="L33" s="128">
        <v>2.6959490921978882E-4</v>
      </c>
      <c r="M33" s="128">
        <v>6.3092967303821011E-5</v>
      </c>
      <c r="N33" s="128">
        <v>1.9977462937389033E-4</v>
      </c>
      <c r="O33" s="128">
        <v>7.6305412316440304E-5</v>
      </c>
      <c r="P33" s="128">
        <v>1.9690582099068422E-4</v>
      </c>
      <c r="Q33" s="128">
        <v>7.2746933409231104E-5</v>
      </c>
      <c r="R33" s="128">
        <v>7.3784841911600274E-5</v>
      </c>
      <c r="S33" s="128">
        <v>8.6407454887840057E-5</v>
      </c>
      <c r="T33" s="128">
        <v>0</v>
      </c>
      <c r="U33" s="128">
        <v>1.0841796039466344E-4</v>
      </c>
      <c r="V33" s="128">
        <v>6.3316648580725844E-5</v>
      </c>
      <c r="W33" s="128">
        <v>4.996837996442179E-5</v>
      </c>
      <c r="X33" s="128">
        <v>1.0819775793728552E-4</v>
      </c>
      <c r="Y33" s="128">
        <v>5.05608874363131E-4</v>
      </c>
      <c r="Z33" s="128">
        <v>1.3010680610119716E-4</v>
      </c>
      <c r="AA33" s="128">
        <v>1.3611335685564507E-4</v>
      </c>
      <c r="AB33" s="128">
        <v>2.2674637102874811E-3</v>
      </c>
      <c r="AC33" s="128">
        <v>3.5833832480647489E-4</v>
      </c>
      <c r="AD33" s="128">
        <v>0</v>
      </c>
      <c r="AE33" s="128">
        <v>3.9685153903210807E-3</v>
      </c>
      <c r="AF33" s="128">
        <v>7.6974795501857539E-4</v>
      </c>
      <c r="AG33" s="128">
        <v>3.6137544534748582E-4</v>
      </c>
      <c r="AH33" s="128">
        <v>1.1399570738165702E-4</v>
      </c>
      <c r="AI33" s="128">
        <v>1.7478138865117905E-4</v>
      </c>
      <c r="AJ33" s="128">
        <v>1.9130144347323406E-5</v>
      </c>
      <c r="AK33" s="128">
        <v>1.0001253783504609</v>
      </c>
      <c r="AL33" s="128">
        <v>2.115579857548999E-4</v>
      </c>
      <c r="AM33" s="128">
        <v>1.3746575514620902E-4</v>
      </c>
      <c r="AN33" s="128">
        <v>9.2276864468957676E-5</v>
      </c>
      <c r="AO33" s="128">
        <v>1.7031290708455554E-4</v>
      </c>
      <c r="AP33" s="128">
        <v>3.9745343348269465E-4</v>
      </c>
      <c r="AQ33" s="128">
        <v>1.9312692335279199E-4</v>
      </c>
      <c r="AR33" s="128">
        <v>8.4668036501289786E-3</v>
      </c>
      <c r="AS33" s="128">
        <v>-1.4543705059533172E-3</v>
      </c>
      <c r="AT33" s="128">
        <v>6.9141438058077246E-3</v>
      </c>
      <c r="AU33" s="128">
        <v>1.2314736863037431E-2</v>
      </c>
      <c r="AV33" s="128">
        <v>6.8253042406088513E-4</v>
      </c>
      <c r="AW33" s="128">
        <v>3.5784172953781646E-4</v>
      </c>
      <c r="AX33" s="128">
        <v>1.9815575800788017E-4</v>
      </c>
      <c r="AY33" s="128">
        <v>2.3019401514038702E-4</v>
      </c>
      <c r="AZ33" s="128">
        <v>2.4653494956975624E-4</v>
      </c>
      <c r="BA33" s="128">
        <v>1.9994926043565551E-4</v>
      </c>
      <c r="BB33" s="128">
        <v>1.6446424271001803E-4</v>
      </c>
      <c r="BC33" s="128">
        <v>1.0487011961935438E-4</v>
      </c>
      <c r="BD33" s="128">
        <v>1.5735954499498302E-4</v>
      </c>
      <c r="BE33" s="128">
        <v>1.3693247818745628E-4</v>
      </c>
      <c r="BF33" s="128">
        <v>1.2760608107606564E-4</v>
      </c>
      <c r="BG33" s="128">
        <v>8.3269352697769555E-5</v>
      </c>
      <c r="BH33" s="128">
        <v>4.7480374143796808E-5</v>
      </c>
      <c r="BI33" s="128">
        <v>8.7070022787841633E-5</v>
      </c>
      <c r="BJ33" s="128">
        <v>5.0247905965589836E-5</v>
      </c>
      <c r="BK33" s="128">
        <v>3.4249121951941726E-5</v>
      </c>
      <c r="BL33" s="128">
        <v>1.1843006474376947E-4</v>
      </c>
      <c r="BM33" s="128">
        <v>1.8611711918266769E-4</v>
      </c>
      <c r="BN33" s="128">
        <v>1.6028521798812226E-4</v>
      </c>
      <c r="BO33" s="128">
        <v>2.2045123406978721E-4</v>
      </c>
      <c r="BP33" s="128">
        <v>8.286269926367193E-5</v>
      </c>
      <c r="BQ33" s="128">
        <v>2.6606188176956291E-4</v>
      </c>
      <c r="BR33" s="128">
        <v>3.8813889310074809E-4</v>
      </c>
      <c r="BS33" s="128">
        <v>7.2119307904191583E-5</v>
      </c>
      <c r="BT33" s="128">
        <v>1.2111755226022631E-2</v>
      </c>
      <c r="BU33" s="128">
        <v>8.1906320155616663E-3</v>
      </c>
      <c r="BV33" s="128">
        <v>8.725901944519306E-3</v>
      </c>
      <c r="BW33" s="128">
        <v>1.1389553214003597E-4</v>
      </c>
      <c r="BX33" s="128">
        <v>2.7826053723572927E-4</v>
      </c>
      <c r="BY33" s="128">
        <v>5.4628529174075219E-4</v>
      </c>
      <c r="BZ33" s="128">
        <v>8.7126053900008933E-5</v>
      </c>
      <c r="CA33" s="128">
        <v>3.4598505288832961E-5</v>
      </c>
      <c r="CB33" s="128">
        <v>6.4861192238995313E-5</v>
      </c>
      <c r="CC33" s="128">
        <v>3.8456408858643406E-5</v>
      </c>
      <c r="CD33" s="128">
        <v>3.6281012910104792E-6</v>
      </c>
      <c r="CE33" s="128">
        <v>2.2872696009631346E-4</v>
      </c>
      <c r="CF33" s="128">
        <v>2.0704755986315117E-5</v>
      </c>
      <c r="CG33" s="128">
        <v>3.6724008722669887E-5</v>
      </c>
      <c r="CH33" s="128">
        <v>2.8738658450029647E-5</v>
      </c>
      <c r="CI33" s="128">
        <v>2.0724060096616004E-5</v>
      </c>
      <c r="CJ33" s="128">
        <v>2.3338888364307512E-4</v>
      </c>
      <c r="CK33" s="128">
        <v>7.6413637565864539E-5</v>
      </c>
      <c r="CL33" s="128">
        <v>1.8040290605792367E-5</v>
      </c>
      <c r="CM33" s="128">
        <v>7.6557204185022059E-5</v>
      </c>
      <c r="CN33" s="128">
        <v>5.0802084253973297E-5</v>
      </c>
      <c r="CO33" s="128">
        <v>2.1633103284075101E-5</v>
      </c>
      <c r="CP33" s="128">
        <v>3.3511282869927539E-5</v>
      </c>
      <c r="CQ33" s="128">
        <v>4.6577512448666276E-5</v>
      </c>
      <c r="CR33" s="128">
        <v>5.7674064917772543E-5</v>
      </c>
      <c r="CS33" s="128">
        <v>7.7034201424997864E-5</v>
      </c>
      <c r="CT33" s="128">
        <v>6.7918919165807563E-5</v>
      </c>
      <c r="CU33" s="128">
        <v>5.8931360189026624E-5</v>
      </c>
      <c r="CV33" s="128">
        <v>1.2704761327155382E-4</v>
      </c>
      <c r="CW33" s="128">
        <v>7.5425312621760039E-5</v>
      </c>
      <c r="CX33" s="128">
        <v>9.8607475253772737E-5</v>
      </c>
      <c r="CY33" s="128">
        <v>1.4542381476187241E-4</v>
      </c>
      <c r="CZ33" s="128">
        <v>3.5970671885104142E-5</v>
      </c>
      <c r="DA33" s="128">
        <v>3.3451398785503814E-5</v>
      </c>
      <c r="DB33" s="128">
        <v>4.1631196651116156E-5</v>
      </c>
      <c r="DC33" s="128">
        <v>3.7643064949152981E-5</v>
      </c>
      <c r="DD33" s="128">
        <v>2.4547821489571297E-4</v>
      </c>
      <c r="DE33" s="128">
        <v>3.715960439064725E-4</v>
      </c>
      <c r="DF33" s="128">
        <v>1.2195159701599495E-4</v>
      </c>
      <c r="DG33" s="128">
        <v>1.5827073914392333E-4</v>
      </c>
      <c r="DH33" s="128">
        <v>4.488097788123051E-5</v>
      </c>
      <c r="DI33" s="128">
        <v>1.7209833320341208E-4</v>
      </c>
      <c r="DJ33" s="128">
        <v>6.3981910506236104E-5</v>
      </c>
      <c r="DK33" s="128">
        <v>4.4336844632414415E-5</v>
      </c>
    </row>
    <row r="34" spans="2:115">
      <c r="B34" s="126">
        <v>221</v>
      </c>
      <c r="C34" s="127" t="s">
        <v>501</v>
      </c>
      <c r="D34" s="128">
        <v>0.16308260532611019</v>
      </c>
      <c r="E34" s="128">
        <v>0.13978123033441101</v>
      </c>
      <c r="F34" s="128">
        <v>4.4193205263281146E-2</v>
      </c>
      <c r="G34" s="128">
        <v>1.448462928921389E-3</v>
      </c>
      <c r="H34" s="128">
        <v>3.7088609521463749E-2</v>
      </c>
      <c r="I34" s="128">
        <v>3.5939840059406002E-2</v>
      </c>
      <c r="J34" s="128">
        <v>3.4342773163884757E-3</v>
      </c>
      <c r="K34" s="128">
        <v>5.4767761026897424E-4</v>
      </c>
      <c r="L34" s="128">
        <v>1.1363506244542578E-3</v>
      </c>
      <c r="M34" s="128">
        <v>2.2579917646064996E-3</v>
      </c>
      <c r="N34" s="128">
        <v>1.7860042580987584E-3</v>
      </c>
      <c r="O34" s="128">
        <v>1.6995439547345072E-4</v>
      </c>
      <c r="P34" s="128">
        <v>4.1530889601288187E-4</v>
      </c>
      <c r="Q34" s="128">
        <v>3.691517528581561E-3</v>
      </c>
      <c r="R34" s="128">
        <v>1.2997175348170119E-2</v>
      </c>
      <c r="S34" s="128">
        <v>4.4608239256261202E-4</v>
      </c>
      <c r="T34" s="128">
        <v>0</v>
      </c>
      <c r="U34" s="128">
        <v>1.015552194627671E-3</v>
      </c>
      <c r="V34" s="128">
        <v>1.9794416031088174E-3</v>
      </c>
      <c r="W34" s="128">
        <v>3.5797738444503951E-3</v>
      </c>
      <c r="X34" s="128">
        <v>9.8831252471252712E-3</v>
      </c>
      <c r="Y34" s="128">
        <v>3.3323821832690532E-3</v>
      </c>
      <c r="Z34" s="128">
        <v>4.0063558999590713E-3</v>
      </c>
      <c r="AA34" s="128">
        <v>6.7220960957769752E-3</v>
      </c>
      <c r="AB34" s="128">
        <v>2.2305054535729394E-3</v>
      </c>
      <c r="AC34" s="128">
        <v>2.391122218794691E-3</v>
      </c>
      <c r="AD34" s="128">
        <v>0</v>
      </c>
      <c r="AE34" s="128">
        <v>5.4651789390138146E-4</v>
      </c>
      <c r="AF34" s="128">
        <v>5.1841410756544692E-4</v>
      </c>
      <c r="AG34" s="128">
        <v>4.3657269131473584E-3</v>
      </c>
      <c r="AH34" s="128">
        <v>1.1992243036910603E-2</v>
      </c>
      <c r="AI34" s="128">
        <v>4.9018563815819167E-3</v>
      </c>
      <c r="AJ34" s="128">
        <v>2.8474686939835957E-4</v>
      </c>
      <c r="AK34" s="128">
        <v>1.8602060062675548E-4</v>
      </c>
      <c r="AL34" s="128">
        <v>1.0575670315197119</v>
      </c>
      <c r="AM34" s="128">
        <v>7.5880417296532894E-3</v>
      </c>
      <c r="AN34" s="128">
        <v>9.9357478590724659E-3</v>
      </c>
      <c r="AO34" s="128">
        <v>3.9953182341023238E-3</v>
      </c>
      <c r="AP34" s="128">
        <v>5.0466120220393274E-4</v>
      </c>
      <c r="AQ34" s="128">
        <v>1.1356486936248604E-3</v>
      </c>
      <c r="AR34" s="128">
        <v>8.1441297207417705E-4</v>
      </c>
      <c r="AS34" s="128">
        <v>2.9451092843782277E-5</v>
      </c>
      <c r="AT34" s="128">
        <v>4.7679812274780602E-5</v>
      </c>
      <c r="AU34" s="128">
        <v>2.2382768635830492E-4</v>
      </c>
      <c r="AV34" s="128">
        <v>1.3274552311184112E-4</v>
      </c>
      <c r="AW34" s="128">
        <v>8.4261188128782733E-5</v>
      </c>
      <c r="AX34" s="128">
        <v>9.7780654889033087E-4</v>
      </c>
      <c r="AY34" s="128">
        <v>6.6985105879775557E-4</v>
      </c>
      <c r="AZ34" s="128">
        <v>5.6003630535463673E-4</v>
      </c>
      <c r="BA34" s="128">
        <v>9.3179972026811336E-4</v>
      </c>
      <c r="BB34" s="128">
        <v>1.7844080178317056E-3</v>
      </c>
      <c r="BC34" s="128">
        <v>5.7368266225238055E-3</v>
      </c>
      <c r="BD34" s="128">
        <v>3.683562211236759E-3</v>
      </c>
      <c r="BE34" s="128">
        <v>1.6527960101915058E-3</v>
      </c>
      <c r="BF34" s="128">
        <v>3.3635556200596922E-3</v>
      </c>
      <c r="BG34" s="128">
        <v>7.1840459356046563E-3</v>
      </c>
      <c r="BH34" s="128">
        <v>1.2636956411653827E-3</v>
      </c>
      <c r="BI34" s="128">
        <v>1.3918497363565844E-2</v>
      </c>
      <c r="BJ34" s="128">
        <v>5.8764822440469603E-3</v>
      </c>
      <c r="BK34" s="128">
        <v>1.0890522742459335E-2</v>
      </c>
      <c r="BL34" s="128">
        <v>7.0000474091058262E-3</v>
      </c>
      <c r="BM34" s="128">
        <v>6.1594420444501478E-3</v>
      </c>
      <c r="BN34" s="128">
        <v>1.4218126321539769E-3</v>
      </c>
      <c r="BO34" s="128">
        <v>9.9886415007559791E-4</v>
      </c>
      <c r="BP34" s="128">
        <v>1.1577869179229415E-2</v>
      </c>
      <c r="BQ34" s="128">
        <v>5.5021195938251559E-4</v>
      </c>
      <c r="BR34" s="128">
        <v>2.1625028680837682E-3</v>
      </c>
      <c r="BS34" s="128">
        <v>2.626694812420163E-3</v>
      </c>
      <c r="BT34" s="128">
        <v>2.0135312351674301E-3</v>
      </c>
      <c r="BU34" s="128">
        <v>2.3660622681080839E-3</v>
      </c>
      <c r="BV34" s="128">
        <v>1.5048403157175947E-4</v>
      </c>
      <c r="BW34" s="128">
        <v>1.7708801351743253E-4</v>
      </c>
      <c r="BX34" s="128">
        <v>7.0979325880019479E-3</v>
      </c>
      <c r="BY34" s="128">
        <v>8.6310361597926439E-4</v>
      </c>
      <c r="BZ34" s="128">
        <v>9.0059426212689539E-4</v>
      </c>
      <c r="CA34" s="128">
        <v>6.8367178730071665E-4</v>
      </c>
      <c r="CB34" s="128">
        <v>2.4153372981335411E-4</v>
      </c>
      <c r="CC34" s="128">
        <v>4.6397890521117764E-4</v>
      </c>
      <c r="CD34" s="128">
        <v>1.4728349561944358E-4</v>
      </c>
      <c r="CE34" s="128">
        <v>2.2885786447438886E-4</v>
      </c>
      <c r="CF34" s="128">
        <v>1.6779159004693943E-4</v>
      </c>
      <c r="CG34" s="128">
        <v>7.1492001638526041E-4</v>
      </c>
      <c r="CH34" s="128">
        <v>6.462571701301023E-4</v>
      </c>
      <c r="CI34" s="128">
        <v>3.8699450783072456E-4</v>
      </c>
      <c r="CJ34" s="128">
        <v>7.7273961044656628E-4</v>
      </c>
      <c r="CK34" s="128">
        <v>2.593323383683625E-3</v>
      </c>
      <c r="CL34" s="128">
        <v>7.1267550205764542E-5</v>
      </c>
      <c r="CM34" s="128">
        <v>2.2601456184513801E-4</v>
      </c>
      <c r="CN34" s="128">
        <v>2.3955151668602462E-4</v>
      </c>
      <c r="CO34" s="128">
        <v>1.5914487727377415E-3</v>
      </c>
      <c r="CP34" s="128">
        <v>1.9011483367017989E-4</v>
      </c>
      <c r="CQ34" s="128">
        <v>9.3392941426826694E-4</v>
      </c>
      <c r="CR34" s="128">
        <v>2.5647517474364326E-4</v>
      </c>
      <c r="CS34" s="128">
        <v>1.5238155934140887E-4</v>
      </c>
      <c r="CT34" s="128">
        <v>2.2138724671385964E-3</v>
      </c>
      <c r="CU34" s="128">
        <v>1.3474214977226072E-3</v>
      </c>
      <c r="CV34" s="128">
        <v>3.6090329109187568E-4</v>
      </c>
      <c r="CW34" s="128">
        <v>2.2362353272437869E-4</v>
      </c>
      <c r="CX34" s="128">
        <v>3.092725584260834E-4</v>
      </c>
      <c r="CY34" s="128">
        <v>6.1345909697282019E-4</v>
      </c>
      <c r="CZ34" s="128">
        <v>2.8615047625311479E-4</v>
      </c>
      <c r="DA34" s="128">
        <v>8.3740969362621149E-4</v>
      </c>
      <c r="DB34" s="128">
        <v>1.7578525840033883E-3</v>
      </c>
      <c r="DC34" s="128">
        <v>4.5640445790967864E-4</v>
      </c>
      <c r="DD34" s="128">
        <v>6.8262623469769843E-4</v>
      </c>
      <c r="DE34" s="128">
        <v>6.5012588729201405E-4</v>
      </c>
      <c r="DF34" s="128">
        <v>1.0264435488878364E-3</v>
      </c>
      <c r="DG34" s="128">
        <v>1.2126582529327044E-3</v>
      </c>
      <c r="DH34" s="128">
        <v>5.4843813876852797E-4</v>
      </c>
      <c r="DI34" s="128">
        <v>3.1589224261328598E-4</v>
      </c>
      <c r="DJ34" s="128">
        <v>7.365172137251381E-3</v>
      </c>
      <c r="DK34" s="128">
        <v>5.7162610997921876E-4</v>
      </c>
    </row>
    <row r="35" spans="2:115">
      <c r="B35" s="126">
        <v>222</v>
      </c>
      <c r="C35" s="127" t="s">
        <v>502</v>
      </c>
      <c r="D35" s="128">
        <v>7.4724677404378159E-2</v>
      </c>
      <c r="E35" s="128">
        <v>0.20182603185690451</v>
      </c>
      <c r="F35" s="128">
        <v>6.7191863368315036E-2</v>
      </c>
      <c r="G35" s="128">
        <v>1.3268326457167646E-3</v>
      </c>
      <c r="H35" s="128">
        <v>5.2190633870002903E-2</v>
      </c>
      <c r="I35" s="128">
        <v>4.7773909865483077E-2</v>
      </c>
      <c r="J35" s="128">
        <v>1.9985537877777789E-4</v>
      </c>
      <c r="K35" s="128">
        <v>1.0562774012163191E-4</v>
      </c>
      <c r="L35" s="128">
        <v>2.5969109839507122E-4</v>
      </c>
      <c r="M35" s="128">
        <v>8.7568560366679232E-5</v>
      </c>
      <c r="N35" s="128">
        <v>3.0126718305135974E-4</v>
      </c>
      <c r="O35" s="128">
        <v>1.6899831403263658E-4</v>
      </c>
      <c r="P35" s="128">
        <v>6.0514883893484359E-4</v>
      </c>
      <c r="Q35" s="128">
        <v>5.8428997961704672E-5</v>
      </c>
      <c r="R35" s="128">
        <v>4.031768099056615E-5</v>
      </c>
      <c r="S35" s="128">
        <v>7.2163000183928089E-5</v>
      </c>
      <c r="T35" s="128">
        <v>0</v>
      </c>
      <c r="U35" s="128">
        <v>7.8951703132390159E-5</v>
      </c>
      <c r="V35" s="128">
        <v>7.2535881168111246E-4</v>
      </c>
      <c r="W35" s="128">
        <v>8.9828671103174098E-5</v>
      </c>
      <c r="X35" s="128">
        <v>1.7585793536444027E-4</v>
      </c>
      <c r="Y35" s="128">
        <v>7.7323545326583808E-5</v>
      </c>
      <c r="Z35" s="128">
        <v>1.0244774857759085E-4</v>
      </c>
      <c r="AA35" s="128">
        <v>5.4262011465406535E-5</v>
      </c>
      <c r="AB35" s="128">
        <v>1.8295363628617806E-4</v>
      </c>
      <c r="AC35" s="128">
        <v>5.978223674299802E-5</v>
      </c>
      <c r="AD35" s="128">
        <v>0</v>
      </c>
      <c r="AE35" s="128">
        <v>8.1396181160556762E-5</v>
      </c>
      <c r="AF35" s="128">
        <v>1.9700499490432177E-4</v>
      </c>
      <c r="AG35" s="128">
        <v>8.1202655347298129E-5</v>
      </c>
      <c r="AH35" s="128">
        <v>2.7038553889949425E-4</v>
      </c>
      <c r="AI35" s="128">
        <v>5.3801211344104647E-5</v>
      </c>
      <c r="AJ35" s="128">
        <v>9.3085215860519181E-6</v>
      </c>
      <c r="AK35" s="128">
        <v>1.2985918970225325E-4</v>
      </c>
      <c r="AL35" s="128">
        <v>1.0309035451825231E-4</v>
      </c>
      <c r="AM35" s="128">
        <v>1.0050597082511727</v>
      </c>
      <c r="AN35" s="128">
        <v>3.924402187430941E-3</v>
      </c>
      <c r="AO35" s="128">
        <v>7.2697399364818653E-5</v>
      </c>
      <c r="AP35" s="128">
        <v>2.9544403867280564E-4</v>
      </c>
      <c r="AQ35" s="128">
        <v>9.4077771230248054E-5</v>
      </c>
      <c r="AR35" s="128">
        <v>1.9631833232167941E-4</v>
      </c>
      <c r="AS35" s="128">
        <v>4.3439699904274696E-5</v>
      </c>
      <c r="AT35" s="128">
        <v>6.3986962993629344E-5</v>
      </c>
      <c r="AU35" s="128">
        <v>6.2138522290675085E-5</v>
      </c>
      <c r="AV35" s="128">
        <v>5.9328369715069044E-5</v>
      </c>
      <c r="AW35" s="128">
        <v>4.3784662687604024E-5</v>
      </c>
      <c r="AX35" s="128">
        <v>4.6575434474085561E-5</v>
      </c>
      <c r="AY35" s="128">
        <v>2.8111538758447181E-4</v>
      </c>
      <c r="AZ35" s="128">
        <v>8.6140148201862659E-5</v>
      </c>
      <c r="BA35" s="128">
        <v>6.816500385514961E-4</v>
      </c>
      <c r="BB35" s="128">
        <v>7.5575726953151876E-4</v>
      </c>
      <c r="BC35" s="128">
        <v>7.4058659948360913E-4</v>
      </c>
      <c r="BD35" s="128">
        <v>3.1956330963706786E-4</v>
      </c>
      <c r="BE35" s="128">
        <v>4.8181543539233463E-5</v>
      </c>
      <c r="BF35" s="128">
        <v>8.1834346352814124E-4</v>
      </c>
      <c r="BG35" s="128">
        <v>6.6299948128045586E-4</v>
      </c>
      <c r="BH35" s="128">
        <v>6.6041243029419153E-5</v>
      </c>
      <c r="BI35" s="128">
        <v>2.1316646726502126E-4</v>
      </c>
      <c r="BJ35" s="128">
        <v>6.2715692905127127E-4</v>
      </c>
      <c r="BK35" s="128">
        <v>2.0460929297767998E-4</v>
      </c>
      <c r="BL35" s="128">
        <v>1.4068425361655639E-3</v>
      </c>
      <c r="BM35" s="128">
        <v>1.3781530797800832E-3</v>
      </c>
      <c r="BN35" s="128">
        <v>4.8867320380110697E-4</v>
      </c>
      <c r="BO35" s="128">
        <v>1.751321878518672E-3</v>
      </c>
      <c r="BP35" s="128">
        <v>5.7582592490187348E-4</v>
      </c>
      <c r="BQ35" s="128">
        <v>4.8901396000154847E-4</v>
      </c>
      <c r="BR35" s="128">
        <v>7.2532901006501426E-5</v>
      </c>
      <c r="BS35" s="128">
        <v>8.2918386144527277E-5</v>
      </c>
      <c r="BT35" s="128">
        <v>3.1282480702529871E-4</v>
      </c>
      <c r="BU35" s="128">
        <v>4.1576688141865175E-4</v>
      </c>
      <c r="BV35" s="128">
        <v>1.4608507915315173E-4</v>
      </c>
      <c r="BW35" s="128">
        <v>3.4113116558354735E-5</v>
      </c>
      <c r="BX35" s="128">
        <v>2.0120273335743339E-4</v>
      </c>
      <c r="BY35" s="128">
        <v>1.9915406262447938E-3</v>
      </c>
      <c r="BZ35" s="128">
        <v>5.8412019059647838E-5</v>
      </c>
      <c r="CA35" s="128">
        <v>3.8695495698443258E-5</v>
      </c>
      <c r="CB35" s="128">
        <v>1.7908832368653267E-5</v>
      </c>
      <c r="CC35" s="128">
        <v>1.4707775333747376E-5</v>
      </c>
      <c r="CD35" s="128">
        <v>4.0939188510664215E-6</v>
      </c>
      <c r="CE35" s="128">
        <v>1.1975702129547371E-4</v>
      </c>
      <c r="CF35" s="128">
        <v>1.5960880211557071E-4</v>
      </c>
      <c r="CG35" s="128">
        <v>9.872415358696486E-4</v>
      </c>
      <c r="CH35" s="128">
        <v>8.7481181734876373E-5</v>
      </c>
      <c r="CI35" s="128">
        <v>8.3802764338282453E-5</v>
      </c>
      <c r="CJ35" s="128">
        <v>9.1241041652316012E-5</v>
      </c>
      <c r="CK35" s="128">
        <v>8.1886529762669179E-5</v>
      </c>
      <c r="CL35" s="128">
        <v>3.4560030584725346E-5</v>
      </c>
      <c r="CM35" s="128">
        <v>9.0704434388949525E-5</v>
      </c>
      <c r="CN35" s="128">
        <v>6.7849263665823543E-5</v>
      </c>
      <c r="CO35" s="128">
        <v>6.2758137566481425E-5</v>
      </c>
      <c r="CP35" s="128">
        <v>5.9580574581163649E-5</v>
      </c>
      <c r="CQ35" s="128">
        <v>4.5647725495368505E-5</v>
      </c>
      <c r="CR35" s="128">
        <v>1.4253573110491492E-4</v>
      </c>
      <c r="CS35" s="128">
        <v>4.0373825722237792E-5</v>
      </c>
      <c r="CT35" s="128">
        <v>1.0680752466358295E-4</v>
      </c>
      <c r="CU35" s="128">
        <v>1.4663554359950788E-4</v>
      </c>
      <c r="CV35" s="128">
        <v>1.3276390790223458E-4</v>
      </c>
      <c r="CW35" s="128">
        <v>1.4311426487161291E-4</v>
      </c>
      <c r="CX35" s="128">
        <v>1.6850932552257131E-4</v>
      </c>
      <c r="CY35" s="128">
        <v>3.2721425836777009E-4</v>
      </c>
      <c r="CZ35" s="128">
        <v>2.6662155553698315E-4</v>
      </c>
      <c r="DA35" s="128">
        <v>3.4912024943182198E-5</v>
      </c>
      <c r="DB35" s="128">
        <v>3.2366636036214734E-3</v>
      </c>
      <c r="DC35" s="128">
        <v>3.9066849103187679E-5</v>
      </c>
      <c r="DD35" s="128">
        <v>2.1504164173666421E-4</v>
      </c>
      <c r="DE35" s="128">
        <v>7.3599316996400359E-5</v>
      </c>
      <c r="DF35" s="128">
        <v>1.2201450974585862E-4</v>
      </c>
      <c r="DG35" s="128">
        <v>2.4454165753014256E-4</v>
      </c>
      <c r="DH35" s="128">
        <v>9.3316277330258697E-4</v>
      </c>
      <c r="DI35" s="128">
        <v>1.3277077750560443E-4</v>
      </c>
      <c r="DJ35" s="128">
        <v>8.0950075534809787E-4</v>
      </c>
      <c r="DK35" s="128">
        <v>6.9042090136740554E-5</v>
      </c>
    </row>
    <row r="36" spans="2:115">
      <c r="B36" s="126">
        <v>231</v>
      </c>
      <c r="C36" s="127" t="s">
        <v>503</v>
      </c>
      <c r="D36" s="128">
        <v>1.6612122890413583E-2</v>
      </c>
      <c r="E36" s="128">
        <v>0.3499580206818188</v>
      </c>
      <c r="F36" s="128">
        <v>-5.5950510738263508E-2</v>
      </c>
      <c r="G36" s="128">
        <v>4.1147323541734851E-3</v>
      </c>
      <c r="H36" s="128">
        <v>0.13493785459848801</v>
      </c>
      <c r="I36" s="128">
        <v>8.7694443932320745E-2</v>
      </c>
      <c r="J36" s="128">
        <v>1.3209439129432362E-6</v>
      </c>
      <c r="K36" s="128">
        <v>5.2286336176062391E-7</v>
      </c>
      <c r="L36" s="128">
        <v>4.662308285896398E-7</v>
      </c>
      <c r="M36" s="128">
        <v>1.6112827963462383E-6</v>
      </c>
      <c r="N36" s="128">
        <v>2.3395284898300459E-5</v>
      </c>
      <c r="O36" s="128">
        <v>2.9706917961080953E-7</v>
      </c>
      <c r="P36" s="128">
        <v>3.3313102475893986E-5</v>
      </c>
      <c r="Q36" s="128">
        <v>1.123440009322064E-6</v>
      </c>
      <c r="R36" s="128">
        <v>1.2182482720589021E-6</v>
      </c>
      <c r="S36" s="128">
        <v>8.6948994937190873E-7</v>
      </c>
      <c r="T36" s="128">
        <v>0</v>
      </c>
      <c r="U36" s="128">
        <v>2.6324360772755655E-6</v>
      </c>
      <c r="V36" s="128">
        <v>8.7836147263982127E-5</v>
      </c>
      <c r="W36" s="128">
        <v>1.2929007994742245E-6</v>
      </c>
      <c r="X36" s="128">
        <v>1.389053066757432E-5</v>
      </c>
      <c r="Y36" s="128">
        <v>1.1497834829914849E-6</v>
      </c>
      <c r="Z36" s="128">
        <v>2.6461549509875833E-6</v>
      </c>
      <c r="AA36" s="128">
        <v>1.5934603272162435E-6</v>
      </c>
      <c r="AB36" s="128">
        <v>3.6174269511976741E-6</v>
      </c>
      <c r="AC36" s="128">
        <v>6.6493917489396545E-7</v>
      </c>
      <c r="AD36" s="128">
        <v>0</v>
      </c>
      <c r="AE36" s="128">
        <v>4.5054409008589917E-7</v>
      </c>
      <c r="AF36" s="128">
        <v>9.2847516562178359E-7</v>
      </c>
      <c r="AG36" s="128">
        <v>8.2270650577179669E-7</v>
      </c>
      <c r="AH36" s="128">
        <v>9.36630974791263E-7</v>
      </c>
      <c r="AI36" s="128">
        <v>3.4826460520832711E-6</v>
      </c>
      <c r="AJ36" s="128">
        <v>3.4858339462204206E-8</v>
      </c>
      <c r="AK36" s="128">
        <v>9.7663246554648408E-6</v>
      </c>
      <c r="AL36" s="128">
        <v>1.3374638259861501E-6</v>
      </c>
      <c r="AM36" s="128">
        <v>3.7098711632229462E-6</v>
      </c>
      <c r="AN36" s="128">
        <v>1.0027775950874021</v>
      </c>
      <c r="AO36" s="128">
        <v>1.9005479378901137E-6</v>
      </c>
      <c r="AP36" s="128">
        <v>3.3977831819998065E-6</v>
      </c>
      <c r="AQ36" s="128">
        <v>1.590170029906149E-5</v>
      </c>
      <c r="AR36" s="128">
        <v>8.5911864185070361E-6</v>
      </c>
      <c r="AS36" s="128">
        <v>3.4025704611138439E-7</v>
      </c>
      <c r="AT36" s="128">
        <v>7.1643986964471842E-7</v>
      </c>
      <c r="AU36" s="128">
        <v>8.9867908607928461E-6</v>
      </c>
      <c r="AV36" s="128">
        <v>6.6948105058203973E-7</v>
      </c>
      <c r="AW36" s="128">
        <v>1.2033429896558976E-6</v>
      </c>
      <c r="AX36" s="128">
        <v>1.2197011371506617E-6</v>
      </c>
      <c r="AY36" s="128">
        <v>5.2565406883601107E-6</v>
      </c>
      <c r="AZ36" s="128">
        <v>8.7603635343925827E-7</v>
      </c>
      <c r="BA36" s="128">
        <v>1.1009344087821481E-6</v>
      </c>
      <c r="BB36" s="128">
        <v>6.4017282167999039E-6</v>
      </c>
      <c r="BC36" s="128">
        <v>2.6064588947707216E-5</v>
      </c>
      <c r="BD36" s="128">
        <v>4.8524400442977392E-6</v>
      </c>
      <c r="BE36" s="128">
        <v>2.8253698467571248E-6</v>
      </c>
      <c r="BF36" s="128">
        <v>1.7150945464910998E-6</v>
      </c>
      <c r="BG36" s="128">
        <v>6.6444210792067273E-7</v>
      </c>
      <c r="BH36" s="128">
        <v>1.1268095225496543E-6</v>
      </c>
      <c r="BI36" s="128">
        <v>1.047306060297712E-6</v>
      </c>
      <c r="BJ36" s="128">
        <v>6.4744086560783068E-6</v>
      </c>
      <c r="BK36" s="128">
        <v>5.3217546421756963E-7</v>
      </c>
      <c r="BL36" s="128">
        <v>1.9619844231663975E-6</v>
      </c>
      <c r="BM36" s="128">
        <v>1.7083653778496055E-6</v>
      </c>
      <c r="BN36" s="128">
        <v>5.9059367012629666E-7</v>
      </c>
      <c r="BO36" s="128">
        <v>9.3875572967039486E-7</v>
      </c>
      <c r="BP36" s="128">
        <v>4.5750068686487922E-5</v>
      </c>
      <c r="BQ36" s="128">
        <v>2.1975592428508311E-6</v>
      </c>
      <c r="BR36" s="128">
        <v>8.2848036557052541E-7</v>
      </c>
      <c r="BS36" s="128">
        <v>1.0698017344499054E-6</v>
      </c>
      <c r="BT36" s="128">
        <v>1.1125478679714723E-6</v>
      </c>
      <c r="BU36" s="128">
        <v>2.1795490264424458E-6</v>
      </c>
      <c r="BV36" s="128">
        <v>2.4905999361960713E-6</v>
      </c>
      <c r="BW36" s="128">
        <v>9.3874893224213577E-5</v>
      </c>
      <c r="BX36" s="128">
        <v>3.4619025146411623E-6</v>
      </c>
      <c r="BY36" s="128">
        <v>8.3431944451449418E-6</v>
      </c>
      <c r="BZ36" s="128">
        <v>2.0862496619394426E-6</v>
      </c>
      <c r="CA36" s="128">
        <v>2.5311556808126055E-6</v>
      </c>
      <c r="CB36" s="128">
        <v>6.2900380884042766E-7</v>
      </c>
      <c r="CC36" s="128">
        <v>4.2755982592247494E-7</v>
      </c>
      <c r="CD36" s="128">
        <v>1.7733514790950808E-7</v>
      </c>
      <c r="CE36" s="128">
        <v>3.1235285107930686E-6</v>
      </c>
      <c r="CF36" s="128">
        <v>7.3850036251608324E-7</v>
      </c>
      <c r="CG36" s="128">
        <v>1.2891935627070443E-6</v>
      </c>
      <c r="CH36" s="128">
        <v>8.4856565449888752E-7</v>
      </c>
      <c r="CI36" s="128">
        <v>4.1450288812233904E-7</v>
      </c>
      <c r="CJ36" s="128">
        <v>8.1804554108636281E-7</v>
      </c>
      <c r="CK36" s="128">
        <v>1.579262885340243E-6</v>
      </c>
      <c r="CL36" s="128">
        <v>4.1517800211545675E-6</v>
      </c>
      <c r="CM36" s="128">
        <v>9.0837741301752758E-6</v>
      </c>
      <c r="CN36" s="128">
        <v>3.1008789094034734E-6</v>
      </c>
      <c r="CO36" s="128">
        <v>6.7003460681264299E-7</v>
      </c>
      <c r="CP36" s="128">
        <v>3.665141511882902E-6</v>
      </c>
      <c r="CQ36" s="128">
        <v>1.0491903140894832E-6</v>
      </c>
      <c r="CR36" s="128">
        <v>3.9892643604183669E-6</v>
      </c>
      <c r="CS36" s="128">
        <v>1.8671722452549219E-6</v>
      </c>
      <c r="CT36" s="128">
        <v>9.7483537874427897E-6</v>
      </c>
      <c r="CU36" s="128">
        <v>1.3519212351709056E-6</v>
      </c>
      <c r="CV36" s="128">
        <v>4.0356677155860435E-6</v>
      </c>
      <c r="CW36" s="128">
        <v>1.7121492068899515E-6</v>
      </c>
      <c r="CX36" s="128">
        <v>1.7500550812424123E-6</v>
      </c>
      <c r="CY36" s="128">
        <v>2.155181748227135E-5</v>
      </c>
      <c r="CZ36" s="128">
        <v>7.9535813285159934E-6</v>
      </c>
      <c r="DA36" s="128">
        <v>1.259705344544748E-6</v>
      </c>
      <c r="DB36" s="128">
        <v>8.7555141162964402E-7</v>
      </c>
      <c r="DC36" s="128">
        <v>3.1009799325777054E-6</v>
      </c>
      <c r="DD36" s="128">
        <v>4.5684428617495815E-6</v>
      </c>
      <c r="DE36" s="128">
        <v>1.8341039617574478E-6</v>
      </c>
      <c r="DF36" s="128">
        <v>5.1852025994637088E-6</v>
      </c>
      <c r="DG36" s="128">
        <v>4.9582581025782892E-6</v>
      </c>
      <c r="DH36" s="128">
        <v>1.0963562266638536E-6</v>
      </c>
      <c r="DI36" s="128">
        <v>1.7093895761465803E-5</v>
      </c>
      <c r="DJ36" s="128">
        <v>1.944018411188214E-6</v>
      </c>
      <c r="DK36" s="128">
        <v>9.8034750008595404E-6</v>
      </c>
    </row>
    <row r="37" spans="2:115">
      <c r="B37" s="126">
        <v>251</v>
      </c>
      <c r="C37" s="127" t="s">
        <v>504</v>
      </c>
      <c r="D37" s="128">
        <v>0.16925104689773485</v>
      </c>
      <c r="E37" s="128">
        <v>0.19889566199026035</v>
      </c>
      <c r="F37" s="128">
        <v>0.15654787697448405</v>
      </c>
      <c r="G37" s="128">
        <v>2.0095879780720768E-5</v>
      </c>
      <c r="H37" s="128">
        <v>4.4149629222231736E-2</v>
      </c>
      <c r="I37" s="128">
        <v>4.2522712042411988E-2</v>
      </c>
      <c r="J37" s="128">
        <v>4.6659244098784915E-5</v>
      </c>
      <c r="K37" s="128">
        <v>2.8452891508498996E-5</v>
      </c>
      <c r="L37" s="128">
        <v>5.4447689388718145E-5</v>
      </c>
      <c r="M37" s="128">
        <v>7.2057130291727255E-5</v>
      </c>
      <c r="N37" s="128">
        <v>1.3819572012618979E-5</v>
      </c>
      <c r="O37" s="128">
        <v>1.2415318998905381E-5</v>
      </c>
      <c r="P37" s="128">
        <v>5.1321419403992342E-5</v>
      </c>
      <c r="Q37" s="128">
        <v>1.4388301247133137E-4</v>
      </c>
      <c r="R37" s="128">
        <v>2.9770892329764836E-3</v>
      </c>
      <c r="S37" s="128">
        <v>2.5362418701858421E-5</v>
      </c>
      <c r="T37" s="128">
        <v>0</v>
      </c>
      <c r="U37" s="128">
        <v>6.4015733614456011E-5</v>
      </c>
      <c r="V37" s="128">
        <v>1.4814052855725298E-4</v>
      </c>
      <c r="W37" s="128">
        <v>4.4300773480140396E-5</v>
      </c>
      <c r="X37" s="128">
        <v>1.2930522905405736E-3</v>
      </c>
      <c r="Y37" s="128">
        <v>2.7106517429257607E-5</v>
      </c>
      <c r="Z37" s="128">
        <v>2.4062126232335095E-5</v>
      </c>
      <c r="AA37" s="128">
        <v>2.4968928499005389E-5</v>
      </c>
      <c r="AB37" s="128">
        <v>2.7516080692945285E-5</v>
      </c>
      <c r="AC37" s="128">
        <v>4.7862337560387267E-4</v>
      </c>
      <c r="AD37" s="128">
        <v>0</v>
      </c>
      <c r="AE37" s="128">
        <v>1.5458279312663417E-4</v>
      </c>
      <c r="AF37" s="128">
        <v>6.1683406133741626E-5</v>
      </c>
      <c r="AG37" s="128">
        <v>4.3455863162246183E-5</v>
      </c>
      <c r="AH37" s="128">
        <v>2.4512445022634825E-3</v>
      </c>
      <c r="AI37" s="128">
        <v>1.1453538524677409E-3</v>
      </c>
      <c r="AJ37" s="128">
        <v>8.2793286938522179E-6</v>
      </c>
      <c r="AK37" s="128">
        <v>4.2240728195825364E-5</v>
      </c>
      <c r="AL37" s="128">
        <v>5.1575262562191741E-4</v>
      </c>
      <c r="AM37" s="128">
        <v>1.9799948334196514E-4</v>
      </c>
      <c r="AN37" s="128">
        <v>2.3513446421208638E-5</v>
      </c>
      <c r="AO37" s="128">
        <v>1.0052313428190438</v>
      </c>
      <c r="AP37" s="128">
        <v>7.5706984583946514E-5</v>
      </c>
      <c r="AQ37" s="128">
        <v>1.9273500290443428E-5</v>
      </c>
      <c r="AR37" s="128">
        <v>1.6174364375520689E-3</v>
      </c>
      <c r="AS37" s="128">
        <v>4.7119102038311922E-6</v>
      </c>
      <c r="AT37" s="128">
        <v>5.703439005126325E-6</v>
      </c>
      <c r="AU37" s="128">
        <v>2.0298587791782303E-5</v>
      </c>
      <c r="AV37" s="128">
        <v>1.2147791095540722E-5</v>
      </c>
      <c r="AW37" s="128">
        <v>5.0540401197212551E-6</v>
      </c>
      <c r="AX37" s="128">
        <v>1.3146426662543958E-4</v>
      </c>
      <c r="AY37" s="128">
        <v>1.0047127914605193E-4</v>
      </c>
      <c r="AZ37" s="128">
        <v>2.8544454296615623E-4</v>
      </c>
      <c r="BA37" s="128">
        <v>9.0372596540161149E-5</v>
      </c>
      <c r="BB37" s="128">
        <v>5.8072134412725324E-5</v>
      </c>
      <c r="BC37" s="128">
        <v>2.6533538861398219E-3</v>
      </c>
      <c r="BD37" s="128">
        <v>1.7140289163829049E-3</v>
      </c>
      <c r="BE37" s="128">
        <v>8.581208176679329E-4</v>
      </c>
      <c r="BF37" s="128">
        <v>5.908004151508704E-5</v>
      </c>
      <c r="BG37" s="128">
        <v>3.88197398342191E-4</v>
      </c>
      <c r="BH37" s="128">
        <v>8.5368688599242351E-5</v>
      </c>
      <c r="BI37" s="128">
        <v>1.934459361755548E-3</v>
      </c>
      <c r="BJ37" s="128">
        <v>9.3513582054528867E-5</v>
      </c>
      <c r="BK37" s="128">
        <v>2.629312114500396E-4</v>
      </c>
      <c r="BL37" s="128">
        <v>2.5852718986077634E-3</v>
      </c>
      <c r="BM37" s="128">
        <v>2.840136128887631E-5</v>
      </c>
      <c r="BN37" s="128">
        <v>1.5417289118860229E-5</v>
      </c>
      <c r="BO37" s="128">
        <v>6.1995431677402447E-4</v>
      </c>
      <c r="BP37" s="128">
        <v>1.1452905702143978E-3</v>
      </c>
      <c r="BQ37" s="128">
        <v>1.7720489098750808E-5</v>
      </c>
      <c r="BR37" s="128">
        <v>5.012058434754953E-4</v>
      </c>
      <c r="BS37" s="128">
        <v>3.4343801482838651E-4</v>
      </c>
      <c r="BT37" s="128">
        <v>2.4432265977081477E-5</v>
      </c>
      <c r="BU37" s="128">
        <v>3.0259943450575218E-5</v>
      </c>
      <c r="BV37" s="128">
        <v>3.5780606450462649E-5</v>
      </c>
      <c r="BW37" s="128">
        <v>1.5470612435147114E-5</v>
      </c>
      <c r="BX37" s="128">
        <v>3.5370899584773496E-5</v>
      </c>
      <c r="BY37" s="128">
        <v>6.540537721791126E-5</v>
      </c>
      <c r="BZ37" s="128">
        <v>1.8139241218112305E-5</v>
      </c>
      <c r="CA37" s="128">
        <v>9.5061119774798231E-6</v>
      </c>
      <c r="CB37" s="128">
        <v>6.1129260232804988E-6</v>
      </c>
      <c r="CC37" s="128">
        <v>6.8893148900179341E-6</v>
      </c>
      <c r="CD37" s="128">
        <v>3.04339756780377E-6</v>
      </c>
      <c r="CE37" s="128">
        <v>1.2958507758967845E-5</v>
      </c>
      <c r="CF37" s="128">
        <v>2.1824628586851518E-5</v>
      </c>
      <c r="CG37" s="128">
        <v>1.317820050329234E-4</v>
      </c>
      <c r="CH37" s="128">
        <v>2.4689314720762787E-5</v>
      </c>
      <c r="CI37" s="128">
        <v>1.0600945996952199E-5</v>
      </c>
      <c r="CJ37" s="128">
        <v>2.2990003723307892E-5</v>
      </c>
      <c r="CK37" s="128">
        <v>1.5176699119377172E-5</v>
      </c>
      <c r="CL37" s="128">
        <v>4.2555365981691645E-6</v>
      </c>
      <c r="CM37" s="128">
        <v>1.5276821210323282E-5</v>
      </c>
      <c r="CN37" s="128">
        <v>2.0220184322867936E-5</v>
      </c>
      <c r="CO37" s="128">
        <v>1.9589509774096083E-5</v>
      </c>
      <c r="CP37" s="128">
        <v>1.165293255584916E-5</v>
      </c>
      <c r="CQ37" s="128">
        <v>1.7586051221999678E-5</v>
      </c>
      <c r="CR37" s="128">
        <v>2.9031781576796799E-5</v>
      </c>
      <c r="CS37" s="128">
        <v>8.1386684609425122E-5</v>
      </c>
      <c r="CT37" s="128">
        <v>3.5174110436580298E-4</v>
      </c>
      <c r="CU37" s="128">
        <v>2.5661798028181969E-4</v>
      </c>
      <c r="CV37" s="128">
        <v>1.3023350861071071E-3</v>
      </c>
      <c r="CW37" s="128">
        <v>4.5543435009760101E-5</v>
      </c>
      <c r="CX37" s="128">
        <v>5.7999288848418909E-5</v>
      </c>
      <c r="CY37" s="128">
        <v>5.2997056380489674E-5</v>
      </c>
      <c r="CZ37" s="128">
        <v>6.8894438868680568E-5</v>
      </c>
      <c r="DA37" s="128">
        <v>1.5148798489681771E-5</v>
      </c>
      <c r="DB37" s="128">
        <v>9.0521110256295385E-4</v>
      </c>
      <c r="DC37" s="128">
        <v>1.3365361487439129E-5</v>
      </c>
      <c r="DD37" s="128">
        <v>1.1896774175726432E-4</v>
      </c>
      <c r="DE37" s="128">
        <v>7.2825536596896008E-5</v>
      </c>
      <c r="DF37" s="128">
        <v>4.9311538041907369E-5</v>
      </c>
      <c r="DG37" s="128">
        <v>1.5404434298434217E-4</v>
      </c>
      <c r="DH37" s="128">
        <v>9.6527878965651788E-5</v>
      </c>
      <c r="DI37" s="128">
        <v>3.1559682980675589E-5</v>
      </c>
      <c r="DJ37" s="128">
        <v>5.1286680043035471E-5</v>
      </c>
      <c r="DK37" s="128">
        <v>1.4703713354076859E-4</v>
      </c>
    </row>
    <row r="38" spans="2:115">
      <c r="B38" s="126">
        <v>252</v>
      </c>
      <c r="C38" s="127" t="s">
        <v>505</v>
      </c>
      <c r="D38" s="128">
        <v>0.63832529944152139</v>
      </c>
      <c r="E38" s="128">
        <v>0.10611680666812531</v>
      </c>
      <c r="F38" s="128">
        <v>9.2326060838649804E-2</v>
      </c>
      <c r="G38" s="128">
        <v>3.2998354075509559E-6</v>
      </c>
      <c r="H38" s="128">
        <v>2.2311200260387704E-2</v>
      </c>
      <c r="I38" s="128">
        <v>2.1999795987459467E-2</v>
      </c>
      <c r="J38" s="128">
        <v>6.2819045912209089E-5</v>
      </c>
      <c r="K38" s="128">
        <v>5.3798028701103101E-5</v>
      </c>
      <c r="L38" s="128">
        <v>8.4269805209293193E-5</v>
      </c>
      <c r="M38" s="128">
        <v>5.4739132570081105E-5</v>
      </c>
      <c r="N38" s="128">
        <v>2.6311515097688365E-5</v>
      </c>
      <c r="O38" s="128">
        <v>1.7708903148444392E-4</v>
      </c>
      <c r="P38" s="128">
        <v>1.8089378629877609E-4</v>
      </c>
      <c r="Q38" s="128">
        <v>2.1627060387472669E-5</v>
      </c>
      <c r="R38" s="128">
        <v>1.8110292985768504E-5</v>
      </c>
      <c r="S38" s="128">
        <v>5.2395150642783935E-5</v>
      </c>
      <c r="T38" s="128">
        <v>0</v>
      </c>
      <c r="U38" s="128">
        <v>6.8144979485137926E-5</v>
      </c>
      <c r="V38" s="128">
        <v>3.7041272674314802E-5</v>
      </c>
      <c r="W38" s="128">
        <v>3.2579005455465135E-5</v>
      </c>
      <c r="X38" s="128">
        <v>1.0020260120176181E-4</v>
      </c>
      <c r="Y38" s="128">
        <v>1.0464998038927719E-4</v>
      </c>
      <c r="Z38" s="128">
        <v>1.346333237058556E-4</v>
      </c>
      <c r="AA38" s="128">
        <v>3.2888483867035422E-5</v>
      </c>
      <c r="AB38" s="128">
        <v>4.6443986518886312E-5</v>
      </c>
      <c r="AC38" s="128">
        <v>2.4413911550108272E-5</v>
      </c>
      <c r="AD38" s="128">
        <v>0</v>
      </c>
      <c r="AE38" s="128">
        <v>5.7757205846596939E-5</v>
      </c>
      <c r="AF38" s="128">
        <v>3.0321179812898207E-4</v>
      </c>
      <c r="AG38" s="128">
        <v>2.1676709822300125E-4</v>
      </c>
      <c r="AH38" s="128">
        <v>3.0222987366803884E-5</v>
      </c>
      <c r="AI38" s="128">
        <v>5.3051389194616745E-5</v>
      </c>
      <c r="AJ38" s="128">
        <v>5.3997073303212579E-6</v>
      </c>
      <c r="AK38" s="128">
        <v>3.584535168898134E-4</v>
      </c>
      <c r="AL38" s="128">
        <v>7.1325611708397693E-5</v>
      </c>
      <c r="AM38" s="128">
        <v>9.3061537658289752E-5</v>
      </c>
      <c r="AN38" s="128">
        <v>3.2639122574165733E-5</v>
      </c>
      <c r="AO38" s="128">
        <v>8.6580898007782814E-5</v>
      </c>
      <c r="AP38" s="128">
        <v>1.0688494463035276</v>
      </c>
      <c r="AQ38" s="128">
        <v>6.7054605520544972E-5</v>
      </c>
      <c r="AR38" s="128">
        <v>2.8347232060387185E-4</v>
      </c>
      <c r="AS38" s="128">
        <v>2.9067287168791826E-5</v>
      </c>
      <c r="AT38" s="128">
        <v>3.8460922482797047E-5</v>
      </c>
      <c r="AU38" s="128">
        <v>1.6016776592893989E-4</v>
      </c>
      <c r="AV38" s="128">
        <v>8.659395987961747E-5</v>
      </c>
      <c r="AW38" s="128">
        <v>1.8636470398246745E-5</v>
      </c>
      <c r="AX38" s="128">
        <v>3.8485904810230587E-5</v>
      </c>
      <c r="AY38" s="128">
        <v>9.5165771902982425E-5</v>
      </c>
      <c r="AZ38" s="128">
        <v>1.0247964851029159E-4</v>
      </c>
      <c r="BA38" s="128">
        <v>5.052116590411724E-5</v>
      </c>
      <c r="BB38" s="128">
        <v>5.1447727697038279E-5</v>
      </c>
      <c r="BC38" s="128">
        <v>2.6378059595485211E-5</v>
      </c>
      <c r="BD38" s="128">
        <v>2.9279979123182917E-5</v>
      </c>
      <c r="BE38" s="128">
        <v>6.1759932901653839E-5</v>
      </c>
      <c r="BF38" s="128">
        <v>3.7575173583050459E-5</v>
      </c>
      <c r="BG38" s="128">
        <v>3.3303853025955396E-5</v>
      </c>
      <c r="BH38" s="128">
        <v>2.2723943538246858E-5</v>
      </c>
      <c r="BI38" s="128">
        <v>4.5804071884321484E-5</v>
      </c>
      <c r="BJ38" s="128">
        <v>3.2346558721624954E-5</v>
      </c>
      <c r="BK38" s="128">
        <v>3.3819965305552386E-5</v>
      </c>
      <c r="BL38" s="128">
        <v>1.7523510348466851E-5</v>
      </c>
      <c r="BM38" s="128">
        <v>3.2926122487111887E-5</v>
      </c>
      <c r="BN38" s="128">
        <v>8.3451342206276145E-5</v>
      </c>
      <c r="BO38" s="128">
        <v>2.0474109721348161E-5</v>
      </c>
      <c r="BP38" s="128">
        <v>2.9429346945128671E-4</v>
      </c>
      <c r="BQ38" s="128">
        <v>1.8984403951864485E-5</v>
      </c>
      <c r="BR38" s="128">
        <v>1.7830880714851633E-2</v>
      </c>
      <c r="BS38" s="128">
        <v>2.1401723651732808E-2</v>
      </c>
      <c r="BT38" s="128">
        <v>3.3723105640108511E-2</v>
      </c>
      <c r="BU38" s="128">
        <v>2.7653121558273378E-2</v>
      </c>
      <c r="BV38" s="128">
        <v>1.6997011839847326E-4</v>
      </c>
      <c r="BW38" s="128">
        <v>4.7212521769163224E-4</v>
      </c>
      <c r="BX38" s="128">
        <v>4.6879653606870299E-4</v>
      </c>
      <c r="BY38" s="128">
        <v>2.43071843302539E-4</v>
      </c>
      <c r="BZ38" s="128">
        <v>5.1068173208742088E-5</v>
      </c>
      <c r="CA38" s="128">
        <v>4.7114183073087245E-5</v>
      </c>
      <c r="CB38" s="128">
        <v>6.6926474588357277E-5</v>
      </c>
      <c r="CC38" s="128">
        <v>1.934905878401918E-4</v>
      </c>
      <c r="CD38" s="128">
        <v>2.1517575199705933E-4</v>
      </c>
      <c r="CE38" s="128">
        <v>1.983700544057398E-4</v>
      </c>
      <c r="CF38" s="128">
        <v>1.3610836450558358E-5</v>
      </c>
      <c r="CG38" s="128">
        <v>1.8145698575013284E-4</v>
      </c>
      <c r="CH38" s="128">
        <v>3.1501679316747238E-5</v>
      </c>
      <c r="CI38" s="128">
        <v>3.9493991837046328E-5</v>
      </c>
      <c r="CJ38" s="128">
        <v>1.2342390485011584E-4</v>
      </c>
      <c r="CK38" s="128">
        <v>1.2755435265907164E-4</v>
      </c>
      <c r="CL38" s="128">
        <v>2.1307761302818019E-5</v>
      </c>
      <c r="CM38" s="128">
        <v>8.0711997926614438E-5</v>
      </c>
      <c r="CN38" s="128">
        <v>3.3548154351079805E-4</v>
      </c>
      <c r="CO38" s="128">
        <v>1.9497969253692447E-5</v>
      </c>
      <c r="CP38" s="128">
        <v>9.4980285359967795E-5</v>
      </c>
      <c r="CQ38" s="128">
        <v>2.8378075041719707E-5</v>
      </c>
      <c r="CR38" s="128">
        <v>8.836934276288125E-5</v>
      </c>
      <c r="CS38" s="128">
        <v>9.5885296022670102E-5</v>
      </c>
      <c r="CT38" s="128">
        <v>7.8324234422651217E-5</v>
      </c>
      <c r="CU38" s="128">
        <v>3.6120500216648593E-5</v>
      </c>
      <c r="CV38" s="128">
        <v>5.9025663506269585E-5</v>
      </c>
      <c r="CW38" s="128">
        <v>5.2945470675506669E-5</v>
      </c>
      <c r="CX38" s="128">
        <v>4.0678896492972494E-5</v>
      </c>
      <c r="CY38" s="128">
        <v>2.6201720354767744E-5</v>
      </c>
      <c r="CZ38" s="128">
        <v>3.5992310003841137E-5</v>
      </c>
      <c r="DA38" s="128">
        <v>5.3157685759481365E-5</v>
      </c>
      <c r="DB38" s="128">
        <v>2.1975743481082213E-5</v>
      </c>
      <c r="DC38" s="128">
        <v>2.8653189178735141E-5</v>
      </c>
      <c r="DD38" s="128">
        <v>8.2563918379017367E-5</v>
      </c>
      <c r="DE38" s="128">
        <v>4.3601905787623581E-5</v>
      </c>
      <c r="DF38" s="128">
        <v>5.7323682772738826E-5</v>
      </c>
      <c r="DG38" s="128">
        <v>7.2696708330736184E-5</v>
      </c>
      <c r="DH38" s="128">
        <v>1.9279898719882649E-5</v>
      </c>
      <c r="DI38" s="128">
        <v>5.2945627873514088E-5</v>
      </c>
      <c r="DJ38" s="128">
        <v>4.0808011023178206E-5</v>
      </c>
      <c r="DK38" s="128">
        <v>4.9487217760023838E-4</v>
      </c>
    </row>
    <row r="39" spans="2:115">
      <c r="B39" s="126">
        <v>253</v>
      </c>
      <c r="C39" s="127" t="s">
        <v>506</v>
      </c>
      <c r="D39" s="128">
        <v>1.1172083326030369E-2</v>
      </c>
      <c r="E39" s="128">
        <v>0.32949868988902598</v>
      </c>
      <c r="F39" s="128">
        <v>2.3864249383477192E-2</v>
      </c>
      <c r="G39" s="128">
        <v>3.7204642484388308E-5</v>
      </c>
      <c r="H39" s="128">
        <v>0.10211159062885328</v>
      </c>
      <c r="I39" s="128">
        <v>7.9955302096177558E-2</v>
      </c>
      <c r="J39" s="128">
        <v>1.570574547256594E-6</v>
      </c>
      <c r="K39" s="128">
        <v>1.6187942102962049E-7</v>
      </c>
      <c r="L39" s="128">
        <v>1.845704959887947E-7</v>
      </c>
      <c r="M39" s="128">
        <v>7.4223165980095158E-8</v>
      </c>
      <c r="N39" s="128">
        <v>2.0993606423372249E-7</v>
      </c>
      <c r="O39" s="128">
        <v>7.3971724412024698E-8</v>
      </c>
      <c r="P39" s="128">
        <v>2.4529243738859833E-7</v>
      </c>
      <c r="Q39" s="128">
        <v>1.4306235023427186E-7</v>
      </c>
      <c r="R39" s="128">
        <v>1.4244364883025509E-6</v>
      </c>
      <c r="S39" s="128">
        <v>2.8976929673664049E-7</v>
      </c>
      <c r="T39" s="128">
        <v>0</v>
      </c>
      <c r="U39" s="128">
        <v>1.1576559837370314E-7</v>
      </c>
      <c r="V39" s="128">
        <v>1.4153227720316487E-7</v>
      </c>
      <c r="W39" s="128">
        <v>1.6521308678061652E-7</v>
      </c>
      <c r="X39" s="128">
        <v>1.0114982163538033E-5</v>
      </c>
      <c r="Y39" s="128">
        <v>1.7746032975766563E-7</v>
      </c>
      <c r="Z39" s="128">
        <v>1.8731423270963369E-7</v>
      </c>
      <c r="AA39" s="128">
        <v>1.0023481212485004E-7</v>
      </c>
      <c r="AB39" s="128">
        <v>1.2709360700517647E-7</v>
      </c>
      <c r="AC39" s="128">
        <v>3.9299061185941079E-6</v>
      </c>
      <c r="AD39" s="128">
        <v>0</v>
      </c>
      <c r="AE39" s="128">
        <v>1.764341146260953E-7</v>
      </c>
      <c r="AF39" s="128">
        <v>2.5302649351967448E-7</v>
      </c>
      <c r="AG39" s="128">
        <v>3.4670892094561124E-7</v>
      </c>
      <c r="AH39" s="128">
        <v>1.2082028868854306E-7</v>
      </c>
      <c r="AI39" s="128">
        <v>3.5705428742942408E-7</v>
      </c>
      <c r="AJ39" s="128">
        <v>2.6117061378580894E-8</v>
      </c>
      <c r="AK39" s="128">
        <v>3.8917472089290487E-7</v>
      </c>
      <c r="AL39" s="128">
        <v>9.3360170593471747E-7</v>
      </c>
      <c r="AM39" s="128">
        <v>2.4996418194323373E-7</v>
      </c>
      <c r="AN39" s="128">
        <v>1.4964209832508777E-7</v>
      </c>
      <c r="AO39" s="128">
        <v>1.9596064125337459E-7</v>
      </c>
      <c r="AP39" s="128">
        <v>1.8641353319837222E-7</v>
      </c>
      <c r="AQ39" s="128">
        <v>1.0000573850256835</v>
      </c>
      <c r="AR39" s="128">
        <v>2.7857861677698227E-7</v>
      </c>
      <c r="AS39" s="128">
        <v>5.9230249658813112E-8</v>
      </c>
      <c r="AT39" s="128">
        <v>5.0758720329713241E-8</v>
      </c>
      <c r="AU39" s="128">
        <v>2.9716052239545261E-7</v>
      </c>
      <c r="AV39" s="128">
        <v>2.6170213510484927E-7</v>
      </c>
      <c r="AW39" s="128">
        <v>7.6777448643145814E-8</v>
      </c>
      <c r="AX39" s="128">
        <v>1.2046140779124805E-7</v>
      </c>
      <c r="AY39" s="128">
        <v>1.5684161618507358E-7</v>
      </c>
      <c r="AZ39" s="128">
        <v>1.3745282654512512E-6</v>
      </c>
      <c r="BA39" s="128">
        <v>9.5861190068229646E-7</v>
      </c>
      <c r="BB39" s="128">
        <v>9.8872995147282276E-7</v>
      </c>
      <c r="BC39" s="128">
        <v>6.692808618063792E-6</v>
      </c>
      <c r="BD39" s="128">
        <v>5.3685832722586685E-5</v>
      </c>
      <c r="BE39" s="128">
        <v>2.957075971211561E-4</v>
      </c>
      <c r="BF39" s="128">
        <v>4.2128316172916482E-5</v>
      </c>
      <c r="BG39" s="128">
        <v>1.9290656524400207E-6</v>
      </c>
      <c r="BH39" s="128">
        <v>6.8445014596307555E-6</v>
      </c>
      <c r="BI39" s="128">
        <v>1.0375052893407854E-5</v>
      </c>
      <c r="BJ39" s="128">
        <v>2.0420172727124434E-5</v>
      </c>
      <c r="BK39" s="128">
        <v>6.4540624903236859E-6</v>
      </c>
      <c r="BL39" s="128">
        <v>9.1872329860662087E-7</v>
      </c>
      <c r="BM39" s="128">
        <v>2.0166183726413967E-6</v>
      </c>
      <c r="BN39" s="128">
        <v>2.92729587198593E-7</v>
      </c>
      <c r="BO39" s="128">
        <v>5.5056778168860272E-7</v>
      </c>
      <c r="BP39" s="128">
        <v>3.6218962552327537E-6</v>
      </c>
      <c r="BQ39" s="128">
        <v>1.2589695539137659E-6</v>
      </c>
      <c r="BR39" s="128">
        <v>5.6366648098063059E-5</v>
      </c>
      <c r="BS39" s="128">
        <v>7.3126145286645298E-6</v>
      </c>
      <c r="BT39" s="128">
        <v>2.3089714852253837E-6</v>
      </c>
      <c r="BU39" s="128">
        <v>6.9315353384649242E-6</v>
      </c>
      <c r="BV39" s="128">
        <v>2.0614928251209054E-7</v>
      </c>
      <c r="BW39" s="128">
        <v>2.2728222143460638E-7</v>
      </c>
      <c r="BX39" s="128">
        <v>3.2599064199140767E-7</v>
      </c>
      <c r="BY39" s="128">
        <v>2.4292702281658069E-6</v>
      </c>
      <c r="BZ39" s="128">
        <v>7.9647458505184238E-7</v>
      </c>
      <c r="CA39" s="128">
        <v>1.879814008504148E-7</v>
      </c>
      <c r="CB39" s="128">
        <v>1.3521758782739253E-7</v>
      </c>
      <c r="CC39" s="128">
        <v>1.4566937184664702E-7</v>
      </c>
      <c r="CD39" s="128">
        <v>6.1168905450484583E-8</v>
      </c>
      <c r="CE39" s="128">
        <v>2.4945201847426769E-7</v>
      </c>
      <c r="CF39" s="128">
        <v>3.0614589361980477E-7</v>
      </c>
      <c r="CG39" s="128">
        <v>4.0158175862290305E-7</v>
      </c>
      <c r="CH39" s="128">
        <v>3.1944975477515005E-7</v>
      </c>
      <c r="CI39" s="128">
        <v>1.1971910945903591E-6</v>
      </c>
      <c r="CJ39" s="128">
        <v>1.5640086412164765E-7</v>
      </c>
      <c r="CK39" s="128">
        <v>2.5954283797624123E-7</v>
      </c>
      <c r="CL39" s="128">
        <v>4.1370771641503589E-8</v>
      </c>
      <c r="CM39" s="128">
        <v>1.9101426364834334E-7</v>
      </c>
      <c r="CN39" s="128">
        <v>2.9569995362015064E-7</v>
      </c>
      <c r="CO39" s="128">
        <v>1.1023806740545664E-7</v>
      </c>
      <c r="CP39" s="128">
        <v>1.9872720309670699E-7</v>
      </c>
      <c r="CQ39" s="128">
        <v>2.030998769586849E-7</v>
      </c>
      <c r="CR39" s="128">
        <v>7.5143342345900464E-7</v>
      </c>
      <c r="CS39" s="128">
        <v>1.611121420493718E-6</v>
      </c>
      <c r="CT39" s="128">
        <v>3.2577938895573496E-7</v>
      </c>
      <c r="CU39" s="128">
        <v>2.2213563298272462E-6</v>
      </c>
      <c r="CV39" s="128">
        <v>2.6259724953348713E-6</v>
      </c>
      <c r="CW39" s="128">
        <v>7.1052776219653181E-6</v>
      </c>
      <c r="CX39" s="128">
        <v>7.1409347169409509E-6</v>
      </c>
      <c r="CY39" s="128">
        <v>2.0549234723259209E-6</v>
      </c>
      <c r="CZ39" s="128">
        <v>2.0972817978780851E-7</v>
      </c>
      <c r="DA39" s="128">
        <v>8.71894729078874E-8</v>
      </c>
      <c r="DB39" s="128">
        <v>1.8548871769450157E-6</v>
      </c>
      <c r="DC39" s="128">
        <v>2.1149245359252303E-7</v>
      </c>
      <c r="DD39" s="128">
        <v>1.1109496425867891E-5</v>
      </c>
      <c r="DE39" s="128">
        <v>9.3840851766294082E-6</v>
      </c>
      <c r="DF39" s="128">
        <v>1.9498011228571538E-7</v>
      </c>
      <c r="DG39" s="128">
        <v>3.398363427438228E-7</v>
      </c>
      <c r="DH39" s="128">
        <v>9.466573750531399E-8</v>
      </c>
      <c r="DI39" s="128">
        <v>2.8902474550061246E-6</v>
      </c>
      <c r="DJ39" s="128">
        <v>1.2398769054825006E-6</v>
      </c>
      <c r="DK39" s="128">
        <v>8.6073647503608532E-6</v>
      </c>
    </row>
    <row r="40" spans="2:115">
      <c r="B40" s="126">
        <v>259</v>
      </c>
      <c r="C40" s="127" t="s">
        <v>507</v>
      </c>
      <c r="D40" s="128">
        <v>8.8664450101962111E-2</v>
      </c>
      <c r="E40" s="128">
        <v>0.15956591884869001</v>
      </c>
      <c r="F40" s="128">
        <v>0.11125150517798707</v>
      </c>
      <c r="G40" s="128">
        <v>5.5704609903316107E-4</v>
      </c>
      <c r="H40" s="128">
        <v>3.7316070062887848E-2</v>
      </c>
      <c r="I40" s="128">
        <v>3.5677483848182583E-2</v>
      </c>
      <c r="J40" s="128">
        <v>4.0347308520677231E-4</v>
      </c>
      <c r="K40" s="128">
        <v>6.852742450025365E-5</v>
      </c>
      <c r="L40" s="128">
        <v>7.1565839695494741E-4</v>
      </c>
      <c r="M40" s="128">
        <v>1.1729405061344869E-5</v>
      </c>
      <c r="N40" s="128">
        <v>9.1545802879638656E-6</v>
      </c>
      <c r="O40" s="128">
        <v>3.8229779817728447E-5</v>
      </c>
      <c r="P40" s="128">
        <v>1.5487420280414379E-5</v>
      </c>
      <c r="Q40" s="128">
        <v>2.6415322680075158E-5</v>
      </c>
      <c r="R40" s="128">
        <v>2.3525774863712368E-5</v>
      </c>
      <c r="S40" s="128">
        <v>3.4356868008483159E-5</v>
      </c>
      <c r="T40" s="128">
        <v>0</v>
      </c>
      <c r="U40" s="128">
        <v>9.9916783071241782E-6</v>
      </c>
      <c r="V40" s="128">
        <v>7.0567927090213355E-6</v>
      </c>
      <c r="W40" s="128">
        <v>3.2743039709654132E-5</v>
      </c>
      <c r="X40" s="128">
        <v>1.1928505640748248E-4</v>
      </c>
      <c r="Y40" s="128">
        <v>1.0416210617112245E-4</v>
      </c>
      <c r="Z40" s="128">
        <v>2.3672767399256899E-5</v>
      </c>
      <c r="AA40" s="128">
        <v>1.0488896453786168E-5</v>
      </c>
      <c r="AB40" s="128">
        <v>5.8801399118472606E-4</v>
      </c>
      <c r="AC40" s="128">
        <v>3.496532870670678E-3</v>
      </c>
      <c r="AD40" s="128">
        <v>0</v>
      </c>
      <c r="AE40" s="128">
        <v>5.7174981690087339E-5</v>
      </c>
      <c r="AF40" s="128">
        <v>1.2184924011910315E-4</v>
      </c>
      <c r="AG40" s="128">
        <v>8.3903883102651443E-5</v>
      </c>
      <c r="AH40" s="128">
        <v>2.0043227296146803E-4</v>
      </c>
      <c r="AI40" s="128">
        <v>5.1957422793813276E-5</v>
      </c>
      <c r="AJ40" s="128">
        <v>1.8787357139415465E-5</v>
      </c>
      <c r="AK40" s="128">
        <v>2.7309277785137146E-3</v>
      </c>
      <c r="AL40" s="128">
        <v>1.6726832403959358E-5</v>
      </c>
      <c r="AM40" s="128">
        <v>4.804165664987349E-5</v>
      </c>
      <c r="AN40" s="128">
        <v>1.4307896213441179E-5</v>
      </c>
      <c r="AO40" s="128">
        <v>6.6096069840981928E-4</v>
      </c>
      <c r="AP40" s="128">
        <v>9.7651266394260788E-3</v>
      </c>
      <c r="AQ40" s="128">
        <v>1.8956406265131899E-3</v>
      </c>
      <c r="AR40" s="128">
        <v>1.0075536101046667</v>
      </c>
      <c r="AS40" s="128">
        <v>7.4888268714037832E-4</v>
      </c>
      <c r="AT40" s="128">
        <v>2.5573734365795791E-5</v>
      </c>
      <c r="AU40" s="128">
        <v>1.6086659258306771E-3</v>
      </c>
      <c r="AV40" s="128">
        <v>1.2905377554616546E-5</v>
      </c>
      <c r="AW40" s="128">
        <v>5.5651220969114173E-4</v>
      </c>
      <c r="AX40" s="128">
        <v>1.5626155512638967E-4</v>
      </c>
      <c r="AY40" s="128">
        <v>5.0777539398538058E-4</v>
      </c>
      <c r="AZ40" s="128">
        <v>2.7869391153394533E-4</v>
      </c>
      <c r="BA40" s="128">
        <v>6.1219221228748773E-4</v>
      </c>
      <c r="BB40" s="128">
        <v>4.1615706054830325E-4</v>
      </c>
      <c r="BC40" s="128">
        <v>1.5241599916221849E-4</v>
      </c>
      <c r="BD40" s="128">
        <v>1.1328925870540719E-3</v>
      </c>
      <c r="BE40" s="128">
        <v>2.2465134904223796E-4</v>
      </c>
      <c r="BF40" s="128">
        <v>4.49740370435444E-4</v>
      </c>
      <c r="BG40" s="128">
        <v>1.7693043733646528E-4</v>
      </c>
      <c r="BH40" s="128">
        <v>2.3734339081802288E-4</v>
      </c>
      <c r="BI40" s="128">
        <v>6.4613585431840166E-4</v>
      </c>
      <c r="BJ40" s="128">
        <v>1.7190975325504437E-4</v>
      </c>
      <c r="BK40" s="128">
        <v>2.2523534993577351E-4</v>
      </c>
      <c r="BL40" s="128">
        <v>2.8922197739922827E-4</v>
      </c>
      <c r="BM40" s="128">
        <v>2.1628675523997106E-4</v>
      </c>
      <c r="BN40" s="128">
        <v>4.4073302498778559E-5</v>
      </c>
      <c r="BO40" s="128">
        <v>8.7832009497465147E-5</v>
      </c>
      <c r="BP40" s="128">
        <v>3.5077321244800274E-4</v>
      </c>
      <c r="BQ40" s="128">
        <v>5.1443570727587581E-6</v>
      </c>
      <c r="BR40" s="128">
        <v>7.7627599481027386E-4</v>
      </c>
      <c r="BS40" s="128">
        <v>1.3027485400815175E-3</v>
      </c>
      <c r="BT40" s="128">
        <v>1.2896198334323072E-3</v>
      </c>
      <c r="BU40" s="128">
        <v>2.0823660312575018E-3</v>
      </c>
      <c r="BV40" s="128">
        <v>4.2085797729370057E-5</v>
      </c>
      <c r="BW40" s="128">
        <v>4.2865188491318674E-5</v>
      </c>
      <c r="BX40" s="128">
        <v>5.1525032430682724E-4</v>
      </c>
      <c r="BY40" s="128">
        <v>1.9392335120445096E-5</v>
      </c>
      <c r="BZ40" s="128">
        <v>1.3812990267651353E-5</v>
      </c>
      <c r="CA40" s="128">
        <v>7.7442221523594632E-6</v>
      </c>
      <c r="CB40" s="128">
        <v>7.7491649394493174E-6</v>
      </c>
      <c r="CC40" s="128">
        <v>1.2132508827909633E-5</v>
      </c>
      <c r="CD40" s="128">
        <v>9.4300047143438067E-6</v>
      </c>
      <c r="CE40" s="128">
        <v>2.1667216214831664E-5</v>
      </c>
      <c r="CF40" s="128">
        <v>4.0626166183368843E-6</v>
      </c>
      <c r="CG40" s="128">
        <v>2.9055804563121213E-5</v>
      </c>
      <c r="CH40" s="128">
        <v>6.1594590437592192E-6</v>
      </c>
      <c r="CI40" s="128">
        <v>6.803364331791661E-6</v>
      </c>
      <c r="CJ40" s="128">
        <v>1.2993412379648071E-5</v>
      </c>
      <c r="CK40" s="128">
        <v>1.6160626541373407E-5</v>
      </c>
      <c r="CL40" s="128">
        <v>3.8610479147544293E-6</v>
      </c>
      <c r="CM40" s="128">
        <v>1.2425997697596267E-5</v>
      </c>
      <c r="CN40" s="128">
        <v>2.5719547196322635E-5</v>
      </c>
      <c r="CO40" s="128">
        <v>4.4971918930308168E-6</v>
      </c>
      <c r="CP40" s="128">
        <v>1.0479222380129977E-5</v>
      </c>
      <c r="CQ40" s="128">
        <v>1.4753608261619872E-5</v>
      </c>
      <c r="CR40" s="128">
        <v>1.499387041734563E-5</v>
      </c>
      <c r="CS40" s="128">
        <v>5.1810434317968661E-5</v>
      </c>
      <c r="CT40" s="128">
        <v>3.2435557914434111E-5</v>
      </c>
      <c r="CU40" s="128">
        <v>2.541423146673042E-5</v>
      </c>
      <c r="CV40" s="128">
        <v>1.9228305972445662E-5</v>
      </c>
      <c r="CW40" s="128">
        <v>1.0330697111932676E-5</v>
      </c>
      <c r="CX40" s="128">
        <v>1.3649685654992993E-5</v>
      </c>
      <c r="CY40" s="128">
        <v>8.3127628991060651E-6</v>
      </c>
      <c r="CZ40" s="128">
        <v>8.3479058464403008E-6</v>
      </c>
      <c r="DA40" s="128">
        <v>6.8131521657368444E-6</v>
      </c>
      <c r="DB40" s="128">
        <v>4.8434180970367046E-5</v>
      </c>
      <c r="DC40" s="128">
        <v>5.8241126804130413E-6</v>
      </c>
      <c r="DD40" s="128">
        <v>2.7986314696553473E-5</v>
      </c>
      <c r="DE40" s="128">
        <v>1.9053954093854884E-5</v>
      </c>
      <c r="DF40" s="128">
        <v>2.3792608547549173E-5</v>
      </c>
      <c r="DG40" s="128">
        <v>6.1988035482461333E-5</v>
      </c>
      <c r="DH40" s="128">
        <v>1.3332379337023543E-5</v>
      </c>
      <c r="DI40" s="128">
        <v>9.8673047322255417E-5</v>
      </c>
      <c r="DJ40" s="128">
        <v>5.0108508264399361E-4</v>
      </c>
      <c r="DK40" s="128">
        <v>1.4017949319547105E-4</v>
      </c>
    </row>
    <row r="41" spans="2:115">
      <c r="B41" s="126">
        <v>261</v>
      </c>
      <c r="C41" s="127" t="s">
        <v>508</v>
      </c>
      <c r="D41" s="128">
        <v>1.1394126340078969E-2</v>
      </c>
      <c r="E41" s="128">
        <v>3.9630994025322726E-2</v>
      </c>
      <c r="F41" s="128">
        <v>0.10760765254001177</v>
      </c>
      <c r="G41" s="128">
        <v>0</v>
      </c>
      <c r="H41" s="128">
        <v>4.6435315605361733E-3</v>
      </c>
      <c r="I41" s="128">
        <v>4.6435315605361733E-3</v>
      </c>
      <c r="J41" s="128">
        <v>-5.8076256434213447E-6</v>
      </c>
      <c r="K41" s="128">
        <v>-1.9794014571926476E-6</v>
      </c>
      <c r="L41" s="128">
        <v>-3.7010884536821906E-6</v>
      </c>
      <c r="M41" s="128">
        <v>-1.627534785742173E-6</v>
      </c>
      <c r="N41" s="128">
        <v>-1.820729047018247E-6</v>
      </c>
      <c r="O41" s="128">
        <v>-3.1536760635671898E-5</v>
      </c>
      <c r="P41" s="128">
        <v>-3.8822429617153825E-5</v>
      </c>
      <c r="Q41" s="128">
        <v>-2.5508636081699251E-6</v>
      </c>
      <c r="R41" s="128">
        <v>-2.7472556343012004E-5</v>
      </c>
      <c r="S41" s="128">
        <v>-2.3826330443310818E-6</v>
      </c>
      <c r="T41" s="128">
        <v>0</v>
      </c>
      <c r="U41" s="128">
        <v>-3.38916020621311E-6</v>
      </c>
      <c r="V41" s="128">
        <v>-6.8238135189158907E-6</v>
      </c>
      <c r="W41" s="128">
        <v>-1.8191386311159395E-5</v>
      </c>
      <c r="X41" s="128">
        <v>-4.8056228870648631E-4</v>
      </c>
      <c r="Y41" s="128">
        <v>-2.2407263598675832E-6</v>
      </c>
      <c r="Z41" s="128">
        <v>-2.7943705723620692E-6</v>
      </c>
      <c r="AA41" s="128">
        <v>-1.3991092328698206E-6</v>
      </c>
      <c r="AB41" s="128">
        <v>-7.1863768321511979E-7</v>
      </c>
      <c r="AC41" s="128">
        <v>-1.1682449410189333E-5</v>
      </c>
      <c r="AD41" s="128">
        <v>0</v>
      </c>
      <c r="AE41" s="128">
        <v>-4.2782998119913339E-6</v>
      </c>
      <c r="AF41" s="128">
        <v>-5.8059604422135568E-6</v>
      </c>
      <c r="AG41" s="128">
        <v>-4.2101843484617587E-6</v>
      </c>
      <c r="AH41" s="128">
        <v>-9.4845493017318818E-6</v>
      </c>
      <c r="AI41" s="128">
        <v>-8.2024011727854147E-6</v>
      </c>
      <c r="AJ41" s="128">
        <v>-1.9617004490428667E-6</v>
      </c>
      <c r="AK41" s="128">
        <v>-3.8546209303403783E-6</v>
      </c>
      <c r="AL41" s="128">
        <v>-2.21664973146511E-5</v>
      </c>
      <c r="AM41" s="128">
        <v>-9.808325627802406E-5</v>
      </c>
      <c r="AN41" s="128">
        <v>-6.7221420842594193E-6</v>
      </c>
      <c r="AO41" s="128">
        <v>-6.4432656820833764E-6</v>
      </c>
      <c r="AP41" s="128">
        <v>-3.2109404096404413E-4</v>
      </c>
      <c r="AQ41" s="128">
        <v>-2.1148550069370385E-5</v>
      </c>
      <c r="AR41" s="128">
        <v>-3.7796253365053529E-5</v>
      </c>
      <c r="AS41" s="128">
        <v>0.84294355175309676</v>
      </c>
      <c r="AT41" s="128">
        <v>-9.8442523446942432E-2</v>
      </c>
      <c r="AU41" s="128">
        <v>-3.0836423003205205E-2</v>
      </c>
      <c r="AV41" s="128">
        <v>-8.0356690329415458E-3</v>
      </c>
      <c r="AW41" s="128">
        <v>-6.743606922784148E-6</v>
      </c>
      <c r="AX41" s="128">
        <v>-8.5230958104838358E-6</v>
      </c>
      <c r="AY41" s="128">
        <v>-2.0400198129733285E-3</v>
      </c>
      <c r="AZ41" s="128">
        <v>-1.289436566898193E-3</v>
      </c>
      <c r="BA41" s="128">
        <v>-6.9329310053923036E-4</v>
      </c>
      <c r="BB41" s="128">
        <v>-6.0750741297001265E-4</v>
      </c>
      <c r="BC41" s="128">
        <v>-1.1206092452322648E-4</v>
      </c>
      <c r="BD41" s="128">
        <v>-1.5332586195553329E-5</v>
      </c>
      <c r="BE41" s="128">
        <v>-6.9344380299840087E-5</v>
      </c>
      <c r="BF41" s="128">
        <v>-5.4486492044825E-4</v>
      </c>
      <c r="BG41" s="128">
        <v>-3.6325552817978489E-4</v>
      </c>
      <c r="BH41" s="128">
        <v>-8.8238524874554889E-5</v>
      </c>
      <c r="BI41" s="128">
        <v>-1.2862747574809093E-4</v>
      </c>
      <c r="BJ41" s="128">
        <v>-5.2801143377602622E-5</v>
      </c>
      <c r="BK41" s="128">
        <v>-7.3857580893940041E-5</v>
      </c>
      <c r="BL41" s="128">
        <v>-5.4308161000098229E-4</v>
      </c>
      <c r="BM41" s="128">
        <v>-3.9228500152374378E-4</v>
      </c>
      <c r="BN41" s="128">
        <v>-2.6268597796008241E-4</v>
      </c>
      <c r="BO41" s="128">
        <v>-1.7129196317280297E-4</v>
      </c>
      <c r="BP41" s="128">
        <v>-9.2904581664464468E-5</v>
      </c>
      <c r="BQ41" s="128">
        <v>-1.6183601934298715E-6</v>
      </c>
      <c r="BR41" s="128">
        <v>-2.8266354185486512E-4</v>
      </c>
      <c r="BS41" s="128">
        <v>-1.9015162923966786E-4</v>
      </c>
      <c r="BT41" s="128">
        <v>-2.3418346580019134E-4</v>
      </c>
      <c r="BU41" s="128">
        <v>-5.0105194554589101E-4</v>
      </c>
      <c r="BV41" s="128">
        <v>-3.5933002409146224E-6</v>
      </c>
      <c r="BW41" s="128">
        <v>-5.269333010407105E-6</v>
      </c>
      <c r="BX41" s="128">
        <v>-7.2739771448899151E-6</v>
      </c>
      <c r="BY41" s="128">
        <v>-2.8088737571084705E-6</v>
      </c>
      <c r="BZ41" s="128">
        <v>-2.4925620717664287E-6</v>
      </c>
      <c r="CA41" s="128">
        <v>-1.3543007491330949E-6</v>
      </c>
      <c r="CB41" s="128">
        <v>-1.2675031301612065E-6</v>
      </c>
      <c r="CC41" s="128">
        <v>-2.1553890180548555E-6</v>
      </c>
      <c r="CD41" s="128">
        <v>-1.4845146888690828E-6</v>
      </c>
      <c r="CE41" s="128">
        <v>-3.1211968466494003E-6</v>
      </c>
      <c r="CF41" s="128">
        <v>-2.3731827623074725E-6</v>
      </c>
      <c r="CG41" s="128">
        <v>-1.4653353026496752E-5</v>
      </c>
      <c r="CH41" s="128">
        <v>-1.5090263499178948E-5</v>
      </c>
      <c r="CI41" s="128">
        <v>-3.20184672505629E-6</v>
      </c>
      <c r="CJ41" s="128">
        <v>-3.5191520517051845E-6</v>
      </c>
      <c r="CK41" s="128">
        <v>-7.5834899772429774E-5</v>
      </c>
      <c r="CL41" s="128">
        <v>-5.1594281688219159E-7</v>
      </c>
      <c r="CM41" s="128">
        <v>-2.0978161030129826E-6</v>
      </c>
      <c r="CN41" s="128">
        <v>-4.0548817273642676E-6</v>
      </c>
      <c r="CO41" s="128">
        <v>-1.5783659672399065E-6</v>
      </c>
      <c r="CP41" s="128">
        <v>-1.9922515709114992E-6</v>
      </c>
      <c r="CQ41" s="128">
        <v>-1.367000854140237E-6</v>
      </c>
      <c r="CR41" s="128">
        <v>-2.6322363032128594E-6</v>
      </c>
      <c r="CS41" s="128">
        <v>-1.4754895889379829E-6</v>
      </c>
      <c r="CT41" s="128">
        <v>-2.1353159089142351E-6</v>
      </c>
      <c r="CU41" s="128">
        <v>-1.9338264388189525E-6</v>
      </c>
      <c r="CV41" s="128">
        <v>-2.25931727790909E-6</v>
      </c>
      <c r="CW41" s="128">
        <v>-1.5653664275612546E-6</v>
      </c>
      <c r="CX41" s="128">
        <v>-1.5271101599599283E-6</v>
      </c>
      <c r="CY41" s="128">
        <v>-2.319215826028643E-6</v>
      </c>
      <c r="CZ41" s="128">
        <v>-4.9073963399775821E-6</v>
      </c>
      <c r="DA41" s="128">
        <v>-1.0709323581762871E-6</v>
      </c>
      <c r="DB41" s="128">
        <v>-4.8927814978003229E-5</v>
      </c>
      <c r="DC41" s="128">
        <v>-1.2225497939970946E-6</v>
      </c>
      <c r="DD41" s="128">
        <v>-4.4442461383147625E-6</v>
      </c>
      <c r="DE41" s="128">
        <v>-2.6400847442829853E-6</v>
      </c>
      <c r="DF41" s="128">
        <v>-3.20177114074203E-6</v>
      </c>
      <c r="DG41" s="128">
        <v>-2.1168730437698201E-6</v>
      </c>
      <c r="DH41" s="128">
        <v>-1.1792380573831464E-6</v>
      </c>
      <c r="DI41" s="128">
        <v>-6.6200546740200629E-6</v>
      </c>
      <c r="DJ41" s="128">
        <v>-4.1113893271593854E-6</v>
      </c>
      <c r="DK41" s="128">
        <v>-4.0618049009476717E-5</v>
      </c>
    </row>
    <row r="42" spans="2:115">
      <c r="B42" s="126">
        <v>262</v>
      </c>
      <c r="C42" s="127" t="s">
        <v>509</v>
      </c>
      <c r="D42" s="128">
        <v>0.14388532690370803</v>
      </c>
      <c r="E42" s="128">
        <v>6.6781000258858331E-2</v>
      </c>
      <c r="F42" s="128">
        <v>0.22052632555679247</v>
      </c>
      <c r="G42" s="128">
        <v>0</v>
      </c>
      <c r="H42" s="128">
        <v>1.0724001701232444E-2</v>
      </c>
      <c r="I42" s="128">
        <v>1.0724001701232444E-2</v>
      </c>
      <c r="J42" s="128">
        <v>6.6932425394294377E-5</v>
      </c>
      <c r="K42" s="128">
        <v>2.3323585347066651E-5</v>
      </c>
      <c r="L42" s="128">
        <v>4.0026897675561115E-5</v>
      </c>
      <c r="M42" s="128">
        <v>1.8529431193536851E-5</v>
      </c>
      <c r="N42" s="128">
        <v>1.893667301520041E-5</v>
      </c>
      <c r="O42" s="128">
        <v>3.3176527286149249E-4</v>
      </c>
      <c r="P42" s="128">
        <v>3.8072538064374634E-4</v>
      </c>
      <c r="Q42" s="128">
        <v>3.2192581115363213E-5</v>
      </c>
      <c r="R42" s="128">
        <v>3.7301834415269411E-4</v>
      </c>
      <c r="S42" s="128">
        <v>2.6718027356827707E-5</v>
      </c>
      <c r="T42" s="128">
        <v>0</v>
      </c>
      <c r="U42" s="128">
        <v>3.784722367514582E-5</v>
      </c>
      <c r="V42" s="128">
        <v>7.3833866886440733E-5</v>
      </c>
      <c r="W42" s="128">
        <v>2.1110009129764128E-4</v>
      </c>
      <c r="X42" s="128">
        <v>5.1913319245879786E-3</v>
      </c>
      <c r="Y42" s="128">
        <v>2.8392589313304636E-5</v>
      </c>
      <c r="Z42" s="128">
        <v>3.5931464091229529E-5</v>
      </c>
      <c r="AA42" s="128">
        <v>1.6670213856858683E-5</v>
      </c>
      <c r="AB42" s="128">
        <v>1.751861361751055E-5</v>
      </c>
      <c r="AC42" s="128">
        <v>1.0873503067844748E-4</v>
      </c>
      <c r="AD42" s="128">
        <v>0</v>
      </c>
      <c r="AE42" s="128">
        <v>5.6181652956815024E-5</v>
      </c>
      <c r="AF42" s="128">
        <v>7.6184079129145674E-5</v>
      </c>
      <c r="AG42" s="128">
        <v>5.3501310279111975E-5</v>
      </c>
      <c r="AH42" s="128">
        <v>1.2673105673378099E-4</v>
      </c>
      <c r="AI42" s="128">
        <v>1.1023450529668372E-4</v>
      </c>
      <c r="AJ42" s="128">
        <v>2.6476627548225575E-5</v>
      </c>
      <c r="AK42" s="128">
        <v>4.441389804922433E-5</v>
      </c>
      <c r="AL42" s="128">
        <v>2.3600238034262263E-4</v>
      </c>
      <c r="AM42" s="128">
        <v>1.0636866327238597E-3</v>
      </c>
      <c r="AN42" s="128">
        <v>7.8955516431396621E-5</v>
      </c>
      <c r="AO42" s="128">
        <v>8.1342380389444805E-5</v>
      </c>
      <c r="AP42" s="128">
        <v>3.36401581144597E-3</v>
      </c>
      <c r="AQ42" s="128">
        <v>1.5687888995387909E-4</v>
      </c>
      <c r="AR42" s="128">
        <v>4.0679534556659357E-4</v>
      </c>
      <c r="AS42" s="128">
        <v>8.54095357697122E-6</v>
      </c>
      <c r="AT42" s="128">
        <v>1.0235059641729471</v>
      </c>
      <c r="AU42" s="128">
        <v>1.1862342069520427E-2</v>
      </c>
      <c r="AV42" s="128">
        <v>9.2295571125411188E-2</v>
      </c>
      <c r="AW42" s="128">
        <v>7.0297686469628491E-5</v>
      </c>
      <c r="AX42" s="128">
        <v>8.3950540577772061E-5</v>
      </c>
      <c r="AY42" s="128">
        <v>2.2035317244362026E-2</v>
      </c>
      <c r="AZ42" s="128">
        <v>1.7636533690950421E-2</v>
      </c>
      <c r="BA42" s="128">
        <v>7.3795327553550479E-3</v>
      </c>
      <c r="BB42" s="128">
        <v>6.9038329145600964E-3</v>
      </c>
      <c r="BC42" s="128">
        <v>1.6843590390074163E-3</v>
      </c>
      <c r="BD42" s="128">
        <v>1.761694997419571E-4</v>
      </c>
      <c r="BE42" s="128">
        <v>7.4181897671334659E-4</v>
      </c>
      <c r="BF42" s="128">
        <v>5.6743956814339852E-3</v>
      </c>
      <c r="BG42" s="128">
        <v>4.9727497498258146E-3</v>
      </c>
      <c r="BH42" s="128">
        <v>8.3590559386401489E-4</v>
      </c>
      <c r="BI42" s="128">
        <v>2.8879332736952285E-3</v>
      </c>
      <c r="BJ42" s="128">
        <v>1.1804951799077484E-3</v>
      </c>
      <c r="BK42" s="128">
        <v>7.863064953758641E-4</v>
      </c>
      <c r="BL42" s="128">
        <v>5.8844210057644713E-3</v>
      </c>
      <c r="BM42" s="128">
        <v>3.3366513320026762E-3</v>
      </c>
      <c r="BN42" s="128">
        <v>1.9497712174674469E-3</v>
      </c>
      <c r="BO42" s="128">
        <v>4.4672205690190082E-3</v>
      </c>
      <c r="BP42" s="128">
        <v>1.0388904537138592E-3</v>
      </c>
      <c r="BQ42" s="128">
        <v>1.7905283693870112E-5</v>
      </c>
      <c r="BR42" s="128">
        <v>2.9645318059721504E-3</v>
      </c>
      <c r="BS42" s="128">
        <v>2.7909459341537322E-3</v>
      </c>
      <c r="BT42" s="128">
        <v>2.6300895201440849E-3</v>
      </c>
      <c r="BU42" s="128">
        <v>5.0587411094319534E-3</v>
      </c>
      <c r="BV42" s="128">
        <v>4.2949331324493962E-5</v>
      </c>
      <c r="BW42" s="128">
        <v>7.4508786761069053E-5</v>
      </c>
      <c r="BX42" s="128">
        <v>9.2578922207710459E-5</v>
      </c>
      <c r="BY42" s="128">
        <v>3.1031100616439451E-5</v>
      </c>
      <c r="BZ42" s="128">
        <v>3.0857586120241832E-5</v>
      </c>
      <c r="CA42" s="128">
        <v>1.5810072144502523E-5</v>
      </c>
      <c r="CB42" s="128">
        <v>1.5578236474209035E-5</v>
      </c>
      <c r="CC42" s="128">
        <v>2.8550171220967224E-5</v>
      </c>
      <c r="CD42" s="128">
        <v>2.1104267469117306E-5</v>
      </c>
      <c r="CE42" s="128">
        <v>4.7139717627830577E-5</v>
      </c>
      <c r="CF42" s="128">
        <v>2.5940376465869243E-5</v>
      </c>
      <c r="CG42" s="128">
        <v>1.5544396788918656E-4</v>
      </c>
      <c r="CH42" s="128">
        <v>1.7376252823143011E-4</v>
      </c>
      <c r="CI42" s="128">
        <v>3.5917032953890276E-5</v>
      </c>
      <c r="CJ42" s="128">
        <v>4.4238718361589939E-5</v>
      </c>
      <c r="CK42" s="128">
        <v>8.0647178313755286E-4</v>
      </c>
      <c r="CL42" s="128">
        <v>6.157736385428949E-6</v>
      </c>
      <c r="CM42" s="128">
        <v>2.5415117411225487E-5</v>
      </c>
      <c r="CN42" s="128">
        <v>5.4719597748688087E-5</v>
      </c>
      <c r="CO42" s="128">
        <v>1.7202843192704659E-5</v>
      </c>
      <c r="CP42" s="128">
        <v>2.4518363507856961E-5</v>
      </c>
      <c r="CQ42" s="128">
        <v>1.5922426530646175E-5</v>
      </c>
      <c r="CR42" s="128">
        <v>3.3727155589007977E-5</v>
      </c>
      <c r="CS42" s="128">
        <v>1.9053522327831326E-5</v>
      </c>
      <c r="CT42" s="128">
        <v>2.4709207162838557E-5</v>
      </c>
      <c r="CU42" s="128">
        <v>2.5008793631696987E-5</v>
      </c>
      <c r="CV42" s="128">
        <v>2.6105009101145291E-5</v>
      </c>
      <c r="CW42" s="128">
        <v>1.8633014165227323E-5</v>
      </c>
      <c r="CX42" s="128">
        <v>1.7986084111609212E-5</v>
      </c>
      <c r="CY42" s="128">
        <v>2.6934066698815941E-5</v>
      </c>
      <c r="CZ42" s="128">
        <v>5.154902405453567E-5</v>
      </c>
      <c r="DA42" s="128">
        <v>1.3216297841035404E-5</v>
      </c>
      <c r="DB42" s="128">
        <v>4.7228450260945043E-4</v>
      </c>
      <c r="DC42" s="128">
        <v>1.4174132012004096E-5</v>
      </c>
      <c r="DD42" s="128">
        <v>4.9390732768812608E-5</v>
      </c>
      <c r="DE42" s="128">
        <v>3.2242929839111063E-5</v>
      </c>
      <c r="DF42" s="128">
        <v>3.9953789441034789E-5</v>
      </c>
      <c r="DG42" s="128">
        <v>2.4922625298792305E-5</v>
      </c>
      <c r="DH42" s="128">
        <v>1.452055686097892E-5</v>
      </c>
      <c r="DI42" s="128">
        <v>6.9381080435579264E-5</v>
      </c>
      <c r="DJ42" s="128">
        <v>4.7299339141897259E-5</v>
      </c>
      <c r="DK42" s="128">
        <v>4.1972293328015637E-4</v>
      </c>
    </row>
    <row r="43" spans="2:115">
      <c r="B43" s="126">
        <v>263</v>
      </c>
      <c r="C43" s="127" t="s">
        <v>510</v>
      </c>
      <c r="D43" s="128">
        <v>0.15377664494366383</v>
      </c>
      <c r="E43" s="128">
        <v>0.2422810188330623</v>
      </c>
      <c r="F43" s="128">
        <v>9.9200842807580791E-2</v>
      </c>
      <c r="G43" s="128">
        <v>1.2103324869838684E-7</v>
      </c>
      <c r="H43" s="128">
        <v>5.4137062398804045E-2</v>
      </c>
      <c r="I43" s="128">
        <v>5.2792042214982828E-2</v>
      </c>
      <c r="J43" s="128">
        <v>1.2095399658743481E-5</v>
      </c>
      <c r="K43" s="128">
        <v>5.315048965972783E-6</v>
      </c>
      <c r="L43" s="128">
        <v>1.8228138920110189E-5</v>
      </c>
      <c r="M43" s="128">
        <v>3.9842111753058563E-6</v>
      </c>
      <c r="N43" s="128">
        <v>1.0007712614629721E-5</v>
      </c>
      <c r="O43" s="128">
        <v>1.7300187180485006E-5</v>
      </c>
      <c r="P43" s="128">
        <v>1.3333766688274716E-4</v>
      </c>
      <c r="Q43" s="128">
        <v>3.6031404934933591E-6</v>
      </c>
      <c r="R43" s="128">
        <v>1.4851202162743035E-5</v>
      </c>
      <c r="S43" s="128">
        <v>6.2943724969841062E-6</v>
      </c>
      <c r="T43" s="128">
        <v>0</v>
      </c>
      <c r="U43" s="128">
        <v>4.7318034402098778E-6</v>
      </c>
      <c r="V43" s="128">
        <v>3.5980587754201821E-6</v>
      </c>
      <c r="W43" s="128">
        <v>8.4222910778647058E-6</v>
      </c>
      <c r="X43" s="128">
        <v>1.299840801715453E-4</v>
      </c>
      <c r="Y43" s="128">
        <v>3.5849471979182656E-6</v>
      </c>
      <c r="Z43" s="128">
        <v>4.1271938905351517E-6</v>
      </c>
      <c r="AA43" s="128">
        <v>2.4326178561829775E-6</v>
      </c>
      <c r="AB43" s="128">
        <v>4.3704411241348436E-6</v>
      </c>
      <c r="AC43" s="128">
        <v>6.6741671158430221E-6</v>
      </c>
      <c r="AD43" s="128">
        <v>0</v>
      </c>
      <c r="AE43" s="128">
        <v>5.555577038235297E-6</v>
      </c>
      <c r="AF43" s="128">
        <v>1.0020631724593303E-5</v>
      </c>
      <c r="AG43" s="128">
        <v>6.2219410411382847E-6</v>
      </c>
      <c r="AH43" s="128">
        <v>6.8890006917837288E-6</v>
      </c>
      <c r="AI43" s="128">
        <v>5.3403315392957751E-6</v>
      </c>
      <c r="AJ43" s="128">
        <v>1.5505348745778981E-6</v>
      </c>
      <c r="AK43" s="128">
        <v>8.6975531342045313E-6</v>
      </c>
      <c r="AL43" s="128">
        <v>6.1837584055308065E-6</v>
      </c>
      <c r="AM43" s="128">
        <v>1.6837701322058524E-5</v>
      </c>
      <c r="AN43" s="128">
        <v>2.3729780831115687E-5</v>
      </c>
      <c r="AO43" s="128">
        <v>7.0698241355636289E-6</v>
      </c>
      <c r="AP43" s="128">
        <v>3.8588939437708788E-5</v>
      </c>
      <c r="AQ43" s="128">
        <v>3.4273492369471357E-4</v>
      </c>
      <c r="AR43" s="128">
        <v>3.5247383633075465E-5</v>
      </c>
      <c r="AS43" s="128">
        <v>1.2551478815408975E-6</v>
      </c>
      <c r="AT43" s="128">
        <v>1.8781188586314987E-6</v>
      </c>
      <c r="AU43" s="128">
        <v>1.000976497143121</v>
      </c>
      <c r="AV43" s="128">
        <v>4.3436475093099866E-6</v>
      </c>
      <c r="AW43" s="128">
        <v>5.0165752551461065E-6</v>
      </c>
      <c r="AX43" s="128">
        <v>3.3517734379559063E-6</v>
      </c>
      <c r="AY43" s="128">
        <v>2.0264750408071981E-3</v>
      </c>
      <c r="AZ43" s="128">
        <v>6.1342043254008214E-4</v>
      </c>
      <c r="BA43" s="128">
        <v>3.7580141415375695E-3</v>
      </c>
      <c r="BB43" s="128">
        <v>3.2805538575043369E-3</v>
      </c>
      <c r="BC43" s="128">
        <v>4.9254300406335709E-4</v>
      </c>
      <c r="BD43" s="128">
        <v>9.1880306164787575E-6</v>
      </c>
      <c r="BE43" s="128">
        <v>5.8928354187748218E-5</v>
      </c>
      <c r="BF43" s="128">
        <v>1.9019848701121408E-3</v>
      </c>
      <c r="BG43" s="128">
        <v>1.9899751996255361E-4</v>
      </c>
      <c r="BH43" s="128">
        <v>4.0509140524010731E-4</v>
      </c>
      <c r="BI43" s="128">
        <v>2.2601460128077709E-4</v>
      </c>
      <c r="BJ43" s="128">
        <v>7.5200313533878912E-5</v>
      </c>
      <c r="BK43" s="128">
        <v>2.6422103504264281E-4</v>
      </c>
      <c r="BL43" s="128">
        <v>1.1958303380480676E-3</v>
      </c>
      <c r="BM43" s="128">
        <v>3.9957411422404708E-3</v>
      </c>
      <c r="BN43" s="128">
        <v>6.2140977080390822E-3</v>
      </c>
      <c r="BO43" s="128">
        <v>2.5192209392009939E-3</v>
      </c>
      <c r="BP43" s="128">
        <v>2.9964602086761887E-4</v>
      </c>
      <c r="BQ43" s="128">
        <v>4.6823001013893E-6</v>
      </c>
      <c r="BR43" s="128">
        <v>9.7856621644371917E-5</v>
      </c>
      <c r="BS43" s="128">
        <v>1.1695912972570204E-4</v>
      </c>
      <c r="BT43" s="128">
        <v>1.5991628006494258E-4</v>
      </c>
      <c r="BU43" s="128">
        <v>1.1310195999793839E-3</v>
      </c>
      <c r="BV43" s="128">
        <v>1.2724427582687471E-5</v>
      </c>
      <c r="BW43" s="128">
        <v>4.6108135767364105E-6</v>
      </c>
      <c r="BX43" s="128">
        <v>1.9602845763139949E-5</v>
      </c>
      <c r="BY43" s="128">
        <v>8.7134831481409132E-6</v>
      </c>
      <c r="BZ43" s="128">
        <v>3.522126551671775E-6</v>
      </c>
      <c r="CA43" s="128">
        <v>2.5575346479750557E-6</v>
      </c>
      <c r="CB43" s="128">
        <v>1.9750470323053152E-6</v>
      </c>
      <c r="CC43" s="128">
        <v>2.2551613405546291E-6</v>
      </c>
      <c r="CD43" s="128">
        <v>1.0397164738590474E-6</v>
      </c>
      <c r="CE43" s="128">
        <v>9.786487008989872E-6</v>
      </c>
      <c r="CF43" s="128">
        <v>6.3210351639041229E-6</v>
      </c>
      <c r="CG43" s="128">
        <v>4.8983489862919036E-5</v>
      </c>
      <c r="CH43" s="128">
        <v>2.1449360141887562E-5</v>
      </c>
      <c r="CI43" s="128">
        <v>3.0825465935061166E-6</v>
      </c>
      <c r="CJ43" s="128">
        <v>4.2938592687070571E-6</v>
      </c>
      <c r="CK43" s="128">
        <v>6.2085647302299329E-6</v>
      </c>
      <c r="CL43" s="128">
        <v>1.3021734185263566E-6</v>
      </c>
      <c r="CM43" s="128">
        <v>4.6165549767158624E-6</v>
      </c>
      <c r="CN43" s="128">
        <v>5.8181753587263928E-6</v>
      </c>
      <c r="CO43" s="128">
        <v>6.1446397035906591E-6</v>
      </c>
      <c r="CP43" s="128">
        <v>3.5117152526564684E-6</v>
      </c>
      <c r="CQ43" s="128">
        <v>2.8674265939398162E-6</v>
      </c>
      <c r="CR43" s="128">
        <v>6.4514638169266244E-6</v>
      </c>
      <c r="CS43" s="128">
        <v>2.5449959492765361E-6</v>
      </c>
      <c r="CT43" s="128">
        <v>6.5514087780313834E-6</v>
      </c>
      <c r="CU43" s="128">
        <v>3.4876249623797469E-6</v>
      </c>
      <c r="CV43" s="128">
        <v>6.1571737258571859E-6</v>
      </c>
      <c r="CW43" s="128">
        <v>4.1323886314750571E-6</v>
      </c>
      <c r="CX43" s="128">
        <v>4.2636957661340426E-6</v>
      </c>
      <c r="CY43" s="128">
        <v>4.3157888685461898E-6</v>
      </c>
      <c r="CZ43" s="128">
        <v>2.5087542310557876E-5</v>
      </c>
      <c r="DA43" s="128">
        <v>2.3269605818695873E-6</v>
      </c>
      <c r="DB43" s="128">
        <v>3.3637547156502111E-4</v>
      </c>
      <c r="DC43" s="128">
        <v>2.9883737333078498E-6</v>
      </c>
      <c r="DD43" s="128">
        <v>1.043704306589788E-5</v>
      </c>
      <c r="DE43" s="128">
        <v>6.5656883246336112E-6</v>
      </c>
      <c r="DF43" s="128">
        <v>5.3835846622676684E-6</v>
      </c>
      <c r="DG43" s="128">
        <v>5.3597041467500122E-6</v>
      </c>
      <c r="DH43" s="128">
        <v>2.5423102066534802E-6</v>
      </c>
      <c r="DI43" s="128">
        <v>1.150547088603018E-5</v>
      </c>
      <c r="DJ43" s="128">
        <v>1.3598197786432868E-5</v>
      </c>
      <c r="DK43" s="128">
        <v>4.758593267803793E-5</v>
      </c>
    </row>
    <row r="44" spans="2:115">
      <c r="B44" s="126">
        <v>269</v>
      </c>
      <c r="C44" s="127" t="s">
        <v>511</v>
      </c>
      <c r="D44" s="128">
        <v>0.32903132567775595</v>
      </c>
      <c r="E44" s="128">
        <v>8.0966153342415317E-2</v>
      </c>
      <c r="F44" s="128">
        <v>-6.4515802944046933E-4</v>
      </c>
      <c r="G44" s="128">
        <v>0</v>
      </c>
      <c r="H44" s="128">
        <v>2.427258214319929E-2</v>
      </c>
      <c r="I44" s="128">
        <v>2.3563808801535739E-2</v>
      </c>
      <c r="J44" s="128">
        <v>4.8370086567122556E-5</v>
      </c>
      <c r="K44" s="128">
        <v>1.7604970967088842E-5</v>
      </c>
      <c r="L44" s="128">
        <v>3.189824585675146E-5</v>
      </c>
      <c r="M44" s="128">
        <v>1.3945104878012239E-5</v>
      </c>
      <c r="N44" s="128">
        <v>2.0198325725931608E-5</v>
      </c>
      <c r="O44" s="128">
        <v>4.3911559782551178E-5</v>
      </c>
      <c r="P44" s="128">
        <v>8.7906222723839217E-5</v>
      </c>
      <c r="Q44" s="128">
        <v>3.3387319416089347E-5</v>
      </c>
      <c r="R44" s="128">
        <v>4.4981244610046506E-4</v>
      </c>
      <c r="S44" s="128">
        <v>1.7955012527313778E-5</v>
      </c>
      <c r="T44" s="128">
        <v>0</v>
      </c>
      <c r="U44" s="128">
        <v>1.5347342936156056E-5</v>
      </c>
      <c r="V44" s="128">
        <v>1.8877984941636079E-5</v>
      </c>
      <c r="W44" s="128">
        <v>1.4690925904031624E-4</v>
      </c>
      <c r="X44" s="128">
        <v>1.6619749032567178E-2</v>
      </c>
      <c r="Y44" s="128">
        <v>2.1531861840119965E-5</v>
      </c>
      <c r="Z44" s="128">
        <v>2.8249250734312046E-5</v>
      </c>
      <c r="AA44" s="128">
        <v>1.2725287314479526E-5</v>
      </c>
      <c r="AB44" s="128">
        <v>1.2917991704564285E-5</v>
      </c>
      <c r="AC44" s="128">
        <v>1.467038360693549E-4</v>
      </c>
      <c r="AD44" s="128">
        <v>0</v>
      </c>
      <c r="AE44" s="128">
        <v>6.1137999618295441E-5</v>
      </c>
      <c r="AF44" s="128">
        <v>6.1524065520019669E-5</v>
      </c>
      <c r="AG44" s="128">
        <v>3.9466597657410389E-5</v>
      </c>
      <c r="AH44" s="128">
        <v>1.4934839997313086E-4</v>
      </c>
      <c r="AI44" s="128">
        <v>1.3006513497523643E-4</v>
      </c>
      <c r="AJ44" s="128">
        <v>3.1628728718167991E-5</v>
      </c>
      <c r="AK44" s="128">
        <v>3.0129665483672362E-5</v>
      </c>
      <c r="AL44" s="128">
        <v>4.9499034303794222E-5</v>
      </c>
      <c r="AM44" s="128">
        <v>2.3657049177297783E-4</v>
      </c>
      <c r="AN44" s="128">
        <v>8.1017945054120451E-5</v>
      </c>
      <c r="AO44" s="128">
        <v>9.1171273864435631E-5</v>
      </c>
      <c r="AP44" s="128">
        <v>1.7924417800195907E-3</v>
      </c>
      <c r="AQ44" s="128">
        <v>5.3059911867057215E-4</v>
      </c>
      <c r="AR44" s="128">
        <v>7.6961130600185809E-4</v>
      </c>
      <c r="AS44" s="128">
        <v>1.7316557680406915E-5</v>
      </c>
      <c r="AT44" s="128">
        <v>6.280279317673847E-6</v>
      </c>
      <c r="AU44" s="128">
        <v>3.2558495628901485E-4</v>
      </c>
      <c r="AV44" s="128">
        <v>1.0000165112200301</v>
      </c>
      <c r="AW44" s="128">
        <v>7.8596139636073565E-6</v>
      </c>
      <c r="AX44" s="128">
        <v>1.7136903984160204E-4</v>
      </c>
      <c r="AY44" s="128">
        <v>3.0621374084777459E-2</v>
      </c>
      <c r="AZ44" s="128">
        <v>2.1544089536127155E-2</v>
      </c>
      <c r="BA44" s="128">
        <v>6.6819267493117979E-3</v>
      </c>
      <c r="BB44" s="128">
        <v>4.6249932853456802E-3</v>
      </c>
      <c r="BC44" s="128">
        <v>1.827594989323065E-3</v>
      </c>
      <c r="BD44" s="128">
        <v>1.822180560060494E-4</v>
      </c>
      <c r="BE44" s="128">
        <v>1.3426641926354245E-3</v>
      </c>
      <c r="BF44" s="128">
        <v>4.693682460568757E-3</v>
      </c>
      <c r="BG44" s="128">
        <v>8.0053665823975623E-3</v>
      </c>
      <c r="BH44" s="128">
        <v>2.0836584365273956E-4</v>
      </c>
      <c r="BI44" s="128">
        <v>2.595031853018966E-3</v>
      </c>
      <c r="BJ44" s="128">
        <v>1.3729762934571856E-3</v>
      </c>
      <c r="BK44" s="128">
        <v>9.0545514280679861E-4</v>
      </c>
      <c r="BL44" s="128">
        <v>2.327534380086226E-3</v>
      </c>
      <c r="BM44" s="128">
        <v>2.4967985901290794E-3</v>
      </c>
      <c r="BN44" s="128">
        <v>8.7024424232782158E-3</v>
      </c>
      <c r="BO44" s="128">
        <v>6.6440102968144087E-3</v>
      </c>
      <c r="BP44" s="128">
        <v>9.2970102446872469E-4</v>
      </c>
      <c r="BQ44" s="128">
        <v>1.2645122959838482E-5</v>
      </c>
      <c r="BR44" s="128">
        <v>9.2417990288948802E-4</v>
      </c>
      <c r="BS44" s="128">
        <v>1.5746672125069503E-3</v>
      </c>
      <c r="BT44" s="128">
        <v>4.9974441774666776E-4</v>
      </c>
      <c r="BU44" s="128">
        <v>9.7734013855139664E-4</v>
      </c>
      <c r="BV44" s="128">
        <v>3.2812245331116923E-5</v>
      </c>
      <c r="BW44" s="128">
        <v>4.965878436765363E-5</v>
      </c>
      <c r="BX44" s="128">
        <v>6.6260434802668783E-5</v>
      </c>
      <c r="BY44" s="128">
        <v>2.710551258710707E-5</v>
      </c>
      <c r="BZ44" s="128">
        <v>2.6427799718983878E-5</v>
      </c>
      <c r="CA44" s="128">
        <v>1.3641260382789415E-5</v>
      </c>
      <c r="CB44" s="128">
        <v>1.0595199920992964E-5</v>
      </c>
      <c r="CC44" s="128">
        <v>2.0604508259171344E-5</v>
      </c>
      <c r="CD44" s="128">
        <v>1.3899869269409606E-5</v>
      </c>
      <c r="CE44" s="128">
        <v>4.0346111899258356E-5</v>
      </c>
      <c r="CF44" s="128">
        <v>1.7065875549851296E-5</v>
      </c>
      <c r="CG44" s="128">
        <v>8.3955315005284449E-5</v>
      </c>
      <c r="CH44" s="128">
        <v>6.6221822841045424E-5</v>
      </c>
      <c r="CI44" s="128">
        <v>1.5228823761785846E-5</v>
      </c>
      <c r="CJ44" s="128">
        <v>3.4481363126615492E-5</v>
      </c>
      <c r="CK44" s="128">
        <v>8.7918599197507551E-5</v>
      </c>
      <c r="CL44" s="128">
        <v>4.1547294267505026E-6</v>
      </c>
      <c r="CM44" s="128">
        <v>2.3616213043778618E-5</v>
      </c>
      <c r="CN44" s="128">
        <v>3.4744308911074053E-5</v>
      </c>
      <c r="CO44" s="128">
        <v>1.7041953031323517E-5</v>
      </c>
      <c r="CP44" s="128">
        <v>2.0733868223515756E-5</v>
      </c>
      <c r="CQ44" s="128">
        <v>1.3825763396989517E-5</v>
      </c>
      <c r="CR44" s="128">
        <v>3.8646319873425906E-5</v>
      </c>
      <c r="CS44" s="128">
        <v>1.3867786128797992E-5</v>
      </c>
      <c r="CT44" s="128">
        <v>2.558217733833669E-5</v>
      </c>
      <c r="CU44" s="128">
        <v>2.7042271936241316E-5</v>
      </c>
      <c r="CV44" s="128">
        <v>2.011735725567222E-5</v>
      </c>
      <c r="CW44" s="128">
        <v>2.0655888760913309E-5</v>
      </c>
      <c r="CX44" s="128">
        <v>1.9841496461258028E-5</v>
      </c>
      <c r="CY44" s="128">
        <v>3.6235149782321909E-5</v>
      </c>
      <c r="CZ44" s="128">
        <v>4.7948423098806305E-5</v>
      </c>
      <c r="DA44" s="128">
        <v>9.8072043139670132E-6</v>
      </c>
      <c r="DB44" s="128">
        <v>4.3727055039369185E-4</v>
      </c>
      <c r="DC44" s="128">
        <v>1.3834705098896897E-5</v>
      </c>
      <c r="DD44" s="128">
        <v>3.1620577293249824E-5</v>
      </c>
      <c r="DE44" s="128">
        <v>3.3853957567338427E-5</v>
      </c>
      <c r="DF44" s="128">
        <v>3.8632603783928432E-5</v>
      </c>
      <c r="DG44" s="128">
        <v>2.1385709107761455E-5</v>
      </c>
      <c r="DH44" s="128">
        <v>1.2598290407497405E-5</v>
      </c>
      <c r="DI44" s="128">
        <v>6.4185619816303462E-5</v>
      </c>
      <c r="DJ44" s="128">
        <v>4.3470926011502594E-5</v>
      </c>
      <c r="DK44" s="128">
        <v>1.9382285251645886E-4</v>
      </c>
    </row>
    <row r="45" spans="2:115">
      <c r="B45" s="126">
        <v>271</v>
      </c>
      <c r="C45" s="127" t="s">
        <v>512</v>
      </c>
      <c r="D45" s="128">
        <v>5.8722561353444225E-2</v>
      </c>
      <c r="E45" s="128">
        <v>4.2312108537291671E-2</v>
      </c>
      <c r="F45" s="128">
        <v>0.13749068131772677</v>
      </c>
      <c r="G45" s="128">
        <v>6.9194101346855305E-4</v>
      </c>
      <c r="H45" s="128">
        <v>7.9019883778881153E-3</v>
      </c>
      <c r="I45" s="128">
        <v>7.7707490604231903E-3</v>
      </c>
      <c r="J45" s="128">
        <v>7.3626575938454546E-6</v>
      </c>
      <c r="K45" s="128">
        <v>2.9480742321189957E-6</v>
      </c>
      <c r="L45" s="128">
        <v>6.1140837529226814E-6</v>
      </c>
      <c r="M45" s="128">
        <v>1.9366101382543148E-6</v>
      </c>
      <c r="N45" s="128">
        <v>3.889884430760198E-6</v>
      </c>
      <c r="O45" s="128">
        <v>6.3521211675344413E-6</v>
      </c>
      <c r="P45" s="128">
        <v>1.2031506020626307E-5</v>
      </c>
      <c r="Q45" s="128">
        <v>1.5548374525493522E-5</v>
      </c>
      <c r="R45" s="128">
        <v>3.8784851937372543E-5</v>
      </c>
      <c r="S45" s="128">
        <v>4.387638771754134E-6</v>
      </c>
      <c r="T45" s="128">
        <v>0</v>
      </c>
      <c r="U45" s="128">
        <v>4.2771772648388921E-6</v>
      </c>
      <c r="V45" s="128">
        <v>4.2741865600052516E-6</v>
      </c>
      <c r="W45" s="128">
        <v>1.8954788333925996E-5</v>
      </c>
      <c r="X45" s="128">
        <v>1.3116644018412905E-4</v>
      </c>
      <c r="Y45" s="128">
        <v>4.3661121287217156E-6</v>
      </c>
      <c r="Z45" s="128">
        <v>4.9003478217577744E-6</v>
      </c>
      <c r="AA45" s="128">
        <v>-4.0037940799500339E-5</v>
      </c>
      <c r="AB45" s="128">
        <v>1.4845628282889413E-5</v>
      </c>
      <c r="AC45" s="128">
        <v>4.2394979607254116E-3</v>
      </c>
      <c r="AD45" s="128">
        <v>0</v>
      </c>
      <c r="AE45" s="128">
        <v>1.3993276848389265E-4</v>
      </c>
      <c r="AF45" s="128">
        <v>2.6635047024118074E-5</v>
      </c>
      <c r="AG45" s="128">
        <v>3.3434736922001162E-5</v>
      </c>
      <c r="AH45" s="128">
        <v>3.3576348411589481E-5</v>
      </c>
      <c r="AI45" s="128">
        <v>1.4416736104909761E-4</v>
      </c>
      <c r="AJ45" s="128">
        <v>4.321863821848622E-6</v>
      </c>
      <c r="AK45" s="128">
        <v>8.6107869422699376E-6</v>
      </c>
      <c r="AL45" s="128">
        <v>5.3445467447292761E-5</v>
      </c>
      <c r="AM45" s="128">
        <v>2.0514659387164835E-5</v>
      </c>
      <c r="AN45" s="128">
        <v>1.4057756405700138E-5</v>
      </c>
      <c r="AO45" s="128">
        <v>2.0378551423841972E-4</v>
      </c>
      <c r="AP45" s="128">
        <v>1.9231624222617253E-5</v>
      </c>
      <c r="AQ45" s="128">
        <v>1.7928345912151993E-3</v>
      </c>
      <c r="AR45" s="128">
        <v>5.6558079163068027E-4</v>
      </c>
      <c r="AS45" s="128">
        <v>3.0858103148997083E-4</v>
      </c>
      <c r="AT45" s="128">
        <v>6.7545940276399663E-4</v>
      </c>
      <c r="AU45" s="128">
        <v>1.7047374791495231E-4</v>
      </c>
      <c r="AV45" s="128">
        <v>3.8378751669647198E-5</v>
      </c>
      <c r="AW45" s="128">
        <v>1.0190509836049453</v>
      </c>
      <c r="AX45" s="128">
        <v>3.4526972416673705E-2</v>
      </c>
      <c r="AY45" s="128">
        <v>3.2506620131368978E-4</v>
      </c>
      <c r="AZ45" s="128">
        <v>1.080630799485555E-3</v>
      </c>
      <c r="BA45" s="128">
        <v>2.0901790475418033E-4</v>
      </c>
      <c r="BB45" s="128">
        <v>2.3012374566461615E-4</v>
      </c>
      <c r="BC45" s="128">
        <v>1.0850005537771611E-3</v>
      </c>
      <c r="BD45" s="128">
        <v>4.3841033124269519E-4</v>
      </c>
      <c r="BE45" s="128">
        <v>1.2057631807125449E-3</v>
      </c>
      <c r="BF45" s="128">
        <v>9.9506998619920944E-4</v>
      </c>
      <c r="BG45" s="128">
        <v>3.0529627103276262E-4</v>
      </c>
      <c r="BH45" s="128">
        <v>2.6114559151565585E-4</v>
      </c>
      <c r="BI45" s="128">
        <v>4.5974901551588659E-3</v>
      </c>
      <c r="BJ45" s="128">
        <v>3.2804753235977116E-4</v>
      </c>
      <c r="BK45" s="128">
        <v>1.6219464107510148E-4</v>
      </c>
      <c r="BL45" s="128">
        <v>2.7752067285975637E-4</v>
      </c>
      <c r="BM45" s="128">
        <v>8.1350304509444406E-4</v>
      </c>
      <c r="BN45" s="128">
        <v>8.0169494904185664E-5</v>
      </c>
      <c r="BO45" s="128">
        <v>2.5854339933553889E-4</v>
      </c>
      <c r="BP45" s="128">
        <v>9.8760083643776621E-4</v>
      </c>
      <c r="BQ45" s="128">
        <v>2.0326131477323682E-6</v>
      </c>
      <c r="BR45" s="128">
        <v>5.3050943704030992E-5</v>
      </c>
      <c r="BS45" s="128">
        <v>7.8664780889478722E-5</v>
      </c>
      <c r="BT45" s="128">
        <v>2.903596444331391E-5</v>
      </c>
      <c r="BU45" s="128">
        <v>1.4412461771874587E-4</v>
      </c>
      <c r="BV45" s="128">
        <v>8.2103862615994378E-6</v>
      </c>
      <c r="BW45" s="128">
        <v>3.2026038351911449E-6</v>
      </c>
      <c r="BX45" s="128">
        <v>1.0226786651817355E-5</v>
      </c>
      <c r="BY45" s="128">
        <v>6.1471411169847593E-6</v>
      </c>
      <c r="BZ45" s="128">
        <v>2.432889813299916E-6</v>
      </c>
      <c r="CA45" s="128">
        <v>1.460259639592036E-6</v>
      </c>
      <c r="CB45" s="128">
        <v>1.575870682369794E-6</v>
      </c>
      <c r="CC45" s="128">
        <v>1.7210230009370638E-6</v>
      </c>
      <c r="CD45" s="128">
        <v>7.6115574045461526E-7</v>
      </c>
      <c r="CE45" s="128">
        <v>2.9981306173812459E-6</v>
      </c>
      <c r="CF45" s="128">
        <v>2.2587067574751795E-6</v>
      </c>
      <c r="CG45" s="128">
        <v>1.3727704943516908E-5</v>
      </c>
      <c r="CH45" s="128">
        <v>4.1148690091305243E-6</v>
      </c>
      <c r="CI45" s="128">
        <v>1.8714502816066469E-6</v>
      </c>
      <c r="CJ45" s="128">
        <v>3.0136224303362269E-6</v>
      </c>
      <c r="CK45" s="128">
        <v>7.0252034950947539E-6</v>
      </c>
      <c r="CL45" s="128">
        <v>5.2257505113975144E-7</v>
      </c>
      <c r="CM45" s="128">
        <v>2.5512195860397309E-6</v>
      </c>
      <c r="CN45" s="128">
        <v>3.8298931172374605E-6</v>
      </c>
      <c r="CO45" s="128">
        <v>4.2258717470351177E-6</v>
      </c>
      <c r="CP45" s="128">
        <v>2.3390476559816254E-6</v>
      </c>
      <c r="CQ45" s="128">
        <v>9.3345216104847116E-6</v>
      </c>
      <c r="CR45" s="128">
        <v>4.437117668329431E-6</v>
      </c>
      <c r="CS45" s="128">
        <v>1.5725188405180489E-6</v>
      </c>
      <c r="CT45" s="128">
        <v>1.2553745764367524E-5</v>
      </c>
      <c r="CU45" s="128">
        <v>2.2300608354504322E-5</v>
      </c>
      <c r="CV45" s="128">
        <v>1.051253966454958E-5</v>
      </c>
      <c r="CW45" s="128">
        <v>3.3905375852572768E-6</v>
      </c>
      <c r="CX45" s="128">
        <v>5.4759392556505985E-6</v>
      </c>
      <c r="CY45" s="128">
        <v>3.7959658033141974E-6</v>
      </c>
      <c r="CZ45" s="128">
        <v>8.6886831345507251E-6</v>
      </c>
      <c r="DA45" s="128">
        <v>1.2719814625707703E-6</v>
      </c>
      <c r="DB45" s="128">
        <v>8.5454945872764199E-5</v>
      </c>
      <c r="DC45" s="128">
        <v>2.6610765855031019E-6</v>
      </c>
      <c r="DD45" s="128">
        <v>9.7095937892702861E-6</v>
      </c>
      <c r="DE45" s="128">
        <v>5.5400158917360154E-6</v>
      </c>
      <c r="DF45" s="128">
        <v>1.0966595861935596E-5</v>
      </c>
      <c r="DG45" s="128">
        <v>3.8314047882803233E-6</v>
      </c>
      <c r="DH45" s="128">
        <v>4.5638130533239554E-6</v>
      </c>
      <c r="DI45" s="128">
        <v>9.5576561707252229E-6</v>
      </c>
      <c r="DJ45" s="128">
        <v>3.7226762550681025E-5</v>
      </c>
      <c r="DK45" s="128">
        <v>8.5463351610794305E-5</v>
      </c>
    </row>
    <row r="46" spans="2:115">
      <c r="B46" s="126">
        <v>272</v>
      </c>
      <c r="C46" s="127" t="s">
        <v>513</v>
      </c>
      <c r="D46" s="128">
        <v>0.17623658172257284</v>
      </c>
      <c r="E46" s="128">
        <v>0.10899526302264782</v>
      </c>
      <c r="F46" s="128">
        <v>4.4155326471719721E-2</v>
      </c>
      <c r="G46" s="128">
        <v>1.8906937298253706E-5</v>
      </c>
      <c r="H46" s="128">
        <v>2.4629953542225018E-2</v>
      </c>
      <c r="I46" s="128">
        <v>2.4164429762478425E-2</v>
      </c>
      <c r="J46" s="128">
        <v>5.0907405386260509E-5</v>
      </c>
      <c r="K46" s="128">
        <v>2.9242323732327663E-5</v>
      </c>
      <c r="L46" s="128">
        <v>6.5335943834288432E-5</v>
      </c>
      <c r="M46" s="128">
        <v>2.0496346946097779E-5</v>
      </c>
      <c r="N46" s="128">
        <v>2.3566005525987692E-5</v>
      </c>
      <c r="O46" s="128">
        <v>1.1434682227519026E-4</v>
      </c>
      <c r="P46" s="128">
        <v>1.5547470042121233E-4</v>
      </c>
      <c r="Q46" s="128">
        <v>3.5392490888021873E-4</v>
      </c>
      <c r="R46" s="128">
        <v>4.6315526948966841E-4</v>
      </c>
      <c r="S46" s="128">
        <v>4.2735170767674778E-5</v>
      </c>
      <c r="T46" s="128">
        <v>0</v>
      </c>
      <c r="U46" s="128">
        <v>2.3422894277609068E-5</v>
      </c>
      <c r="V46" s="128">
        <v>2.3453479887294667E-5</v>
      </c>
      <c r="W46" s="128">
        <v>3.0877713528011219E-4</v>
      </c>
      <c r="X46" s="128">
        <v>3.1067175761031979E-3</v>
      </c>
      <c r="Y46" s="128">
        <v>2.919567586789045E-5</v>
      </c>
      <c r="Z46" s="128">
        <v>5.1369445404819813E-5</v>
      </c>
      <c r="AA46" s="128">
        <v>3.9806042513817807E-4</v>
      </c>
      <c r="AB46" s="128">
        <v>2.2088231404012017E-5</v>
      </c>
      <c r="AC46" s="128">
        <v>8.3940056955743953E-5</v>
      </c>
      <c r="AD46" s="128">
        <v>0</v>
      </c>
      <c r="AE46" s="128">
        <v>3.3617089753168968E-5</v>
      </c>
      <c r="AF46" s="128">
        <v>6.3424735691684338E-5</v>
      </c>
      <c r="AG46" s="128">
        <v>4.5842500071257386E-5</v>
      </c>
      <c r="AH46" s="128">
        <v>4.2706902297695435E-4</v>
      </c>
      <c r="AI46" s="128">
        <v>2.3964996005820937E-4</v>
      </c>
      <c r="AJ46" s="128">
        <v>5.9361993928242834E-5</v>
      </c>
      <c r="AK46" s="128">
        <v>4.2659289287367254E-5</v>
      </c>
      <c r="AL46" s="128">
        <v>3.8629116572028003E-4</v>
      </c>
      <c r="AM46" s="128">
        <v>2.0011027965926122E-4</v>
      </c>
      <c r="AN46" s="128">
        <v>2.516582171386979E-4</v>
      </c>
      <c r="AO46" s="128">
        <v>2.5935993962703679E-4</v>
      </c>
      <c r="AP46" s="128">
        <v>1.6535875277994241E-4</v>
      </c>
      <c r="AQ46" s="128">
        <v>3.9167586960877731E-4</v>
      </c>
      <c r="AR46" s="128">
        <v>4.0307592026690313E-4</v>
      </c>
      <c r="AS46" s="128">
        <v>7.6140147434224307E-6</v>
      </c>
      <c r="AT46" s="128">
        <v>3.5608660058804613E-5</v>
      </c>
      <c r="AU46" s="128">
        <v>7.584742396389327E-5</v>
      </c>
      <c r="AV46" s="128">
        <v>2.4672703761246362E-5</v>
      </c>
      <c r="AW46" s="128">
        <v>1.4326893376059158E-4</v>
      </c>
      <c r="AX46" s="128">
        <v>1.009274589981908</v>
      </c>
      <c r="AY46" s="128">
        <v>1.0857233757948226E-2</v>
      </c>
      <c r="AZ46" s="128">
        <v>5.3729589388169605E-3</v>
      </c>
      <c r="BA46" s="128">
        <v>5.9060532540512059E-3</v>
      </c>
      <c r="BB46" s="128">
        <v>3.3056947547058712E-3</v>
      </c>
      <c r="BC46" s="128">
        <v>3.0998491513305492E-3</v>
      </c>
      <c r="BD46" s="128">
        <v>2.7427246730651333E-3</v>
      </c>
      <c r="BE46" s="128">
        <v>6.5564566151830317E-3</v>
      </c>
      <c r="BF46" s="128">
        <v>1.1395405199457555E-2</v>
      </c>
      <c r="BG46" s="128">
        <v>6.5268367067936092E-3</v>
      </c>
      <c r="BH46" s="128">
        <v>4.5738176440195894E-3</v>
      </c>
      <c r="BI46" s="128">
        <v>6.8542546112431791E-3</v>
      </c>
      <c r="BJ46" s="128">
        <v>7.3362541501376033E-3</v>
      </c>
      <c r="BK46" s="128">
        <v>3.674103198978151E-3</v>
      </c>
      <c r="BL46" s="128">
        <v>3.3069115531798618E-3</v>
      </c>
      <c r="BM46" s="128">
        <v>7.4999252287967976E-3</v>
      </c>
      <c r="BN46" s="128">
        <v>2.152040880860255E-3</v>
      </c>
      <c r="BO46" s="128">
        <v>6.0778587806371662E-3</v>
      </c>
      <c r="BP46" s="128">
        <v>2.6240058183913282E-3</v>
      </c>
      <c r="BQ46" s="128">
        <v>2.0200489698951297E-5</v>
      </c>
      <c r="BR46" s="128">
        <v>1.212660724826634E-3</v>
      </c>
      <c r="BS46" s="128">
        <v>1.7366127230418703E-3</v>
      </c>
      <c r="BT46" s="128">
        <v>6.8183780601236582E-4</v>
      </c>
      <c r="BU46" s="128">
        <v>3.9880890663852543E-3</v>
      </c>
      <c r="BV46" s="128">
        <v>1.6870556003519368E-4</v>
      </c>
      <c r="BW46" s="128">
        <v>5.0166448746669727E-5</v>
      </c>
      <c r="BX46" s="128">
        <v>1.2220677555544718E-4</v>
      </c>
      <c r="BY46" s="128">
        <v>4.4139315123255824E-5</v>
      </c>
      <c r="BZ46" s="128">
        <v>2.3942149393877984E-5</v>
      </c>
      <c r="CA46" s="128">
        <v>1.9483744264263822E-5</v>
      </c>
      <c r="CB46" s="128">
        <v>1.4481062912330748E-5</v>
      </c>
      <c r="CC46" s="128">
        <v>2.0660639129440871E-5</v>
      </c>
      <c r="CD46" s="128">
        <v>1.3059838254847173E-5</v>
      </c>
      <c r="CE46" s="128">
        <v>4.4828061874185725E-5</v>
      </c>
      <c r="CF46" s="128">
        <v>2.2572552155154952E-5</v>
      </c>
      <c r="CG46" s="128">
        <v>1.5913029409980086E-4</v>
      </c>
      <c r="CH46" s="128">
        <v>5.9070380839180567E-5</v>
      </c>
      <c r="CI46" s="128">
        <v>1.6447422432083922E-5</v>
      </c>
      <c r="CJ46" s="128">
        <v>3.03701652299998E-5</v>
      </c>
      <c r="CK46" s="128">
        <v>5.7937842579284356E-5</v>
      </c>
      <c r="CL46" s="128">
        <v>7.57396433952332E-6</v>
      </c>
      <c r="CM46" s="128">
        <v>2.7616556758783338E-5</v>
      </c>
      <c r="CN46" s="128">
        <v>4.7332081559816267E-5</v>
      </c>
      <c r="CO46" s="128">
        <v>2.8921528403930989E-5</v>
      </c>
      <c r="CP46" s="128">
        <v>2.4280301914312484E-5</v>
      </c>
      <c r="CQ46" s="128">
        <v>8.9170523012468392E-5</v>
      </c>
      <c r="CR46" s="128">
        <v>6.4052268136919816E-5</v>
      </c>
      <c r="CS46" s="128">
        <v>1.8248165564200945E-5</v>
      </c>
      <c r="CT46" s="128">
        <v>6.8988890191287353E-5</v>
      </c>
      <c r="CU46" s="128">
        <v>5.2703554344498316E-4</v>
      </c>
      <c r="CV46" s="128">
        <v>3.6978731815320823E-5</v>
      </c>
      <c r="CW46" s="128">
        <v>4.679517994491263E-5</v>
      </c>
      <c r="CX46" s="128">
        <v>9.9905943328201333E-5</v>
      </c>
      <c r="CY46" s="128">
        <v>6.4236430194174079E-5</v>
      </c>
      <c r="CZ46" s="128">
        <v>8.2478991871324988E-5</v>
      </c>
      <c r="DA46" s="128">
        <v>2.4510207581821203E-5</v>
      </c>
      <c r="DB46" s="128">
        <v>9.7843391036393193E-4</v>
      </c>
      <c r="DC46" s="128">
        <v>2.6857487007784463E-5</v>
      </c>
      <c r="DD46" s="128">
        <v>1.7278023346680628E-4</v>
      </c>
      <c r="DE46" s="128">
        <v>9.4514164318261726E-5</v>
      </c>
      <c r="DF46" s="128">
        <v>1.6436938387774872E-4</v>
      </c>
      <c r="DG46" s="128">
        <v>2.9558589510431319E-5</v>
      </c>
      <c r="DH46" s="128">
        <v>2.7309159851322922E-5</v>
      </c>
      <c r="DI46" s="128">
        <v>1.3083212392739582E-4</v>
      </c>
      <c r="DJ46" s="128">
        <v>2.768849623572749E-4</v>
      </c>
      <c r="DK46" s="128">
        <v>2.8772471624782331E-4</v>
      </c>
    </row>
    <row r="47" spans="2:115">
      <c r="B47" s="126">
        <v>281</v>
      </c>
      <c r="C47" s="127" t="s">
        <v>514</v>
      </c>
      <c r="D47" s="128">
        <v>0.36907220701654841</v>
      </c>
      <c r="E47" s="128">
        <v>0.20793886922580673</v>
      </c>
      <c r="F47" s="128">
        <v>0.11067612791592968</v>
      </c>
      <c r="G47" s="128">
        <v>9.1846793774921431E-5</v>
      </c>
      <c r="H47" s="128">
        <v>4.819830591868221E-2</v>
      </c>
      <c r="I47" s="128">
        <v>4.4453401573921289E-2</v>
      </c>
      <c r="J47" s="128">
        <v>9.0376596355152194E-5</v>
      </c>
      <c r="K47" s="128">
        <v>7.8215957059573474E-5</v>
      </c>
      <c r="L47" s="128">
        <v>1.2538473556403511E-4</v>
      </c>
      <c r="M47" s="128">
        <v>2.7963129795273291E-5</v>
      </c>
      <c r="N47" s="128">
        <v>3.4153329639800526E-5</v>
      </c>
      <c r="O47" s="128">
        <v>1.4751192817078854E-4</v>
      </c>
      <c r="P47" s="128">
        <v>1.138094774766752E-4</v>
      </c>
      <c r="Q47" s="128">
        <v>3.0452881286967752E-5</v>
      </c>
      <c r="R47" s="128">
        <v>3.0881723131546198E-5</v>
      </c>
      <c r="S47" s="128">
        <v>7.1416318214227723E-5</v>
      </c>
      <c r="T47" s="128">
        <v>0</v>
      </c>
      <c r="U47" s="128">
        <v>9.9587819685763377E-5</v>
      </c>
      <c r="V47" s="128">
        <v>5.5802163512683515E-5</v>
      </c>
      <c r="W47" s="128">
        <v>2.1846830651324866E-4</v>
      </c>
      <c r="X47" s="128">
        <v>7.4942181655637309E-4</v>
      </c>
      <c r="Y47" s="128">
        <v>1.5221789054644695E-4</v>
      </c>
      <c r="Z47" s="128">
        <v>1.9505893329990171E-4</v>
      </c>
      <c r="AA47" s="128">
        <v>4.7218961548802712E-5</v>
      </c>
      <c r="AB47" s="128">
        <v>6.4611313324931628E-5</v>
      </c>
      <c r="AC47" s="128">
        <v>3.4269577332343031E-5</v>
      </c>
      <c r="AD47" s="128">
        <v>0</v>
      </c>
      <c r="AE47" s="128">
        <v>8.4418650842780254E-5</v>
      </c>
      <c r="AF47" s="128">
        <v>4.4357760087752288E-4</v>
      </c>
      <c r="AG47" s="128">
        <v>3.1054040438300423E-4</v>
      </c>
      <c r="AH47" s="128">
        <v>4.4705652407453493E-5</v>
      </c>
      <c r="AI47" s="128">
        <v>5.6164243529327983E-5</v>
      </c>
      <c r="AJ47" s="128">
        <v>8.3166120291008101E-6</v>
      </c>
      <c r="AK47" s="128">
        <v>1.7987209307688333E-4</v>
      </c>
      <c r="AL47" s="128">
        <v>1.0432791808080144E-4</v>
      </c>
      <c r="AM47" s="128">
        <v>1.3578037932508166E-4</v>
      </c>
      <c r="AN47" s="128">
        <v>4.7754218148395246E-5</v>
      </c>
      <c r="AO47" s="128">
        <v>1.2321776541188151E-4</v>
      </c>
      <c r="AP47" s="128">
        <v>2.4847265748633899E-4</v>
      </c>
      <c r="AQ47" s="128">
        <v>1.0013234230196228E-4</v>
      </c>
      <c r="AR47" s="128">
        <v>1.5458250346671147E-4</v>
      </c>
      <c r="AS47" s="128">
        <v>4.1545565535408308E-5</v>
      </c>
      <c r="AT47" s="128">
        <v>5.3823663335865541E-5</v>
      </c>
      <c r="AU47" s="128">
        <v>1.3877165899282948E-4</v>
      </c>
      <c r="AV47" s="128">
        <v>1.1922510309731835E-4</v>
      </c>
      <c r="AW47" s="128">
        <v>2.2113630241421195E-5</v>
      </c>
      <c r="AX47" s="128">
        <v>5.5115379402179897E-5</v>
      </c>
      <c r="AY47" s="128">
        <v>1.0069484305259726</v>
      </c>
      <c r="AZ47" s="128">
        <v>3.8606037895212443E-4</v>
      </c>
      <c r="BA47" s="128">
        <v>1.9161262529664638E-4</v>
      </c>
      <c r="BB47" s="128">
        <v>1.1191933807474059E-4</v>
      </c>
      <c r="BC47" s="128">
        <v>4.0617916654153862E-5</v>
      </c>
      <c r="BD47" s="128">
        <v>4.3445370277943691E-5</v>
      </c>
      <c r="BE47" s="128">
        <v>1.0402147397581912E-4</v>
      </c>
      <c r="BF47" s="128">
        <v>5.8081615352173806E-5</v>
      </c>
      <c r="BG47" s="128">
        <v>5.081421507594641E-5</v>
      </c>
      <c r="BH47" s="128">
        <v>3.6519800517524285E-5</v>
      </c>
      <c r="BI47" s="128">
        <v>5.7219414973893785E-5</v>
      </c>
      <c r="BJ47" s="128">
        <v>8.5942916985744049E-5</v>
      </c>
      <c r="BK47" s="128">
        <v>5.4166236467681844E-5</v>
      </c>
      <c r="BL47" s="128">
        <v>2.6256664369287277E-5</v>
      </c>
      <c r="BM47" s="128">
        <v>4.8967679261705938E-5</v>
      </c>
      <c r="BN47" s="128">
        <v>1.2198463008655882E-4</v>
      </c>
      <c r="BO47" s="128">
        <v>7.6641529161773257E-4</v>
      </c>
      <c r="BP47" s="128">
        <v>2.3026205306888601E-3</v>
      </c>
      <c r="BQ47" s="128">
        <v>2.8025941728133094E-5</v>
      </c>
      <c r="BR47" s="128">
        <v>2.3352237996019307E-2</v>
      </c>
      <c r="BS47" s="128">
        <v>3.1368619810490286E-2</v>
      </c>
      <c r="BT47" s="128">
        <v>9.9689669011359013E-3</v>
      </c>
      <c r="BU47" s="128">
        <v>2.7679475890383325E-2</v>
      </c>
      <c r="BV47" s="128">
        <v>2.4284048148280854E-4</v>
      </c>
      <c r="BW47" s="128">
        <v>6.7734618824780363E-4</v>
      </c>
      <c r="BX47" s="128">
        <v>6.8510428153638282E-4</v>
      </c>
      <c r="BY47" s="128">
        <v>7.8151827223047363E-5</v>
      </c>
      <c r="BZ47" s="128">
        <v>7.3676481224849348E-5</v>
      </c>
      <c r="CA47" s="128">
        <v>6.4549114636235219E-5</v>
      </c>
      <c r="CB47" s="128">
        <v>9.3968938921758707E-5</v>
      </c>
      <c r="CC47" s="128">
        <v>2.6032026618295179E-4</v>
      </c>
      <c r="CD47" s="128">
        <v>2.0121437423172641E-4</v>
      </c>
      <c r="CE47" s="128">
        <v>3.0231649476998964E-4</v>
      </c>
      <c r="CF47" s="128">
        <v>1.9933961985948284E-5</v>
      </c>
      <c r="CG47" s="128">
        <v>2.7582212819654805E-4</v>
      </c>
      <c r="CH47" s="128">
        <v>9.9615143075617327E-5</v>
      </c>
      <c r="CI47" s="128">
        <v>5.585609311982911E-5</v>
      </c>
      <c r="CJ47" s="128">
        <v>1.7951888774442152E-4</v>
      </c>
      <c r="CK47" s="128">
        <v>1.8327386918103573E-4</v>
      </c>
      <c r="CL47" s="128">
        <v>3.0957973299648405E-5</v>
      </c>
      <c r="CM47" s="128">
        <v>1.1293945437143749E-4</v>
      </c>
      <c r="CN47" s="128">
        <v>4.8800631226049646E-4</v>
      </c>
      <c r="CO47" s="128">
        <v>3.3427691379664718E-5</v>
      </c>
      <c r="CP47" s="128">
        <v>1.3486236091856695E-4</v>
      </c>
      <c r="CQ47" s="128">
        <v>4.2053200834250298E-5</v>
      </c>
      <c r="CR47" s="128">
        <v>1.2206300005663925E-4</v>
      </c>
      <c r="CS47" s="128">
        <v>1.3921514120283885E-4</v>
      </c>
      <c r="CT47" s="128">
        <v>8.7812773780796943E-5</v>
      </c>
      <c r="CU47" s="128">
        <v>5.137784845756471E-5</v>
      </c>
      <c r="CV47" s="128">
        <v>7.664251534363337E-5</v>
      </c>
      <c r="CW47" s="128">
        <v>7.6663045592126274E-5</v>
      </c>
      <c r="CX47" s="128">
        <v>5.7780768899596444E-5</v>
      </c>
      <c r="CY47" s="128">
        <v>3.7448840626698247E-5</v>
      </c>
      <c r="CZ47" s="128">
        <v>8.2453075153410193E-5</v>
      </c>
      <c r="DA47" s="128">
        <v>7.7863293452577149E-5</v>
      </c>
      <c r="DB47" s="128">
        <v>9.0961002648304128E-5</v>
      </c>
      <c r="DC47" s="128">
        <v>4.0961829179521278E-5</v>
      </c>
      <c r="DD47" s="128">
        <v>1.011945517459332E-4</v>
      </c>
      <c r="DE47" s="128">
        <v>5.8521555639268602E-5</v>
      </c>
      <c r="DF47" s="128">
        <v>7.9139717004355508E-5</v>
      </c>
      <c r="DG47" s="128">
        <v>1.0442514230777424E-4</v>
      </c>
      <c r="DH47" s="128">
        <v>2.7601443785742789E-5</v>
      </c>
      <c r="DI47" s="128">
        <v>7.4205323277047979E-5</v>
      </c>
      <c r="DJ47" s="128">
        <v>1.0094224353778035E-4</v>
      </c>
      <c r="DK47" s="128">
        <v>3.2417260026629984E-4</v>
      </c>
    </row>
    <row r="48" spans="2:115">
      <c r="B48" s="126">
        <v>289</v>
      </c>
      <c r="C48" s="127" t="s">
        <v>515</v>
      </c>
      <c r="D48" s="128">
        <v>0.2752501472301041</v>
      </c>
      <c r="E48" s="128">
        <v>0.28154162548671419</v>
      </c>
      <c r="F48" s="128">
        <v>8.5826200312290601E-2</v>
      </c>
      <c r="G48" s="128">
        <v>8.3125976974719306E-4</v>
      </c>
      <c r="H48" s="128">
        <v>8.3593658134505838E-2</v>
      </c>
      <c r="I48" s="128">
        <v>7.51241099065873E-2</v>
      </c>
      <c r="J48" s="128">
        <v>1.4330727957941403E-3</v>
      </c>
      <c r="K48" s="128">
        <v>3.8083137680058372E-4</v>
      </c>
      <c r="L48" s="128">
        <v>2.439172764731751E-4</v>
      </c>
      <c r="M48" s="128">
        <v>3.6033024810938526E-4</v>
      </c>
      <c r="N48" s="128">
        <v>1.448413489388838E-4</v>
      </c>
      <c r="O48" s="128">
        <v>1.5117961354108669E-3</v>
      </c>
      <c r="P48" s="128">
        <v>2.7324869182380955E-3</v>
      </c>
      <c r="Q48" s="128">
        <v>1.289422687718838E-3</v>
      </c>
      <c r="R48" s="128">
        <v>2.0938319038524708E-2</v>
      </c>
      <c r="S48" s="128">
        <v>2.8868951539077825E-4</v>
      </c>
      <c r="T48" s="128">
        <v>0</v>
      </c>
      <c r="U48" s="128">
        <v>2.062158951666159E-4</v>
      </c>
      <c r="V48" s="128">
        <v>4.7097720769324246E-4</v>
      </c>
      <c r="W48" s="128">
        <v>5.0899362702833016E-3</v>
      </c>
      <c r="X48" s="128">
        <v>1.9803014305494148E-2</v>
      </c>
      <c r="Y48" s="128">
        <v>4.5226184094216326E-4</v>
      </c>
      <c r="Z48" s="128">
        <v>6.5257529341810933E-4</v>
      </c>
      <c r="AA48" s="128">
        <v>3.0920219201865208E-4</v>
      </c>
      <c r="AB48" s="128">
        <v>1.5470850415981712E-4</v>
      </c>
      <c r="AC48" s="128">
        <v>5.4920268757302363E-3</v>
      </c>
      <c r="AD48" s="128">
        <v>0</v>
      </c>
      <c r="AE48" s="128">
        <v>2.4707995265527633E-3</v>
      </c>
      <c r="AF48" s="128">
        <v>1.5575802172950893E-3</v>
      </c>
      <c r="AG48" s="128">
        <v>7.9105736070868835E-4</v>
      </c>
      <c r="AH48" s="128">
        <v>6.6157109404577988E-3</v>
      </c>
      <c r="AI48" s="128">
        <v>5.7595518220713796E-3</v>
      </c>
      <c r="AJ48" s="128">
        <v>1.4226833983987982E-3</v>
      </c>
      <c r="AK48" s="128">
        <v>3.6151504574235448E-4</v>
      </c>
      <c r="AL48" s="128">
        <v>7.2969615308047988E-4</v>
      </c>
      <c r="AM48" s="128">
        <v>1.0165215244961459E-2</v>
      </c>
      <c r="AN48" s="128">
        <v>3.3560805423753569E-3</v>
      </c>
      <c r="AO48" s="128">
        <v>2.8876330645445361E-3</v>
      </c>
      <c r="AP48" s="128">
        <v>4.2330421175022035E-3</v>
      </c>
      <c r="AQ48" s="128">
        <v>4.9718097196882463E-3</v>
      </c>
      <c r="AR48" s="128">
        <v>2.974602371671044E-3</v>
      </c>
      <c r="AS48" s="128">
        <v>5.3026066811126534E-5</v>
      </c>
      <c r="AT48" s="128">
        <v>1.4769102467149432E-4</v>
      </c>
      <c r="AU48" s="128">
        <v>3.4770842653331952E-3</v>
      </c>
      <c r="AV48" s="128">
        <v>2.2551631959293907E-4</v>
      </c>
      <c r="AW48" s="128">
        <v>2.20668312802574E-4</v>
      </c>
      <c r="AX48" s="128">
        <v>7.9488925475781002E-4</v>
      </c>
      <c r="AY48" s="128">
        <v>1.5010985591221255E-2</v>
      </c>
      <c r="AZ48" s="128">
        <v>1.0164459674176993</v>
      </c>
      <c r="BA48" s="128">
        <v>9.8725266099093725E-3</v>
      </c>
      <c r="BB48" s="128">
        <v>8.4782412382287328E-3</v>
      </c>
      <c r="BC48" s="128">
        <v>9.2317999263075139E-3</v>
      </c>
      <c r="BD48" s="128">
        <v>3.5303142752627545E-3</v>
      </c>
      <c r="BE48" s="128">
        <v>5.6682293063925271E-3</v>
      </c>
      <c r="BF48" s="128">
        <v>9.7797188270506794E-3</v>
      </c>
      <c r="BG48" s="128">
        <v>8.1223884138478218E-3</v>
      </c>
      <c r="BH48" s="128">
        <v>7.5232812980745058E-3</v>
      </c>
      <c r="BI48" s="128">
        <v>5.4872360912833857E-3</v>
      </c>
      <c r="BJ48" s="128">
        <v>8.2694778419919006E-3</v>
      </c>
      <c r="BK48" s="128">
        <v>1.9243080365028014E-2</v>
      </c>
      <c r="BL48" s="128">
        <v>2.2844274769337641E-3</v>
      </c>
      <c r="BM48" s="128">
        <v>3.6168068185423665E-3</v>
      </c>
      <c r="BN48" s="128">
        <v>6.4251129822156874E-3</v>
      </c>
      <c r="BO48" s="128">
        <v>2.598386469433354E-3</v>
      </c>
      <c r="BP48" s="128">
        <v>6.0360939533578113E-3</v>
      </c>
      <c r="BQ48" s="128">
        <v>2.4696262793264689E-4</v>
      </c>
      <c r="BR48" s="128">
        <v>4.5538960518378725E-3</v>
      </c>
      <c r="BS48" s="128">
        <v>1.7689050161869922E-2</v>
      </c>
      <c r="BT48" s="128">
        <v>1.9822645316602758E-3</v>
      </c>
      <c r="BU48" s="128">
        <v>2.4623799136525267E-3</v>
      </c>
      <c r="BV48" s="128">
        <v>3.5602395648677348E-4</v>
      </c>
      <c r="BW48" s="128">
        <v>9.5651108403715642E-4</v>
      </c>
      <c r="BX48" s="128">
        <v>7.302758749690491E-4</v>
      </c>
      <c r="BY48" s="128">
        <v>2.649129714111404E-4</v>
      </c>
      <c r="BZ48" s="128">
        <v>8.4243381718965098E-4</v>
      </c>
      <c r="CA48" s="128">
        <v>1.2534938833315087E-4</v>
      </c>
      <c r="CB48" s="128">
        <v>1.0780071554268053E-4</v>
      </c>
      <c r="CC48" s="128">
        <v>2.382225887064693E-4</v>
      </c>
      <c r="CD48" s="128">
        <v>2.4484404724429607E-4</v>
      </c>
      <c r="CE48" s="128">
        <v>3.555160112595456E-4</v>
      </c>
      <c r="CF48" s="128">
        <v>3.8609159721897916E-4</v>
      </c>
      <c r="CG48" s="128">
        <v>7.540138190486968E-4</v>
      </c>
      <c r="CH48" s="128">
        <v>7.7689556372392799E-4</v>
      </c>
      <c r="CI48" s="128">
        <v>3.9463040417462593E-4</v>
      </c>
      <c r="CJ48" s="128">
        <v>9.1465710230754377E-4</v>
      </c>
      <c r="CK48" s="128">
        <v>3.3769120419853034E-3</v>
      </c>
      <c r="CL48" s="128">
        <v>5.096121595553119E-5</v>
      </c>
      <c r="CM48" s="128">
        <v>3.5729385312850101E-4</v>
      </c>
      <c r="CN48" s="128">
        <v>3.7605537163048694E-4</v>
      </c>
      <c r="CO48" s="128">
        <v>1.6406379242980089E-4</v>
      </c>
      <c r="CP48" s="128">
        <v>2.5265463138294863E-4</v>
      </c>
      <c r="CQ48" s="128">
        <v>2.1456085990868512E-4</v>
      </c>
      <c r="CR48" s="128">
        <v>7.8445774861399329E-4</v>
      </c>
      <c r="CS48" s="128">
        <v>1.6905960661410465E-4</v>
      </c>
      <c r="CT48" s="128">
        <v>2.6526896381898522E-4</v>
      </c>
      <c r="CU48" s="128">
        <v>7.30595789985038E-4</v>
      </c>
      <c r="CV48" s="128">
        <v>2.7564633634082661E-4</v>
      </c>
      <c r="CW48" s="128">
        <v>2.5539146703783554E-4</v>
      </c>
      <c r="CX48" s="128">
        <v>3.2030947893648163E-4</v>
      </c>
      <c r="CY48" s="128">
        <v>6.0555570143322414E-4</v>
      </c>
      <c r="CZ48" s="128">
        <v>5.5433512256939429E-4</v>
      </c>
      <c r="DA48" s="128">
        <v>1.1371439364208105E-4</v>
      </c>
      <c r="DB48" s="128">
        <v>1.7778327379842445E-3</v>
      </c>
      <c r="DC48" s="128">
        <v>1.8236301398473918E-4</v>
      </c>
      <c r="DD48" s="128">
        <v>6.8338270116771922E-4</v>
      </c>
      <c r="DE48" s="128">
        <v>1.1477220939669372E-3</v>
      </c>
      <c r="DF48" s="128">
        <v>1.3094462525032899E-3</v>
      </c>
      <c r="DG48" s="128">
        <v>2.069363557290385E-4</v>
      </c>
      <c r="DH48" s="128">
        <v>3.1923795995937641E-4</v>
      </c>
      <c r="DI48" s="128">
        <v>2.3286316896053939E-3</v>
      </c>
      <c r="DJ48" s="128">
        <v>5.871977799787485E-4</v>
      </c>
      <c r="DK48" s="128">
        <v>1.2218055595838682E-3</v>
      </c>
    </row>
    <row r="49" spans="2:115">
      <c r="B49" s="126">
        <v>291</v>
      </c>
      <c r="C49" s="127" t="s">
        <v>516</v>
      </c>
      <c r="D49" s="128">
        <v>0.10217795106434358</v>
      </c>
      <c r="E49" s="128">
        <v>0.16907603717827208</v>
      </c>
      <c r="F49" s="128">
        <v>0.16049028922192618</v>
      </c>
      <c r="G49" s="128">
        <v>5.0354840137272535E-5</v>
      </c>
      <c r="H49" s="128">
        <v>3.2832027575100162E-2</v>
      </c>
      <c r="I49" s="128">
        <v>3.0888965890934098E-2</v>
      </c>
      <c r="J49" s="128">
        <v>1.2475424933359238E-4</v>
      </c>
      <c r="K49" s="128">
        <v>5.6726202822227416E-5</v>
      </c>
      <c r="L49" s="128">
        <v>2.061340576769901E-4</v>
      </c>
      <c r="M49" s="128">
        <v>4.3909503529257538E-5</v>
      </c>
      <c r="N49" s="128">
        <v>3.0196770713377406E-5</v>
      </c>
      <c r="O49" s="128">
        <v>8.0431780613431523E-5</v>
      </c>
      <c r="P49" s="128">
        <v>6.0135969311832271E-4</v>
      </c>
      <c r="Q49" s="128">
        <v>3.2652781549550736E-5</v>
      </c>
      <c r="R49" s="128">
        <v>2.9610713828643747E-5</v>
      </c>
      <c r="S49" s="128">
        <v>6.1583546609465098E-5</v>
      </c>
      <c r="T49" s="128">
        <v>0</v>
      </c>
      <c r="U49" s="128">
        <v>4.9855280781594701E-5</v>
      </c>
      <c r="V49" s="128">
        <v>3.1433328201406064E-5</v>
      </c>
      <c r="W49" s="128">
        <v>5.3074463060772893E-5</v>
      </c>
      <c r="X49" s="128">
        <v>1.2861163278953905E-4</v>
      </c>
      <c r="Y49" s="128">
        <v>3.6267451900603909E-5</v>
      </c>
      <c r="Z49" s="128">
        <v>3.5781501093994893E-5</v>
      </c>
      <c r="AA49" s="128">
        <v>2.4520339123790504E-5</v>
      </c>
      <c r="AB49" s="128">
        <v>4.911655064521822E-5</v>
      </c>
      <c r="AC49" s="128">
        <v>3.4351831804435413E-5</v>
      </c>
      <c r="AD49" s="128">
        <v>0</v>
      </c>
      <c r="AE49" s="128">
        <v>4.5465214728813363E-5</v>
      </c>
      <c r="AF49" s="128">
        <v>9.0847043140577339E-5</v>
      </c>
      <c r="AG49" s="128">
        <v>5.5058599034174505E-5</v>
      </c>
      <c r="AH49" s="128">
        <v>3.8055293952329031E-5</v>
      </c>
      <c r="AI49" s="128">
        <v>2.418910340082298E-5</v>
      </c>
      <c r="AJ49" s="128">
        <v>1.0887530711975718E-5</v>
      </c>
      <c r="AK49" s="128">
        <v>7.04697731565023E-5</v>
      </c>
      <c r="AL49" s="128">
        <v>8.685265232300574E-5</v>
      </c>
      <c r="AM49" s="128">
        <v>1.1641018581378181E-4</v>
      </c>
      <c r="AN49" s="128">
        <v>4.2033977629361189E-5</v>
      </c>
      <c r="AO49" s="128">
        <v>1.8104538719829888E-4</v>
      </c>
      <c r="AP49" s="128">
        <v>1.0513886223581558E-4</v>
      </c>
      <c r="AQ49" s="128">
        <v>4.8703804048242787E-4</v>
      </c>
      <c r="AR49" s="128">
        <v>1.7284523670799967E-4</v>
      </c>
      <c r="AS49" s="128">
        <v>1.0682579751598356E-5</v>
      </c>
      <c r="AT49" s="128">
        <v>1.8562812261159391E-5</v>
      </c>
      <c r="AU49" s="128">
        <v>2.1128295486891487E-4</v>
      </c>
      <c r="AV49" s="128">
        <v>3.2114004119226652E-5</v>
      </c>
      <c r="AW49" s="128">
        <v>2.7106274709821464E-5</v>
      </c>
      <c r="AX49" s="128">
        <v>2.8968865363247763E-5</v>
      </c>
      <c r="AY49" s="128">
        <v>1.3475008159927223E-4</v>
      </c>
      <c r="AZ49" s="128">
        <v>1.1663238926535593E-4</v>
      </c>
      <c r="BA49" s="128">
        <v>1.0158080075194889</v>
      </c>
      <c r="BB49" s="128">
        <v>4.1584802669813667E-3</v>
      </c>
      <c r="BC49" s="128">
        <v>1.2765634150131819E-3</v>
      </c>
      <c r="BD49" s="128">
        <v>2.1808180021505415E-4</v>
      </c>
      <c r="BE49" s="128">
        <v>2.2446133148058421E-4</v>
      </c>
      <c r="BF49" s="128">
        <v>9.742668782310995E-4</v>
      </c>
      <c r="BG49" s="128">
        <v>2.4908165907897824E-3</v>
      </c>
      <c r="BH49" s="128">
        <v>3.1656024853776927E-4</v>
      </c>
      <c r="BI49" s="128">
        <v>3.6469519075817864E-5</v>
      </c>
      <c r="BJ49" s="128">
        <v>2.7938872394805232E-4</v>
      </c>
      <c r="BK49" s="128">
        <v>2.0654075896130132E-4</v>
      </c>
      <c r="BL49" s="128">
        <v>3.6231106842250451E-4</v>
      </c>
      <c r="BM49" s="128">
        <v>1.0541564213926587E-3</v>
      </c>
      <c r="BN49" s="128">
        <v>1.9363093205136041E-3</v>
      </c>
      <c r="BO49" s="128">
        <v>1.1759479484798096E-3</v>
      </c>
      <c r="BP49" s="128">
        <v>1.2200279597581426E-4</v>
      </c>
      <c r="BQ49" s="128">
        <v>5.3169502833724825E-5</v>
      </c>
      <c r="BR49" s="128">
        <v>8.8262269328561827E-4</v>
      </c>
      <c r="BS49" s="128">
        <v>1.1355375588862688E-4</v>
      </c>
      <c r="BT49" s="128">
        <v>5.81249998357908E-4</v>
      </c>
      <c r="BU49" s="128">
        <v>9.1069637970046509E-4</v>
      </c>
      <c r="BV49" s="128">
        <v>1.3579356558081877E-4</v>
      </c>
      <c r="BW49" s="128">
        <v>2.5875115212154072E-5</v>
      </c>
      <c r="BX49" s="128">
        <v>1.304260173222915E-3</v>
      </c>
      <c r="BY49" s="128">
        <v>1.0331387890261013E-4</v>
      </c>
      <c r="BZ49" s="128">
        <v>3.5205162051340966E-5</v>
      </c>
      <c r="CA49" s="128">
        <v>2.3254725170443627E-5</v>
      </c>
      <c r="CB49" s="128">
        <v>1.6087005918047096E-5</v>
      </c>
      <c r="CC49" s="128">
        <v>1.2306742718024531E-5</v>
      </c>
      <c r="CD49" s="128">
        <v>2.9102595468909795E-6</v>
      </c>
      <c r="CE49" s="128">
        <v>5.7667682429425851E-5</v>
      </c>
      <c r="CF49" s="128">
        <v>7.1465052000898902E-5</v>
      </c>
      <c r="CG49" s="128">
        <v>5.7291908314076204E-4</v>
      </c>
      <c r="CH49" s="128">
        <v>6.0231801139560067E-5</v>
      </c>
      <c r="CI49" s="128">
        <v>3.5251511645176095E-5</v>
      </c>
      <c r="CJ49" s="128">
        <v>4.5404189031811696E-5</v>
      </c>
      <c r="CK49" s="128">
        <v>7.3138216988387426E-5</v>
      </c>
      <c r="CL49" s="128">
        <v>1.6227836178853974E-5</v>
      </c>
      <c r="CM49" s="128">
        <v>5.0669017947233474E-5</v>
      </c>
      <c r="CN49" s="128">
        <v>4.6916114967161113E-5</v>
      </c>
      <c r="CO49" s="128">
        <v>6.1841038116388023E-5</v>
      </c>
      <c r="CP49" s="128">
        <v>3.0825205937741886E-5</v>
      </c>
      <c r="CQ49" s="128">
        <v>2.8588695273193485E-5</v>
      </c>
      <c r="CR49" s="128">
        <v>7.5310471001241951E-5</v>
      </c>
      <c r="CS49" s="128">
        <v>2.6143707412074848E-5</v>
      </c>
      <c r="CT49" s="128">
        <v>7.7383548235660578E-5</v>
      </c>
      <c r="CU49" s="128">
        <v>2.7943284498408091E-5</v>
      </c>
      <c r="CV49" s="128">
        <v>5.9965019992987083E-5</v>
      </c>
      <c r="CW49" s="128">
        <v>2.9228557123008692E-5</v>
      </c>
      <c r="CX49" s="128">
        <v>3.499180153341608E-5</v>
      </c>
      <c r="CY49" s="128">
        <v>3.0651393966037909E-5</v>
      </c>
      <c r="CZ49" s="128">
        <v>2.7789839274706567E-4</v>
      </c>
      <c r="DA49" s="128">
        <v>2.2352068828422049E-5</v>
      </c>
      <c r="DB49" s="128">
        <v>3.888887645729408E-3</v>
      </c>
      <c r="DC49" s="128">
        <v>4.4019969547080607E-5</v>
      </c>
      <c r="DD49" s="128">
        <v>8.1832595218503404E-5</v>
      </c>
      <c r="DE49" s="128">
        <v>3.4821774146154757E-5</v>
      </c>
      <c r="DF49" s="128">
        <v>6.2595106798379323E-5</v>
      </c>
      <c r="DG49" s="128">
        <v>5.2805571476553796E-5</v>
      </c>
      <c r="DH49" s="128">
        <v>2.2695886723764895E-5</v>
      </c>
      <c r="DI49" s="128">
        <v>4.8833853508239309E-5</v>
      </c>
      <c r="DJ49" s="128">
        <v>2.2311763117345398E-5</v>
      </c>
      <c r="DK49" s="128">
        <v>2.1517177639343194E-5</v>
      </c>
    </row>
    <row r="50" spans="2:115">
      <c r="B50" s="126">
        <v>301</v>
      </c>
      <c r="C50" s="127" t="s">
        <v>517</v>
      </c>
      <c r="D50" s="128">
        <v>0.17133345672933864</v>
      </c>
      <c r="E50" s="128">
        <v>0.22431528945605941</v>
      </c>
      <c r="F50" s="128">
        <v>0.12528815305232022</v>
      </c>
      <c r="G50" s="128">
        <v>1.425269623279991E-5</v>
      </c>
      <c r="H50" s="128">
        <v>4.5369137782857644E-2</v>
      </c>
      <c r="I50" s="128">
        <v>4.3509733318416594E-2</v>
      </c>
      <c r="J50" s="128">
        <v>3.1493714909115608E-4</v>
      </c>
      <c r="K50" s="128">
        <v>1.3808030729726726E-4</v>
      </c>
      <c r="L50" s="128">
        <v>5.2322631855774996E-4</v>
      </c>
      <c r="M50" s="128">
        <v>1.2556747345501614E-4</v>
      </c>
      <c r="N50" s="128">
        <v>6.2197491786335763E-5</v>
      </c>
      <c r="O50" s="128">
        <v>1.8932434938911006E-4</v>
      </c>
      <c r="P50" s="128">
        <v>6.0406312514865376E-4</v>
      </c>
      <c r="Q50" s="128">
        <v>7.5601717597054976E-5</v>
      </c>
      <c r="R50" s="128">
        <v>6.748755343913309E-5</v>
      </c>
      <c r="S50" s="128">
        <v>1.5429203166628227E-4</v>
      </c>
      <c r="T50" s="128">
        <v>0</v>
      </c>
      <c r="U50" s="128">
        <v>1.2157901634402352E-4</v>
      </c>
      <c r="V50" s="128">
        <v>7.4155509641297097E-5</v>
      </c>
      <c r="W50" s="128">
        <v>1.9382552446085371E-4</v>
      </c>
      <c r="X50" s="128">
        <v>2.3015464896950671E-4</v>
      </c>
      <c r="Y50" s="128">
        <v>7.8431244818611871E-5</v>
      </c>
      <c r="Z50" s="128">
        <v>8.3545664632929097E-5</v>
      </c>
      <c r="AA50" s="128">
        <v>6.0915989003700478E-5</v>
      </c>
      <c r="AB50" s="128">
        <v>1.1792973977655316E-4</v>
      </c>
      <c r="AC50" s="128">
        <v>7.2436532569161916E-5</v>
      </c>
      <c r="AD50" s="128">
        <v>0</v>
      </c>
      <c r="AE50" s="128">
        <v>1.0994825747759445E-4</v>
      </c>
      <c r="AF50" s="128">
        <v>2.2001039175645207E-4</v>
      </c>
      <c r="AG50" s="128">
        <v>1.1996705189606106E-4</v>
      </c>
      <c r="AH50" s="128">
        <v>8.5074930713280065E-5</v>
      </c>
      <c r="AI50" s="128">
        <v>4.9724491994407658E-5</v>
      </c>
      <c r="AJ50" s="128">
        <v>5.2182469556484626E-5</v>
      </c>
      <c r="AK50" s="128">
        <v>2.0654957024494606E-4</v>
      </c>
      <c r="AL50" s="128">
        <v>6.8048800903482089E-4</v>
      </c>
      <c r="AM50" s="128">
        <v>2.9498665095874205E-4</v>
      </c>
      <c r="AN50" s="128">
        <v>1.066564917597126E-4</v>
      </c>
      <c r="AO50" s="128">
        <v>1.6917774072488216E-4</v>
      </c>
      <c r="AP50" s="128">
        <v>3.1052963482378055E-4</v>
      </c>
      <c r="AQ50" s="128">
        <v>8.5357464793715712E-4</v>
      </c>
      <c r="AR50" s="128">
        <v>5.8655094588169418E-4</v>
      </c>
      <c r="AS50" s="128">
        <v>2.4952037329144649E-5</v>
      </c>
      <c r="AT50" s="128">
        <v>4.33106980257889E-5</v>
      </c>
      <c r="AU50" s="128">
        <v>3.9480932938440043E-4</v>
      </c>
      <c r="AV50" s="128">
        <v>1.7103184042526419E-4</v>
      </c>
      <c r="AW50" s="128">
        <v>4.2613176886201826E-5</v>
      </c>
      <c r="AX50" s="128">
        <v>9.5526292325813478E-5</v>
      </c>
      <c r="AY50" s="128">
        <v>1.4041341869154529E-4</v>
      </c>
      <c r="AZ50" s="128">
        <v>2.1515330412311804E-4</v>
      </c>
      <c r="BA50" s="128">
        <v>8.700616203015883E-4</v>
      </c>
      <c r="BB50" s="128">
        <v>1.0205916159929131</v>
      </c>
      <c r="BC50" s="128">
        <v>3.516570425353051E-4</v>
      </c>
      <c r="BD50" s="128">
        <v>7.4638702741226099E-4</v>
      </c>
      <c r="BE50" s="128">
        <v>3.9311256833103402E-4</v>
      </c>
      <c r="BF50" s="128">
        <v>8.8951138160107577E-4</v>
      </c>
      <c r="BG50" s="128">
        <v>3.0825032451976407E-4</v>
      </c>
      <c r="BH50" s="128">
        <v>6.0079481731094568E-4</v>
      </c>
      <c r="BI50" s="128">
        <v>1.2164608738350989E-4</v>
      </c>
      <c r="BJ50" s="128">
        <v>2.0340771961130556E-4</v>
      </c>
      <c r="BK50" s="128">
        <v>3.0804208563583199E-4</v>
      </c>
      <c r="BL50" s="128">
        <v>1.7524434043585989E-4</v>
      </c>
      <c r="BM50" s="128">
        <v>3.2402355835786249E-4</v>
      </c>
      <c r="BN50" s="128">
        <v>2.4061403939008483E-4</v>
      </c>
      <c r="BO50" s="128">
        <v>3.0767453818644411E-4</v>
      </c>
      <c r="BP50" s="128">
        <v>1.7016762864046091E-4</v>
      </c>
      <c r="BQ50" s="128">
        <v>1.2841533655606275E-4</v>
      </c>
      <c r="BR50" s="128">
        <v>8.321928429305255E-5</v>
      </c>
      <c r="BS50" s="128">
        <v>1.2645510052354121E-4</v>
      </c>
      <c r="BT50" s="128">
        <v>1.4256064380067612E-4</v>
      </c>
      <c r="BU50" s="128">
        <v>1.215413847818878E-4</v>
      </c>
      <c r="BV50" s="128">
        <v>3.4370099404345937E-4</v>
      </c>
      <c r="BW50" s="128">
        <v>5.7166228925364879E-5</v>
      </c>
      <c r="BX50" s="128">
        <v>2.7768928712109054E-4</v>
      </c>
      <c r="BY50" s="128">
        <v>2.2629174077117134E-4</v>
      </c>
      <c r="BZ50" s="128">
        <v>7.2970272825478898E-5</v>
      </c>
      <c r="CA50" s="128">
        <v>5.0093900084292902E-5</v>
      </c>
      <c r="CB50" s="128">
        <v>3.2146024074750792E-5</v>
      </c>
      <c r="CC50" s="128">
        <v>2.6616252200743241E-5</v>
      </c>
      <c r="CD50" s="128">
        <v>5.6763548565739115E-6</v>
      </c>
      <c r="CE50" s="128">
        <v>5.3594804685675056E-5</v>
      </c>
      <c r="CF50" s="128">
        <v>1.7761146500560042E-4</v>
      </c>
      <c r="CG50" s="128">
        <v>1.4089806515824469E-3</v>
      </c>
      <c r="CH50" s="128">
        <v>1.1806006657646116E-4</v>
      </c>
      <c r="CI50" s="128">
        <v>7.6371263311409695E-5</v>
      </c>
      <c r="CJ50" s="128">
        <v>9.7922985413718535E-5</v>
      </c>
      <c r="CK50" s="128">
        <v>1.1451802737724056E-4</v>
      </c>
      <c r="CL50" s="128">
        <v>3.5359028929115307E-5</v>
      </c>
      <c r="CM50" s="128">
        <v>1.0398273402474502E-4</v>
      </c>
      <c r="CN50" s="128">
        <v>1.015991793899442E-4</v>
      </c>
      <c r="CO50" s="128">
        <v>1.5332723299653982E-4</v>
      </c>
      <c r="CP50" s="128">
        <v>7.100533614765183E-5</v>
      </c>
      <c r="CQ50" s="128">
        <v>5.6918799703466052E-5</v>
      </c>
      <c r="CR50" s="128">
        <v>1.0303070539480314E-4</v>
      </c>
      <c r="CS50" s="128">
        <v>4.4856028079259558E-5</v>
      </c>
      <c r="CT50" s="128">
        <v>1.5360450742846877E-4</v>
      </c>
      <c r="CU50" s="128">
        <v>4.847339479824393E-5</v>
      </c>
      <c r="CV50" s="128">
        <v>1.2968725833458934E-4</v>
      </c>
      <c r="CW50" s="128">
        <v>5.7042182673925012E-5</v>
      </c>
      <c r="CX50" s="128">
        <v>5.1759608887339681E-5</v>
      </c>
      <c r="CY50" s="128">
        <v>6.7500528417636878E-5</v>
      </c>
      <c r="CZ50" s="128">
        <v>7.3851687760258169E-4</v>
      </c>
      <c r="DA50" s="128">
        <v>5.1355104430391159E-5</v>
      </c>
      <c r="DB50" s="128">
        <v>1.0000993054754704E-2</v>
      </c>
      <c r="DC50" s="128">
        <v>6.4970886269281403E-5</v>
      </c>
      <c r="DD50" s="128">
        <v>1.5068748097398448E-4</v>
      </c>
      <c r="DE50" s="128">
        <v>5.1494678870292635E-5</v>
      </c>
      <c r="DF50" s="128">
        <v>1.0548684862811195E-4</v>
      </c>
      <c r="DG50" s="128">
        <v>1.0916771332279708E-4</v>
      </c>
      <c r="DH50" s="128">
        <v>4.6330392241359569E-5</v>
      </c>
      <c r="DI50" s="128">
        <v>9.0579139983786418E-5</v>
      </c>
      <c r="DJ50" s="128">
        <v>4.3791055803989015E-5</v>
      </c>
      <c r="DK50" s="128">
        <v>4.0901311509375905E-5</v>
      </c>
    </row>
    <row r="51" spans="2:115">
      <c r="B51" s="126">
        <v>311</v>
      </c>
      <c r="C51" s="127" t="s">
        <v>518</v>
      </c>
      <c r="D51" s="128">
        <v>0.1073871147744514</v>
      </c>
      <c r="E51" s="128">
        <v>0.23090441234350176</v>
      </c>
      <c r="F51" s="128">
        <v>8.2072028892374957E-2</v>
      </c>
      <c r="G51" s="128">
        <v>3.1029436568835549E-4</v>
      </c>
      <c r="H51" s="128">
        <v>4.4313618772494533E-2</v>
      </c>
      <c r="I51" s="128">
        <v>4.3326872398622755E-2</v>
      </c>
      <c r="J51" s="128">
        <v>6.5834851491471143E-5</v>
      </c>
      <c r="K51" s="128">
        <v>3.8098130611244043E-5</v>
      </c>
      <c r="L51" s="128">
        <v>1.2601768793644205E-4</v>
      </c>
      <c r="M51" s="128">
        <v>3.1613173963625776E-5</v>
      </c>
      <c r="N51" s="128">
        <v>1.7997514488706921E-5</v>
      </c>
      <c r="O51" s="128">
        <v>2.4037010803250835E-5</v>
      </c>
      <c r="P51" s="128">
        <v>9.5722473272498261E-5</v>
      </c>
      <c r="Q51" s="128">
        <v>2.292321594994377E-5</v>
      </c>
      <c r="R51" s="128">
        <v>1.8381950904586747E-5</v>
      </c>
      <c r="S51" s="128">
        <v>3.435668133127503E-5</v>
      </c>
      <c r="T51" s="128">
        <v>0</v>
      </c>
      <c r="U51" s="128">
        <v>2.9357964513661254E-5</v>
      </c>
      <c r="V51" s="128">
        <v>2.6734872104386227E-5</v>
      </c>
      <c r="W51" s="128">
        <v>3.209463271162663E-5</v>
      </c>
      <c r="X51" s="128">
        <v>4.6812150574663196E-5</v>
      </c>
      <c r="Y51" s="128">
        <v>2.3642584494621074E-5</v>
      </c>
      <c r="Z51" s="128">
        <v>2.7549699142513821E-5</v>
      </c>
      <c r="AA51" s="128">
        <v>1.8953200801713154E-5</v>
      </c>
      <c r="AB51" s="128">
        <v>2.6239228817112228E-5</v>
      </c>
      <c r="AC51" s="128">
        <v>1.7008170643753851E-5</v>
      </c>
      <c r="AD51" s="128">
        <v>0</v>
      </c>
      <c r="AE51" s="128">
        <v>2.3574935655976822E-5</v>
      </c>
      <c r="AF51" s="128">
        <v>4.8212378515615795E-5</v>
      </c>
      <c r="AG51" s="128">
        <v>3.4380442669375629E-5</v>
      </c>
      <c r="AH51" s="128">
        <v>2.208449049790036E-5</v>
      </c>
      <c r="AI51" s="128">
        <v>1.6348071743928354E-5</v>
      </c>
      <c r="AJ51" s="128">
        <v>5.165520107456207E-6</v>
      </c>
      <c r="AK51" s="128">
        <v>3.7334095617339823E-5</v>
      </c>
      <c r="AL51" s="128">
        <v>2.3643027578965784E-5</v>
      </c>
      <c r="AM51" s="128">
        <v>5.904415461650217E-5</v>
      </c>
      <c r="AN51" s="128">
        <v>3.1830236584503743E-5</v>
      </c>
      <c r="AO51" s="128">
        <v>2.5969198874019874E-5</v>
      </c>
      <c r="AP51" s="128">
        <v>3.4822635789121884E-5</v>
      </c>
      <c r="AQ51" s="128">
        <v>2.7029918079430185E-5</v>
      </c>
      <c r="AR51" s="128">
        <v>5.2034646040794879E-5</v>
      </c>
      <c r="AS51" s="128">
        <v>5.7582387732809787E-6</v>
      </c>
      <c r="AT51" s="128">
        <v>8.7752873140005633E-6</v>
      </c>
      <c r="AU51" s="128">
        <v>2.3998715552684233E-5</v>
      </c>
      <c r="AV51" s="128">
        <v>2.5608022022328622E-5</v>
      </c>
      <c r="AW51" s="128">
        <v>7.928505443452418E-6</v>
      </c>
      <c r="AX51" s="128">
        <v>1.6339173650792243E-5</v>
      </c>
      <c r="AY51" s="128">
        <v>2.7670635042716635E-5</v>
      </c>
      <c r="AZ51" s="128">
        <v>2.3889056753019369E-5</v>
      </c>
      <c r="BA51" s="128">
        <v>2.7075600988641708E-4</v>
      </c>
      <c r="BB51" s="128">
        <v>4.790117707873897E-4</v>
      </c>
      <c r="BC51" s="128">
        <v>1.0106361788757545</v>
      </c>
      <c r="BD51" s="128">
        <v>2.5802126838431462E-5</v>
      </c>
      <c r="BE51" s="128">
        <v>2.7212999158014229E-5</v>
      </c>
      <c r="BF51" s="128">
        <v>2.3410365247175053E-4</v>
      </c>
      <c r="BG51" s="128">
        <v>2.0956163043474769E-5</v>
      </c>
      <c r="BH51" s="128">
        <v>8.1906657919175681E-5</v>
      </c>
      <c r="BI51" s="128">
        <v>1.9988084835498312E-5</v>
      </c>
      <c r="BJ51" s="128">
        <v>4.8639429884027802E-5</v>
      </c>
      <c r="BK51" s="128">
        <v>2.259602396033361E-4</v>
      </c>
      <c r="BL51" s="128">
        <v>4.0962555489843433E-5</v>
      </c>
      <c r="BM51" s="128">
        <v>5.9198472002070639E-5</v>
      </c>
      <c r="BN51" s="128">
        <v>2.6414518507429492E-5</v>
      </c>
      <c r="BO51" s="128">
        <v>2.5058292681550833E-5</v>
      </c>
      <c r="BP51" s="128">
        <v>5.4946703104702151E-5</v>
      </c>
      <c r="BQ51" s="128">
        <v>3.5901063001419085E-5</v>
      </c>
      <c r="BR51" s="128">
        <v>5.5754794360457046E-5</v>
      </c>
      <c r="BS51" s="128">
        <v>2.5844746523952134E-5</v>
      </c>
      <c r="BT51" s="128">
        <v>3.9707680156412011E-5</v>
      </c>
      <c r="BU51" s="128">
        <v>3.2216072257353873E-5</v>
      </c>
      <c r="BV51" s="128">
        <v>6.2584787079494634E-5</v>
      </c>
      <c r="BW51" s="128">
        <v>1.2015503420465E-5</v>
      </c>
      <c r="BX51" s="128">
        <v>5.7789762923487797E-5</v>
      </c>
      <c r="BY51" s="128">
        <v>5.5099920832012951E-5</v>
      </c>
      <c r="BZ51" s="128">
        <v>1.2424363321897943E-4</v>
      </c>
      <c r="CA51" s="128">
        <v>2.252052446598543E-5</v>
      </c>
      <c r="CB51" s="128">
        <v>1.1652456347419136E-5</v>
      </c>
      <c r="CC51" s="128">
        <v>8.896019103733038E-6</v>
      </c>
      <c r="CD51" s="128">
        <v>2.0428314888780822E-6</v>
      </c>
      <c r="CE51" s="128">
        <v>1.8242022526745886E-5</v>
      </c>
      <c r="CF51" s="128">
        <v>3.7336957242538439E-5</v>
      </c>
      <c r="CG51" s="128">
        <v>2.754392483832559E-4</v>
      </c>
      <c r="CH51" s="128">
        <v>3.6448452516683292E-5</v>
      </c>
      <c r="CI51" s="128">
        <v>6.1410198449879098E-5</v>
      </c>
      <c r="CJ51" s="128">
        <v>4.3284836761668948E-5</v>
      </c>
      <c r="CK51" s="128">
        <v>4.4405084312152101E-5</v>
      </c>
      <c r="CL51" s="128">
        <v>1.7938878647132394E-5</v>
      </c>
      <c r="CM51" s="128">
        <v>3.3773965704843041E-5</v>
      </c>
      <c r="CN51" s="128">
        <v>4.2181640293791188E-5</v>
      </c>
      <c r="CO51" s="128">
        <v>3.3274188395843373E-5</v>
      </c>
      <c r="CP51" s="128">
        <v>4.1578353866077209E-5</v>
      </c>
      <c r="CQ51" s="128">
        <v>1.6953181647286054E-4</v>
      </c>
      <c r="CR51" s="128">
        <v>3.6894088990396454E-4</v>
      </c>
      <c r="CS51" s="128">
        <v>1.4656104699243112E-5</v>
      </c>
      <c r="CT51" s="128">
        <v>5.1320873195436676E-5</v>
      </c>
      <c r="CU51" s="128">
        <v>1.9764443412795575E-3</v>
      </c>
      <c r="CV51" s="128">
        <v>1.1400015396441782E-3</v>
      </c>
      <c r="CW51" s="128">
        <v>3.2208329828643768E-4</v>
      </c>
      <c r="CX51" s="128">
        <v>3.4471408282776936E-4</v>
      </c>
      <c r="CY51" s="128">
        <v>2.814743729446916E-5</v>
      </c>
      <c r="CZ51" s="128">
        <v>3.3927397009900825E-4</v>
      </c>
      <c r="DA51" s="128">
        <v>2.8248273525821236E-5</v>
      </c>
      <c r="DB51" s="128">
        <v>1.7349574185575813E-3</v>
      </c>
      <c r="DC51" s="128">
        <v>4.7668593921100409E-5</v>
      </c>
      <c r="DD51" s="128">
        <v>4.757897918456468E-5</v>
      </c>
      <c r="DE51" s="128">
        <v>2.1728416295829388E-5</v>
      </c>
      <c r="DF51" s="128">
        <v>3.4708529675738288E-5</v>
      </c>
      <c r="DG51" s="128">
        <v>4.419586082137535E-4</v>
      </c>
      <c r="DH51" s="128">
        <v>1.1550785391464978E-3</v>
      </c>
      <c r="DI51" s="128">
        <v>7.7915360710731726E-5</v>
      </c>
      <c r="DJ51" s="128">
        <v>2.5735250467751689E-3</v>
      </c>
      <c r="DK51" s="128">
        <v>2.9243295194292622E-5</v>
      </c>
    </row>
    <row r="52" spans="2:115">
      <c r="B52" s="126">
        <v>321</v>
      </c>
      <c r="C52" s="127" t="s">
        <v>519</v>
      </c>
      <c r="D52" s="128">
        <v>6.8415577836083874E-2</v>
      </c>
      <c r="E52" s="128">
        <v>0.20472325483567583</v>
      </c>
      <c r="F52" s="128">
        <v>8.121784295880273E-2</v>
      </c>
      <c r="G52" s="128">
        <v>6.1329208818302854E-6</v>
      </c>
      <c r="H52" s="128">
        <v>3.492960077673056E-2</v>
      </c>
      <c r="I52" s="128">
        <v>3.4902579424917722E-2</v>
      </c>
      <c r="J52" s="128">
        <v>2.4746195366488154E-5</v>
      </c>
      <c r="K52" s="128">
        <v>1.0990209520110205E-5</v>
      </c>
      <c r="L52" s="128">
        <v>4.1369692723058436E-5</v>
      </c>
      <c r="M52" s="128">
        <v>8.5306256033516948E-6</v>
      </c>
      <c r="N52" s="128">
        <v>6.4413854793108833E-6</v>
      </c>
      <c r="O52" s="128">
        <v>9.0361150534902195E-6</v>
      </c>
      <c r="P52" s="128">
        <v>3.8122291642593097E-5</v>
      </c>
      <c r="Q52" s="128">
        <v>6.0772132687341077E-6</v>
      </c>
      <c r="R52" s="128">
        <v>5.38945496387096E-6</v>
      </c>
      <c r="S52" s="128">
        <v>1.2240362472808011E-5</v>
      </c>
      <c r="T52" s="128">
        <v>0</v>
      </c>
      <c r="U52" s="128">
        <v>9.8867414723862888E-6</v>
      </c>
      <c r="V52" s="128">
        <v>8.3196930884036091E-6</v>
      </c>
      <c r="W52" s="128">
        <v>1.0766743863390957E-5</v>
      </c>
      <c r="X52" s="128">
        <v>1.5329277543598704E-5</v>
      </c>
      <c r="Y52" s="128">
        <v>6.4481600814614312E-6</v>
      </c>
      <c r="Z52" s="128">
        <v>6.7455581419162634E-6</v>
      </c>
      <c r="AA52" s="128">
        <v>4.7483061865461145E-6</v>
      </c>
      <c r="AB52" s="128">
        <v>9.2580127440614639E-6</v>
      </c>
      <c r="AC52" s="128">
        <v>5.5254155942311164E-6</v>
      </c>
      <c r="AD52" s="128">
        <v>0</v>
      </c>
      <c r="AE52" s="128">
        <v>9.0264024225511688E-6</v>
      </c>
      <c r="AF52" s="128">
        <v>1.7579102737922935E-5</v>
      </c>
      <c r="AG52" s="128">
        <v>1.0026828876019108E-5</v>
      </c>
      <c r="AH52" s="128">
        <v>6.5655999969827698E-6</v>
      </c>
      <c r="AI52" s="128">
        <v>3.9850384548149947E-6</v>
      </c>
      <c r="AJ52" s="128">
        <v>1.8414521652319978E-6</v>
      </c>
      <c r="AK52" s="128">
        <v>1.3480506284408075E-5</v>
      </c>
      <c r="AL52" s="128">
        <v>7.8028023353557121E-6</v>
      </c>
      <c r="AM52" s="128">
        <v>2.3182338543221989E-5</v>
      </c>
      <c r="AN52" s="128">
        <v>8.7427898470418854E-6</v>
      </c>
      <c r="AO52" s="128">
        <v>8.0745067981361595E-6</v>
      </c>
      <c r="AP52" s="128">
        <v>1.2395109193312452E-5</v>
      </c>
      <c r="AQ52" s="128">
        <v>9.8700609344689171E-6</v>
      </c>
      <c r="AR52" s="128">
        <v>1.8857161726681207E-5</v>
      </c>
      <c r="AS52" s="128">
        <v>1.962222946694127E-6</v>
      </c>
      <c r="AT52" s="128">
        <v>3.7819533818306705E-6</v>
      </c>
      <c r="AU52" s="128">
        <v>9.4066618002366208E-6</v>
      </c>
      <c r="AV52" s="128">
        <v>6.2878371016199442E-6</v>
      </c>
      <c r="AW52" s="128">
        <v>2.7259812656181879E-6</v>
      </c>
      <c r="AX52" s="128">
        <v>5.4976035368149565E-6</v>
      </c>
      <c r="AY52" s="128">
        <v>9.0165958607691932E-6</v>
      </c>
      <c r="AZ52" s="128">
        <v>2.3996399192687771E-5</v>
      </c>
      <c r="BA52" s="128">
        <v>9.0874805825411401E-5</v>
      </c>
      <c r="BB52" s="128">
        <v>1.1963034656895212E-4</v>
      </c>
      <c r="BC52" s="128">
        <v>4.6471978521547656E-3</v>
      </c>
      <c r="BD52" s="128">
        <v>1.0070664115290933</v>
      </c>
      <c r="BE52" s="128">
        <v>2.8361225151725348E-3</v>
      </c>
      <c r="BF52" s="128">
        <v>4.2250437954365356E-3</v>
      </c>
      <c r="BG52" s="128">
        <v>9.0532476004691158E-3</v>
      </c>
      <c r="BH52" s="128">
        <v>1.4553007543414438E-2</v>
      </c>
      <c r="BI52" s="128">
        <v>2.333264355411676E-3</v>
      </c>
      <c r="BJ52" s="128">
        <v>8.3380896993992832E-3</v>
      </c>
      <c r="BK52" s="128">
        <v>1.8571247893382929E-2</v>
      </c>
      <c r="BL52" s="128">
        <v>2.077552639984895E-4</v>
      </c>
      <c r="BM52" s="128">
        <v>5.5336827098262386E-4</v>
      </c>
      <c r="BN52" s="128">
        <v>2.0403817402420328E-5</v>
      </c>
      <c r="BO52" s="128">
        <v>8.966843403215006E-5</v>
      </c>
      <c r="BP52" s="128">
        <v>1.5656921558999863E-3</v>
      </c>
      <c r="BQ52" s="128">
        <v>1.0409280489261715E-5</v>
      </c>
      <c r="BR52" s="128">
        <v>1.1791153440920205E-5</v>
      </c>
      <c r="BS52" s="128">
        <v>1.2609692680765705E-5</v>
      </c>
      <c r="BT52" s="128">
        <v>1.6133286760727515E-5</v>
      </c>
      <c r="BU52" s="128">
        <v>2.1303927498801726E-5</v>
      </c>
      <c r="BV52" s="128">
        <v>2.7125681289623758E-5</v>
      </c>
      <c r="BW52" s="128">
        <v>4.0000249516439985E-6</v>
      </c>
      <c r="BX52" s="128">
        <v>1.7819248407418181E-5</v>
      </c>
      <c r="BY52" s="128">
        <v>1.8167063455552964E-5</v>
      </c>
      <c r="BZ52" s="128">
        <v>6.7904291267097859E-6</v>
      </c>
      <c r="CA52" s="128">
        <v>4.5182313203829465E-6</v>
      </c>
      <c r="CB52" s="128">
        <v>3.1204557789026393E-6</v>
      </c>
      <c r="CC52" s="128">
        <v>2.4202752669932247E-6</v>
      </c>
      <c r="CD52" s="128">
        <v>5.0445299384721426E-7</v>
      </c>
      <c r="CE52" s="128">
        <v>4.3831936770446493E-6</v>
      </c>
      <c r="CF52" s="128">
        <v>1.4216095188055997E-5</v>
      </c>
      <c r="CG52" s="128">
        <v>1.1099359405850341E-4</v>
      </c>
      <c r="CH52" s="128">
        <v>8.6567861762823945E-6</v>
      </c>
      <c r="CI52" s="128">
        <v>6.0606821496487897E-6</v>
      </c>
      <c r="CJ52" s="128">
        <v>7.0977711439249067E-6</v>
      </c>
      <c r="CK52" s="128">
        <v>7.4478720348365546E-6</v>
      </c>
      <c r="CL52" s="128">
        <v>2.7262232036470004E-6</v>
      </c>
      <c r="CM52" s="128">
        <v>9.0818010295414593E-6</v>
      </c>
      <c r="CN52" s="128">
        <v>9.7948556819598599E-6</v>
      </c>
      <c r="CO52" s="128">
        <v>1.6567578412755361E-5</v>
      </c>
      <c r="CP52" s="128">
        <v>6.1075615785850693E-6</v>
      </c>
      <c r="CQ52" s="128">
        <v>8.5993376950763905E-6</v>
      </c>
      <c r="CR52" s="128">
        <v>1.3028421459082045E-5</v>
      </c>
      <c r="CS52" s="128">
        <v>4.0416507696232073E-6</v>
      </c>
      <c r="CT52" s="128">
        <v>1.9457704808063282E-5</v>
      </c>
      <c r="CU52" s="128">
        <v>1.3079075012773907E-5</v>
      </c>
      <c r="CV52" s="128">
        <v>1.5703029172776572E-5</v>
      </c>
      <c r="CW52" s="128">
        <v>6.7863309842027393E-6</v>
      </c>
      <c r="CX52" s="128">
        <v>6.4538452641630782E-6</v>
      </c>
      <c r="CY52" s="128">
        <v>6.8144642245355429E-6</v>
      </c>
      <c r="CZ52" s="128">
        <v>6.1140470654835798E-5</v>
      </c>
      <c r="DA52" s="128">
        <v>5.4606915346017645E-6</v>
      </c>
      <c r="DB52" s="128">
        <v>7.856521893797613E-4</v>
      </c>
      <c r="DC52" s="128">
        <v>7.508917219530845E-6</v>
      </c>
      <c r="DD52" s="128">
        <v>1.2753949420456381E-5</v>
      </c>
      <c r="DE52" s="128">
        <v>4.8969094895904977E-6</v>
      </c>
      <c r="DF52" s="128">
        <v>9.7001144765870575E-6</v>
      </c>
      <c r="DG52" s="128">
        <v>1.2823330275775352E-5</v>
      </c>
      <c r="DH52" s="128">
        <v>9.177809175452216E-6</v>
      </c>
      <c r="DI52" s="128">
        <v>8.9879666916855306E-6</v>
      </c>
      <c r="DJ52" s="128">
        <v>5.8868253158886953E-5</v>
      </c>
      <c r="DK52" s="128">
        <v>3.7154550139472018E-6</v>
      </c>
    </row>
    <row r="53" spans="2:115">
      <c r="B53" s="129">
        <v>329</v>
      </c>
      <c r="C53" s="130" t="s">
        <v>520</v>
      </c>
      <c r="D53" s="128">
        <v>0.10028693750821338</v>
      </c>
      <c r="E53" s="128">
        <v>0.27951992814318344</v>
      </c>
      <c r="F53" s="128">
        <v>6.257191265606353E-2</v>
      </c>
      <c r="G53" s="128">
        <v>9.3240384978288921E-5</v>
      </c>
      <c r="H53" s="128">
        <v>6.0456929781381584E-2</v>
      </c>
      <c r="I53" s="128">
        <v>5.866907923061649E-2</v>
      </c>
      <c r="J53" s="128">
        <v>1.5975437500342058E-4</v>
      </c>
      <c r="K53" s="128">
        <v>7.2000708307536933E-5</v>
      </c>
      <c r="L53" s="128">
        <v>2.6666947665262376E-4</v>
      </c>
      <c r="M53" s="128">
        <v>6.0758780558048688E-5</v>
      </c>
      <c r="N53" s="128">
        <v>3.3144990620168767E-5</v>
      </c>
      <c r="O53" s="128">
        <v>5.919552784619515E-5</v>
      </c>
      <c r="P53" s="128">
        <v>2.5047413556510069E-4</v>
      </c>
      <c r="Q53" s="128">
        <v>4.149660246225044E-5</v>
      </c>
      <c r="R53" s="128">
        <v>3.4877637575342373E-5</v>
      </c>
      <c r="S53" s="128">
        <v>7.9422170047919796E-5</v>
      </c>
      <c r="T53" s="128">
        <v>0</v>
      </c>
      <c r="U53" s="128">
        <v>6.5188531806898499E-5</v>
      </c>
      <c r="V53" s="128">
        <v>4.3882170513943288E-5</v>
      </c>
      <c r="W53" s="128">
        <v>6.7645027995950048E-5</v>
      </c>
      <c r="X53" s="128">
        <v>1.0292875005559585E-4</v>
      </c>
      <c r="Y53" s="128">
        <v>4.1222973211705139E-5</v>
      </c>
      <c r="Z53" s="128">
        <v>4.8482800068835294E-5</v>
      </c>
      <c r="AA53" s="128">
        <v>4.9632221696411299E-5</v>
      </c>
      <c r="AB53" s="128">
        <v>6.2892960555168439E-5</v>
      </c>
      <c r="AC53" s="128">
        <v>3.685870343211615E-5</v>
      </c>
      <c r="AD53" s="128">
        <v>0</v>
      </c>
      <c r="AE53" s="128">
        <v>5.696885421894293E-5</v>
      </c>
      <c r="AF53" s="128">
        <v>1.1715191973235301E-4</v>
      </c>
      <c r="AG53" s="128">
        <v>6.4627346289717174E-5</v>
      </c>
      <c r="AH53" s="128">
        <v>4.6197003265839718E-5</v>
      </c>
      <c r="AI53" s="128">
        <v>2.8420538042184789E-5</v>
      </c>
      <c r="AJ53" s="128">
        <v>1.1489794924416303E-5</v>
      </c>
      <c r="AK53" s="128">
        <v>8.7509950783829508E-5</v>
      </c>
      <c r="AL53" s="128">
        <v>5.0507710950799123E-5</v>
      </c>
      <c r="AM53" s="128">
        <v>1.5173018646322847E-4</v>
      </c>
      <c r="AN53" s="128">
        <v>5.938600156699676E-5</v>
      </c>
      <c r="AO53" s="128">
        <v>5.3865790591918768E-5</v>
      </c>
      <c r="AP53" s="128">
        <v>8.200947934290667E-5</v>
      </c>
      <c r="AQ53" s="128">
        <v>6.0782951111472433E-5</v>
      </c>
      <c r="AR53" s="128">
        <v>1.2299778682425472E-4</v>
      </c>
      <c r="AS53" s="128">
        <v>1.3012750696359928E-5</v>
      </c>
      <c r="AT53" s="128">
        <v>2.2169807196595068E-5</v>
      </c>
      <c r="AU53" s="128">
        <v>5.6999071874689903E-5</v>
      </c>
      <c r="AV53" s="128">
        <v>4.6694291770686188E-5</v>
      </c>
      <c r="AW53" s="128">
        <v>1.8006414299007346E-5</v>
      </c>
      <c r="AX53" s="128">
        <v>4.5751364258754354E-5</v>
      </c>
      <c r="AY53" s="128">
        <v>5.9706628256842811E-5</v>
      </c>
      <c r="AZ53" s="128">
        <v>2.4280747293789397E-4</v>
      </c>
      <c r="BA53" s="128">
        <v>6.5120259688803577E-4</v>
      </c>
      <c r="BB53" s="128">
        <v>7.4679671833709834E-4</v>
      </c>
      <c r="BC53" s="128">
        <v>5.1309857990701696E-3</v>
      </c>
      <c r="BD53" s="128">
        <v>2.0206912397484927E-2</v>
      </c>
      <c r="BE53" s="128">
        <v>1.0191683301426189</v>
      </c>
      <c r="BF53" s="128">
        <v>5.4856069806742506E-3</v>
      </c>
      <c r="BG53" s="128">
        <v>3.5938596225334632E-3</v>
      </c>
      <c r="BH53" s="128">
        <v>1.5990267367641101E-2</v>
      </c>
      <c r="BI53" s="128">
        <v>2.6799278983733838E-3</v>
      </c>
      <c r="BJ53" s="128">
        <v>1.6343286725445029E-2</v>
      </c>
      <c r="BK53" s="128">
        <v>1.854453098737445E-2</v>
      </c>
      <c r="BL53" s="128">
        <v>4.5422641080884957E-4</v>
      </c>
      <c r="BM53" s="128">
        <v>1.0317521651942898E-3</v>
      </c>
      <c r="BN53" s="128">
        <v>1.0849731911480883E-4</v>
      </c>
      <c r="BO53" s="128">
        <v>1.0883371288252697E-4</v>
      </c>
      <c r="BP53" s="128">
        <v>4.4500098534159475E-4</v>
      </c>
      <c r="BQ53" s="128">
        <v>6.7792538046505357E-5</v>
      </c>
      <c r="BR53" s="128">
        <v>1.0727183289108796E-4</v>
      </c>
      <c r="BS53" s="128">
        <v>7.9711091547470772E-5</v>
      </c>
      <c r="BT53" s="128">
        <v>8.2982409671984622E-5</v>
      </c>
      <c r="BU53" s="128">
        <v>7.9067317350588794E-5</v>
      </c>
      <c r="BV53" s="128">
        <v>1.7453066125701962E-4</v>
      </c>
      <c r="BW53" s="128">
        <v>2.6807680955799184E-5</v>
      </c>
      <c r="BX53" s="128">
        <v>1.1822729770049826E-4</v>
      </c>
      <c r="BY53" s="128">
        <v>1.2483382151930736E-4</v>
      </c>
      <c r="BZ53" s="128">
        <v>4.7809845038669704E-5</v>
      </c>
      <c r="CA53" s="128">
        <v>4.3253311426174644E-5</v>
      </c>
      <c r="CB53" s="128">
        <v>2.3199381589615249E-5</v>
      </c>
      <c r="CC53" s="128">
        <v>1.7675641387502255E-5</v>
      </c>
      <c r="CD53" s="128">
        <v>4.1251278872266497E-6</v>
      </c>
      <c r="CE53" s="128">
        <v>3.7498431351818772E-5</v>
      </c>
      <c r="CF53" s="128">
        <v>9.5200398949961564E-5</v>
      </c>
      <c r="CG53" s="128">
        <v>7.1196483423141229E-4</v>
      </c>
      <c r="CH53" s="128">
        <v>5.9642151889840436E-5</v>
      </c>
      <c r="CI53" s="128">
        <v>5.1821242644746137E-5</v>
      </c>
      <c r="CJ53" s="128">
        <v>5.4772325665134925E-5</v>
      </c>
      <c r="CK53" s="128">
        <v>5.8942540293139532E-5</v>
      </c>
      <c r="CL53" s="128">
        <v>2.8626119554095793E-5</v>
      </c>
      <c r="CM53" s="128">
        <v>9.2226603513965292E-5</v>
      </c>
      <c r="CN53" s="128">
        <v>1.9432606066815489E-4</v>
      </c>
      <c r="CO53" s="128">
        <v>1.4567481127997616E-4</v>
      </c>
      <c r="CP53" s="128">
        <v>7.4498997098476651E-5</v>
      </c>
      <c r="CQ53" s="128">
        <v>3.6493500789300563E-4</v>
      </c>
      <c r="CR53" s="128">
        <v>1.8749893898421102E-4</v>
      </c>
      <c r="CS53" s="128">
        <v>3.1188821213555715E-5</v>
      </c>
      <c r="CT53" s="128">
        <v>3.6225289404719454E-4</v>
      </c>
      <c r="CU53" s="128">
        <v>3.9922186878120781E-5</v>
      </c>
      <c r="CV53" s="128">
        <v>8.9074333671769219E-5</v>
      </c>
      <c r="CW53" s="128">
        <v>4.6976053344316729E-5</v>
      </c>
      <c r="CX53" s="128">
        <v>4.4096842309325207E-5</v>
      </c>
      <c r="CY53" s="128">
        <v>5.1446578163969407E-5</v>
      </c>
      <c r="CZ53" s="128">
        <v>3.664006162949959E-4</v>
      </c>
      <c r="DA53" s="128">
        <v>6.2486150420236133E-5</v>
      </c>
      <c r="DB53" s="128">
        <v>5.0261523474423014E-3</v>
      </c>
      <c r="DC53" s="128">
        <v>4.5554640352399637E-5</v>
      </c>
      <c r="DD53" s="128">
        <v>8.6245285281471242E-5</v>
      </c>
      <c r="DE53" s="128">
        <v>3.0676252653410342E-5</v>
      </c>
      <c r="DF53" s="128">
        <v>6.7699078631838444E-5</v>
      </c>
      <c r="DG53" s="128">
        <v>6.7355568725098721E-5</v>
      </c>
      <c r="DH53" s="128">
        <v>4.02229364469507E-5</v>
      </c>
      <c r="DI53" s="128">
        <v>6.1177354586026516E-5</v>
      </c>
      <c r="DJ53" s="128">
        <v>3.3198324346154209E-3</v>
      </c>
      <c r="DK53" s="128">
        <v>3.073683578046255E-5</v>
      </c>
    </row>
    <row r="54" spans="2:115">
      <c r="B54" s="129">
        <v>331</v>
      </c>
      <c r="C54" s="131" t="s">
        <v>521</v>
      </c>
      <c r="D54" s="128">
        <v>0.16720094433266475</v>
      </c>
      <c r="E54" s="128">
        <v>0.1912705854791015</v>
      </c>
      <c r="F54" s="128">
        <v>1.4439788474264047E-2</v>
      </c>
      <c r="G54" s="128">
        <v>2.6142769239425614E-5</v>
      </c>
      <c r="H54" s="128">
        <v>4.7502718738935829E-2</v>
      </c>
      <c r="I54" s="128">
        <v>4.6112824375833632E-2</v>
      </c>
      <c r="J54" s="128">
        <v>1.1821412035673782E-4</v>
      </c>
      <c r="K54" s="128">
        <v>5.6662536885965773E-5</v>
      </c>
      <c r="L54" s="128">
        <v>1.968990740120929E-4</v>
      </c>
      <c r="M54" s="128">
        <v>3.9186827604182228E-5</v>
      </c>
      <c r="N54" s="128">
        <v>2.662540743239406E-5</v>
      </c>
      <c r="O54" s="128">
        <v>4.3403895564973604E-5</v>
      </c>
      <c r="P54" s="128">
        <v>2.257238637263247E-4</v>
      </c>
      <c r="Q54" s="128">
        <v>2.7869150233903304E-5</v>
      </c>
      <c r="R54" s="128">
        <v>2.2145352983636195E-5</v>
      </c>
      <c r="S54" s="128">
        <v>5.8610288801301541E-5</v>
      </c>
      <c r="T54" s="128">
        <v>0</v>
      </c>
      <c r="U54" s="128">
        <v>4.6787075792470137E-5</v>
      </c>
      <c r="V54" s="128">
        <v>2.8124033987712337E-5</v>
      </c>
      <c r="W54" s="128">
        <v>4.6643998484402913E-5</v>
      </c>
      <c r="X54" s="128">
        <v>9.3941211250858102E-5</v>
      </c>
      <c r="Y54" s="128">
        <v>3.0985020480150754E-5</v>
      </c>
      <c r="Z54" s="128">
        <v>3.3605974170799808E-5</v>
      </c>
      <c r="AA54" s="128">
        <v>2.2088342410766163E-5</v>
      </c>
      <c r="AB54" s="128">
        <v>4.4370829633762077E-5</v>
      </c>
      <c r="AC54" s="128">
        <v>2.6336863639438054E-5</v>
      </c>
      <c r="AD54" s="128">
        <v>0</v>
      </c>
      <c r="AE54" s="128">
        <v>4.2119136381267534E-5</v>
      </c>
      <c r="AF54" s="128">
        <v>8.9356883587026723E-5</v>
      </c>
      <c r="AG54" s="128">
        <v>4.9004114349416038E-5</v>
      </c>
      <c r="AH54" s="128">
        <v>2.9657896230875728E-5</v>
      </c>
      <c r="AI54" s="128">
        <v>1.8223723647994017E-5</v>
      </c>
      <c r="AJ54" s="128">
        <v>7.9827816681642702E-6</v>
      </c>
      <c r="AK54" s="128">
        <v>6.6196995432990798E-5</v>
      </c>
      <c r="AL54" s="128">
        <v>4.0192926660267153E-5</v>
      </c>
      <c r="AM54" s="128">
        <v>1.1034584044670802E-4</v>
      </c>
      <c r="AN54" s="128">
        <v>3.845494478517757E-5</v>
      </c>
      <c r="AO54" s="128">
        <v>3.5809381960061679E-5</v>
      </c>
      <c r="AP54" s="128">
        <v>6.1350054276125424E-5</v>
      </c>
      <c r="AQ54" s="128">
        <v>4.4327241284604348E-5</v>
      </c>
      <c r="AR54" s="128">
        <v>8.8368712660366665E-5</v>
      </c>
      <c r="AS54" s="128">
        <v>9.9242981145449401E-6</v>
      </c>
      <c r="AT54" s="128">
        <v>1.6890569886056191E-5</v>
      </c>
      <c r="AU54" s="128">
        <v>4.3149051650544427E-5</v>
      </c>
      <c r="AV54" s="128">
        <v>3.0739152615458789E-5</v>
      </c>
      <c r="AW54" s="128">
        <v>1.4480653088367424E-5</v>
      </c>
      <c r="AX54" s="128">
        <v>2.7127765968162307E-5</v>
      </c>
      <c r="AY54" s="128">
        <v>1.4005425329051557E-4</v>
      </c>
      <c r="AZ54" s="128">
        <v>5.1474027428741301E-5</v>
      </c>
      <c r="BA54" s="128">
        <v>2.971704741203856E-3</v>
      </c>
      <c r="BB54" s="128">
        <v>2.2845591717877414E-3</v>
      </c>
      <c r="BC54" s="128">
        <v>1.7996849265071199E-3</v>
      </c>
      <c r="BD54" s="128">
        <v>3.7580364318612912E-5</v>
      </c>
      <c r="BE54" s="128">
        <v>1.6228023732751894E-4</v>
      </c>
      <c r="BF54" s="128">
        <v>1.0118193885442974</v>
      </c>
      <c r="BG54" s="128">
        <v>2.2804525029949379E-3</v>
      </c>
      <c r="BH54" s="128">
        <v>1.2778017995863724E-3</v>
      </c>
      <c r="BI54" s="128">
        <v>5.4963951651613031E-4</v>
      </c>
      <c r="BJ54" s="128">
        <v>2.0252478608830033E-3</v>
      </c>
      <c r="BK54" s="128">
        <v>2.2511569473500268E-3</v>
      </c>
      <c r="BL54" s="128">
        <v>8.6540429989677443E-3</v>
      </c>
      <c r="BM54" s="128">
        <v>1.1070588553406667E-2</v>
      </c>
      <c r="BN54" s="128">
        <v>3.0101792213651302E-3</v>
      </c>
      <c r="BO54" s="128">
        <v>2.4725407041990156E-3</v>
      </c>
      <c r="BP54" s="128">
        <v>8.0509589451016017E-5</v>
      </c>
      <c r="BQ54" s="128">
        <v>4.7618973197165105E-5</v>
      </c>
      <c r="BR54" s="128">
        <v>3.1475692084383436E-4</v>
      </c>
      <c r="BS54" s="128">
        <v>5.8251761220459752E-4</v>
      </c>
      <c r="BT54" s="128">
        <v>2.9988161857735335E-4</v>
      </c>
      <c r="BU54" s="128">
        <v>8.803793996697176E-4</v>
      </c>
      <c r="BV54" s="128">
        <v>1.3204363505845131E-4</v>
      </c>
      <c r="BW54" s="128">
        <v>2.9653845395495079E-5</v>
      </c>
      <c r="BX54" s="128">
        <v>9.6397216799158709E-5</v>
      </c>
      <c r="BY54" s="128">
        <v>8.5524306253537995E-5</v>
      </c>
      <c r="BZ54" s="128">
        <v>2.8282520631524855E-5</v>
      </c>
      <c r="CA54" s="128">
        <v>1.9775444344886311E-5</v>
      </c>
      <c r="CB54" s="128">
        <v>1.3662641330813235E-5</v>
      </c>
      <c r="CC54" s="128">
        <v>1.3768018395877579E-5</v>
      </c>
      <c r="CD54" s="128">
        <v>5.4771062279286406E-6</v>
      </c>
      <c r="CE54" s="128">
        <v>4.8661176367523837E-5</v>
      </c>
      <c r="CF54" s="128">
        <v>6.5677807703618725E-5</v>
      </c>
      <c r="CG54" s="128">
        <v>5.3024868388718222E-4</v>
      </c>
      <c r="CH54" s="128">
        <v>5.178373363145365E-5</v>
      </c>
      <c r="CI54" s="128">
        <v>2.629009795268321E-5</v>
      </c>
      <c r="CJ54" s="128">
        <v>3.5735673353050004E-5</v>
      </c>
      <c r="CK54" s="128">
        <v>3.4984290115668416E-5</v>
      </c>
      <c r="CL54" s="128">
        <v>1.2364452004589835E-5</v>
      </c>
      <c r="CM54" s="128">
        <v>4.0659042568361052E-5</v>
      </c>
      <c r="CN54" s="128">
        <v>4.624404807138681E-5</v>
      </c>
      <c r="CO54" s="128">
        <v>5.7438290299392965E-5</v>
      </c>
      <c r="CP54" s="128">
        <v>2.7083415275282506E-5</v>
      </c>
      <c r="CQ54" s="128">
        <v>2.2080926976558171E-5</v>
      </c>
      <c r="CR54" s="128">
        <v>4.1613108122888379E-5</v>
      </c>
      <c r="CS54" s="128">
        <v>1.9063357311462607E-5</v>
      </c>
      <c r="CT54" s="128">
        <v>5.8249541497679261E-5</v>
      </c>
      <c r="CU54" s="128">
        <v>2.1770449771425954E-5</v>
      </c>
      <c r="CV54" s="128">
        <v>5.1344518268396971E-5</v>
      </c>
      <c r="CW54" s="128">
        <v>2.2933135565005912E-5</v>
      </c>
      <c r="CX54" s="128">
        <v>2.0464788772980778E-5</v>
      </c>
      <c r="CY54" s="128">
        <v>2.5695441492058119E-5</v>
      </c>
      <c r="CZ54" s="128">
        <v>2.6513303860613882E-4</v>
      </c>
      <c r="DA54" s="128">
        <v>2.0302364340445932E-5</v>
      </c>
      <c r="DB54" s="128">
        <v>3.7294022859665527E-3</v>
      </c>
      <c r="DC54" s="128">
        <v>2.4666025032276782E-5</v>
      </c>
      <c r="DD54" s="128">
        <v>5.7339537852389729E-5</v>
      </c>
      <c r="DE54" s="128">
        <v>1.9794325936503458E-5</v>
      </c>
      <c r="DF54" s="128">
        <v>4.0164821763424679E-5</v>
      </c>
      <c r="DG54" s="128">
        <v>4.257305218626887E-5</v>
      </c>
      <c r="DH54" s="128">
        <v>1.948742600985184E-5</v>
      </c>
      <c r="DI54" s="128">
        <v>3.4107555996939478E-5</v>
      </c>
      <c r="DJ54" s="128">
        <v>2.0229173480764905E-5</v>
      </c>
      <c r="DK54" s="128">
        <v>2.7055189382130313E-5</v>
      </c>
    </row>
    <row r="55" spans="2:115">
      <c r="B55" s="129">
        <v>332</v>
      </c>
      <c r="C55" s="130" t="s">
        <v>522</v>
      </c>
      <c r="D55" s="128">
        <v>4.9759036583394312E-2</v>
      </c>
      <c r="E55" s="128">
        <v>0.18670876784751536</v>
      </c>
      <c r="F55" s="128">
        <v>-3.8259669953446533E-2</v>
      </c>
      <c r="G55" s="128">
        <v>8.4336019547592376E-3</v>
      </c>
      <c r="H55" s="128">
        <v>3.8669851054099431E-2</v>
      </c>
      <c r="I55" s="128">
        <v>3.8127945128440116E-2</v>
      </c>
      <c r="J55" s="128">
        <v>9.3320023024080791E-6</v>
      </c>
      <c r="K55" s="128">
        <v>4.1533105601536152E-6</v>
      </c>
      <c r="L55" s="128">
        <v>1.5542490966530243E-5</v>
      </c>
      <c r="M55" s="128">
        <v>3.1466688311740915E-6</v>
      </c>
      <c r="N55" s="128">
        <v>1.8555075544025557E-6</v>
      </c>
      <c r="O55" s="128">
        <v>3.3816144402231163E-6</v>
      </c>
      <c r="P55" s="128">
        <v>1.4152790653085949E-5</v>
      </c>
      <c r="Q55" s="128">
        <v>2.2334626740377948E-6</v>
      </c>
      <c r="R55" s="128">
        <v>1.7570421314775116E-6</v>
      </c>
      <c r="S55" s="128">
        <v>4.6434509010602615E-6</v>
      </c>
      <c r="T55" s="128">
        <v>0</v>
      </c>
      <c r="U55" s="128">
        <v>3.625924196363378E-6</v>
      </c>
      <c r="V55" s="128">
        <v>2.2271352227907124E-6</v>
      </c>
      <c r="W55" s="128">
        <v>3.7044906890259487E-6</v>
      </c>
      <c r="X55" s="128">
        <v>4.7271296137428095E-6</v>
      </c>
      <c r="Y55" s="128">
        <v>2.3271822884330478E-6</v>
      </c>
      <c r="Z55" s="128">
        <v>2.4883392989050407E-6</v>
      </c>
      <c r="AA55" s="128">
        <v>1.7643664579913119E-6</v>
      </c>
      <c r="AB55" s="128">
        <v>3.5059236778498968E-6</v>
      </c>
      <c r="AC55" s="128">
        <v>2.0537587332899591E-6</v>
      </c>
      <c r="AD55" s="128">
        <v>0</v>
      </c>
      <c r="AE55" s="128">
        <v>3.2630955695883788E-6</v>
      </c>
      <c r="AF55" s="128">
        <v>6.569876335027165E-6</v>
      </c>
      <c r="AG55" s="128">
        <v>3.5518900220407303E-6</v>
      </c>
      <c r="AH55" s="128">
        <v>2.3472858435422721E-6</v>
      </c>
      <c r="AI55" s="128">
        <v>1.4229231537559081E-6</v>
      </c>
      <c r="AJ55" s="128">
        <v>6.4592499948921932E-7</v>
      </c>
      <c r="AK55" s="128">
        <v>5.1696991561925608E-6</v>
      </c>
      <c r="AL55" s="128">
        <v>3.2453179046324577E-6</v>
      </c>
      <c r="AM55" s="128">
        <v>8.6953794610847843E-6</v>
      </c>
      <c r="AN55" s="128">
        <v>3.0493750461714804E-6</v>
      </c>
      <c r="AO55" s="128">
        <v>2.6892418285025575E-6</v>
      </c>
      <c r="AP55" s="128">
        <v>4.6480691107320952E-6</v>
      </c>
      <c r="AQ55" s="128">
        <v>3.1993669535748682E-6</v>
      </c>
      <c r="AR55" s="128">
        <v>6.8343538992976752E-6</v>
      </c>
      <c r="AS55" s="128">
        <v>7.4815210270283945E-7</v>
      </c>
      <c r="AT55" s="128">
        <v>1.2835075720668205E-6</v>
      </c>
      <c r="AU55" s="128">
        <v>3.2416549424839422E-6</v>
      </c>
      <c r="AV55" s="128">
        <v>2.345326547277123E-6</v>
      </c>
      <c r="AW55" s="128">
        <v>1.0429543449042659E-6</v>
      </c>
      <c r="AX55" s="128">
        <v>1.9872800310119454E-6</v>
      </c>
      <c r="AY55" s="128">
        <v>3.0909874806784175E-6</v>
      </c>
      <c r="AZ55" s="128">
        <v>3.1283472709163418E-6</v>
      </c>
      <c r="BA55" s="128">
        <v>2.8827644732887924E-6</v>
      </c>
      <c r="BB55" s="128">
        <v>3.1740644768287537E-6</v>
      </c>
      <c r="BC55" s="128">
        <v>2.8115542733620964E-6</v>
      </c>
      <c r="BD55" s="128">
        <v>2.622511950378206E-6</v>
      </c>
      <c r="BE55" s="128">
        <v>2.9784849119402798E-6</v>
      </c>
      <c r="BF55" s="128">
        <v>2.3236722019958293E-6</v>
      </c>
      <c r="BG55" s="128">
        <v>1.0036136293017479</v>
      </c>
      <c r="BH55" s="128">
        <v>2.0882675185684719E-6</v>
      </c>
      <c r="BI55" s="128">
        <v>1.8696752674536499E-6</v>
      </c>
      <c r="BJ55" s="128">
        <v>1.2778788500317411E-6</v>
      </c>
      <c r="BK55" s="128">
        <v>2.0118141480158802E-6</v>
      </c>
      <c r="BL55" s="128">
        <v>2.0542117802003171E-6</v>
      </c>
      <c r="BM55" s="128">
        <v>4.1268312682246716E-6</v>
      </c>
      <c r="BN55" s="128">
        <v>2.7489871229512764E-6</v>
      </c>
      <c r="BO55" s="128">
        <v>3.2040290400391036E-5</v>
      </c>
      <c r="BP55" s="128">
        <v>3.2325505650299014E-6</v>
      </c>
      <c r="BQ55" s="128">
        <v>4.4389879377551307E-6</v>
      </c>
      <c r="BR55" s="128">
        <v>1.7070960296647071E-4</v>
      </c>
      <c r="BS55" s="128">
        <v>3.0799459217447965E-6</v>
      </c>
      <c r="BT55" s="128">
        <v>3.6563168624915527E-6</v>
      </c>
      <c r="BU55" s="128">
        <v>3.4645701681158161E-6</v>
      </c>
      <c r="BV55" s="128">
        <v>1.0241793692463241E-5</v>
      </c>
      <c r="BW55" s="128">
        <v>1.491301841843071E-6</v>
      </c>
      <c r="BX55" s="128">
        <v>6.5524711194423311E-6</v>
      </c>
      <c r="BY55" s="128">
        <v>6.8122355282099243E-6</v>
      </c>
      <c r="BZ55" s="128">
        <v>2.2044839318131254E-6</v>
      </c>
      <c r="CA55" s="128">
        <v>1.5830409609022621E-6</v>
      </c>
      <c r="CB55" s="128">
        <v>1.0103457962775945E-6</v>
      </c>
      <c r="CC55" s="128">
        <v>8.3036981650864213E-7</v>
      </c>
      <c r="CD55" s="128">
        <v>1.7021731596830332E-7</v>
      </c>
      <c r="CE55" s="128">
        <v>1.4693530121959715E-6</v>
      </c>
      <c r="CF55" s="128">
        <v>6.8617341153639667E-6</v>
      </c>
      <c r="CG55" s="128">
        <v>4.2115044073130161E-5</v>
      </c>
      <c r="CH55" s="128">
        <v>3.2673810036361176E-6</v>
      </c>
      <c r="CI55" s="128">
        <v>2.0711986501339876E-6</v>
      </c>
      <c r="CJ55" s="128">
        <v>2.5880670282082097E-6</v>
      </c>
      <c r="CK55" s="128">
        <v>2.6135118924772277E-6</v>
      </c>
      <c r="CL55" s="128">
        <v>1.0014125960171226E-6</v>
      </c>
      <c r="CM55" s="128">
        <v>3.2028858799585347E-6</v>
      </c>
      <c r="CN55" s="128">
        <v>3.9339834182523664E-6</v>
      </c>
      <c r="CO55" s="128">
        <v>4.66078059780969E-6</v>
      </c>
      <c r="CP55" s="128">
        <v>2.2323446032482327E-6</v>
      </c>
      <c r="CQ55" s="128">
        <v>2.7406890567515394E-5</v>
      </c>
      <c r="CR55" s="128">
        <v>1.9978506272878425E-5</v>
      </c>
      <c r="CS55" s="128">
        <v>1.3508603649302114E-6</v>
      </c>
      <c r="CT55" s="128">
        <v>4.6944294891403585E-6</v>
      </c>
      <c r="CU55" s="128">
        <v>1.4665897696060956E-6</v>
      </c>
      <c r="CV55" s="128">
        <v>3.9477683632104075E-6</v>
      </c>
      <c r="CW55" s="128">
        <v>1.747029834522156E-6</v>
      </c>
      <c r="CX55" s="128">
        <v>1.5948166832651798E-6</v>
      </c>
      <c r="CY55" s="128">
        <v>2.1264904201464561E-6</v>
      </c>
      <c r="CZ55" s="128">
        <v>2.6397909201801352E-5</v>
      </c>
      <c r="DA55" s="128">
        <v>2.6904480373244172E-6</v>
      </c>
      <c r="DB55" s="128">
        <v>2.9666314720299601E-4</v>
      </c>
      <c r="DC55" s="128">
        <v>3.2711305571323016E-6</v>
      </c>
      <c r="DD55" s="128">
        <v>4.5456479866146253E-6</v>
      </c>
      <c r="DE55" s="128">
        <v>1.546717526621536E-6</v>
      </c>
      <c r="DF55" s="128">
        <v>3.1704027284904197E-6</v>
      </c>
      <c r="DG55" s="128">
        <v>1.1214755920760184E-5</v>
      </c>
      <c r="DH55" s="128">
        <v>1.4070677519638482E-6</v>
      </c>
      <c r="DI55" s="128">
        <v>2.9770619408954356E-6</v>
      </c>
      <c r="DJ55" s="128">
        <v>1.1585809804504856E-6</v>
      </c>
      <c r="DK55" s="128">
        <v>2.1499118797901008E-6</v>
      </c>
    </row>
    <row r="56" spans="2:115">
      <c r="B56" s="129">
        <v>333</v>
      </c>
      <c r="C56" s="130" t="s">
        <v>523</v>
      </c>
      <c r="D56" s="128">
        <v>4.4860746263797213E-2</v>
      </c>
      <c r="E56" s="128">
        <v>0.2532649295777642</v>
      </c>
      <c r="F56" s="128">
        <v>-2.6593538349960612E-2</v>
      </c>
      <c r="G56" s="128">
        <v>3.5732503413194637E-7</v>
      </c>
      <c r="H56" s="128">
        <v>4.4474963983391562E-2</v>
      </c>
      <c r="I56" s="128">
        <v>4.4136586379928379E-2</v>
      </c>
      <c r="J56" s="128">
        <v>2.9912418641395712E-6</v>
      </c>
      <c r="K56" s="128">
        <v>1.3329116971641731E-6</v>
      </c>
      <c r="L56" s="128">
        <v>4.999233955179792E-6</v>
      </c>
      <c r="M56" s="128">
        <v>1.0044801016943489E-6</v>
      </c>
      <c r="N56" s="128">
        <v>6.3620250390929635E-7</v>
      </c>
      <c r="O56" s="128">
        <v>1.1030542203751405E-6</v>
      </c>
      <c r="P56" s="128">
        <v>4.5897820813540532E-6</v>
      </c>
      <c r="Q56" s="128">
        <v>7.5666633213046038E-7</v>
      </c>
      <c r="R56" s="128">
        <v>5.7986740082411706E-7</v>
      </c>
      <c r="S56" s="128">
        <v>1.5292114622161198E-6</v>
      </c>
      <c r="T56" s="128">
        <v>0</v>
      </c>
      <c r="U56" s="128">
        <v>1.1853875826684669E-6</v>
      </c>
      <c r="V56" s="128">
        <v>7.8387273249086279E-7</v>
      </c>
      <c r="W56" s="128">
        <v>1.2132962679713549E-6</v>
      </c>
      <c r="X56" s="128">
        <v>1.6455109344267049E-6</v>
      </c>
      <c r="Y56" s="128">
        <v>7.6957662105417084E-7</v>
      </c>
      <c r="Z56" s="128">
        <v>8.5608186112599975E-7</v>
      </c>
      <c r="AA56" s="128">
        <v>6.1442977673867362E-7</v>
      </c>
      <c r="AB56" s="128">
        <v>1.1371955552112074E-6</v>
      </c>
      <c r="AC56" s="128">
        <v>6.7042840455267818E-7</v>
      </c>
      <c r="AD56" s="128">
        <v>0</v>
      </c>
      <c r="AE56" s="128">
        <v>1.0629475027456913E-6</v>
      </c>
      <c r="AF56" s="128">
        <v>2.2006627186322627E-6</v>
      </c>
      <c r="AG56" s="128">
        <v>1.2066137181864229E-6</v>
      </c>
      <c r="AH56" s="128">
        <v>7.8597200481930983E-7</v>
      </c>
      <c r="AI56" s="128">
        <v>4.9074458924385039E-7</v>
      </c>
      <c r="AJ56" s="128">
        <v>2.1049374815031155E-7</v>
      </c>
      <c r="AK56" s="128">
        <v>1.6954352086014645E-6</v>
      </c>
      <c r="AL56" s="128">
        <v>1.0654795573351543E-6</v>
      </c>
      <c r="AM56" s="128">
        <v>2.8787371584107974E-6</v>
      </c>
      <c r="AN56" s="128">
        <v>1.0152136196575745E-6</v>
      </c>
      <c r="AO56" s="128">
        <v>9.7778983669243944E-7</v>
      </c>
      <c r="AP56" s="128">
        <v>1.5828890745639006E-6</v>
      </c>
      <c r="AQ56" s="128">
        <v>1.1756992809656304E-6</v>
      </c>
      <c r="AR56" s="128">
        <v>2.3292865825250034E-6</v>
      </c>
      <c r="AS56" s="128">
        <v>2.4715051298109348E-7</v>
      </c>
      <c r="AT56" s="128">
        <v>4.2176046133938087E-7</v>
      </c>
      <c r="AU56" s="128">
        <v>1.1299259798915912E-6</v>
      </c>
      <c r="AV56" s="128">
        <v>8.247991739660632E-7</v>
      </c>
      <c r="AW56" s="128">
        <v>3.3386098371882897E-7</v>
      </c>
      <c r="AX56" s="128">
        <v>6.6071024580249572E-7</v>
      </c>
      <c r="AY56" s="128">
        <v>1.0687069112375392E-6</v>
      </c>
      <c r="AZ56" s="128">
        <v>1.0784074832468409E-6</v>
      </c>
      <c r="BA56" s="128">
        <v>7.96720440795018E-5</v>
      </c>
      <c r="BB56" s="128">
        <v>1.2133237489742225E-4</v>
      </c>
      <c r="BC56" s="128">
        <v>2.0064361565317844E-4</v>
      </c>
      <c r="BD56" s="128">
        <v>3.3653013984834377E-6</v>
      </c>
      <c r="BE56" s="128">
        <v>1.1061754597680462E-6</v>
      </c>
      <c r="BF56" s="128">
        <v>2.6557291797293746E-4</v>
      </c>
      <c r="BG56" s="128">
        <v>1.5061748395732528E-6</v>
      </c>
      <c r="BH56" s="128">
        <v>1.0016798082482996</v>
      </c>
      <c r="BI56" s="128">
        <v>7.8791998765271722E-7</v>
      </c>
      <c r="BJ56" s="128">
        <v>1.7324331883146205E-5</v>
      </c>
      <c r="BK56" s="128">
        <v>1.2006593856115736E-5</v>
      </c>
      <c r="BL56" s="128">
        <v>3.7723948369368773E-6</v>
      </c>
      <c r="BM56" s="128">
        <v>4.5228491242683528E-6</v>
      </c>
      <c r="BN56" s="128">
        <v>1.7070648498310564E-5</v>
      </c>
      <c r="BO56" s="128">
        <v>4.5534699747403833E-6</v>
      </c>
      <c r="BP56" s="128">
        <v>1.0932643440857244E-6</v>
      </c>
      <c r="BQ56" s="128">
        <v>1.2636808537537812E-6</v>
      </c>
      <c r="BR56" s="128">
        <v>6.9481417955434916E-6</v>
      </c>
      <c r="BS56" s="128">
        <v>3.1430977409251318E-6</v>
      </c>
      <c r="BT56" s="128">
        <v>2.0564301854258187E-5</v>
      </c>
      <c r="BU56" s="128">
        <v>4.7021339464814198E-5</v>
      </c>
      <c r="BV56" s="128">
        <v>3.3787699418748595E-6</v>
      </c>
      <c r="BW56" s="128">
        <v>5.7706744094506875E-7</v>
      </c>
      <c r="BX56" s="128">
        <v>2.4429029262650321E-6</v>
      </c>
      <c r="BY56" s="128">
        <v>2.2845330859839778E-6</v>
      </c>
      <c r="BZ56" s="128">
        <v>8.1742824821458889E-7</v>
      </c>
      <c r="CA56" s="128">
        <v>6.6005444644923172E-7</v>
      </c>
      <c r="CB56" s="128">
        <v>4.2711084931917819E-7</v>
      </c>
      <c r="CC56" s="128">
        <v>3.6560448581471129E-7</v>
      </c>
      <c r="CD56" s="128">
        <v>8.0605207963388271E-8</v>
      </c>
      <c r="CE56" s="128">
        <v>1.2561305123514844E-6</v>
      </c>
      <c r="CF56" s="128">
        <v>1.6942380862386826E-6</v>
      </c>
      <c r="CG56" s="128">
        <v>1.3334536704287014E-5</v>
      </c>
      <c r="CH56" s="128">
        <v>1.0353140110489832E-6</v>
      </c>
      <c r="CI56" s="128">
        <v>7.5868029446029869E-7</v>
      </c>
      <c r="CJ56" s="128">
        <v>1.0499682037625343E-6</v>
      </c>
      <c r="CK56" s="128">
        <v>1.0209886394349576E-6</v>
      </c>
      <c r="CL56" s="128">
        <v>3.2199504864919081E-7</v>
      </c>
      <c r="CM56" s="128">
        <v>1.2623024800644193E-6</v>
      </c>
      <c r="CN56" s="128">
        <v>1.2727620495828544E-6</v>
      </c>
      <c r="CO56" s="128">
        <v>2.0722449062712647E-6</v>
      </c>
      <c r="CP56" s="128">
        <v>9.738745481345405E-7</v>
      </c>
      <c r="CQ56" s="128">
        <v>6.5425454378727254E-7</v>
      </c>
      <c r="CR56" s="128">
        <v>3.0038881995132724E-5</v>
      </c>
      <c r="CS56" s="128">
        <v>4.7662259900570757E-7</v>
      </c>
      <c r="CT56" s="128">
        <v>1.7144237461654745E-6</v>
      </c>
      <c r="CU56" s="128">
        <v>4.1024593173789844E-6</v>
      </c>
      <c r="CV56" s="128">
        <v>1.6128748214989508E-6</v>
      </c>
      <c r="CW56" s="128">
        <v>6.6701838579125489E-7</v>
      </c>
      <c r="CX56" s="128">
        <v>6.3153578277857808E-7</v>
      </c>
      <c r="CY56" s="128">
        <v>7.5282949947407807E-7</v>
      </c>
      <c r="CZ56" s="128">
        <v>6.8739309189921128E-6</v>
      </c>
      <c r="DA56" s="128">
        <v>6.2960731527282988E-7</v>
      </c>
      <c r="DB56" s="128">
        <v>9.4549120677456396E-5</v>
      </c>
      <c r="DC56" s="128">
        <v>4.1058332794870861E-6</v>
      </c>
      <c r="DD56" s="128">
        <v>1.52796278783089E-6</v>
      </c>
      <c r="DE56" s="128">
        <v>5.3702043474941633E-7</v>
      </c>
      <c r="DF56" s="128">
        <v>1.0942214137261634E-6</v>
      </c>
      <c r="DG56" s="128">
        <v>1.1778572661871451E-6</v>
      </c>
      <c r="DH56" s="128">
        <v>7.0908052258184703E-7</v>
      </c>
      <c r="DI56" s="128">
        <v>8.3426403770631768E-7</v>
      </c>
      <c r="DJ56" s="128">
        <v>8.9183209756879908E-7</v>
      </c>
      <c r="DK56" s="128">
        <v>2.0031290760132429E-6</v>
      </c>
    </row>
    <row r="57" spans="2:115">
      <c r="B57" s="129">
        <v>339</v>
      </c>
      <c r="C57" s="130" t="s">
        <v>524</v>
      </c>
      <c r="D57" s="128">
        <v>3.3075128253959085E-2</v>
      </c>
      <c r="E57" s="128">
        <v>0.21998792315371196</v>
      </c>
      <c r="F57" s="128">
        <v>3.2239914604405381E-2</v>
      </c>
      <c r="G57" s="128">
        <v>2.1162410154694149E-3</v>
      </c>
      <c r="H57" s="128">
        <v>5.0059565894726668E-2</v>
      </c>
      <c r="I57" s="128">
        <v>4.9522322565844976E-2</v>
      </c>
      <c r="J57" s="128">
        <v>7.2276516119849555E-6</v>
      </c>
      <c r="K57" s="128">
        <v>5.3217043355735806E-6</v>
      </c>
      <c r="L57" s="128">
        <v>1.0519242276402854E-5</v>
      </c>
      <c r="M57" s="128">
        <v>2.3843969794832752E-6</v>
      </c>
      <c r="N57" s="128">
        <v>2.0070982518781884E-6</v>
      </c>
      <c r="O57" s="128">
        <v>2.7631040342588167E-6</v>
      </c>
      <c r="P57" s="128">
        <v>2.6544087186227414E-5</v>
      </c>
      <c r="Q57" s="128">
        <v>2.1184819981728136E-6</v>
      </c>
      <c r="R57" s="128">
        <v>1.9008763917170715E-6</v>
      </c>
      <c r="S57" s="128">
        <v>3.7585659999916773E-6</v>
      </c>
      <c r="T57" s="128">
        <v>0</v>
      </c>
      <c r="U57" s="128">
        <v>3.0695870923239291E-6</v>
      </c>
      <c r="V57" s="128">
        <v>2.4368787745057009E-6</v>
      </c>
      <c r="W57" s="128">
        <v>3.0898197943613202E-6</v>
      </c>
      <c r="X57" s="128">
        <v>1.5957646252397397E-5</v>
      </c>
      <c r="Y57" s="128">
        <v>2.6935295080384265E-6</v>
      </c>
      <c r="Z57" s="128">
        <v>2.9634367337261317E-6</v>
      </c>
      <c r="AA57" s="128">
        <v>8.9809674382833655E-6</v>
      </c>
      <c r="AB57" s="128">
        <v>2.6769011525353325E-6</v>
      </c>
      <c r="AC57" s="128">
        <v>1.8555765396464263E-6</v>
      </c>
      <c r="AD57" s="128">
        <v>0</v>
      </c>
      <c r="AE57" s="128">
        <v>2.6337203960373022E-6</v>
      </c>
      <c r="AF57" s="128">
        <v>6.2588361911945921E-6</v>
      </c>
      <c r="AG57" s="128">
        <v>4.3083281367540672E-6</v>
      </c>
      <c r="AH57" s="128">
        <v>2.4203308571227083E-6</v>
      </c>
      <c r="AI57" s="128">
        <v>1.6289572759479602E-6</v>
      </c>
      <c r="AJ57" s="128">
        <v>5.2376994481102155E-7</v>
      </c>
      <c r="AK57" s="128">
        <v>4.4094064063782674E-6</v>
      </c>
      <c r="AL57" s="128">
        <v>3.6002170310501252E-6</v>
      </c>
      <c r="AM57" s="128">
        <v>6.3977388041817626E-6</v>
      </c>
      <c r="AN57" s="128">
        <v>2.8260108568442552E-6</v>
      </c>
      <c r="AO57" s="128">
        <v>2.826573281402802E-6</v>
      </c>
      <c r="AP57" s="128">
        <v>4.010455648549018E-6</v>
      </c>
      <c r="AQ57" s="128">
        <v>2.9421718682731516E-6</v>
      </c>
      <c r="AR57" s="128">
        <v>8.3833194917305527E-6</v>
      </c>
      <c r="AS57" s="128">
        <v>7.380608501157975E-7</v>
      </c>
      <c r="AT57" s="128">
        <v>1.1470840502970972E-6</v>
      </c>
      <c r="AU57" s="128">
        <v>2.9528762938162154E-6</v>
      </c>
      <c r="AV57" s="128">
        <v>2.5108266257114434E-6</v>
      </c>
      <c r="AW57" s="128">
        <v>1.3524955295776692E-6</v>
      </c>
      <c r="AX57" s="128">
        <v>1.9690840869184488E-6</v>
      </c>
      <c r="AY57" s="128">
        <v>2.948082242042698E-6</v>
      </c>
      <c r="AZ57" s="128">
        <v>1.0670332692640924E-5</v>
      </c>
      <c r="BA57" s="128">
        <v>3.242161426916559E-5</v>
      </c>
      <c r="BB57" s="128">
        <v>5.1594590178059778E-5</v>
      </c>
      <c r="BC57" s="128">
        <v>1.1173848752573324E-4</v>
      </c>
      <c r="BD57" s="128">
        <v>4.100569208036896E-4</v>
      </c>
      <c r="BE57" s="128">
        <v>1.794918742905668E-4</v>
      </c>
      <c r="BF57" s="128">
        <v>5.1733979343107661E-4</v>
      </c>
      <c r="BG57" s="128">
        <v>2.9739068883066831E-4</v>
      </c>
      <c r="BH57" s="128">
        <v>1.5318021335834788E-4</v>
      </c>
      <c r="BI57" s="128">
        <v>1.0023649865751587</v>
      </c>
      <c r="BJ57" s="128">
        <v>3.0823196650661575E-4</v>
      </c>
      <c r="BK57" s="128">
        <v>8.8181216241814224E-5</v>
      </c>
      <c r="BL57" s="128">
        <v>4.8968506394221698E-4</v>
      </c>
      <c r="BM57" s="128">
        <v>8.1462929274102127E-5</v>
      </c>
      <c r="BN57" s="128">
        <v>6.5113750600796197E-5</v>
      </c>
      <c r="BO57" s="128">
        <v>1.0532690014943519E-3</v>
      </c>
      <c r="BP57" s="128">
        <v>7.7442509038148216E-5</v>
      </c>
      <c r="BQ57" s="128">
        <v>3.0544563142534186E-6</v>
      </c>
      <c r="BR57" s="128">
        <v>1.3269492932436525E-4</v>
      </c>
      <c r="BS57" s="128">
        <v>1.2522531903640059E-4</v>
      </c>
      <c r="BT57" s="128">
        <v>3.7911599714254673E-5</v>
      </c>
      <c r="BU57" s="128">
        <v>6.7953552205598188E-5</v>
      </c>
      <c r="BV57" s="128">
        <v>7.5587303060747682E-6</v>
      </c>
      <c r="BW57" s="128">
        <v>3.898589627115432E-6</v>
      </c>
      <c r="BX57" s="128">
        <v>1.5395331664455056E-5</v>
      </c>
      <c r="BY57" s="128">
        <v>5.1750972067728049E-6</v>
      </c>
      <c r="BZ57" s="128">
        <v>8.3485080120844124E-6</v>
      </c>
      <c r="CA57" s="128">
        <v>1.8831696281825739E-6</v>
      </c>
      <c r="CB57" s="128">
        <v>3.2915936951398719E-6</v>
      </c>
      <c r="CC57" s="128">
        <v>2.8456041707491054E-6</v>
      </c>
      <c r="CD57" s="128">
        <v>9.6836287616404945E-7</v>
      </c>
      <c r="CE57" s="128">
        <v>1.7180651141113066E-5</v>
      </c>
      <c r="CF57" s="128">
        <v>4.2408596631748448E-6</v>
      </c>
      <c r="CG57" s="128">
        <v>3.2082393375334404E-5</v>
      </c>
      <c r="CH57" s="128">
        <v>1.2661326901201915E-5</v>
      </c>
      <c r="CI57" s="128">
        <v>4.1431737708199219E-6</v>
      </c>
      <c r="CJ57" s="128">
        <v>4.7726224579459091E-6</v>
      </c>
      <c r="CK57" s="128">
        <v>1.5594860099216333E-5</v>
      </c>
      <c r="CL57" s="128">
        <v>8.8254871423445133E-7</v>
      </c>
      <c r="CM57" s="128">
        <v>3.0782436997428024E-6</v>
      </c>
      <c r="CN57" s="128">
        <v>2.1450761821057945E-5</v>
      </c>
      <c r="CO57" s="128">
        <v>4.78826624859918E-6</v>
      </c>
      <c r="CP57" s="128">
        <v>2.6256039680088387E-6</v>
      </c>
      <c r="CQ57" s="128">
        <v>2.320667863246871E-5</v>
      </c>
      <c r="CR57" s="128">
        <v>1.2559507570884511E-5</v>
      </c>
      <c r="CS57" s="128">
        <v>1.1254594027996446E-5</v>
      </c>
      <c r="CT57" s="128">
        <v>2.2702520969341215E-5</v>
      </c>
      <c r="CU57" s="128">
        <v>2.7884098967647938E-6</v>
      </c>
      <c r="CV57" s="128">
        <v>5.1084967054122413E-6</v>
      </c>
      <c r="CW57" s="128">
        <v>1.8110166498383712E-6</v>
      </c>
      <c r="CX57" s="128">
        <v>1.8298083775251668E-6</v>
      </c>
      <c r="CY57" s="128">
        <v>2.127856891123702E-6</v>
      </c>
      <c r="CZ57" s="128">
        <v>1.5562855425322009E-5</v>
      </c>
      <c r="DA57" s="128">
        <v>4.6578298652182854E-6</v>
      </c>
      <c r="DB57" s="128">
        <v>1.7896441213535594E-4</v>
      </c>
      <c r="DC57" s="128">
        <v>5.9459239753184661E-6</v>
      </c>
      <c r="DD57" s="128">
        <v>6.683583233189435E-6</v>
      </c>
      <c r="DE57" s="128">
        <v>2.9400501792931579E-6</v>
      </c>
      <c r="DF57" s="128">
        <v>3.4309708959001362E-6</v>
      </c>
      <c r="DG57" s="128">
        <v>1.6644310523185844E-5</v>
      </c>
      <c r="DH57" s="128">
        <v>1.53890190682313E-6</v>
      </c>
      <c r="DI57" s="128">
        <v>4.8475669068709438E-6</v>
      </c>
      <c r="DJ57" s="128">
        <v>4.7347446001913369E-6</v>
      </c>
      <c r="DK57" s="128">
        <v>1.0464870039759066E-5</v>
      </c>
    </row>
    <row r="58" spans="2:115">
      <c r="B58" s="129">
        <v>341</v>
      </c>
      <c r="C58" s="130" t="s">
        <v>525</v>
      </c>
      <c r="D58" s="128">
        <v>0.19659922320620027</v>
      </c>
      <c r="E58" s="128">
        <v>0.15568898763594277</v>
      </c>
      <c r="F58" s="128">
        <v>9.6018372190840903E-2</v>
      </c>
      <c r="G58" s="128">
        <v>7.7048176897090547E-3</v>
      </c>
      <c r="H58" s="128">
        <v>2.0971014347506624E-2</v>
      </c>
      <c r="I58" s="128">
        <v>2.0796846294789437E-2</v>
      </c>
      <c r="J58" s="128">
        <v>1.1908020484210789E-5</v>
      </c>
      <c r="K58" s="128">
        <v>7.7199737027181064E-6</v>
      </c>
      <c r="L58" s="128">
        <v>1.7994939013234002E-5</v>
      </c>
      <c r="M58" s="128">
        <v>1.5630995165726309E-5</v>
      </c>
      <c r="N58" s="128">
        <v>2.2144289270085885E-5</v>
      </c>
      <c r="O58" s="128">
        <v>4.8935533509659687E-6</v>
      </c>
      <c r="P58" s="128">
        <v>1.9564706439747209E-5</v>
      </c>
      <c r="Q58" s="128">
        <v>1.0010248511761453E-5</v>
      </c>
      <c r="R58" s="128">
        <v>8.1339300560215603E-6</v>
      </c>
      <c r="S58" s="128">
        <v>9.5333611310079543E-6</v>
      </c>
      <c r="T58" s="128">
        <v>0</v>
      </c>
      <c r="U58" s="128">
        <v>7.5215344548904855E-6</v>
      </c>
      <c r="V58" s="128">
        <v>1.0144355490087171E-5</v>
      </c>
      <c r="W58" s="128">
        <v>7.8754367753696004E-6</v>
      </c>
      <c r="X58" s="128">
        <v>1.4976128082590055E-5</v>
      </c>
      <c r="Y58" s="128">
        <v>8.6296670777662925E-6</v>
      </c>
      <c r="Z58" s="128">
        <v>9.5275752602054111E-6</v>
      </c>
      <c r="AA58" s="128">
        <v>6.9905406554109143E-6</v>
      </c>
      <c r="AB58" s="128">
        <v>7.0040646229310173E-6</v>
      </c>
      <c r="AC58" s="128">
        <v>4.7965994481638488E-6</v>
      </c>
      <c r="AD58" s="128">
        <v>0</v>
      </c>
      <c r="AE58" s="128">
        <v>6.7249501566667098E-6</v>
      </c>
      <c r="AF58" s="128">
        <v>1.5951500368760142E-5</v>
      </c>
      <c r="AG58" s="128">
        <v>1.116870420102827E-5</v>
      </c>
      <c r="AH58" s="128">
        <v>2.899685774552216E-5</v>
      </c>
      <c r="AI58" s="128">
        <v>7.547550367519772E-6</v>
      </c>
      <c r="AJ58" s="128">
        <v>1.954399436832146E-5</v>
      </c>
      <c r="AK58" s="128">
        <v>9.1828270947630969E-6</v>
      </c>
      <c r="AL58" s="128">
        <v>8.2380702598299938E-6</v>
      </c>
      <c r="AM58" s="128">
        <v>1.4687133230774729E-5</v>
      </c>
      <c r="AN58" s="128">
        <v>1.3590151618656944E-5</v>
      </c>
      <c r="AO58" s="128">
        <v>1.9797625398478081E-5</v>
      </c>
      <c r="AP58" s="128">
        <v>1.5428014122234468E-5</v>
      </c>
      <c r="AQ58" s="128">
        <v>7.5430655722369328E-6</v>
      </c>
      <c r="AR58" s="128">
        <v>1.3111092078269257E-5</v>
      </c>
      <c r="AS58" s="128">
        <v>1.7030583880423109E-6</v>
      </c>
      <c r="AT58" s="128">
        <v>2.4465147113704536E-6</v>
      </c>
      <c r="AU58" s="128">
        <v>7.3296313143846385E-6</v>
      </c>
      <c r="AV58" s="128">
        <v>7.7119675479890983E-6</v>
      </c>
      <c r="AW58" s="128">
        <v>2.7159851518632032E-6</v>
      </c>
      <c r="AX58" s="128">
        <v>5.2039498081081692E-6</v>
      </c>
      <c r="AY58" s="128">
        <v>2.072187830768989E-5</v>
      </c>
      <c r="AZ58" s="128">
        <v>8.4188361755229719E-6</v>
      </c>
      <c r="BA58" s="128">
        <v>1.4219842848477347E-4</v>
      </c>
      <c r="BB58" s="128">
        <v>2.8564184927032715E-5</v>
      </c>
      <c r="BC58" s="128">
        <v>1.2021679892592987E-5</v>
      </c>
      <c r="BD58" s="128">
        <v>2.220579306528327E-5</v>
      </c>
      <c r="BE58" s="128">
        <v>1.2148381636359136E-5</v>
      </c>
      <c r="BF58" s="128">
        <v>1.7238863585646715E-5</v>
      </c>
      <c r="BG58" s="128">
        <v>7.9015404559459786E-6</v>
      </c>
      <c r="BH58" s="128">
        <v>1.8704683411163085E-5</v>
      </c>
      <c r="BI58" s="128">
        <v>1.2945255611627958E-5</v>
      </c>
      <c r="BJ58" s="128">
        <v>1.0027509123494969</v>
      </c>
      <c r="BK58" s="128">
        <v>1.0810842441738058E-5</v>
      </c>
      <c r="BL58" s="128">
        <v>3.1750891129071271E-3</v>
      </c>
      <c r="BM58" s="128">
        <v>1.4818271053924856E-5</v>
      </c>
      <c r="BN58" s="128">
        <v>9.3723339501725649E-6</v>
      </c>
      <c r="BO58" s="128">
        <v>1.2890122991912929E-4</v>
      </c>
      <c r="BP58" s="128">
        <v>1.4474924919647264E-5</v>
      </c>
      <c r="BQ58" s="128">
        <v>2.7767090568900673E-5</v>
      </c>
      <c r="BR58" s="128">
        <v>2.4548502584902397E-4</v>
      </c>
      <c r="BS58" s="128">
        <v>7.6053060310562275E-5</v>
      </c>
      <c r="BT58" s="128">
        <v>5.4970471091272434E-4</v>
      </c>
      <c r="BU58" s="128">
        <v>8.560723610848127E-4</v>
      </c>
      <c r="BV58" s="128">
        <v>1.7292087737129349E-5</v>
      </c>
      <c r="BW58" s="128">
        <v>9.6232365998002216E-6</v>
      </c>
      <c r="BX58" s="128">
        <v>1.9594326661540071E-5</v>
      </c>
      <c r="BY58" s="128">
        <v>2.1968322405620058E-5</v>
      </c>
      <c r="BZ58" s="128">
        <v>4.885366421503695E-5</v>
      </c>
      <c r="CA58" s="128">
        <v>3.0977822369487664E-5</v>
      </c>
      <c r="CB58" s="128">
        <v>5.5196107559316839E-5</v>
      </c>
      <c r="CC58" s="128">
        <v>2.8142735124318101E-5</v>
      </c>
      <c r="CD58" s="128">
        <v>3.2164727464051033E-6</v>
      </c>
      <c r="CE58" s="128">
        <v>2.7204514331834019E-5</v>
      </c>
      <c r="CF58" s="128">
        <v>3.1188880474868186E-5</v>
      </c>
      <c r="CG58" s="128">
        <v>4.1972466859452692E-5</v>
      </c>
      <c r="CH58" s="128">
        <v>1.3933503675462764E-5</v>
      </c>
      <c r="CI58" s="128">
        <v>2.9998823597602491E-5</v>
      </c>
      <c r="CJ58" s="128">
        <v>1.9234911431959503E-5</v>
      </c>
      <c r="CK58" s="128">
        <v>1.6524018646820443E-5</v>
      </c>
      <c r="CL58" s="128">
        <v>3.0429296622906656E-6</v>
      </c>
      <c r="CM58" s="128">
        <v>1.6712012136984392E-5</v>
      </c>
      <c r="CN58" s="128">
        <v>6.9313607616832261E-5</v>
      </c>
      <c r="CO58" s="128">
        <v>7.2476487370607307E-5</v>
      </c>
      <c r="CP58" s="128">
        <v>2.1447358403205924E-5</v>
      </c>
      <c r="CQ58" s="128">
        <v>4.9658674069056382E-5</v>
      </c>
      <c r="CR58" s="128">
        <v>2.707125260537779E-4</v>
      </c>
      <c r="CS58" s="128">
        <v>1.0066113466007401E-5</v>
      </c>
      <c r="CT58" s="128">
        <v>5.9929223099349529E-5</v>
      </c>
      <c r="CU58" s="128">
        <v>1.3616210746911367E-5</v>
      </c>
      <c r="CV58" s="128">
        <v>1.3214107212475062E-5</v>
      </c>
      <c r="CW58" s="128">
        <v>8.5415769748696388E-6</v>
      </c>
      <c r="CX58" s="128">
        <v>7.2800286825219445E-6</v>
      </c>
      <c r="CY58" s="128">
        <v>1.8209244050908576E-5</v>
      </c>
      <c r="CZ58" s="128">
        <v>4.0045414975664834E-5</v>
      </c>
      <c r="DA58" s="128">
        <v>6.1670979205729885E-5</v>
      </c>
      <c r="DB58" s="128">
        <v>2.3472546433881374E-4</v>
      </c>
      <c r="DC58" s="128">
        <v>1.4127764070203622E-4</v>
      </c>
      <c r="DD58" s="128">
        <v>1.3657643235240142E-5</v>
      </c>
      <c r="DE58" s="128">
        <v>2.7194914762161524E-5</v>
      </c>
      <c r="DF58" s="128">
        <v>1.2420260302357856E-5</v>
      </c>
      <c r="DG58" s="128">
        <v>5.8743061807852473E-5</v>
      </c>
      <c r="DH58" s="128">
        <v>1.9623673255286795E-5</v>
      </c>
      <c r="DI58" s="128">
        <v>1.3502908798457247E-5</v>
      </c>
      <c r="DJ58" s="128">
        <v>1.1505982536186603E-5</v>
      </c>
      <c r="DK58" s="128">
        <v>2.1361829509223504E-5</v>
      </c>
    </row>
    <row r="59" spans="2:115">
      <c r="B59" s="129">
        <v>342</v>
      </c>
      <c r="C59" s="130" t="s">
        <v>526</v>
      </c>
      <c r="D59" s="128">
        <v>5.753724141101868E-2</v>
      </c>
      <c r="E59" s="128">
        <v>5.3086492680205141E-2</v>
      </c>
      <c r="F59" s="128">
        <v>-8.5281157610927028E-2</v>
      </c>
      <c r="G59" s="128">
        <v>3.1880295003878303E-3</v>
      </c>
      <c r="H59" s="128">
        <v>1.1828913658645773E-2</v>
      </c>
      <c r="I59" s="128">
        <v>1.1776340709051791E-2</v>
      </c>
      <c r="J59" s="128">
        <v>3.1080250793126239E-6</v>
      </c>
      <c r="K59" s="128">
        <v>1.4788078251062646E-6</v>
      </c>
      <c r="L59" s="128">
        <v>4.0666839579540307E-6</v>
      </c>
      <c r="M59" s="128">
        <v>1.4556990153807953E-6</v>
      </c>
      <c r="N59" s="128">
        <v>7.087443324439652E-7</v>
      </c>
      <c r="O59" s="128">
        <v>1.8476995251681953E-6</v>
      </c>
      <c r="P59" s="128">
        <v>6.3190109693587823E-6</v>
      </c>
      <c r="Q59" s="128">
        <v>8.3424881581770807E-7</v>
      </c>
      <c r="R59" s="128">
        <v>6.3111610164599576E-7</v>
      </c>
      <c r="S59" s="128">
        <v>1.6144296065302227E-6</v>
      </c>
      <c r="T59" s="128">
        <v>0</v>
      </c>
      <c r="U59" s="128">
        <v>1.2996738006607188E-6</v>
      </c>
      <c r="V59" s="128">
        <v>8.6669577956552063E-7</v>
      </c>
      <c r="W59" s="128">
        <v>1.5686452410687393E-6</v>
      </c>
      <c r="X59" s="128">
        <v>1.9851797218180988E-6</v>
      </c>
      <c r="Y59" s="128">
        <v>8.4237899792515894E-7</v>
      </c>
      <c r="Z59" s="128">
        <v>1.0589574081504845E-6</v>
      </c>
      <c r="AA59" s="128">
        <v>1.0095720892063642E-6</v>
      </c>
      <c r="AB59" s="128">
        <v>1.0320289083259223E-6</v>
      </c>
      <c r="AC59" s="128">
        <v>6.8228641664250962E-7</v>
      </c>
      <c r="AD59" s="128">
        <v>0</v>
      </c>
      <c r="AE59" s="128">
        <v>9.2962480819105956E-7</v>
      </c>
      <c r="AF59" s="128">
        <v>1.8703996858481243E-6</v>
      </c>
      <c r="AG59" s="128">
        <v>1.2629399673469119E-6</v>
      </c>
      <c r="AH59" s="128">
        <v>7.20025599644807E-7</v>
      </c>
      <c r="AI59" s="128">
        <v>5.3823729256228943E-7</v>
      </c>
      <c r="AJ59" s="128">
        <v>1.7368783302722903E-7</v>
      </c>
      <c r="AK59" s="128">
        <v>2.8675371136730688E-6</v>
      </c>
      <c r="AL59" s="128">
        <v>9.5843282483908784E-7</v>
      </c>
      <c r="AM59" s="128">
        <v>2.782455664929856E-6</v>
      </c>
      <c r="AN59" s="128">
        <v>1.1485276874419192E-6</v>
      </c>
      <c r="AO59" s="128">
        <v>9.9475015678271331E-7</v>
      </c>
      <c r="AP59" s="128">
        <v>1.6900370656468513E-6</v>
      </c>
      <c r="AQ59" s="128">
        <v>9.8064898161774694E-7</v>
      </c>
      <c r="AR59" s="128">
        <v>2.6228192735502437E-6</v>
      </c>
      <c r="AS59" s="128">
        <v>2.7828856240416628E-7</v>
      </c>
      <c r="AT59" s="128">
        <v>4.210612362633044E-7</v>
      </c>
      <c r="AU59" s="128">
        <v>1.0896058080407834E-6</v>
      </c>
      <c r="AV59" s="128">
        <v>1.1825190561293368E-6</v>
      </c>
      <c r="AW59" s="128">
        <v>5.0002272561115072E-7</v>
      </c>
      <c r="AX59" s="128">
        <v>7.2301706166632795E-7</v>
      </c>
      <c r="AY59" s="128">
        <v>1.0528368675227687E-6</v>
      </c>
      <c r="AZ59" s="128">
        <v>1.1424140106806385E-6</v>
      </c>
      <c r="BA59" s="128">
        <v>1.1809431467292448E-6</v>
      </c>
      <c r="BB59" s="128">
        <v>5.7781368021012968E-6</v>
      </c>
      <c r="BC59" s="128">
        <v>9.8108169076441027E-7</v>
      </c>
      <c r="BD59" s="128">
        <v>1.09225700494315E-6</v>
      </c>
      <c r="BE59" s="128">
        <v>9.6773515126270028E-7</v>
      </c>
      <c r="BF59" s="128">
        <v>1.3052583710752973E-6</v>
      </c>
      <c r="BG59" s="128">
        <v>8.0505341311026836E-7</v>
      </c>
      <c r="BH59" s="128">
        <v>7.5389344929228137E-7</v>
      </c>
      <c r="BI59" s="128">
        <v>1.1539073351863688E-6</v>
      </c>
      <c r="BJ59" s="128">
        <v>5.9968521569146404E-6</v>
      </c>
      <c r="BK59" s="128">
        <v>1.0043426505416235</v>
      </c>
      <c r="BL59" s="128">
        <v>8.1939202751542064E-7</v>
      </c>
      <c r="BM59" s="128">
        <v>1.510208562952718E-6</v>
      </c>
      <c r="BN59" s="128">
        <v>1.7826099581854187E-6</v>
      </c>
      <c r="BO59" s="128">
        <v>6.0903785317162772E-7</v>
      </c>
      <c r="BP59" s="128">
        <v>1.6400730361174917E-6</v>
      </c>
      <c r="BQ59" s="128">
        <v>4.4874028681755004E-6</v>
      </c>
      <c r="BR59" s="128">
        <v>2.0785203335373713E-6</v>
      </c>
      <c r="BS59" s="128">
        <v>1.777162114536328E-6</v>
      </c>
      <c r="BT59" s="128">
        <v>3.4507844102512863E-6</v>
      </c>
      <c r="BU59" s="128">
        <v>4.1600827332295122E-6</v>
      </c>
      <c r="BV59" s="128">
        <v>2.7568550330831567E-6</v>
      </c>
      <c r="BW59" s="128">
        <v>7.1594850216270907E-7</v>
      </c>
      <c r="BX59" s="128">
        <v>1.8044011630640506E-6</v>
      </c>
      <c r="BY59" s="128">
        <v>2.2166254217080724E-6</v>
      </c>
      <c r="BZ59" s="128">
        <v>1.2753095687387468E-6</v>
      </c>
      <c r="CA59" s="128">
        <v>7.5588926770734765E-7</v>
      </c>
      <c r="CB59" s="128">
        <v>4.430470460866228E-7</v>
      </c>
      <c r="CC59" s="128">
        <v>3.4252720112218831E-7</v>
      </c>
      <c r="CD59" s="128">
        <v>8.2918986423186506E-8</v>
      </c>
      <c r="CE59" s="128">
        <v>5.3704839987004548E-7</v>
      </c>
      <c r="CF59" s="128">
        <v>1.5069357154412059E-6</v>
      </c>
      <c r="CG59" s="128">
        <v>2.1020159578802258E-5</v>
      </c>
      <c r="CH59" s="128">
        <v>4.58816556959998E-6</v>
      </c>
      <c r="CI59" s="128">
        <v>8.6612661520691802E-7</v>
      </c>
      <c r="CJ59" s="128">
        <v>1.035564579456014E-6</v>
      </c>
      <c r="CK59" s="128">
        <v>1.0156824601673614E-6</v>
      </c>
      <c r="CL59" s="128">
        <v>4.6590301698642968E-7</v>
      </c>
      <c r="CM59" s="128">
        <v>4.1122786283067559E-6</v>
      </c>
      <c r="CN59" s="128">
        <v>8.7764694579226131E-6</v>
      </c>
      <c r="CO59" s="128">
        <v>1.5553111796919297E-6</v>
      </c>
      <c r="CP59" s="128">
        <v>2.9031789665149331E-6</v>
      </c>
      <c r="CQ59" s="128">
        <v>8.6538520914797256E-7</v>
      </c>
      <c r="CR59" s="128">
        <v>1.1753969000406207E-6</v>
      </c>
      <c r="CS59" s="128">
        <v>5.5987479713638001E-7</v>
      </c>
      <c r="CT59" s="128">
        <v>1.4220121545818438E-6</v>
      </c>
      <c r="CU59" s="128">
        <v>9.3907590479606399E-7</v>
      </c>
      <c r="CV59" s="128">
        <v>1.6976224477869983E-6</v>
      </c>
      <c r="CW59" s="128">
        <v>7.2813700071218449E-7</v>
      </c>
      <c r="CX59" s="128">
        <v>1.4711592711238878E-6</v>
      </c>
      <c r="CY59" s="128">
        <v>8.1451122150491151E-7</v>
      </c>
      <c r="CZ59" s="128">
        <v>1.2533458099292882E-4</v>
      </c>
      <c r="DA59" s="128">
        <v>1.6640748724971437E-6</v>
      </c>
      <c r="DB59" s="128">
        <v>7.0954579280236435E-5</v>
      </c>
      <c r="DC59" s="128">
        <v>1.18660461886455E-6</v>
      </c>
      <c r="DD59" s="128">
        <v>2.4262149898935615E-6</v>
      </c>
      <c r="DE59" s="128">
        <v>6.5490934430385886E-7</v>
      </c>
      <c r="DF59" s="128">
        <v>1.2651504314803109E-6</v>
      </c>
      <c r="DG59" s="128">
        <v>1.3831406091535725E-6</v>
      </c>
      <c r="DH59" s="128">
        <v>6.45485488517092E-7</v>
      </c>
      <c r="DI59" s="128">
        <v>1.140843144301495E-6</v>
      </c>
      <c r="DJ59" s="128">
        <v>5.0348884536251264E-7</v>
      </c>
      <c r="DK59" s="128">
        <v>5.781070844792272E-7</v>
      </c>
    </row>
    <row r="60" spans="2:115">
      <c r="B60" s="129">
        <v>352</v>
      </c>
      <c r="C60" s="130" t="s">
        <v>527</v>
      </c>
      <c r="D60" s="128">
        <v>8.4713396024199583E-2</v>
      </c>
      <c r="E60" s="128">
        <v>8.7811270051081608E-2</v>
      </c>
      <c r="F60" s="128">
        <v>1.0332268934541885E-2</v>
      </c>
      <c r="G60" s="128">
        <v>2.3234672672695061E-2</v>
      </c>
      <c r="H60" s="128">
        <v>1.3335664224261872E-2</v>
      </c>
      <c r="I60" s="128">
        <v>1.3335664224261872E-2</v>
      </c>
      <c r="J60" s="128">
        <v>9.3855067648643748E-6</v>
      </c>
      <c r="K60" s="128">
        <v>4.1200306819854197E-6</v>
      </c>
      <c r="L60" s="128">
        <v>1.5686820512151873E-5</v>
      </c>
      <c r="M60" s="128">
        <v>3.107491092630955E-6</v>
      </c>
      <c r="N60" s="128">
        <v>1.8290880710833442E-6</v>
      </c>
      <c r="O60" s="128">
        <v>3.3647044988168771E-6</v>
      </c>
      <c r="P60" s="128">
        <v>1.4149797174117121E-5</v>
      </c>
      <c r="Q60" s="128">
        <v>2.1933663565043856E-6</v>
      </c>
      <c r="R60" s="128">
        <v>1.7228030437311887E-6</v>
      </c>
      <c r="S60" s="128">
        <v>4.617668710610538E-6</v>
      </c>
      <c r="T60" s="128">
        <v>0</v>
      </c>
      <c r="U60" s="128">
        <v>3.623164389295926E-6</v>
      </c>
      <c r="V60" s="128">
        <v>2.1791311035721168E-6</v>
      </c>
      <c r="W60" s="128">
        <v>3.6689255745555185E-6</v>
      </c>
      <c r="X60" s="128">
        <v>4.6452085524856638E-6</v>
      </c>
      <c r="Y60" s="128">
        <v>2.2743578016770672E-6</v>
      </c>
      <c r="Z60" s="128">
        <v>2.424595566610476E-6</v>
      </c>
      <c r="AA60" s="128">
        <v>1.7045810358594281E-6</v>
      </c>
      <c r="AB60" s="128">
        <v>3.4787064059645589E-6</v>
      </c>
      <c r="AC60" s="128">
        <v>2.0407034098922495E-6</v>
      </c>
      <c r="AD60" s="128">
        <v>0</v>
      </c>
      <c r="AE60" s="128">
        <v>3.2714820877653479E-6</v>
      </c>
      <c r="AF60" s="128">
        <v>6.57287067288974E-6</v>
      </c>
      <c r="AG60" s="128">
        <v>3.5046532323390701E-6</v>
      </c>
      <c r="AH60" s="128">
        <v>2.3118160417473136E-6</v>
      </c>
      <c r="AI60" s="128">
        <v>1.379771795642318E-6</v>
      </c>
      <c r="AJ60" s="128">
        <v>6.2689385401998874E-7</v>
      </c>
      <c r="AK60" s="128">
        <v>5.0603284785885132E-6</v>
      </c>
      <c r="AL60" s="128">
        <v>2.8703414381630958E-6</v>
      </c>
      <c r="AM60" s="128">
        <v>8.6953721181044871E-6</v>
      </c>
      <c r="AN60" s="128">
        <v>3.0174364708535128E-6</v>
      </c>
      <c r="AO60" s="128">
        <v>2.6411316602013093E-6</v>
      </c>
      <c r="AP60" s="128">
        <v>4.5893267971256598E-6</v>
      </c>
      <c r="AQ60" s="128">
        <v>3.1752131894492972E-6</v>
      </c>
      <c r="AR60" s="128">
        <v>6.8023188893757628E-6</v>
      </c>
      <c r="AS60" s="128">
        <v>7.3766183516750372E-7</v>
      </c>
      <c r="AT60" s="128">
        <v>1.2843100712706509E-6</v>
      </c>
      <c r="AU60" s="128">
        <v>3.2094286053304865E-6</v>
      </c>
      <c r="AV60" s="128">
        <v>2.2901285377204604E-6</v>
      </c>
      <c r="AW60" s="128">
        <v>1.0124799656690098E-6</v>
      </c>
      <c r="AX60" s="128">
        <v>1.9634610362182368E-6</v>
      </c>
      <c r="AY60" s="128">
        <v>3.0780162353660492E-6</v>
      </c>
      <c r="AZ60" s="128">
        <v>3.1063589448880359E-6</v>
      </c>
      <c r="BA60" s="128">
        <v>2.850350157475184E-6</v>
      </c>
      <c r="BB60" s="128">
        <v>3.1336246812381442E-6</v>
      </c>
      <c r="BC60" s="128">
        <v>2.7896972860320795E-6</v>
      </c>
      <c r="BD60" s="128">
        <v>2.5869878148005537E-6</v>
      </c>
      <c r="BE60" s="128">
        <v>2.9587968706153921E-6</v>
      </c>
      <c r="BF60" s="128">
        <v>2.2649229706715216E-6</v>
      </c>
      <c r="BG60" s="128">
        <v>1.9145825580858052E-6</v>
      </c>
      <c r="BH60" s="128">
        <v>2.064072534926729E-6</v>
      </c>
      <c r="BI60" s="128">
        <v>1.7991886852048797E-6</v>
      </c>
      <c r="BJ60" s="128">
        <v>1.238647557359187E-6</v>
      </c>
      <c r="BK60" s="128">
        <v>1.96357025172101E-6</v>
      </c>
      <c r="BL60" s="128">
        <v>1.0004378940027026</v>
      </c>
      <c r="BM60" s="128">
        <v>4.0852635326668444E-6</v>
      </c>
      <c r="BN60" s="128">
        <v>2.6842258335187853E-6</v>
      </c>
      <c r="BO60" s="128">
        <v>8.1348343365147058E-7</v>
      </c>
      <c r="BP60" s="128">
        <v>3.17757788492171E-6</v>
      </c>
      <c r="BQ60" s="128">
        <v>3.7849140072851956E-6</v>
      </c>
      <c r="BR60" s="128">
        <v>2.1665526993057075E-6</v>
      </c>
      <c r="BS60" s="128">
        <v>3.0154270489284576E-6</v>
      </c>
      <c r="BT60" s="128">
        <v>3.4791877488422956E-6</v>
      </c>
      <c r="BU60" s="128">
        <v>3.2639368225491693E-6</v>
      </c>
      <c r="BV60" s="128">
        <v>1.0301251313286335E-5</v>
      </c>
      <c r="BW60" s="128">
        <v>1.4324035487345726E-6</v>
      </c>
      <c r="BX60" s="128">
        <v>6.5076700561955149E-6</v>
      </c>
      <c r="BY60" s="128">
        <v>6.7545089943404553E-6</v>
      </c>
      <c r="BZ60" s="128">
        <v>2.1370140639052545E-6</v>
      </c>
      <c r="CA60" s="128">
        <v>1.4854611442995908E-6</v>
      </c>
      <c r="CB60" s="128">
        <v>9.5748352525741691E-7</v>
      </c>
      <c r="CC60" s="128">
        <v>7.8634119837521806E-7</v>
      </c>
      <c r="CD60" s="128">
        <v>1.6188952486343243E-7</v>
      </c>
      <c r="CE60" s="128">
        <v>1.3489167152089798E-6</v>
      </c>
      <c r="CF60" s="128">
        <v>5.2587281898695283E-6</v>
      </c>
      <c r="CG60" s="128">
        <v>4.2140377075258136E-5</v>
      </c>
      <c r="CH60" s="128">
        <v>2.9273732299354622E-6</v>
      </c>
      <c r="CI60" s="128">
        <v>2.0211806622136778E-6</v>
      </c>
      <c r="CJ60" s="128">
        <v>2.4875555979958663E-6</v>
      </c>
      <c r="CK60" s="128">
        <v>2.5316661497781787E-6</v>
      </c>
      <c r="CL60" s="128">
        <v>9.4165995108328791E-7</v>
      </c>
      <c r="CM60" s="128">
        <v>3.0710895976598336E-6</v>
      </c>
      <c r="CN60" s="128">
        <v>3.020021121126873E-6</v>
      </c>
      <c r="CO60" s="128">
        <v>4.5650866556133384E-6</v>
      </c>
      <c r="CP60" s="128">
        <v>1.9825111904733413E-6</v>
      </c>
      <c r="CQ60" s="128">
        <v>1.6745323932318599E-6</v>
      </c>
      <c r="CR60" s="128">
        <v>1.688512012169566E-5</v>
      </c>
      <c r="CS60" s="128">
        <v>1.3252941643549956E-6</v>
      </c>
      <c r="CT60" s="128">
        <v>4.5356789770015551E-6</v>
      </c>
      <c r="CU60" s="128">
        <v>1.3972606346197639E-6</v>
      </c>
      <c r="CV60" s="128">
        <v>3.8653048746679344E-6</v>
      </c>
      <c r="CW60" s="128">
        <v>1.6912891356761704E-6</v>
      </c>
      <c r="CX60" s="128">
        <v>1.5137055466952743E-6</v>
      </c>
      <c r="CY60" s="128">
        <v>2.0045768096371969E-6</v>
      </c>
      <c r="CZ60" s="128">
        <v>2.1228610224763218E-5</v>
      </c>
      <c r="DA60" s="128">
        <v>1.5092705037004468E-6</v>
      </c>
      <c r="DB60" s="128">
        <v>3.0057452571553947E-4</v>
      </c>
      <c r="DC60" s="128">
        <v>1.8933222635509906E-6</v>
      </c>
      <c r="DD60" s="128">
        <v>4.4568900495021629E-6</v>
      </c>
      <c r="DE60" s="128">
        <v>1.4982983863157571E-6</v>
      </c>
      <c r="DF60" s="128">
        <v>3.1115201940568134E-6</v>
      </c>
      <c r="DG60" s="128">
        <v>3.2009678543864592E-6</v>
      </c>
      <c r="DH60" s="128">
        <v>1.3626250851227166E-6</v>
      </c>
      <c r="DI60" s="128">
        <v>2.3687569417242641E-6</v>
      </c>
      <c r="DJ60" s="128">
        <v>1.0855467434935115E-6</v>
      </c>
      <c r="DK60" s="128">
        <v>1.9176389989621662E-6</v>
      </c>
    </row>
    <row r="61" spans="2:115">
      <c r="B61" s="129">
        <v>353</v>
      </c>
      <c r="C61" s="127" t="s">
        <v>528</v>
      </c>
      <c r="D61" s="128">
        <v>0.49266457013084164</v>
      </c>
      <c r="E61" s="128">
        <v>0.19844947668722218</v>
      </c>
      <c r="F61" s="128">
        <v>-4.2900676172134999E-2</v>
      </c>
      <c r="G61" s="128">
        <v>2.9577721121789332E-5</v>
      </c>
      <c r="H61" s="128">
        <v>3.8959969055004345E-2</v>
      </c>
      <c r="I61" s="128">
        <v>3.8664531877878973E-2</v>
      </c>
      <c r="J61" s="128">
        <v>2.6010170675204681E-3</v>
      </c>
      <c r="K61" s="128">
        <v>1.1412762491733851E-3</v>
      </c>
      <c r="L61" s="128">
        <v>4.3419343743239143E-3</v>
      </c>
      <c r="M61" s="128">
        <v>8.6210857720394642E-4</v>
      </c>
      <c r="N61" s="128">
        <v>5.0452464596113279E-4</v>
      </c>
      <c r="O61" s="128">
        <v>9.3483367309958392E-4</v>
      </c>
      <c r="P61" s="128">
        <v>3.9322326790732576E-3</v>
      </c>
      <c r="Q61" s="128">
        <v>6.0699957042014308E-4</v>
      </c>
      <c r="R61" s="128">
        <v>4.7677371527515204E-4</v>
      </c>
      <c r="S61" s="128">
        <v>1.2762747650692881E-3</v>
      </c>
      <c r="T61" s="128">
        <v>0</v>
      </c>
      <c r="U61" s="128">
        <v>1.0039308461542934E-3</v>
      </c>
      <c r="V61" s="128">
        <v>6.0350667275856605E-4</v>
      </c>
      <c r="W61" s="128">
        <v>1.0157005579129836E-3</v>
      </c>
      <c r="X61" s="128">
        <v>1.2868374272176758E-3</v>
      </c>
      <c r="Y61" s="128">
        <v>6.2962236590921562E-4</v>
      </c>
      <c r="Z61" s="128">
        <v>6.7093783175943653E-4</v>
      </c>
      <c r="AA61" s="128">
        <v>4.7246058412443894E-4</v>
      </c>
      <c r="AB61" s="128">
        <v>9.6293762731235806E-4</v>
      </c>
      <c r="AC61" s="128">
        <v>5.6488207837681725E-4</v>
      </c>
      <c r="AD61" s="128">
        <v>0</v>
      </c>
      <c r="AE61" s="128">
        <v>9.0557719743879553E-4</v>
      </c>
      <c r="AF61" s="128">
        <v>1.818404375613979E-3</v>
      </c>
      <c r="AG61" s="128">
        <v>9.6835433840874053E-4</v>
      </c>
      <c r="AH61" s="128">
        <v>6.3990152283379125E-4</v>
      </c>
      <c r="AI61" s="128">
        <v>3.8202310116295946E-4</v>
      </c>
      <c r="AJ61" s="128">
        <v>1.7347475624620188E-4</v>
      </c>
      <c r="AK61" s="128">
        <v>1.3939216860458785E-3</v>
      </c>
      <c r="AL61" s="128">
        <v>7.9427441757276031E-4</v>
      </c>
      <c r="AM61" s="128">
        <v>2.4043203177022774E-3</v>
      </c>
      <c r="AN61" s="128">
        <v>8.3638121701624273E-4</v>
      </c>
      <c r="AO61" s="128">
        <v>7.2959255573235612E-4</v>
      </c>
      <c r="AP61" s="128">
        <v>1.2709685041831207E-3</v>
      </c>
      <c r="AQ61" s="128">
        <v>8.7900660113675647E-4</v>
      </c>
      <c r="AR61" s="128">
        <v>1.8816800390392778E-3</v>
      </c>
      <c r="AS61" s="128">
        <v>2.0374484357109772E-4</v>
      </c>
      <c r="AT61" s="128">
        <v>3.5538036946556901E-4</v>
      </c>
      <c r="AU61" s="128">
        <v>8.8575669679050401E-4</v>
      </c>
      <c r="AV61" s="128">
        <v>6.3099885848063198E-4</v>
      </c>
      <c r="AW61" s="128">
        <v>2.8065318803597612E-4</v>
      </c>
      <c r="AX61" s="128">
        <v>5.4292484550631857E-4</v>
      </c>
      <c r="AY61" s="128">
        <v>8.5186928479692693E-4</v>
      </c>
      <c r="AZ61" s="128">
        <v>8.5898449015912274E-4</v>
      </c>
      <c r="BA61" s="128">
        <v>7.8783852414990925E-4</v>
      </c>
      <c r="BB61" s="128">
        <v>9.929943579720412E-4</v>
      </c>
      <c r="BC61" s="128">
        <v>7.7243191451828257E-4</v>
      </c>
      <c r="BD61" s="128">
        <v>7.1616684626390158E-4</v>
      </c>
      <c r="BE61" s="128">
        <v>8.1878915385769687E-4</v>
      </c>
      <c r="BF61" s="128">
        <v>6.2678342772106766E-4</v>
      </c>
      <c r="BG61" s="128">
        <v>5.3002140671713251E-4</v>
      </c>
      <c r="BH61" s="128">
        <v>5.7139641323748259E-4</v>
      </c>
      <c r="BI61" s="128">
        <v>4.9699840713340025E-4</v>
      </c>
      <c r="BJ61" s="128">
        <v>3.4231247658045267E-4</v>
      </c>
      <c r="BK61" s="128">
        <v>5.4362689487762476E-4</v>
      </c>
      <c r="BL61" s="128">
        <v>0.32921057176760787</v>
      </c>
      <c r="BM61" s="128">
        <v>1.1786988802333973</v>
      </c>
      <c r="BN61" s="128">
        <v>7.4177246118729649E-4</v>
      </c>
      <c r="BO61" s="128">
        <v>1.842015642377666E-2</v>
      </c>
      <c r="BP61" s="128">
        <v>8.8303799564649335E-4</v>
      </c>
      <c r="BQ61" s="128">
        <v>1.048139074411328E-3</v>
      </c>
      <c r="BR61" s="128">
        <v>5.9911733989016639E-4</v>
      </c>
      <c r="BS61" s="128">
        <v>8.3337166620433005E-4</v>
      </c>
      <c r="BT61" s="128">
        <v>9.6277579014620847E-4</v>
      </c>
      <c r="BU61" s="128">
        <v>9.0133765980083408E-4</v>
      </c>
      <c r="BV61" s="128">
        <v>2.8501568939605874E-3</v>
      </c>
      <c r="BW61" s="128">
        <v>3.9649756830467095E-4</v>
      </c>
      <c r="BX61" s="128">
        <v>1.8002134961465526E-3</v>
      </c>
      <c r="BY61" s="128">
        <v>1.8691207546202924E-3</v>
      </c>
      <c r="BZ61" s="128">
        <v>5.9368140931802759E-4</v>
      </c>
      <c r="CA61" s="128">
        <v>4.1008892853429304E-4</v>
      </c>
      <c r="CB61" s="128">
        <v>2.6335981023004089E-4</v>
      </c>
      <c r="CC61" s="128">
        <v>2.1635964682905482E-4</v>
      </c>
      <c r="CD61" s="128">
        <v>4.4768608855696047E-5</v>
      </c>
      <c r="CE61" s="128">
        <v>4.1956803971883726E-4</v>
      </c>
      <c r="CF61" s="128">
        <v>1.4550870242153286E-3</v>
      </c>
      <c r="CG61" s="128">
        <v>1.1740046914960549E-2</v>
      </c>
      <c r="CH61" s="128">
        <v>9.021225641891251E-4</v>
      </c>
      <c r="CI61" s="128">
        <v>5.5869766858767625E-4</v>
      </c>
      <c r="CJ61" s="128">
        <v>6.884715098592855E-4</v>
      </c>
      <c r="CK61" s="128">
        <v>7.0050378340976718E-4</v>
      </c>
      <c r="CL61" s="128">
        <v>2.6117911296201962E-4</v>
      </c>
      <c r="CM61" s="128">
        <v>8.492275597757682E-4</v>
      </c>
      <c r="CN61" s="128">
        <v>8.3449851265482227E-4</v>
      </c>
      <c r="CO61" s="128">
        <v>1.2641153959433726E-3</v>
      </c>
      <c r="CP61" s="128">
        <v>5.4654937123948925E-4</v>
      </c>
      <c r="CQ61" s="128">
        <v>4.6397711380144398E-4</v>
      </c>
      <c r="CR61" s="128">
        <v>8.297171272882432E-4</v>
      </c>
      <c r="CS61" s="128">
        <v>3.6741341917520933E-4</v>
      </c>
      <c r="CT61" s="128">
        <v>1.2557787835408539E-3</v>
      </c>
      <c r="CU61" s="128">
        <v>3.8683395715575846E-4</v>
      </c>
      <c r="CV61" s="128">
        <v>1.0674848231631887E-3</v>
      </c>
      <c r="CW61" s="128">
        <v>4.6781820587957993E-4</v>
      </c>
      <c r="CX61" s="128">
        <v>4.186916341546233E-4</v>
      </c>
      <c r="CY61" s="128">
        <v>5.5421796222939552E-4</v>
      </c>
      <c r="CZ61" s="128">
        <v>5.8744706802010506E-3</v>
      </c>
      <c r="DA61" s="128">
        <v>4.1814585479104673E-4</v>
      </c>
      <c r="DB61" s="128">
        <v>8.3172408714697069E-2</v>
      </c>
      <c r="DC61" s="128">
        <v>5.2342174976921204E-4</v>
      </c>
      <c r="DD61" s="128">
        <v>1.2346125118130361E-3</v>
      </c>
      <c r="DE61" s="128">
        <v>4.1496362549426605E-4</v>
      </c>
      <c r="DF61" s="128">
        <v>8.6100730705688242E-4</v>
      </c>
      <c r="DG61" s="128">
        <v>8.884028153261621E-4</v>
      </c>
      <c r="DH61" s="128">
        <v>3.7778109656465129E-4</v>
      </c>
      <c r="DI61" s="128">
        <v>6.5716620233567278E-4</v>
      </c>
      <c r="DJ61" s="128">
        <v>3.0080693058098649E-4</v>
      </c>
      <c r="DK61" s="128">
        <v>3.2780699393897028E-4</v>
      </c>
    </row>
    <row r="62" spans="2:115">
      <c r="B62" s="129">
        <v>354</v>
      </c>
      <c r="C62" s="127" t="s">
        <v>529</v>
      </c>
      <c r="D62" s="128">
        <v>0.12738533244349837</v>
      </c>
      <c r="E62" s="128">
        <v>0.2003347741691463</v>
      </c>
      <c r="F62" s="128">
        <v>0.10814636264592382</v>
      </c>
      <c r="G62" s="128">
        <v>1.2162474419519036E-4</v>
      </c>
      <c r="H62" s="128">
        <v>4.3187959736674907E-2</v>
      </c>
      <c r="I62" s="128">
        <v>4.1838335994903816E-2</v>
      </c>
      <c r="J62" s="128">
        <v>8.9444173062133925E-8</v>
      </c>
      <c r="K62" s="128">
        <v>6.041351310616627E-8</v>
      </c>
      <c r="L62" s="128">
        <v>3.0873483411475503E-8</v>
      </c>
      <c r="M62" s="128">
        <v>3.9507067532729807E-8</v>
      </c>
      <c r="N62" s="128">
        <v>1.1098042121504327E-3</v>
      </c>
      <c r="O62" s="128">
        <v>4.0229590713925239E-8</v>
      </c>
      <c r="P62" s="128">
        <v>2.3766881175607337E-5</v>
      </c>
      <c r="Q62" s="128">
        <v>9.2392472630318842E-8</v>
      </c>
      <c r="R62" s="128">
        <v>3.4726699992262997E-8</v>
      </c>
      <c r="S62" s="128">
        <v>1.9330390629096286E-7</v>
      </c>
      <c r="T62" s="128">
        <v>0</v>
      </c>
      <c r="U62" s="128">
        <v>3.5782387213096771E-8</v>
      </c>
      <c r="V62" s="128">
        <v>4.9278430545188876E-8</v>
      </c>
      <c r="W62" s="128">
        <v>7.7079076145375745E-8</v>
      </c>
      <c r="X62" s="128">
        <v>1.1235790440424515E-7</v>
      </c>
      <c r="Y62" s="128">
        <v>4.7567538806285333E-8</v>
      </c>
      <c r="Z62" s="128">
        <v>6.9491480442301326E-8</v>
      </c>
      <c r="AA62" s="128">
        <v>3.8406604673331637E-8</v>
      </c>
      <c r="AB62" s="128">
        <v>3.8415559124833082E-8</v>
      </c>
      <c r="AC62" s="128">
        <v>1.8899608726287615E-7</v>
      </c>
      <c r="AD62" s="128">
        <v>0</v>
      </c>
      <c r="AE62" s="128">
        <v>2.177899691721078E-8</v>
      </c>
      <c r="AF62" s="128">
        <v>8.7221608800550419E-8</v>
      </c>
      <c r="AG62" s="128">
        <v>1.3451378412313939E-7</v>
      </c>
      <c r="AH62" s="128">
        <v>3.437851668631426E-8</v>
      </c>
      <c r="AI62" s="128">
        <v>3.3821714968915686E-8</v>
      </c>
      <c r="AJ62" s="128">
        <v>-2.8122568119588351E-8</v>
      </c>
      <c r="AK62" s="128">
        <v>3.9852358371532803E-7</v>
      </c>
      <c r="AL62" s="128">
        <v>3.7286775730500483E-8</v>
      </c>
      <c r="AM62" s="128">
        <v>1.2080785640408031E-7</v>
      </c>
      <c r="AN62" s="128">
        <v>5.4639214534838797E-8</v>
      </c>
      <c r="AO62" s="128">
        <v>2.0894617271606798E-7</v>
      </c>
      <c r="AP62" s="128">
        <v>2.1070960751970889E-7</v>
      </c>
      <c r="AQ62" s="128">
        <v>1.5637194605910994E-7</v>
      </c>
      <c r="AR62" s="128">
        <v>2.2983073246452369E-7</v>
      </c>
      <c r="AS62" s="128">
        <v>5.1902802080738957E-8</v>
      </c>
      <c r="AT62" s="128">
        <v>2.2268112081321996E-8</v>
      </c>
      <c r="AU62" s="128">
        <v>1.4943091662439931E-7</v>
      </c>
      <c r="AV62" s="128">
        <v>1.8052647639405264E-7</v>
      </c>
      <c r="AW62" s="128">
        <v>7.8605544764425658E-7</v>
      </c>
      <c r="AX62" s="128">
        <v>7.3997198528511502E-8</v>
      </c>
      <c r="AY62" s="128">
        <v>7.0741127510018028E-8</v>
      </c>
      <c r="AZ62" s="128">
        <v>9.3776257949706004E-8</v>
      </c>
      <c r="BA62" s="128">
        <v>1.132366636826884E-7</v>
      </c>
      <c r="BB62" s="128">
        <v>1.0313252063543883E-7</v>
      </c>
      <c r="BC62" s="128">
        <v>4.8230453123924922E-8</v>
      </c>
      <c r="BD62" s="128">
        <v>4.6201445729674876E-8</v>
      </c>
      <c r="BE62" s="128">
        <v>6.1945550388352456E-8</v>
      </c>
      <c r="BF62" s="128">
        <v>7.9103145836361179E-8</v>
      </c>
      <c r="BG62" s="128">
        <v>8.7119884714290554E-8</v>
      </c>
      <c r="BH62" s="128">
        <v>4.1862257590919414E-8</v>
      </c>
      <c r="BI62" s="128">
        <v>9.0950239756648891E-8</v>
      </c>
      <c r="BJ62" s="128">
        <v>9.0165682385521473E-8</v>
      </c>
      <c r="BK62" s="128">
        <v>3.895968057784367E-8</v>
      </c>
      <c r="BL62" s="128">
        <v>3.406184505176103E-8</v>
      </c>
      <c r="BM62" s="128">
        <v>5.2190287659641329E-8</v>
      </c>
      <c r="BN62" s="128">
        <v>1.0197247805191272</v>
      </c>
      <c r="BO62" s="128">
        <v>4.5420989865240311E-8</v>
      </c>
      <c r="BP62" s="128">
        <v>9.6016054780376631E-8</v>
      </c>
      <c r="BQ62" s="128">
        <v>2.8400610186239718E-7</v>
      </c>
      <c r="BR62" s="128">
        <v>1.3212974093775091E-7</v>
      </c>
      <c r="BS62" s="128">
        <v>1.371221282952843E-7</v>
      </c>
      <c r="BT62" s="128">
        <v>1.5226911735357598E-7</v>
      </c>
      <c r="BU62" s="128">
        <v>2.0249541852952569E-7</v>
      </c>
      <c r="BV62" s="128">
        <v>7.3336601606147972E-8</v>
      </c>
      <c r="BW62" s="128">
        <v>5.6776700119306625E-8</v>
      </c>
      <c r="BX62" s="128">
        <v>8.9187174782339865E-8</v>
      </c>
      <c r="BY62" s="128">
        <v>1.2384269746090394E-7</v>
      </c>
      <c r="BZ62" s="128">
        <v>6.2923560205482299E-8</v>
      </c>
      <c r="CA62" s="128">
        <v>1.0665136612411527E-7</v>
      </c>
      <c r="CB62" s="128">
        <v>9.1735667397293993E-8</v>
      </c>
      <c r="CC62" s="128">
        <v>7.3776595964914337E-8</v>
      </c>
      <c r="CD62" s="128">
        <v>9.5697885701580626E-9</v>
      </c>
      <c r="CE62" s="128">
        <v>1.8500901979586581E-7</v>
      </c>
      <c r="CF62" s="128">
        <v>3.2381497104402012E-8</v>
      </c>
      <c r="CG62" s="128">
        <v>1.8866284876773542E-7</v>
      </c>
      <c r="CH62" s="128">
        <v>6.8457002722659534E-4</v>
      </c>
      <c r="CI62" s="128">
        <v>6.5241520955852053E-8</v>
      </c>
      <c r="CJ62" s="128">
        <v>6.3769889338027757E-8</v>
      </c>
      <c r="CK62" s="128">
        <v>7.766812056445229E-8</v>
      </c>
      <c r="CL62" s="128">
        <v>3.9918838398999558E-8</v>
      </c>
      <c r="CM62" s="128">
        <v>2.6069282698311204E-7</v>
      </c>
      <c r="CN62" s="128">
        <v>1.8960948501977232E-7</v>
      </c>
      <c r="CO62" s="128">
        <v>1.3766111294090695E-7</v>
      </c>
      <c r="CP62" s="128">
        <v>3.1426955031779033E-7</v>
      </c>
      <c r="CQ62" s="128">
        <v>1.4637080713250507E-7</v>
      </c>
      <c r="CR62" s="128">
        <v>1.4079378338825114E-4</v>
      </c>
      <c r="CS62" s="128">
        <v>2.4857405257350524E-5</v>
      </c>
      <c r="CT62" s="128">
        <v>1.2237390553345318E-5</v>
      </c>
      <c r="CU62" s="128">
        <v>4.036908844372677E-8</v>
      </c>
      <c r="CV62" s="128">
        <v>1.5213299145250832E-7</v>
      </c>
      <c r="CW62" s="128">
        <v>4.7642711677998022E-8</v>
      </c>
      <c r="CX62" s="128">
        <v>6.6219904221479676E-8</v>
      </c>
      <c r="CY62" s="128">
        <v>9.0228123943534579E-8</v>
      </c>
      <c r="CZ62" s="128">
        <v>1.5679652639800512E-6</v>
      </c>
      <c r="DA62" s="128">
        <v>8.5671831702878538E-8</v>
      </c>
      <c r="DB62" s="128">
        <v>5.8287644089675528E-8</v>
      </c>
      <c r="DC62" s="128">
        <v>3.413479057957839E-7</v>
      </c>
      <c r="DD62" s="128">
        <v>2.2028854179216316E-7</v>
      </c>
      <c r="DE62" s="128">
        <v>9.9225921923093577E-8</v>
      </c>
      <c r="DF62" s="128">
        <v>1.1279124403862013E-7</v>
      </c>
      <c r="DG62" s="128">
        <v>1.9085343280307736E-6</v>
      </c>
      <c r="DH62" s="128">
        <v>4.6998555450820796E-8</v>
      </c>
      <c r="DI62" s="128">
        <v>8.7711537799523755E-8</v>
      </c>
      <c r="DJ62" s="128">
        <v>3.528191792549226E-8</v>
      </c>
      <c r="DK62" s="128">
        <v>7.5412588015645797E-6</v>
      </c>
    </row>
    <row r="63" spans="2:115">
      <c r="B63" s="129">
        <v>359</v>
      </c>
      <c r="C63" s="130" t="s">
        <v>530</v>
      </c>
      <c r="D63" s="128">
        <v>3.3389686179288836E-2</v>
      </c>
      <c r="E63" s="128">
        <v>0.14591170223454353</v>
      </c>
      <c r="F63" s="128">
        <v>-2.9728539328387378E-2</v>
      </c>
      <c r="G63" s="128">
        <v>7.4452683696949135E-4</v>
      </c>
      <c r="H63" s="128">
        <v>2.72034550150188E-2</v>
      </c>
      <c r="I63" s="128">
        <v>2.6903485834977241E-2</v>
      </c>
      <c r="J63" s="128">
        <v>6.586398528197805E-6</v>
      </c>
      <c r="K63" s="128">
        <v>3.4061561710976981E-6</v>
      </c>
      <c r="L63" s="128">
        <v>9.9011755018708948E-6</v>
      </c>
      <c r="M63" s="128">
        <v>4.3827508978844505E-6</v>
      </c>
      <c r="N63" s="128">
        <v>2.3903708197582954E-6</v>
      </c>
      <c r="O63" s="128">
        <v>3.6322152176083587E-6</v>
      </c>
      <c r="P63" s="128">
        <v>1.5090142194345887E-5</v>
      </c>
      <c r="Q63" s="128">
        <v>2.6113162385174166E-6</v>
      </c>
      <c r="R63" s="128">
        <v>2.115759652315316E-6</v>
      </c>
      <c r="S63" s="128">
        <v>4.4395468140900178E-6</v>
      </c>
      <c r="T63" s="128">
        <v>0</v>
      </c>
      <c r="U63" s="128">
        <v>4.2614802233129394E-6</v>
      </c>
      <c r="V63" s="128">
        <v>3.6637475004059805E-6</v>
      </c>
      <c r="W63" s="128">
        <v>3.6080560101174641E-6</v>
      </c>
      <c r="X63" s="128">
        <v>8.6170024676580552E-6</v>
      </c>
      <c r="Y63" s="128">
        <v>4.1855874427938157E-6</v>
      </c>
      <c r="Z63" s="128">
        <v>5.9088456677396324E-6</v>
      </c>
      <c r="AA63" s="128">
        <v>3.4979088991218827E-6</v>
      </c>
      <c r="AB63" s="128">
        <v>3.7773296837193415E-6</v>
      </c>
      <c r="AC63" s="128">
        <v>2.3909374382608717E-6</v>
      </c>
      <c r="AD63" s="128">
        <v>0</v>
      </c>
      <c r="AE63" s="128">
        <v>3.3079077776060214E-6</v>
      </c>
      <c r="AF63" s="128">
        <v>8.7453426611396431E-6</v>
      </c>
      <c r="AG63" s="128">
        <v>5.2517229725629296E-6</v>
      </c>
      <c r="AH63" s="128">
        <v>3.4185845619727974E-6</v>
      </c>
      <c r="AI63" s="128">
        <v>2.8165104334705045E-6</v>
      </c>
      <c r="AJ63" s="128">
        <v>8.4414428338823036E-7</v>
      </c>
      <c r="AK63" s="128">
        <v>4.9964429041681639E-6</v>
      </c>
      <c r="AL63" s="128">
        <v>4.9367686130276415E-6</v>
      </c>
      <c r="AM63" s="128">
        <v>7.6310868518031545E-6</v>
      </c>
      <c r="AN63" s="128">
        <v>3.3452649384688091E-6</v>
      </c>
      <c r="AO63" s="128">
        <v>4.3453556554564395E-6</v>
      </c>
      <c r="AP63" s="128">
        <v>4.9261735329697194E-6</v>
      </c>
      <c r="AQ63" s="128">
        <v>3.8031790331563885E-6</v>
      </c>
      <c r="AR63" s="128">
        <v>8.0682061801266078E-6</v>
      </c>
      <c r="AS63" s="128">
        <v>1.024617075294686E-6</v>
      </c>
      <c r="AT63" s="128">
        <v>1.3993273658808301E-6</v>
      </c>
      <c r="AU63" s="128">
        <v>3.8748284523992465E-6</v>
      </c>
      <c r="AV63" s="128">
        <v>2.7215535671696477E-6</v>
      </c>
      <c r="AW63" s="128">
        <v>1.6044036793606634E-6</v>
      </c>
      <c r="AX63" s="128">
        <v>2.446241471768135E-6</v>
      </c>
      <c r="AY63" s="128">
        <v>4.5985077267508155E-6</v>
      </c>
      <c r="AZ63" s="128">
        <v>3.7122789800392312E-6</v>
      </c>
      <c r="BA63" s="128">
        <v>3.5214365970359963E-6</v>
      </c>
      <c r="BB63" s="128">
        <v>4.8493906366197639E-6</v>
      </c>
      <c r="BC63" s="128">
        <v>4.4502465662986976E-6</v>
      </c>
      <c r="BD63" s="128">
        <v>3.2379143429698147E-6</v>
      </c>
      <c r="BE63" s="128">
        <v>4.1771462187999362E-6</v>
      </c>
      <c r="BF63" s="128">
        <v>3.949278193151034E-6</v>
      </c>
      <c r="BG63" s="128">
        <v>2.8733559231887263E-6</v>
      </c>
      <c r="BH63" s="128">
        <v>3.5239370634719584E-6</v>
      </c>
      <c r="BI63" s="128">
        <v>2.4879339685643017E-6</v>
      </c>
      <c r="BJ63" s="128">
        <v>6.3392497133961823E-6</v>
      </c>
      <c r="BK63" s="128">
        <v>4.7095994259568039E-6</v>
      </c>
      <c r="BL63" s="128">
        <v>2.5744180613393778E-6</v>
      </c>
      <c r="BM63" s="128">
        <v>4.3621554236564117E-6</v>
      </c>
      <c r="BN63" s="128">
        <v>3.832949030653294E-6</v>
      </c>
      <c r="BO63" s="128">
        <v>1.0145641609839253</v>
      </c>
      <c r="BP63" s="128">
        <v>5.2207140403402497E-6</v>
      </c>
      <c r="BQ63" s="128">
        <v>6.9193508531907879E-6</v>
      </c>
      <c r="BR63" s="128">
        <v>4.1762304163170937E-6</v>
      </c>
      <c r="BS63" s="128">
        <v>4.1671544319659861E-6</v>
      </c>
      <c r="BT63" s="128">
        <v>3.8611275887534399E-6</v>
      </c>
      <c r="BU63" s="128">
        <v>4.0863911918328853E-6</v>
      </c>
      <c r="BV63" s="128">
        <v>7.5806469648331488E-6</v>
      </c>
      <c r="BW63" s="128">
        <v>2.3584931356776718E-6</v>
      </c>
      <c r="BX63" s="128">
        <v>6.9770162779910429E-6</v>
      </c>
      <c r="BY63" s="128">
        <v>2.7068854146815464E-5</v>
      </c>
      <c r="BZ63" s="128">
        <v>7.004082096254435E-6</v>
      </c>
      <c r="CA63" s="128">
        <v>1.1990924554155335E-5</v>
      </c>
      <c r="CB63" s="128">
        <v>2.8626359017199708E-6</v>
      </c>
      <c r="CC63" s="128">
        <v>1.7008792777571651E-6</v>
      </c>
      <c r="CD63" s="128">
        <v>8.1206348080754036E-7</v>
      </c>
      <c r="CE63" s="128">
        <v>2.6285341175347789E-3</v>
      </c>
      <c r="CF63" s="128">
        <v>4.8891149939374596E-6</v>
      </c>
      <c r="CG63" s="128">
        <v>2.872225282241574E-5</v>
      </c>
      <c r="CH63" s="128">
        <v>5.1629004937354351E-3</v>
      </c>
      <c r="CI63" s="128">
        <v>7.2339964676575488E-6</v>
      </c>
      <c r="CJ63" s="128">
        <v>3.5375010892793621E-6</v>
      </c>
      <c r="CK63" s="128">
        <v>3.9340039291554073E-5</v>
      </c>
      <c r="CL63" s="128">
        <v>1.6717021423596688E-6</v>
      </c>
      <c r="CM63" s="128">
        <v>4.5088921962418391E-6</v>
      </c>
      <c r="CN63" s="128">
        <v>5.5028233812125943E-6</v>
      </c>
      <c r="CO63" s="128">
        <v>4.0013647723980581E-6</v>
      </c>
      <c r="CP63" s="128">
        <v>3.9527411632848663E-6</v>
      </c>
      <c r="CQ63" s="128">
        <v>3.0860747344367721E-6</v>
      </c>
      <c r="CR63" s="128">
        <v>2.0706563806994338E-4</v>
      </c>
      <c r="CS63" s="128">
        <v>3.3528193545263764E-6</v>
      </c>
      <c r="CT63" s="128">
        <v>1.420951585816894E-5</v>
      </c>
      <c r="CU63" s="128">
        <v>3.4242559072297249E-6</v>
      </c>
      <c r="CV63" s="128">
        <v>8.8308637844576777E-6</v>
      </c>
      <c r="CW63" s="128">
        <v>2.3899028452268801E-6</v>
      </c>
      <c r="CX63" s="128">
        <v>2.1012702287205876E-6</v>
      </c>
      <c r="CY63" s="128">
        <v>5.7203654638758838E-6</v>
      </c>
      <c r="CZ63" s="128">
        <v>1.3989642722046225E-5</v>
      </c>
      <c r="DA63" s="128">
        <v>2.3870244741849812E-6</v>
      </c>
      <c r="DB63" s="128">
        <v>1.7395963896999124E-4</v>
      </c>
      <c r="DC63" s="128">
        <v>3.4887647835956808E-6</v>
      </c>
      <c r="DD63" s="128">
        <v>5.7825975302507307E-6</v>
      </c>
      <c r="DE63" s="128">
        <v>3.2404461407454098E-6</v>
      </c>
      <c r="DF63" s="128">
        <v>4.0247325239875601E-6</v>
      </c>
      <c r="DG63" s="128">
        <v>4.49327479897179E-6</v>
      </c>
      <c r="DH63" s="128">
        <v>1.7933361727394316E-6</v>
      </c>
      <c r="DI63" s="128">
        <v>1.2860269464295489E-5</v>
      </c>
      <c r="DJ63" s="128">
        <v>3.3183539979223187E-6</v>
      </c>
      <c r="DK63" s="128">
        <v>1.3335196103151736E-5</v>
      </c>
    </row>
    <row r="64" spans="2:115">
      <c r="B64" s="129">
        <v>391</v>
      </c>
      <c r="C64" s="127" t="s">
        <v>531</v>
      </c>
      <c r="D64" s="128">
        <v>0.17406579017237778</v>
      </c>
      <c r="E64" s="128">
        <v>0.22384823374471244</v>
      </c>
      <c r="F64" s="128">
        <v>2.4066727144007941E-2</v>
      </c>
      <c r="G64" s="128">
        <v>7.0450092949265863E-3</v>
      </c>
      <c r="H64" s="128">
        <v>7.274404859191759E-2</v>
      </c>
      <c r="I64" s="128">
        <v>6.1878832115053642E-2</v>
      </c>
      <c r="J64" s="128">
        <v>5.8304203281038652E-5</v>
      </c>
      <c r="K64" s="128">
        <v>4.8428734099292366E-5</v>
      </c>
      <c r="L64" s="128">
        <v>9.3450357075514889E-5</v>
      </c>
      <c r="M64" s="128">
        <v>1.2373044733483604E-4</v>
      </c>
      <c r="N64" s="128">
        <v>9.3935716300733694E-4</v>
      </c>
      <c r="O64" s="128">
        <v>8.9911545430951693E-5</v>
      </c>
      <c r="P64" s="128">
        <v>3.8859769248163277E-4</v>
      </c>
      <c r="Q64" s="128">
        <v>1.2544455747870374E-4</v>
      </c>
      <c r="R64" s="128">
        <v>2.9737725108820978E-4</v>
      </c>
      <c r="S64" s="128">
        <v>5.8102737561493353E-5</v>
      </c>
      <c r="T64" s="128">
        <v>0</v>
      </c>
      <c r="U64" s="128">
        <v>2.026456362803797E-4</v>
      </c>
      <c r="V64" s="128">
        <v>1.5898630836773454E-3</v>
      </c>
      <c r="W64" s="128">
        <v>6.3535490190908049E-4</v>
      </c>
      <c r="X64" s="128">
        <v>1.580379915102066E-3</v>
      </c>
      <c r="Y64" s="128">
        <v>2.378550596830119E-4</v>
      </c>
      <c r="Z64" s="128">
        <v>1.5208518718538643E-4</v>
      </c>
      <c r="AA64" s="128">
        <v>7.1952779599112701E-5</v>
      </c>
      <c r="AB64" s="128">
        <v>5.168108144662626E-5</v>
      </c>
      <c r="AC64" s="128">
        <v>2.9254281302955649E-5</v>
      </c>
      <c r="AD64" s="128">
        <v>0</v>
      </c>
      <c r="AE64" s="128">
        <v>2.3955404831297231E-4</v>
      </c>
      <c r="AF64" s="128">
        <v>1.2206883989320487E-4</v>
      </c>
      <c r="AG64" s="128">
        <v>4.4763290766952103E-4</v>
      </c>
      <c r="AH64" s="128">
        <v>8.5369759279033447E-5</v>
      </c>
      <c r="AI64" s="128">
        <v>1.1530323037184747E-4</v>
      </c>
      <c r="AJ64" s="128">
        <v>6.9805453392785253E-6</v>
      </c>
      <c r="AK64" s="128">
        <v>1.1026653147327255E-4</v>
      </c>
      <c r="AL64" s="128">
        <v>7.4806330015452237E-5</v>
      </c>
      <c r="AM64" s="128">
        <v>1.1757146751338726E-4</v>
      </c>
      <c r="AN64" s="128">
        <v>3.9980660769436114E-4</v>
      </c>
      <c r="AO64" s="128">
        <v>5.7341112543442881E-4</v>
      </c>
      <c r="AP64" s="128">
        <v>9.8386196418605166E-5</v>
      </c>
      <c r="AQ64" s="128">
        <v>8.2343664428597742E-4</v>
      </c>
      <c r="AR64" s="128">
        <v>5.3966052482551841E-4</v>
      </c>
      <c r="AS64" s="128">
        <v>1.0255835304401676E-5</v>
      </c>
      <c r="AT64" s="128">
        <v>2.5902245046955128E-4</v>
      </c>
      <c r="AU64" s="128">
        <v>5.5684663707330486E-4</v>
      </c>
      <c r="AV64" s="128">
        <v>1.1212852897088942E-4</v>
      </c>
      <c r="AW64" s="128">
        <v>2.2068833360559518E-5</v>
      </c>
      <c r="AX64" s="128">
        <v>1.6368156700781209E-4</v>
      </c>
      <c r="AY64" s="128">
        <v>6.4259027210661942E-5</v>
      </c>
      <c r="AZ64" s="128">
        <v>6.603608705608214E-5</v>
      </c>
      <c r="BA64" s="128">
        <v>7.4488666603084115E-5</v>
      </c>
      <c r="BB64" s="128">
        <v>2.3927206903938693E-4</v>
      </c>
      <c r="BC64" s="128">
        <v>3.3652645263508601E-4</v>
      </c>
      <c r="BD64" s="128">
        <v>1.1450558359760503E-4</v>
      </c>
      <c r="BE64" s="128">
        <v>2.2434014415961828E-4</v>
      </c>
      <c r="BF64" s="128">
        <v>8.4248569921075963E-4</v>
      </c>
      <c r="BG64" s="128">
        <v>9.8119009227997259E-5</v>
      </c>
      <c r="BH64" s="128">
        <v>7.6260423811541091E-4</v>
      </c>
      <c r="BI64" s="128">
        <v>1.7679191010951974E-4</v>
      </c>
      <c r="BJ64" s="128">
        <v>3.9134163343831923E-4</v>
      </c>
      <c r="BK64" s="128">
        <v>2.8201373164313471E-4</v>
      </c>
      <c r="BL64" s="128">
        <v>1.4628370551550619E-4</v>
      </c>
      <c r="BM64" s="128">
        <v>1.3449268100062511E-4</v>
      </c>
      <c r="BN64" s="128">
        <v>8.9015619201415321E-5</v>
      </c>
      <c r="BO64" s="128">
        <v>7.1341946345098646E-5</v>
      </c>
      <c r="BP64" s="128">
        <v>1.0072983910737454</v>
      </c>
      <c r="BQ64" s="128">
        <v>1.0401461625020452E-4</v>
      </c>
      <c r="BR64" s="128">
        <v>3.1460574809106834E-4</v>
      </c>
      <c r="BS64" s="128">
        <v>7.5132298549030591E-4</v>
      </c>
      <c r="BT64" s="128">
        <v>5.4464157252790725E-4</v>
      </c>
      <c r="BU64" s="128">
        <v>7.5639346072310524E-4</v>
      </c>
      <c r="BV64" s="128">
        <v>5.7389746265958109E-5</v>
      </c>
      <c r="BW64" s="128">
        <v>5.5607254672970922E-5</v>
      </c>
      <c r="BX64" s="128">
        <v>2.5497605378784123E-4</v>
      </c>
      <c r="BY64" s="128">
        <v>1.702622790376494E-4</v>
      </c>
      <c r="BZ64" s="128">
        <v>1.4552142086391793E-4</v>
      </c>
      <c r="CA64" s="128">
        <v>1.7640838360498626E-4</v>
      </c>
      <c r="CB64" s="128">
        <v>7.6298484740467635E-5</v>
      </c>
      <c r="CC64" s="128">
        <v>5.8210547290260196E-5</v>
      </c>
      <c r="CD64" s="128">
        <v>1.7546287230683876E-5</v>
      </c>
      <c r="CE64" s="128">
        <v>1.1661391441688175E-4</v>
      </c>
      <c r="CF64" s="128">
        <v>1.1141710508964416E-4</v>
      </c>
      <c r="CG64" s="128">
        <v>2.2473170375877067E-4</v>
      </c>
      <c r="CH64" s="128">
        <v>1.4612581774643913E-4</v>
      </c>
      <c r="CI64" s="128">
        <v>1.5858540110069082E-4</v>
      </c>
      <c r="CJ64" s="128">
        <v>1.5249711047938009E-4</v>
      </c>
      <c r="CK64" s="128">
        <v>1.8270129953547895E-4</v>
      </c>
      <c r="CL64" s="128">
        <v>9.365013874127777E-5</v>
      </c>
      <c r="CM64" s="128">
        <v>4.3947112027385227E-4</v>
      </c>
      <c r="CN64" s="128">
        <v>3.9290771347841156E-4</v>
      </c>
      <c r="CO64" s="128">
        <v>2.4738776267505089E-3</v>
      </c>
      <c r="CP64" s="128">
        <v>2.9893892804715426E-4</v>
      </c>
      <c r="CQ64" s="128">
        <v>1.2072769039614792E-3</v>
      </c>
      <c r="CR64" s="128">
        <v>2.7143726849426531E-4</v>
      </c>
      <c r="CS64" s="128">
        <v>2.6442070116341327E-4</v>
      </c>
      <c r="CT64" s="128">
        <v>2.0562186452152726E-3</v>
      </c>
      <c r="CU64" s="128">
        <v>1.268251458179502E-4</v>
      </c>
      <c r="CV64" s="128">
        <v>2.1465297171996669E-4</v>
      </c>
      <c r="CW64" s="128">
        <v>5.2735021141849664E-4</v>
      </c>
      <c r="CX64" s="128">
        <v>5.3858282340093144E-4</v>
      </c>
      <c r="CY64" s="128">
        <v>8.4523361493700662E-4</v>
      </c>
      <c r="CZ64" s="128">
        <v>1.409627480677023E-3</v>
      </c>
      <c r="DA64" s="128">
        <v>5.0193301390612254E-4</v>
      </c>
      <c r="DB64" s="128">
        <v>2.3897787239880367E-4</v>
      </c>
      <c r="DC64" s="128">
        <v>7.2210116057344544E-4</v>
      </c>
      <c r="DD64" s="128">
        <v>5.599448506206961E-4</v>
      </c>
      <c r="DE64" s="128">
        <v>4.2843427025836506E-4</v>
      </c>
      <c r="DF64" s="128">
        <v>8.6828079403614351E-4</v>
      </c>
      <c r="DG64" s="128">
        <v>1.2236568526385705E-3</v>
      </c>
      <c r="DH64" s="128">
        <v>9.9413962323712272E-5</v>
      </c>
      <c r="DI64" s="128">
        <v>1.4747863488209334E-3</v>
      </c>
      <c r="DJ64" s="128">
        <v>2.266810773931436E-2</v>
      </c>
      <c r="DK64" s="128">
        <v>1.2773003687677783E-4</v>
      </c>
    </row>
    <row r="65" spans="2:115">
      <c r="B65" s="129">
        <v>392</v>
      </c>
      <c r="C65" s="127" t="s">
        <v>532</v>
      </c>
      <c r="D65" s="128">
        <v>0.69048186160132108</v>
      </c>
      <c r="E65" s="128">
        <v>0.27450860381172748</v>
      </c>
      <c r="F65" s="128">
        <v>-0.15704245338890954</v>
      </c>
      <c r="G65" s="128">
        <v>2.3385468020818633E-4</v>
      </c>
      <c r="H65" s="128">
        <v>6.6964264487236524E-2</v>
      </c>
      <c r="I65" s="128">
        <v>5.9435737710564963E-2</v>
      </c>
      <c r="J65" s="128">
        <v>4.2896474907010298E-4</v>
      </c>
      <c r="K65" s="128">
        <v>1.6454894412464881E-3</v>
      </c>
      <c r="L65" s="128">
        <v>2.0939301421296026E-4</v>
      </c>
      <c r="M65" s="128">
        <v>3.186756615616388E-3</v>
      </c>
      <c r="N65" s="128">
        <v>2.1182127788491338E-4</v>
      </c>
      <c r="O65" s="128">
        <v>4.0202637888354848E-5</v>
      </c>
      <c r="P65" s="128">
        <v>9.6004988334677036E-5</v>
      </c>
      <c r="Q65" s="128">
        <v>1.2708772402680808E-4</v>
      </c>
      <c r="R65" s="128">
        <v>2.8785969417952025E-4</v>
      </c>
      <c r="S65" s="128">
        <v>1.6790972759049435E-3</v>
      </c>
      <c r="T65" s="128">
        <v>0</v>
      </c>
      <c r="U65" s="128">
        <v>1.5572763910275272E-4</v>
      </c>
      <c r="V65" s="128">
        <v>7.0110233236783041E-5</v>
      </c>
      <c r="W65" s="128">
        <v>2.6678919416648155E-3</v>
      </c>
      <c r="X65" s="128">
        <v>2.4237919628089175E-4</v>
      </c>
      <c r="Y65" s="128">
        <v>2.4137758153910668E-2</v>
      </c>
      <c r="Z65" s="128">
        <v>2.4162389400753806E-3</v>
      </c>
      <c r="AA65" s="128">
        <v>8.9934440295481031E-4</v>
      </c>
      <c r="AB65" s="128">
        <v>1.8697977761657995E-2</v>
      </c>
      <c r="AC65" s="128">
        <v>1.0662564014842559E-2</v>
      </c>
      <c r="AD65" s="128">
        <v>0</v>
      </c>
      <c r="AE65" s="128">
        <v>1.6307484116959536E-3</v>
      </c>
      <c r="AF65" s="128">
        <v>3.8235007838967165E-4</v>
      </c>
      <c r="AG65" s="128">
        <v>4.3115065827394354E-3</v>
      </c>
      <c r="AH65" s="128">
        <v>2.1746748397714476E-4</v>
      </c>
      <c r="AI65" s="128">
        <v>1.9128111637228294E-4</v>
      </c>
      <c r="AJ65" s="128">
        <v>4.5644316381946581E-4</v>
      </c>
      <c r="AK65" s="128">
        <v>6.5315071954178056E-5</v>
      </c>
      <c r="AL65" s="128">
        <v>3.4221934667490162E-3</v>
      </c>
      <c r="AM65" s="128">
        <v>1.5744372711521418E-4</v>
      </c>
      <c r="AN65" s="128">
        <v>1.0391858968149796E-4</v>
      </c>
      <c r="AO65" s="128">
        <v>5.9007972180114398E-3</v>
      </c>
      <c r="AP65" s="128">
        <v>3.5246347986170557E-3</v>
      </c>
      <c r="AQ65" s="128">
        <v>6.9844719330088194E-3</v>
      </c>
      <c r="AR65" s="128">
        <v>8.1056681281537813E-4</v>
      </c>
      <c r="AS65" s="128">
        <v>5.4497664684929623E-3</v>
      </c>
      <c r="AT65" s="128">
        <v>1.9327558057291895E-3</v>
      </c>
      <c r="AU65" s="128">
        <v>5.5027696821696621E-3</v>
      </c>
      <c r="AV65" s="128">
        <v>2.5134513483098491E-4</v>
      </c>
      <c r="AW65" s="128">
        <v>3.7708749250249377E-2</v>
      </c>
      <c r="AX65" s="128">
        <v>1.9733109649207145E-2</v>
      </c>
      <c r="AY65" s="128">
        <v>3.0536251701572564E-4</v>
      </c>
      <c r="AZ65" s="128">
        <v>4.059436743736469E-4</v>
      </c>
      <c r="BA65" s="128">
        <v>2.0806805508366148E-4</v>
      </c>
      <c r="BB65" s="128">
        <v>1.4393227460238341E-4</v>
      </c>
      <c r="BC65" s="128">
        <v>1.853764739905694E-4</v>
      </c>
      <c r="BD65" s="128">
        <v>3.3922907933804007E-4</v>
      </c>
      <c r="BE65" s="128">
        <v>2.5996466350777472E-4</v>
      </c>
      <c r="BF65" s="128">
        <v>3.5607554243054869E-4</v>
      </c>
      <c r="BG65" s="128">
        <v>2.2874712249835926E-4</v>
      </c>
      <c r="BH65" s="128">
        <v>1.2724860985776056E-4</v>
      </c>
      <c r="BI65" s="128">
        <v>5.0121225444200253E-4</v>
      </c>
      <c r="BJ65" s="128">
        <v>2.1465768013697104E-4</v>
      </c>
      <c r="BK65" s="128">
        <v>1.4555143053188746E-4</v>
      </c>
      <c r="BL65" s="128">
        <v>1.967491260551775E-4</v>
      </c>
      <c r="BM65" s="128">
        <v>3.9193603233151199E-4</v>
      </c>
      <c r="BN65" s="128">
        <v>1.2798070467327349E-4</v>
      </c>
      <c r="BO65" s="128">
        <v>1.844468124046611E-4</v>
      </c>
      <c r="BP65" s="128">
        <v>4.0537491756024064E-4</v>
      </c>
      <c r="BQ65" s="128">
        <v>1.0001530580602036</v>
      </c>
      <c r="BR65" s="128">
        <v>1.8070529583920404E-4</v>
      </c>
      <c r="BS65" s="128">
        <v>1.8175416805782193E-4</v>
      </c>
      <c r="BT65" s="128">
        <v>2.653862321799576E-4</v>
      </c>
      <c r="BU65" s="128">
        <v>2.3472902801230903E-4</v>
      </c>
      <c r="BV65" s="128">
        <v>3.7205736244764229E-3</v>
      </c>
      <c r="BW65" s="128">
        <v>3.1704202450740593E-3</v>
      </c>
      <c r="BX65" s="128">
        <v>1.629065159331338E-4</v>
      </c>
      <c r="BY65" s="128">
        <v>2.368534554205524E-4</v>
      </c>
      <c r="BZ65" s="128">
        <v>6.3438409735307205E-5</v>
      </c>
      <c r="CA65" s="128">
        <v>4.2166367717711236E-5</v>
      </c>
      <c r="CB65" s="128">
        <v>3.8466046513906653E-5</v>
      </c>
      <c r="CC65" s="128">
        <v>2.3976836156869044E-5</v>
      </c>
      <c r="CD65" s="128">
        <v>5.5608126436562316E-6</v>
      </c>
      <c r="CE65" s="128">
        <v>1.0535350892793569E-4</v>
      </c>
      <c r="CF65" s="128">
        <v>2.4609274070465056E-4</v>
      </c>
      <c r="CG65" s="128">
        <v>5.1069583099150292E-5</v>
      </c>
      <c r="CH65" s="128">
        <v>6.5693689836475265E-5</v>
      </c>
      <c r="CI65" s="128">
        <v>3.6825583416314188E-5</v>
      </c>
      <c r="CJ65" s="128">
        <v>1.5326256785166414E-4</v>
      </c>
      <c r="CK65" s="128">
        <v>2.9100338369303456E-4</v>
      </c>
      <c r="CL65" s="128">
        <v>2.4091020014749075E-5</v>
      </c>
      <c r="CM65" s="128">
        <v>5.2929293543820328E-5</v>
      </c>
      <c r="CN65" s="128">
        <v>4.2918418320256945E-5</v>
      </c>
      <c r="CO65" s="128">
        <v>6.6047037846287641E-5</v>
      </c>
      <c r="CP65" s="128">
        <v>3.3843773410065173E-5</v>
      </c>
      <c r="CQ65" s="128">
        <v>2.6567255116368864E-4</v>
      </c>
      <c r="CR65" s="128">
        <v>4.3115971951903465E-5</v>
      </c>
      <c r="CS65" s="128">
        <v>5.4339260910250357E-5</v>
      </c>
      <c r="CT65" s="128">
        <v>1.2268454082276631E-4</v>
      </c>
      <c r="CU65" s="128">
        <v>6.2780008158759413E-5</v>
      </c>
      <c r="CV65" s="128">
        <v>1.5228959733050963E-4</v>
      </c>
      <c r="CW65" s="128">
        <v>6.7891852327618807E-5</v>
      </c>
      <c r="CX65" s="128">
        <v>7.7632034196464865E-5</v>
      </c>
      <c r="CY65" s="128">
        <v>5.4295460773467607E-5</v>
      </c>
      <c r="CZ65" s="128">
        <v>2.4988456343848169E-5</v>
      </c>
      <c r="DA65" s="128">
        <v>4.9238147020990717E-5</v>
      </c>
      <c r="DB65" s="128">
        <v>7.1071414458920469E-5</v>
      </c>
      <c r="DC65" s="128">
        <v>6.451902954224602E-5</v>
      </c>
      <c r="DD65" s="128">
        <v>1.8098421250486389E-4</v>
      </c>
      <c r="DE65" s="128">
        <v>1.5345321650391401E-4</v>
      </c>
      <c r="DF65" s="128">
        <v>9.5859840468267443E-5</v>
      </c>
      <c r="DG65" s="128">
        <v>9.3563195275936966E-5</v>
      </c>
      <c r="DH65" s="128">
        <v>5.1251987655517125E-5</v>
      </c>
      <c r="DI65" s="128">
        <v>7.4817275277311212E-5</v>
      </c>
      <c r="DJ65" s="128">
        <v>1.3692415422880918E-3</v>
      </c>
      <c r="DK65" s="128">
        <v>4.4473725801449926E-5</v>
      </c>
    </row>
    <row r="66" spans="2:115">
      <c r="B66" s="129">
        <v>411</v>
      </c>
      <c r="C66" s="127" t="s">
        <v>533</v>
      </c>
      <c r="D66" s="128">
        <v>1</v>
      </c>
      <c r="E66" s="128">
        <v>0.36759200716969043</v>
      </c>
      <c r="F66" s="128">
        <v>4.2354339810367847E-2</v>
      </c>
      <c r="G66" s="128">
        <v>0</v>
      </c>
      <c r="H66" s="128">
        <v>8.0266059187932087E-2</v>
      </c>
      <c r="I66" s="128">
        <v>6.5345109865031267E-2</v>
      </c>
      <c r="J66" s="128">
        <v>0</v>
      </c>
      <c r="K66" s="128">
        <v>0</v>
      </c>
      <c r="L66" s="128">
        <v>0</v>
      </c>
      <c r="M66" s="128">
        <v>0</v>
      </c>
      <c r="N66" s="128">
        <v>0</v>
      </c>
      <c r="O66" s="128">
        <v>0</v>
      </c>
      <c r="P66" s="128">
        <v>0</v>
      </c>
      <c r="Q66" s="128">
        <v>0</v>
      </c>
      <c r="R66" s="128">
        <v>0</v>
      </c>
      <c r="S66" s="128">
        <v>0</v>
      </c>
      <c r="T66" s="128">
        <v>0</v>
      </c>
      <c r="U66" s="128">
        <v>0</v>
      </c>
      <c r="V66" s="128">
        <v>0</v>
      </c>
      <c r="W66" s="128">
        <v>0</v>
      </c>
      <c r="X66" s="128">
        <v>0</v>
      </c>
      <c r="Y66" s="128">
        <v>0</v>
      </c>
      <c r="Z66" s="128">
        <v>0</v>
      </c>
      <c r="AA66" s="128">
        <v>0</v>
      </c>
      <c r="AB66" s="128">
        <v>0</v>
      </c>
      <c r="AC66" s="128">
        <v>0</v>
      </c>
      <c r="AD66" s="128">
        <v>0</v>
      </c>
      <c r="AE66" s="128">
        <v>0</v>
      </c>
      <c r="AF66" s="128">
        <v>0</v>
      </c>
      <c r="AG66" s="128">
        <v>0</v>
      </c>
      <c r="AH66" s="128">
        <v>0</v>
      </c>
      <c r="AI66" s="128">
        <v>0</v>
      </c>
      <c r="AJ66" s="128">
        <v>0</v>
      </c>
      <c r="AK66" s="128">
        <v>0</v>
      </c>
      <c r="AL66" s="128">
        <v>0</v>
      </c>
      <c r="AM66" s="128">
        <v>0</v>
      </c>
      <c r="AN66" s="128">
        <v>0</v>
      </c>
      <c r="AO66" s="128">
        <v>0</v>
      </c>
      <c r="AP66" s="128">
        <v>0</v>
      </c>
      <c r="AQ66" s="128">
        <v>0</v>
      </c>
      <c r="AR66" s="128">
        <v>0</v>
      </c>
      <c r="AS66" s="128">
        <v>0</v>
      </c>
      <c r="AT66" s="128">
        <v>0</v>
      </c>
      <c r="AU66" s="128">
        <v>0</v>
      </c>
      <c r="AV66" s="128">
        <v>0</v>
      </c>
      <c r="AW66" s="128">
        <v>0</v>
      </c>
      <c r="AX66" s="128">
        <v>0</v>
      </c>
      <c r="AY66" s="128">
        <v>0</v>
      </c>
      <c r="AZ66" s="128">
        <v>0</v>
      </c>
      <c r="BA66" s="128">
        <v>0</v>
      </c>
      <c r="BB66" s="128">
        <v>0</v>
      </c>
      <c r="BC66" s="128">
        <v>0</v>
      </c>
      <c r="BD66" s="128">
        <v>0</v>
      </c>
      <c r="BE66" s="128">
        <v>0</v>
      </c>
      <c r="BF66" s="128">
        <v>0</v>
      </c>
      <c r="BG66" s="128">
        <v>0</v>
      </c>
      <c r="BH66" s="128">
        <v>0</v>
      </c>
      <c r="BI66" s="128">
        <v>0</v>
      </c>
      <c r="BJ66" s="128">
        <v>0</v>
      </c>
      <c r="BK66" s="128">
        <v>0</v>
      </c>
      <c r="BL66" s="128">
        <v>0</v>
      </c>
      <c r="BM66" s="128">
        <v>0</v>
      </c>
      <c r="BN66" s="128">
        <v>0</v>
      </c>
      <c r="BO66" s="128">
        <v>0</v>
      </c>
      <c r="BP66" s="128">
        <v>0</v>
      </c>
      <c r="BQ66" s="128">
        <v>0</v>
      </c>
      <c r="BR66" s="128">
        <v>1</v>
      </c>
      <c r="BS66" s="128">
        <v>0</v>
      </c>
      <c r="BT66" s="128">
        <v>0</v>
      </c>
      <c r="BU66" s="128">
        <v>0</v>
      </c>
      <c r="BV66" s="128">
        <v>0</v>
      </c>
      <c r="BW66" s="128">
        <v>0</v>
      </c>
      <c r="BX66" s="128">
        <v>0</v>
      </c>
      <c r="BY66" s="128">
        <v>0</v>
      </c>
      <c r="BZ66" s="128">
        <v>0</v>
      </c>
      <c r="CA66" s="128">
        <v>0</v>
      </c>
      <c r="CB66" s="128">
        <v>0</v>
      </c>
      <c r="CC66" s="128">
        <v>0</v>
      </c>
      <c r="CD66" s="128">
        <v>0</v>
      </c>
      <c r="CE66" s="128">
        <v>0</v>
      </c>
      <c r="CF66" s="128">
        <v>0</v>
      </c>
      <c r="CG66" s="128">
        <v>0</v>
      </c>
      <c r="CH66" s="128">
        <v>0</v>
      </c>
      <c r="CI66" s="128">
        <v>0</v>
      </c>
      <c r="CJ66" s="128">
        <v>0</v>
      </c>
      <c r="CK66" s="128">
        <v>0</v>
      </c>
      <c r="CL66" s="128">
        <v>0</v>
      </c>
      <c r="CM66" s="128">
        <v>0</v>
      </c>
      <c r="CN66" s="128">
        <v>0</v>
      </c>
      <c r="CO66" s="128">
        <v>0</v>
      </c>
      <c r="CP66" s="128">
        <v>0</v>
      </c>
      <c r="CQ66" s="128">
        <v>0</v>
      </c>
      <c r="CR66" s="128">
        <v>0</v>
      </c>
      <c r="CS66" s="128">
        <v>0</v>
      </c>
      <c r="CT66" s="128">
        <v>0</v>
      </c>
      <c r="CU66" s="128">
        <v>0</v>
      </c>
      <c r="CV66" s="128">
        <v>0</v>
      </c>
      <c r="CW66" s="128">
        <v>0</v>
      </c>
      <c r="CX66" s="128">
        <v>0</v>
      </c>
      <c r="CY66" s="128">
        <v>0</v>
      </c>
      <c r="CZ66" s="128">
        <v>0</v>
      </c>
      <c r="DA66" s="128">
        <v>0</v>
      </c>
      <c r="DB66" s="128">
        <v>0</v>
      </c>
      <c r="DC66" s="128">
        <v>0</v>
      </c>
      <c r="DD66" s="128">
        <v>0</v>
      </c>
      <c r="DE66" s="128">
        <v>0</v>
      </c>
      <c r="DF66" s="128">
        <v>0</v>
      </c>
      <c r="DG66" s="128">
        <v>0</v>
      </c>
      <c r="DH66" s="128">
        <v>0</v>
      </c>
      <c r="DI66" s="128">
        <v>0</v>
      </c>
      <c r="DJ66" s="128">
        <v>0</v>
      </c>
      <c r="DK66" s="128">
        <v>0</v>
      </c>
    </row>
    <row r="67" spans="2:115">
      <c r="B67" s="132">
        <v>412</v>
      </c>
      <c r="C67" s="130" t="s">
        <v>534</v>
      </c>
      <c r="D67" s="128">
        <v>1</v>
      </c>
      <c r="E67" s="128">
        <v>0.38307985463663125</v>
      </c>
      <c r="F67" s="128">
        <v>4.3418639096292656E-2</v>
      </c>
      <c r="G67" s="128">
        <v>0</v>
      </c>
      <c r="H67" s="128">
        <v>7.9367976153636596E-2</v>
      </c>
      <c r="I67" s="128">
        <v>5.9806340868636051E-2</v>
      </c>
      <c r="J67" s="128">
        <v>2.7645604554082208E-3</v>
      </c>
      <c r="K67" s="128">
        <v>2.438092278480655E-3</v>
      </c>
      <c r="L67" s="128">
        <v>3.8811014064322282E-3</v>
      </c>
      <c r="M67" s="128">
        <v>7.3596867902381779E-4</v>
      </c>
      <c r="N67" s="128">
        <v>9.4490357210260572E-4</v>
      </c>
      <c r="O67" s="128">
        <v>2.1736906906813383E-3</v>
      </c>
      <c r="P67" s="128">
        <v>3.4256264860813021E-3</v>
      </c>
      <c r="Q67" s="128">
        <v>9.159339955202878E-4</v>
      </c>
      <c r="R67" s="128">
        <v>7.4533849134069633E-4</v>
      </c>
      <c r="S67" s="128">
        <v>2.175325739555077E-3</v>
      </c>
      <c r="T67" s="128">
        <v>0</v>
      </c>
      <c r="U67" s="128">
        <v>3.1221193946248888E-3</v>
      </c>
      <c r="V67" s="128">
        <v>1.6273737547152424E-3</v>
      </c>
      <c r="W67" s="128">
        <v>1.357410310309972E-3</v>
      </c>
      <c r="X67" s="128">
        <v>4.5022326096259748E-3</v>
      </c>
      <c r="Y67" s="128">
        <v>4.8086168565775744E-3</v>
      </c>
      <c r="Z67" s="128">
        <v>6.1617352877880007E-3</v>
      </c>
      <c r="AA67" s="128">
        <v>1.4720011601101182E-3</v>
      </c>
      <c r="AB67" s="128">
        <v>2.0266812376356995E-3</v>
      </c>
      <c r="AC67" s="128">
        <v>1.0181050543188021E-3</v>
      </c>
      <c r="AD67" s="128">
        <v>0</v>
      </c>
      <c r="AE67" s="128">
        <v>2.628287017736894E-3</v>
      </c>
      <c r="AF67" s="128">
        <v>1.4073790436344786E-2</v>
      </c>
      <c r="AG67" s="128">
        <v>9.7942811043534549E-3</v>
      </c>
      <c r="AH67" s="128">
        <v>1.3342929324898262E-3</v>
      </c>
      <c r="AI67" s="128">
        <v>1.7128577311005743E-3</v>
      </c>
      <c r="AJ67" s="128">
        <v>2.4580846242386279E-4</v>
      </c>
      <c r="AK67" s="128">
        <v>5.5566618947859E-3</v>
      </c>
      <c r="AL67" s="128">
        <v>3.2853833962128284E-3</v>
      </c>
      <c r="AM67" s="128">
        <v>4.1215590231347271E-3</v>
      </c>
      <c r="AN67" s="128">
        <v>1.417307555076446E-3</v>
      </c>
      <c r="AO67" s="128">
        <v>3.7947222184180145E-3</v>
      </c>
      <c r="AP67" s="128">
        <v>3.8444664644839009E-3</v>
      </c>
      <c r="AQ67" s="128">
        <v>3.0321251092113532E-3</v>
      </c>
      <c r="AR67" s="128">
        <v>4.7469998724413284E-3</v>
      </c>
      <c r="AS67" s="128">
        <v>1.3061629655128533E-3</v>
      </c>
      <c r="AT67" s="128">
        <v>1.6807268294015147E-3</v>
      </c>
      <c r="AU67" s="128">
        <v>3.8300988145354331E-3</v>
      </c>
      <c r="AV67" s="128">
        <v>3.6963185057175933E-3</v>
      </c>
      <c r="AW67" s="128">
        <v>6.8842403323550125E-4</v>
      </c>
      <c r="AX67" s="128">
        <v>1.7054102854496709E-3</v>
      </c>
      <c r="AY67" s="128">
        <v>4.2105649843337811E-3</v>
      </c>
      <c r="AZ67" s="128">
        <v>2.9145291474683417E-3</v>
      </c>
      <c r="BA67" s="128">
        <v>2.0505271632146366E-3</v>
      </c>
      <c r="BB67" s="128">
        <v>2.2203125940717379E-3</v>
      </c>
      <c r="BC67" s="128">
        <v>1.1437618985040889E-3</v>
      </c>
      <c r="BD67" s="128">
        <v>1.3079492370552683E-3</v>
      </c>
      <c r="BE67" s="128">
        <v>2.8414136792659938E-3</v>
      </c>
      <c r="BF67" s="128">
        <v>1.6633477546843837E-3</v>
      </c>
      <c r="BG67" s="128">
        <v>1.5047803746223295E-3</v>
      </c>
      <c r="BH67" s="128">
        <v>1.0122872993577499E-3</v>
      </c>
      <c r="BI67" s="128">
        <v>1.7172565195076759E-3</v>
      </c>
      <c r="BJ67" s="128">
        <v>1.424587045001149E-3</v>
      </c>
      <c r="BK67" s="128">
        <v>1.4980590116720595E-3</v>
      </c>
      <c r="BL67" s="128">
        <v>7.7909882687210755E-4</v>
      </c>
      <c r="BM67" s="128">
        <v>1.4747006966134382E-3</v>
      </c>
      <c r="BN67" s="128">
        <v>3.7139559257309087E-3</v>
      </c>
      <c r="BO67" s="128">
        <v>8.0019245035919603E-4</v>
      </c>
      <c r="BP67" s="128">
        <v>1.7855042858116173E-3</v>
      </c>
      <c r="BQ67" s="128">
        <v>8.2351553886632974E-4</v>
      </c>
      <c r="BR67" s="128">
        <v>1.0434682763258271E-3</v>
      </c>
      <c r="BS67" s="128">
        <v>1.0013639101655007</v>
      </c>
      <c r="BT67" s="128">
        <v>9.6980326116918641E-4</v>
      </c>
      <c r="BU67" s="128">
        <v>9.3572760829336915E-4</v>
      </c>
      <c r="BV67" s="128">
        <v>7.65487845417793E-3</v>
      </c>
      <c r="BW67" s="128">
        <v>2.1590814447969297E-2</v>
      </c>
      <c r="BX67" s="128">
        <v>2.1764134027629611E-2</v>
      </c>
      <c r="BY67" s="128">
        <v>2.3742179867591944E-3</v>
      </c>
      <c r="BZ67" s="128">
        <v>2.2936289148604229E-3</v>
      </c>
      <c r="CA67" s="128">
        <v>1.9856683755395707E-3</v>
      </c>
      <c r="CB67" s="128">
        <v>2.943237547033014E-3</v>
      </c>
      <c r="CC67" s="128">
        <v>7.1669643784495838E-3</v>
      </c>
      <c r="CD67" s="128">
        <v>6.3253077512672555E-3</v>
      </c>
      <c r="CE67" s="128">
        <v>8.7932563665741575E-3</v>
      </c>
      <c r="CF67" s="128">
        <v>5.8025049627592751E-4</v>
      </c>
      <c r="CG67" s="128">
        <v>8.4246853567332657E-3</v>
      </c>
      <c r="CH67" s="128">
        <v>1.3568704389515882E-3</v>
      </c>
      <c r="CI67" s="128">
        <v>1.7291089969359826E-3</v>
      </c>
      <c r="CJ67" s="128">
        <v>5.6726423023602084E-3</v>
      </c>
      <c r="CK67" s="128">
        <v>5.7373213600780074E-3</v>
      </c>
      <c r="CL67" s="128">
        <v>9.7046770474147994E-4</v>
      </c>
      <c r="CM67" s="128">
        <v>3.509786637648866E-3</v>
      </c>
      <c r="CN67" s="128">
        <v>1.5482524120913485E-2</v>
      </c>
      <c r="CO67" s="128">
        <v>8.447911994169992E-4</v>
      </c>
      <c r="CP67" s="128">
        <v>4.2020954341609427E-3</v>
      </c>
      <c r="CQ67" s="128">
        <v>1.2203739050899679E-3</v>
      </c>
      <c r="CR67" s="128">
        <v>3.7706440738851051E-3</v>
      </c>
      <c r="CS67" s="128">
        <v>4.3991104974601862E-3</v>
      </c>
      <c r="CT67" s="128">
        <v>2.6017844850968704E-3</v>
      </c>
      <c r="CU67" s="128">
        <v>1.596814416991635E-3</v>
      </c>
      <c r="CV67" s="128">
        <v>2.3300144531413565E-3</v>
      </c>
      <c r="CW67" s="128">
        <v>2.3679388992595566E-3</v>
      </c>
      <c r="CX67" s="128">
        <v>1.759924283592563E-3</v>
      </c>
      <c r="CY67" s="128">
        <v>1.0581378693314961E-3</v>
      </c>
      <c r="CZ67" s="128">
        <v>1.5860429903608103E-3</v>
      </c>
      <c r="DA67" s="128">
        <v>2.4243287956013612E-3</v>
      </c>
      <c r="DB67" s="128">
        <v>8.9617429571678571E-4</v>
      </c>
      <c r="DC67" s="128">
        <v>1.2081740501309365E-3</v>
      </c>
      <c r="DD67" s="128">
        <v>3.0670052222946786E-3</v>
      </c>
      <c r="DE67" s="128">
        <v>1.7977368022295116E-3</v>
      </c>
      <c r="DF67" s="128">
        <v>2.3902055617163421E-3</v>
      </c>
      <c r="DG67" s="128">
        <v>3.202599087216494E-3</v>
      </c>
      <c r="DH67" s="128">
        <v>8.4996362642333044E-4</v>
      </c>
      <c r="DI67" s="128">
        <v>2.1884084487068809E-3</v>
      </c>
      <c r="DJ67" s="128">
        <v>1.5841078507486434E-3</v>
      </c>
      <c r="DK67" s="128">
        <v>6.3844120102518843E-3</v>
      </c>
    </row>
    <row r="68" spans="2:115">
      <c r="B68" s="129">
        <v>413</v>
      </c>
      <c r="C68" s="127" t="s">
        <v>535</v>
      </c>
      <c r="D68" s="128">
        <v>1</v>
      </c>
      <c r="E68" s="128">
        <v>0.36727335361107888</v>
      </c>
      <c r="F68" s="128">
        <v>1.9976137805497615E-2</v>
      </c>
      <c r="G68" s="128">
        <v>0</v>
      </c>
      <c r="H68" s="128">
        <v>0.10062188632977827</v>
      </c>
      <c r="I68" s="128">
        <v>7.912363382846295E-2</v>
      </c>
      <c r="J68" s="128">
        <v>0</v>
      </c>
      <c r="K68" s="128">
        <v>0</v>
      </c>
      <c r="L68" s="128">
        <v>0</v>
      </c>
      <c r="M68" s="128">
        <v>0</v>
      </c>
      <c r="N68" s="128">
        <v>0</v>
      </c>
      <c r="O68" s="128">
        <v>0</v>
      </c>
      <c r="P68" s="128">
        <v>0</v>
      </c>
      <c r="Q68" s="128">
        <v>0</v>
      </c>
      <c r="R68" s="128">
        <v>0</v>
      </c>
      <c r="S68" s="128">
        <v>0</v>
      </c>
      <c r="T68" s="128">
        <v>0</v>
      </c>
      <c r="U68" s="128">
        <v>0</v>
      </c>
      <c r="V68" s="128">
        <v>0</v>
      </c>
      <c r="W68" s="128">
        <v>0</v>
      </c>
      <c r="X68" s="128">
        <v>0</v>
      </c>
      <c r="Y68" s="128">
        <v>0</v>
      </c>
      <c r="Z68" s="128">
        <v>0</v>
      </c>
      <c r="AA68" s="128">
        <v>0</v>
      </c>
      <c r="AB68" s="128">
        <v>0</v>
      </c>
      <c r="AC68" s="128">
        <v>0</v>
      </c>
      <c r="AD68" s="128">
        <v>0</v>
      </c>
      <c r="AE68" s="128">
        <v>0</v>
      </c>
      <c r="AF68" s="128">
        <v>0</v>
      </c>
      <c r="AG68" s="128">
        <v>0</v>
      </c>
      <c r="AH68" s="128">
        <v>0</v>
      </c>
      <c r="AI68" s="128">
        <v>0</v>
      </c>
      <c r="AJ68" s="128">
        <v>0</v>
      </c>
      <c r="AK68" s="128">
        <v>0</v>
      </c>
      <c r="AL68" s="128">
        <v>0</v>
      </c>
      <c r="AM68" s="128">
        <v>0</v>
      </c>
      <c r="AN68" s="128">
        <v>0</v>
      </c>
      <c r="AO68" s="128">
        <v>0</v>
      </c>
      <c r="AP68" s="128">
        <v>0</v>
      </c>
      <c r="AQ68" s="128">
        <v>0</v>
      </c>
      <c r="AR68" s="128">
        <v>0</v>
      </c>
      <c r="AS68" s="128">
        <v>0</v>
      </c>
      <c r="AT68" s="128">
        <v>0</v>
      </c>
      <c r="AU68" s="128">
        <v>0</v>
      </c>
      <c r="AV68" s="128">
        <v>0</v>
      </c>
      <c r="AW68" s="128">
        <v>0</v>
      </c>
      <c r="AX68" s="128">
        <v>0</v>
      </c>
      <c r="AY68" s="128">
        <v>0</v>
      </c>
      <c r="AZ68" s="128">
        <v>0</v>
      </c>
      <c r="BA68" s="128">
        <v>0</v>
      </c>
      <c r="BB68" s="128">
        <v>0</v>
      </c>
      <c r="BC68" s="128">
        <v>0</v>
      </c>
      <c r="BD68" s="128">
        <v>0</v>
      </c>
      <c r="BE68" s="128">
        <v>0</v>
      </c>
      <c r="BF68" s="128">
        <v>0</v>
      </c>
      <c r="BG68" s="128">
        <v>0</v>
      </c>
      <c r="BH68" s="128">
        <v>0</v>
      </c>
      <c r="BI68" s="128">
        <v>0</v>
      </c>
      <c r="BJ68" s="128">
        <v>0</v>
      </c>
      <c r="BK68" s="128">
        <v>0</v>
      </c>
      <c r="BL68" s="128">
        <v>0</v>
      </c>
      <c r="BM68" s="128">
        <v>0</v>
      </c>
      <c r="BN68" s="128">
        <v>0</v>
      </c>
      <c r="BO68" s="128">
        <v>0</v>
      </c>
      <c r="BP68" s="128">
        <v>0</v>
      </c>
      <c r="BQ68" s="128">
        <v>0</v>
      </c>
      <c r="BR68" s="128">
        <v>0</v>
      </c>
      <c r="BS68" s="128">
        <v>0</v>
      </c>
      <c r="BT68" s="128">
        <v>1</v>
      </c>
      <c r="BU68" s="128">
        <v>0</v>
      </c>
      <c r="BV68" s="128">
        <v>0</v>
      </c>
      <c r="BW68" s="128">
        <v>0</v>
      </c>
      <c r="BX68" s="128">
        <v>0</v>
      </c>
      <c r="BY68" s="128">
        <v>0</v>
      </c>
      <c r="BZ68" s="128">
        <v>0</v>
      </c>
      <c r="CA68" s="128">
        <v>0</v>
      </c>
      <c r="CB68" s="128">
        <v>0</v>
      </c>
      <c r="CC68" s="128">
        <v>0</v>
      </c>
      <c r="CD68" s="128">
        <v>0</v>
      </c>
      <c r="CE68" s="128">
        <v>0</v>
      </c>
      <c r="CF68" s="128">
        <v>0</v>
      </c>
      <c r="CG68" s="128">
        <v>0</v>
      </c>
      <c r="CH68" s="128">
        <v>0</v>
      </c>
      <c r="CI68" s="128">
        <v>0</v>
      </c>
      <c r="CJ68" s="128">
        <v>0</v>
      </c>
      <c r="CK68" s="128">
        <v>0</v>
      </c>
      <c r="CL68" s="128">
        <v>0</v>
      </c>
      <c r="CM68" s="128">
        <v>0</v>
      </c>
      <c r="CN68" s="128">
        <v>0</v>
      </c>
      <c r="CO68" s="128">
        <v>0</v>
      </c>
      <c r="CP68" s="128">
        <v>0</v>
      </c>
      <c r="CQ68" s="128">
        <v>0</v>
      </c>
      <c r="CR68" s="128">
        <v>0</v>
      </c>
      <c r="CS68" s="128">
        <v>0</v>
      </c>
      <c r="CT68" s="128">
        <v>0</v>
      </c>
      <c r="CU68" s="128">
        <v>0</v>
      </c>
      <c r="CV68" s="128">
        <v>0</v>
      </c>
      <c r="CW68" s="128">
        <v>0</v>
      </c>
      <c r="CX68" s="128">
        <v>0</v>
      </c>
      <c r="CY68" s="128">
        <v>0</v>
      </c>
      <c r="CZ68" s="128">
        <v>0</v>
      </c>
      <c r="DA68" s="128">
        <v>0</v>
      </c>
      <c r="DB68" s="128">
        <v>0</v>
      </c>
      <c r="DC68" s="128">
        <v>0</v>
      </c>
      <c r="DD68" s="128">
        <v>0</v>
      </c>
      <c r="DE68" s="128">
        <v>0</v>
      </c>
      <c r="DF68" s="128">
        <v>0</v>
      </c>
      <c r="DG68" s="128">
        <v>0</v>
      </c>
      <c r="DH68" s="128">
        <v>0</v>
      </c>
      <c r="DI68" s="128">
        <v>0</v>
      </c>
      <c r="DJ68" s="128">
        <v>0</v>
      </c>
      <c r="DK68" s="128">
        <v>0</v>
      </c>
    </row>
    <row r="69" spans="2:115">
      <c r="B69" s="129">
        <v>419</v>
      </c>
      <c r="C69" s="127" t="s">
        <v>536</v>
      </c>
      <c r="D69" s="128">
        <v>1</v>
      </c>
      <c r="E69" s="128">
        <v>0.26126637296797289</v>
      </c>
      <c r="F69" s="128">
        <v>8.453368237083822E-2</v>
      </c>
      <c r="G69" s="128">
        <v>0</v>
      </c>
      <c r="H69" s="128">
        <v>6.8235908326905154E-2</v>
      </c>
      <c r="I69" s="128">
        <v>5.6463937907814635E-2</v>
      </c>
      <c r="J69" s="128">
        <v>0</v>
      </c>
      <c r="K69" s="128">
        <v>0</v>
      </c>
      <c r="L69" s="128">
        <v>0</v>
      </c>
      <c r="M69" s="128">
        <v>0</v>
      </c>
      <c r="N69" s="128">
        <v>0</v>
      </c>
      <c r="O69" s="128">
        <v>0</v>
      </c>
      <c r="P69" s="128">
        <v>0</v>
      </c>
      <c r="Q69" s="128">
        <v>0</v>
      </c>
      <c r="R69" s="128">
        <v>0</v>
      </c>
      <c r="S69" s="128">
        <v>0</v>
      </c>
      <c r="T69" s="128">
        <v>0</v>
      </c>
      <c r="U69" s="128">
        <v>0</v>
      </c>
      <c r="V69" s="128">
        <v>0</v>
      </c>
      <c r="W69" s="128">
        <v>0</v>
      </c>
      <c r="X69" s="128">
        <v>0</v>
      </c>
      <c r="Y69" s="128">
        <v>0</v>
      </c>
      <c r="Z69" s="128">
        <v>0</v>
      </c>
      <c r="AA69" s="128">
        <v>0</v>
      </c>
      <c r="AB69" s="128">
        <v>0</v>
      </c>
      <c r="AC69" s="128">
        <v>0</v>
      </c>
      <c r="AD69" s="128">
        <v>0</v>
      </c>
      <c r="AE69" s="128">
        <v>0</v>
      </c>
      <c r="AF69" s="128">
        <v>0</v>
      </c>
      <c r="AG69" s="128">
        <v>0</v>
      </c>
      <c r="AH69" s="128">
        <v>0</v>
      </c>
      <c r="AI69" s="128">
        <v>0</v>
      </c>
      <c r="AJ69" s="128">
        <v>0</v>
      </c>
      <c r="AK69" s="128">
        <v>0</v>
      </c>
      <c r="AL69" s="128">
        <v>0</v>
      </c>
      <c r="AM69" s="128">
        <v>0</v>
      </c>
      <c r="AN69" s="128">
        <v>0</v>
      </c>
      <c r="AO69" s="128">
        <v>0</v>
      </c>
      <c r="AP69" s="128">
        <v>0</v>
      </c>
      <c r="AQ69" s="128">
        <v>0</v>
      </c>
      <c r="AR69" s="128">
        <v>0</v>
      </c>
      <c r="AS69" s="128">
        <v>0</v>
      </c>
      <c r="AT69" s="128">
        <v>0</v>
      </c>
      <c r="AU69" s="128">
        <v>0</v>
      </c>
      <c r="AV69" s="128">
        <v>0</v>
      </c>
      <c r="AW69" s="128">
        <v>0</v>
      </c>
      <c r="AX69" s="128">
        <v>0</v>
      </c>
      <c r="AY69" s="128">
        <v>0</v>
      </c>
      <c r="AZ69" s="128">
        <v>0</v>
      </c>
      <c r="BA69" s="128">
        <v>0</v>
      </c>
      <c r="BB69" s="128">
        <v>0</v>
      </c>
      <c r="BC69" s="128">
        <v>0</v>
      </c>
      <c r="BD69" s="128">
        <v>0</v>
      </c>
      <c r="BE69" s="128">
        <v>0</v>
      </c>
      <c r="BF69" s="128">
        <v>0</v>
      </c>
      <c r="BG69" s="128">
        <v>0</v>
      </c>
      <c r="BH69" s="128">
        <v>0</v>
      </c>
      <c r="BI69" s="128">
        <v>0</v>
      </c>
      <c r="BJ69" s="128">
        <v>0</v>
      </c>
      <c r="BK69" s="128">
        <v>0</v>
      </c>
      <c r="BL69" s="128">
        <v>0</v>
      </c>
      <c r="BM69" s="128">
        <v>0</v>
      </c>
      <c r="BN69" s="128">
        <v>0</v>
      </c>
      <c r="BO69" s="128">
        <v>0</v>
      </c>
      <c r="BP69" s="128">
        <v>0</v>
      </c>
      <c r="BQ69" s="128">
        <v>0</v>
      </c>
      <c r="BR69" s="128">
        <v>0</v>
      </c>
      <c r="BS69" s="128">
        <v>0</v>
      </c>
      <c r="BT69" s="128">
        <v>0</v>
      </c>
      <c r="BU69" s="128">
        <v>1</v>
      </c>
      <c r="BV69" s="128">
        <v>0</v>
      </c>
      <c r="BW69" s="128">
        <v>0</v>
      </c>
      <c r="BX69" s="128">
        <v>0</v>
      </c>
      <c r="BY69" s="128">
        <v>0</v>
      </c>
      <c r="BZ69" s="128">
        <v>0</v>
      </c>
      <c r="CA69" s="128">
        <v>0</v>
      </c>
      <c r="CB69" s="128">
        <v>0</v>
      </c>
      <c r="CC69" s="128">
        <v>0</v>
      </c>
      <c r="CD69" s="128">
        <v>0</v>
      </c>
      <c r="CE69" s="128">
        <v>0</v>
      </c>
      <c r="CF69" s="128">
        <v>0</v>
      </c>
      <c r="CG69" s="128">
        <v>0</v>
      </c>
      <c r="CH69" s="128">
        <v>0</v>
      </c>
      <c r="CI69" s="128">
        <v>0</v>
      </c>
      <c r="CJ69" s="128">
        <v>0</v>
      </c>
      <c r="CK69" s="128">
        <v>0</v>
      </c>
      <c r="CL69" s="128">
        <v>0</v>
      </c>
      <c r="CM69" s="128">
        <v>0</v>
      </c>
      <c r="CN69" s="128">
        <v>0</v>
      </c>
      <c r="CO69" s="128">
        <v>0</v>
      </c>
      <c r="CP69" s="128">
        <v>0</v>
      </c>
      <c r="CQ69" s="128">
        <v>0</v>
      </c>
      <c r="CR69" s="128">
        <v>0</v>
      </c>
      <c r="CS69" s="128">
        <v>0</v>
      </c>
      <c r="CT69" s="128">
        <v>0</v>
      </c>
      <c r="CU69" s="128">
        <v>0</v>
      </c>
      <c r="CV69" s="128">
        <v>0</v>
      </c>
      <c r="CW69" s="128">
        <v>0</v>
      </c>
      <c r="CX69" s="128">
        <v>0</v>
      </c>
      <c r="CY69" s="128">
        <v>0</v>
      </c>
      <c r="CZ69" s="128">
        <v>0</v>
      </c>
      <c r="DA69" s="128">
        <v>0</v>
      </c>
      <c r="DB69" s="128">
        <v>0</v>
      </c>
      <c r="DC69" s="128">
        <v>0</v>
      </c>
      <c r="DD69" s="128">
        <v>0</v>
      </c>
      <c r="DE69" s="128">
        <v>0</v>
      </c>
      <c r="DF69" s="128">
        <v>0</v>
      </c>
      <c r="DG69" s="128">
        <v>0</v>
      </c>
      <c r="DH69" s="128">
        <v>0</v>
      </c>
      <c r="DI69" s="128">
        <v>0</v>
      </c>
      <c r="DJ69" s="128">
        <v>0</v>
      </c>
      <c r="DK69" s="128">
        <v>0</v>
      </c>
    </row>
    <row r="70" spans="2:115">
      <c r="B70" s="129">
        <v>461</v>
      </c>
      <c r="C70" s="127" t="s">
        <v>537</v>
      </c>
      <c r="D70" s="128">
        <v>0.52760112747217169</v>
      </c>
      <c r="E70" s="128">
        <v>8.327902697730391E-2</v>
      </c>
      <c r="F70" s="128">
        <v>6.3110194249786325E-2</v>
      </c>
      <c r="G70" s="128">
        <v>1.8598925240154728E-2</v>
      </c>
      <c r="H70" s="128">
        <v>8.7239995534870857E-3</v>
      </c>
      <c r="I70" s="128">
        <v>8.7239995534870857E-3</v>
      </c>
      <c r="J70" s="128">
        <v>9.5297282351941674E-3</v>
      </c>
      <c r="K70" s="128">
        <v>1.1619740264799897E-2</v>
      </c>
      <c r="L70" s="128">
        <v>3.1966488060897275E-2</v>
      </c>
      <c r="M70" s="128">
        <v>7.5517350946499731E-3</v>
      </c>
      <c r="N70" s="128">
        <v>2.4277175326584875E-2</v>
      </c>
      <c r="O70" s="128">
        <v>8.9292887002823066E-3</v>
      </c>
      <c r="P70" s="128">
        <v>2.1078522107592115E-2</v>
      </c>
      <c r="Q70" s="128">
        <v>8.4862924216335851E-3</v>
      </c>
      <c r="R70" s="128">
        <v>7.8806674693454003E-3</v>
      </c>
      <c r="S70" s="128">
        <v>1.0217669083126112E-2</v>
      </c>
      <c r="T70" s="128">
        <v>0</v>
      </c>
      <c r="U70" s="128">
        <v>1.2580796268780899E-2</v>
      </c>
      <c r="V70" s="128">
        <v>7.4341873278269193E-3</v>
      </c>
      <c r="W70" s="128">
        <v>5.356482513686236E-3</v>
      </c>
      <c r="X70" s="128">
        <v>8.2509035345275112E-3</v>
      </c>
      <c r="Y70" s="128">
        <v>5.4693294653417032E-2</v>
      </c>
      <c r="Z70" s="128">
        <v>1.4680293927938621E-2</v>
      </c>
      <c r="AA70" s="128">
        <v>1.607924549830804E-2</v>
      </c>
      <c r="AB70" s="128">
        <v>3.1625149467049272E-2</v>
      </c>
      <c r="AC70" s="128">
        <v>2.5527377769874675E-2</v>
      </c>
      <c r="AD70" s="128">
        <v>0</v>
      </c>
      <c r="AE70" s="128">
        <v>2.1478061064042334E-2</v>
      </c>
      <c r="AF70" s="128">
        <v>5.5096612110346686E-2</v>
      </c>
      <c r="AG70" s="128">
        <v>2.2162174393007855E-2</v>
      </c>
      <c r="AH70" s="128">
        <v>8.370377274981548E-3</v>
      </c>
      <c r="AI70" s="128">
        <v>7.8095387119452237E-3</v>
      </c>
      <c r="AJ70" s="128">
        <v>2.0028641617364082E-3</v>
      </c>
      <c r="AK70" s="128">
        <v>1.2026573428757336E-2</v>
      </c>
      <c r="AL70" s="128">
        <v>1.6493710461013986E-2</v>
      </c>
      <c r="AM70" s="128">
        <v>1.0936361198413512E-2</v>
      </c>
      <c r="AN70" s="128">
        <v>1.0817037207293064E-2</v>
      </c>
      <c r="AO70" s="128">
        <v>1.8999993883020858E-2</v>
      </c>
      <c r="AP70" s="128">
        <v>2.8840474522177834E-2</v>
      </c>
      <c r="AQ70" s="128">
        <v>2.0705434948959458E-2</v>
      </c>
      <c r="AR70" s="128">
        <v>2.3923950019191106E-2</v>
      </c>
      <c r="AS70" s="128">
        <v>1.1927468747479851E-2</v>
      </c>
      <c r="AT70" s="128">
        <v>3.4202980394840481E-2</v>
      </c>
      <c r="AU70" s="128">
        <v>5.6988344978899055E-2</v>
      </c>
      <c r="AV70" s="128">
        <v>6.4340401566355329E-3</v>
      </c>
      <c r="AW70" s="128">
        <v>4.1078875546353257E-3</v>
      </c>
      <c r="AX70" s="128">
        <v>1.0402458450598838E-2</v>
      </c>
      <c r="AY70" s="128">
        <v>6.3239477830690158E-3</v>
      </c>
      <c r="AZ70" s="128">
        <v>1.3280999423230029E-2</v>
      </c>
      <c r="BA70" s="128">
        <v>1.1203788863298069E-2</v>
      </c>
      <c r="BB70" s="128">
        <v>7.3291205664177753E-3</v>
      </c>
      <c r="BC70" s="128">
        <v>8.4016549105608383E-3</v>
      </c>
      <c r="BD70" s="128">
        <v>1.7430375819032468E-2</v>
      </c>
      <c r="BE70" s="128">
        <v>1.5556653496825598E-2</v>
      </c>
      <c r="BF70" s="128">
        <v>7.2683106106122813E-3</v>
      </c>
      <c r="BG70" s="128">
        <v>5.2587932961733058E-3</v>
      </c>
      <c r="BH70" s="128">
        <v>4.0431866193991299E-3</v>
      </c>
      <c r="BI70" s="128">
        <v>6.75933566387982E-3</v>
      </c>
      <c r="BJ70" s="128">
        <v>4.6868810213671159E-3</v>
      </c>
      <c r="BK70" s="128">
        <v>2.6841385143994393E-3</v>
      </c>
      <c r="BL70" s="128">
        <v>6.3914433838942429E-3</v>
      </c>
      <c r="BM70" s="128">
        <v>9.4728257279285185E-3</v>
      </c>
      <c r="BN70" s="128">
        <v>8.9229139233750424E-3</v>
      </c>
      <c r="BO70" s="128">
        <v>5.1734469206994827E-3</v>
      </c>
      <c r="BP70" s="128">
        <v>8.0327848443050714E-3</v>
      </c>
      <c r="BQ70" s="128">
        <v>1.8193517831689758E-2</v>
      </c>
      <c r="BR70" s="128">
        <v>3.301305550383556E-3</v>
      </c>
      <c r="BS70" s="128">
        <v>2.9550489889307147E-3</v>
      </c>
      <c r="BT70" s="128">
        <v>3.152938024189156E-3</v>
      </c>
      <c r="BU70" s="128">
        <v>4.8333048232137923E-3</v>
      </c>
      <c r="BV70" s="128">
        <v>1.0651714107067212</v>
      </c>
      <c r="BW70" s="128">
        <v>1.3542910690258307E-2</v>
      </c>
      <c r="BX70" s="128">
        <v>3.300464623184185E-2</v>
      </c>
      <c r="BY70" s="128">
        <v>5.537564619689378E-2</v>
      </c>
      <c r="BZ70" s="128">
        <v>1.0638221547354249E-2</v>
      </c>
      <c r="CA70" s="128">
        <v>4.0453419592361801E-3</v>
      </c>
      <c r="CB70" s="128">
        <v>7.8347263973140794E-3</v>
      </c>
      <c r="CC70" s="128">
        <v>4.5936444110829498E-3</v>
      </c>
      <c r="CD70" s="128">
        <v>3.8660409038518667E-4</v>
      </c>
      <c r="CE70" s="128">
        <v>2.6466475810152424E-2</v>
      </c>
      <c r="CF70" s="128">
        <v>2.4180474753507626E-3</v>
      </c>
      <c r="CG70" s="128">
        <v>4.0585069591731575E-3</v>
      </c>
      <c r="CH70" s="128">
        <v>3.1286837409582936E-3</v>
      </c>
      <c r="CI70" s="128">
        <v>2.4055378892234081E-3</v>
      </c>
      <c r="CJ70" s="128">
        <v>2.8282207467109417E-2</v>
      </c>
      <c r="CK70" s="128">
        <v>8.2497340444513453E-3</v>
      </c>
      <c r="CL70" s="128">
        <v>2.1627401730098415E-3</v>
      </c>
      <c r="CM70" s="128">
        <v>9.0594487301336041E-3</v>
      </c>
      <c r="CN70" s="128">
        <v>5.9145708763173755E-3</v>
      </c>
      <c r="CO70" s="128">
        <v>2.5284156404862547E-3</v>
      </c>
      <c r="CP70" s="128">
        <v>3.9174034664532014E-3</v>
      </c>
      <c r="CQ70" s="128">
        <v>4.6008046398026362E-3</v>
      </c>
      <c r="CR70" s="128">
        <v>6.6970115718706794E-3</v>
      </c>
      <c r="CS70" s="128">
        <v>8.9229939604741123E-3</v>
      </c>
      <c r="CT70" s="128">
        <v>7.6207973069728225E-3</v>
      </c>
      <c r="CU70" s="128">
        <v>6.4007448033976842E-3</v>
      </c>
      <c r="CV70" s="128">
        <v>1.4991854336937508E-2</v>
      </c>
      <c r="CW70" s="128">
        <v>8.1451803103133741E-3</v>
      </c>
      <c r="CX70" s="128">
        <v>9.9393479793195658E-3</v>
      </c>
      <c r="CY70" s="128">
        <v>2.8538819602534245E-3</v>
      </c>
      <c r="CZ70" s="128">
        <v>3.525888792454909E-3</v>
      </c>
      <c r="DA70" s="128">
        <v>3.9301675621940041E-3</v>
      </c>
      <c r="DB70" s="128">
        <v>3.6578042108309085E-3</v>
      </c>
      <c r="DC70" s="128">
        <v>4.2355840528491293E-3</v>
      </c>
      <c r="DD70" s="128">
        <v>2.9034092266210933E-2</v>
      </c>
      <c r="DE70" s="128">
        <v>1.3018263726106668E-2</v>
      </c>
      <c r="DF70" s="128">
        <v>1.4418970982602312E-2</v>
      </c>
      <c r="DG70" s="128">
        <v>1.8867177569412526E-2</v>
      </c>
      <c r="DH70" s="128">
        <v>5.119511986473378E-3</v>
      </c>
      <c r="DI70" s="128">
        <v>1.3287064129169466E-2</v>
      </c>
      <c r="DJ70" s="128">
        <v>6.695362554407165E-3</v>
      </c>
      <c r="DK70" s="128">
        <v>3.9096876899226626E-3</v>
      </c>
    </row>
    <row r="71" spans="2:115">
      <c r="B71" s="129">
        <v>462</v>
      </c>
      <c r="C71" s="127" t="s">
        <v>538</v>
      </c>
      <c r="D71" s="128">
        <v>0.99985159971576065</v>
      </c>
      <c r="E71" s="128">
        <v>9.0515395362181908E-2</v>
      </c>
      <c r="F71" s="128">
        <v>-2.6372864779376743E-2</v>
      </c>
      <c r="G71" s="128">
        <v>4.8338305416411242E-3</v>
      </c>
      <c r="H71" s="128">
        <v>1.1458446407205452E-2</v>
      </c>
      <c r="I71" s="128">
        <v>1.1458446407205452E-2</v>
      </c>
      <c r="J71" s="128">
        <v>4.9148348827870677E-4</v>
      </c>
      <c r="K71" s="128">
        <v>8.9713546368508953E-4</v>
      </c>
      <c r="L71" s="128">
        <v>6.4461451951556995E-4</v>
      </c>
      <c r="M71" s="128">
        <v>7.5548116371118622E-4</v>
      </c>
      <c r="N71" s="128">
        <v>6.421632138192021E-4</v>
      </c>
      <c r="O71" s="128">
        <v>4.9900791441930545E-4</v>
      </c>
      <c r="P71" s="128">
        <v>5.4939860852898869E-4</v>
      </c>
      <c r="Q71" s="128">
        <v>3.1627130631767062E-3</v>
      </c>
      <c r="R71" s="128">
        <v>3.0012033217175658E-3</v>
      </c>
      <c r="S71" s="128">
        <v>3.0498060221244624E-3</v>
      </c>
      <c r="T71" s="128">
        <v>0</v>
      </c>
      <c r="U71" s="128">
        <v>5.4726840783444605E-3</v>
      </c>
      <c r="V71" s="128">
        <v>2.3433709454257373E-3</v>
      </c>
      <c r="W71" s="128">
        <v>4.1527158732348709E-4</v>
      </c>
      <c r="X71" s="128">
        <v>9.8221498646126155E-4</v>
      </c>
      <c r="Y71" s="128">
        <v>2.3630454890649329E-3</v>
      </c>
      <c r="Z71" s="128">
        <v>1.2496274304790464E-3</v>
      </c>
      <c r="AA71" s="128">
        <v>9.9418580184077484E-4</v>
      </c>
      <c r="AB71" s="128">
        <v>1.3159046843079157E-2</v>
      </c>
      <c r="AC71" s="128">
        <v>1.082447977781138E-3</v>
      </c>
      <c r="AD71" s="128">
        <v>0</v>
      </c>
      <c r="AE71" s="128">
        <v>1.9798242614946474E-3</v>
      </c>
      <c r="AF71" s="128">
        <v>2.9583834918600832E-3</v>
      </c>
      <c r="AG71" s="128">
        <v>1.5484945351937668E-3</v>
      </c>
      <c r="AH71" s="128">
        <v>2.5063828239654819E-3</v>
      </c>
      <c r="AI71" s="128">
        <v>1.1042289056367126E-3</v>
      </c>
      <c r="AJ71" s="128">
        <v>8.1774380312128463E-5</v>
      </c>
      <c r="AK71" s="128">
        <v>1.0418364839790482E-3</v>
      </c>
      <c r="AL71" s="128">
        <v>2.5698779156765623E-3</v>
      </c>
      <c r="AM71" s="128">
        <v>2.3730228182401929E-3</v>
      </c>
      <c r="AN71" s="128">
        <v>6.8683583276237068E-4</v>
      </c>
      <c r="AO71" s="128">
        <v>1.4128014575517815E-2</v>
      </c>
      <c r="AP71" s="128">
        <v>1.3117339567031768E-3</v>
      </c>
      <c r="AQ71" s="128">
        <v>1.4484600541329195E-2</v>
      </c>
      <c r="AR71" s="128">
        <v>4.0008715972822207E-3</v>
      </c>
      <c r="AS71" s="128">
        <v>9.8933410586383324E-4</v>
      </c>
      <c r="AT71" s="128">
        <v>4.0267170424591612E-3</v>
      </c>
      <c r="AU71" s="128">
        <v>1.4944434768427755E-2</v>
      </c>
      <c r="AV71" s="128">
        <v>1.5399645917381743E-3</v>
      </c>
      <c r="AW71" s="128">
        <v>4.6056437958671981E-4</v>
      </c>
      <c r="AX71" s="128">
        <v>3.3245210879254312E-3</v>
      </c>
      <c r="AY71" s="128">
        <v>1.552339687549866E-3</v>
      </c>
      <c r="AZ71" s="128">
        <v>2.7431136058178938E-3</v>
      </c>
      <c r="BA71" s="128">
        <v>1.4263900207666742E-3</v>
      </c>
      <c r="BB71" s="128">
        <v>1.1182242572580377E-3</v>
      </c>
      <c r="BC71" s="128">
        <v>1.4085581510878324E-3</v>
      </c>
      <c r="BD71" s="128">
        <v>3.0044158601027762E-3</v>
      </c>
      <c r="BE71" s="128">
        <v>1.8098011559352215E-3</v>
      </c>
      <c r="BF71" s="128">
        <v>9.4064054273828625E-4</v>
      </c>
      <c r="BG71" s="128">
        <v>5.2961799396714646E-4</v>
      </c>
      <c r="BH71" s="128">
        <v>5.3280032579547973E-4</v>
      </c>
      <c r="BI71" s="128">
        <v>1.8569475300864774E-3</v>
      </c>
      <c r="BJ71" s="128">
        <v>4.8856856406164515E-4</v>
      </c>
      <c r="BK71" s="128">
        <v>5.1508493592207917E-4</v>
      </c>
      <c r="BL71" s="128">
        <v>2.458387245502429E-3</v>
      </c>
      <c r="BM71" s="128">
        <v>3.1914513067532483E-3</v>
      </c>
      <c r="BN71" s="128">
        <v>1.4285406039087891E-3</v>
      </c>
      <c r="BO71" s="128">
        <v>1.241470671939378E-3</v>
      </c>
      <c r="BP71" s="128">
        <v>9.5079306514791681E-4</v>
      </c>
      <c r="BQ71" s="128">
        <v>2.5314402771219272E-3</v>
      </c>
      <c r="BR71" s="128">
        <v>9.3620153035768356E-4</v>
      </c>
      <c r="BS71" s="128">
        <v>1.0803864397006555E-3</v>
      </c>
      <c r="BT71" s="128">
        <v>6.7092178664790382E-4</v>
      </c>
      <c r="BU71" s="128">
        <v>9.0588064251705634E-4</v>
      </c>
      <c r="BV71" s="128">
        <v>1.1398208747351448E-2</v>
      </c>
      <c r="BW71" s="128">
        <v>1.0071770687076993</v>
      </c>
      <c r="BX71" s="128">
        <v>1.9190773050428115E-3</v>
      </c>
      <c r="BY71" s="128">
        <v>3.3892201916380757E-3</v>
      </c>
      <c r="BZ71" s="128">
        <v>3.1880162291229664E-3</v>
      </c>
      <c r="CA71" s="128">
        <v>6.1714460658722535E-4</v>
      </c>
      <c r="CB71" s="128">
        <v>1.3900007796931494E-3</v>
      </c>
      <c r="CC71" s="128">
        <v>3.5897642004613709E-4</v>
      </c>
      <c r="CD71" s="128">
        <v>6.6918579449306746E-5</v>
      </c>
      <c r="CE71" s="128">
        <v>6.7068237213076915E-4</v>
      </c>
      <c r="CF71" s="128">
        <v>5.8169193011895848E-4</v>
      </c>
      <c r="CG71" s="128">
        <v>8.3730090746033672E-4</v>
      </c>
      <c r="CH71" s="128">
        <v>5.1298866660632952E-4</v>
      </c>
      <c r="CI71" s="128">
        <v>3.4645385373805907E-4</v>
      </c>
      <c r="CJ71" s="128">
        <v>6.9092222109800238E-4</v>
      </c>
      <c r="CK71" s="128">
        <v>7.9667499069111295E-4</v>
      </c>
      <c r="CL71" s="128">
        <v>6.5822816209593884E-4</v>
      </c>
      <c r="CM71" s="128">
        <v>1.0252874099374901E-3</v>
      </c>
      <c r="CN71" s="128">
        <v>7.209446218902067E-4</v>
      </c>
      <c r="CO71" s="128">
        <v>3.2691732400845047E-4</v>
      </c>
      <c r="CP71" s="128">
        <v>8.5473781699283932E-4</v>
      </c>
      <c r="CQ71" s="128">
        <v>4.5275899067605193E-4</v>
      </c>
      <c r="CR71" s="128">
        <v>2.0229534873830012E-3</v>
      </c>
      <c r="CS71" s="128">
        <v>2.4714811724971223E-3</v>
      </c>
      <c r="CT71" s="128">
        <v>1.1976075839692055E-3</v>
      </c>
      <c r="CU71" s="128">
        <v>1.8298906517545083E-3</v>
      </c>
      <c r="CV71" s="128">
        <v>5.7106842447754496E-3</v>
      </c>
      <c r="CW71" s="128">
        <v>4.6939205971235232E-3</v>
      </c>
      <c r="CX71" s="128">
        <v>4.0979357361705417E-3</v>
      </c>
      <c r="CY71" s="128">
        <v>1.1325169946129912E-3</v>
      </c>
      <c r="CZ71" s="128">
        <v>4.605440785490303E-4</v>
      </c>
      <c r="DA71" s="128">
        <v>3.1620899146113753E-4</v>
      </c>
      <c r="DB71" s="128">
        <v>1.7255160125342458E-3</v>
      </c>
      <c r="DC71" s="128">
        <v>1.2219375340435429E-3</v>
      </c>
      <c r="DD71" s="128">
        <v>1.6178457544248709E-2</v>
      </c>
      <c r="DE71" s="128">
        <v>1.1836987436364514E-2</v>
      </c>
      <c r="DF71" s="128">
        <v>5.5000028972476342E-3</v>
      </c>
      <c r="DG71" s="128">
        <v>1.4546109732403133E-3</v>
      </c>
      <c r="DH71" s="128">
        <v>2.2287851539759605E-3</v>
      </c>
      <c r="DI71" s="128">
        <v>2.7079389177276617E-3</v>
      </c>
      <c r="DJ71" s="128">
        <v>8.9166005538258118E-4</v>
      </c>
      <c r="DK71" s="128">
        <v>3.3745958078688568E-4</v>
      </c>
    </row>
    <row r="72" spans="2:115">
      <c r="B72" s="129">
        <v>471</v>
      </c>
      <c r="C72" s="127" t="s">
        <v>539</v>
      </c>
      <c r="D72" s="128">
        <v>0.99980146321047914</v>
      </c>
      <c r="E72" s="128">
        <v>0.13339072493402435</v>
      </c>
      <c r="F72" s="128">
        <v>8.6198247129083305E-2</v>
      </c>
      <c r="G72" s="128">
        <v>7.4947585940297757E-3</v>
      </c>
      <c r="H72" s="128">
        <v>1.7502014613617622E-2</v>
      </c>
      <c r="I72" s="128">
        <v>1.7502014613617622E-2</v>
      </c>
      <c r="J72" s="128">
        <v>2.3366421368302653E-3</v>
      </c>
      <c r="K72" s="128">
        <v>2.6310588023062587E-3</v>
      </c>
      <c r="L72" s="128">
        <v>2.2915908530434029E-3</v>
      </c>
      <c r="M72" s="128">
        <v>1.3448174761642032E-3</v>
      </c>
      <c r="N72" s="128">
        <v>3.7297010791548396E-3</v>
      </c>
      <c r="O72" s="128">
        <v>7.7095556606113632E-3</v>
      </c>
      <c r="P72" s="128">
        <v>7.5151713822698739E-3</v>
      </c>
      <c r="Q72" s="128">
        <v>3.2070354695865706E-3</v>
      </c>
      <c r="R72" s="128">
        <v>4.0368255346550528E-3</v>
      </c>
      <c r="S72" s="128">
        <v>1.1120954966674535E-3</v>
      </c>
      <c r="T72" s="128">
        <v>0</v>
      </c>
      <c r="U72" s="128">
        <v>2.1789051434535863E-3</v>
      </c>
      <c r="V72" s="128">
        <v>2.0475734153926994E-3</v>
      </c>
      <c r="W72" s="128">
        <v>1.84484168131145E-3</v>
      </c>
      <c r="X72" s="128">
        <v>2.1571994483547217E-3</v>
      </c>
      <c r="Y72" s="128">
        <v>5.2583257836336678E-3</v>
      </c>
      <c r="Z72" s="128">
        <v>2.9234895370311318E-3</v>
      </c>
      <c r="AA72" s="128">
        <v>1.3581389131870592E-3</v>
      </c>
      <c r="AB72" s="128">
        <v>2.9456672361393046E-3</v>
      </c>
      <c r="AC72" s="128">
        <v>3.6050247130504907E-3</v>
      </c>
      <c r="AD72" s="128">
        <v>0</v>
      </c>
      <c r="AE72" s="128">
        <v>2.2311064436814996E-3</v>
      </c>
      <c r="AF72" s="128">
        <v>3.6579091103000065E-3</v>
      </c>
      <c r="AG72" s="128">
        <v>7.4329477149395395E-3</v>
      </c>
      <c r="AH72" s="128">
        <v>5.6849051050143632E-3</v>
      </c>
      <c r="AI72" s="128">
        <v>1.5862587390680048E-3</v>
      </c>
      <c r="AJ72" s="128">
        <v>2.7657479506420627E-3</v>
      </c>
      <c r="AK72" s="128">
        <v>1.8462768800812694E-3</v>
      </c>
      <c r="AL72" s="128">
        <v>1.4824355517889694E-3</v>
      </c>
      <c r="AM72" s="128">
        <v>1.6910726774684347E-3</v>
      </c>
      <c r="AN72" s="128">
        <v>1.5856935237187079E-3</v>
      </c>
      <c r="AO72" s="128">
        <v>1.7412119928704047E-3</v>
      </c>
      <c r="AP72" s="128">
        <v>2.469698356164889E-3</v>
      </c>
      <c r="AQ72" s="128">
        <v>2.0348688865749905E-3</v>
      </c>
      <c r="AR72" s="128">
        <v>2.4027999064898946E-3</v>
      </c>
      <c r="AS72" s="128">
        <v>5.6901680394467081E-4</v>
      </c>
      <c r="AT72" s="128">
        <v>1.5161269553647175E-3</v>
      </c>
      <c r="AU72" s="128">
        <v>2.6069797788722091E-3</v>
      </c>
      <c r="AV72" s="128">
        <v>1.3878166475015151E-3</v>
      </c>
      <c r="AW72" s="128">
        <v>9.2385496071631704E-4</v>
      </c>
      <c r="AX72" s="128">
        <v>1.3846706499218641E-3</v>
      </c>
      <c r="AY72" s="128">
        <v>1.1261072460738274E-3</v>
      </c>
      <c r="AZ72" s="128">
        <v>1.4042222578370949E-3</v>
      </c>
      <c r="BA72" s="128">
        <v>1.4591484545408277E-3</v>
      </c>
      <c r="BB72" s="128">
        <v>1.6247061954937779E-3</v>
      </c>
      <c r="BC72" s="128">
        <v>1.1204022948888667E-3</v>
      </c>
      <c r="BD72" s="128">
        <v>1.3347222340546142E-3</v>
      </c>
      <c r="BE72" s="128">
        <v>2.0358285990040997E-3</v>
      </c>
      <c r="BF72" s="128">
        <v>1.039704843481854E-3</v>
      </c>
      <c r="BG72" s="128">
        <v>1.064536289373654E-3</v>
      </c>
      <c r="BH72" s="128">
        <v>8.7096621898348362E-4</v>
      </c>
      <c r="BI72" s="128">
        <v>1.9933997617762465E-3</v>
      </c>
      <c r="BJ72" s="128">
        <v>8.8135516800176485E-4</v>
      </c>
      <c r="BK72" s="128">
        <v>1.1435824266642308E-3</v>
      </c>
      <c r="BL72" s="128">
        <v>9.5749129403236723E-4</v>
      </c>
      <c r="BM72" s="128">
        <v>1.3281859364685073E-3</v>
      </c>
      <c r="BN72" s="128">
        <v>1.3959210357276522E-3</v>
      </c>
      <c r="BO72" s="128">
        <v>1.486693235718965E-3</v>
      </c>
      <c r="BP72" s="128">
        <v>2.4079163424634148E-3</v>
      </c>
      <c r="BQ72" s="128">
        <v>3.0083876385438206E-3</v>
      </c>
      <c r="BR72" s="128">
        <v>1.9643475175365986E-3</v>
      </c>
      <c r="BS72" s="128">
        <v>2.9489138272534199E-3</v>
      </c>
      <c r="BT72" s="128">
        <v>2.0680024410984514E-3</v>
      </c>
      <c r="BU72" s="128">
        <v>2.4580904198666406E-3</v>
      </c>
      <c r="BV72" s="128">
        <v>1.2537412166827792E-3</v>
      </c>
      <c r="BW72" s="128">
        <v>4.6869684657437774E-3</v>
      </c>
      <c r="BX72" s="128">
        <v>1.1029574358607634</v>
      </c>
      <c r="BY72" s="128">
        <v>1.3406519852408583E-2</v>
      </c>
      <c r="BZ72" s="128">
        <v>5.4438129409054622E-3</v>
      </c>
      <c r="CA72" s="128">
        <v>2.6257873038488641E-3</v>
      </c>
      <c r="CB72" s="128">
        <v>2.6882170221233085E-3</v>
      </c>
      <c r="CC72" s="128">
        <v>1.0394471265790029E-3</v>
      </c>
      <c r="CD72" s="128">
        <v>2.3791814300112114E-4</v>
      </c>
      <c r="CE72" s="128">
        <v>1.3705941735340664E-2</v>
      </c>
      <c r="CF72" s="128">
        <v>2.1925985491616029E-3</v>
      </c>
      <c r="CG72" s="128">
        <v>2.2119392852648731E-2</v>
      </c>
      <c r="CH72" s="128">
        <v>1.7570044951392791E-3</v>
      </c>
      <c r="CI72" s="128">
        <v>1.5058731199084367E-3</v>
      </c>
      <c r="CJ72" s="128">
        <v>3.1811645808879668E-3</v>
      </c>
      <c r="CK72" s="128">
        <v>6.0099940197635079E-3</v>
      </c>
      <c r="CL72" s="128">
        <v>1.1129175131568878E-3</v>
      </c>
      <c r="CM72" s="128">
        <v>8.3650576025226121E-3</v>
      </c>
      <c r="CN72" s="128">
        <v>2.3888642392686887E-3</v>
      </c>
      <c r="CO72" s="128">
        <v>1.0386881763423984E-3</v>
      </c>
      <c r="CP72" s="128">
        <v>2.9354002349517494E-3</v>
      </c>
      <c r="CQ72" s="128">
        <v>2.3291768150438675E-3</v>
      </c>
      <c r="CR72" s="128">
        <v>5.2389274639909906E-3</v>
      </c>
      <c r="CS72" s="128">
        <v>7.5206390995522926E-3</v>
      </c>
      <c r="CT72" s="128">
        <v>1.5011887870466419E-2</v>
      </c>
      <c r="CU72" s="128">
        <v>6.0973309794828574E-3</v>
      </c>
      <c r="CV72" s="128">
        <v>6.7531737119161375E-3</v>
      </c>
      <c r="CW72" s="128">
        <v>5.737250292463694E-3</v>
      </c>
      <c r="CX72" s="128">
        <v>1.3006098280570836E-2</v>
      </c>
      <c r="CY72" s="128">
        <v>3.484686691559651E-3</v>
      </c>
      <c r="CZ72" s="128">
        <v>1.4727113152306285E-3</v>
      </c>
      <c r="DA72" s="128">
        <v>1.2253636097300988E-3</v>
      </c>
      <c r="DB72" s="128">
        <v>2.1338200296452904E-3</v>
      </c>
      <c r="DC72" s="128">
        <v>2.0459095424833385E-3</v>
      </c>
      <c r="DD72" s="128">
        <v>2.0667414614802326E-2</v>
      </c>
      <c r="DE72" s="128">
        <v>1.3311249140106904E-2</v>
      </c>
      <c r="DF72" s="128">
        <v>1.9398498765761059E-2</v>
      </c>
      <c r="DG72" s="128">
        <v>8.9243788500454266E-3</v>
      </c>
      <c r="DH72" s="128">
        <v>2.9211657044168962E-3</v>
      </c>
      <c r="DI72" s="128">
        <v>9.2409140257911308E-3</v>
      </c>
      <c r="DJ72" s="128">
        <v>1.7117682502374757E-3</v>
      </c>
      <c r="DK72" s="128">
        <v>2.8980712741435207E-3</v>
      </c>
    </row>
    <row r="73" spans="2:115">
      <c r="B73" s="129">
        <v>481</v>
      </c>
      <c r="C73" s="127" t="s">
        <v>540</v>
      </c>
      <c r="D73" s="128">
        <v>0.89605782060312567</v>
      </c>
      <c r="E73" s="128">
        <v>0.23435831102765248</v>
      </c>
      <c r="F73" s="128">
        <v>0.15112134729910034</v>
      </c>
      <c r="G73" s="128">
        <v>4.6552987805531754E-4</v>
      </c>
      <c r="H73" s="128">
        <v>5.7582230444810346E-2</v>
      </c>
      <c r="I73" s="128">
        <v>5.5708997688404538E-2</v>
      </c>
      <c r="J73" s="128">
        <v>7.9535005336730895E-4</v>
      </c>
      <c r="K73" s="128">
        <v>1.2167789408421507E-3</v>
      </c>
      <c r="L73" s="128">
        <v>1.6209571603899655E-3</v>
      </c>
      <c r="M73" s="128">
        <v>6.4131237260571744E-4</v>
      </c>
      <c r="N73" s="128">
        <v>1.1253387928132322E-3</v>
      </c>
      <c r="O73" s="128">
        <v>1.2885669017218568E-3</v>
      </c>
      <c r="P73" s="128">
        <v>3.1133094549072636E-3</v>
      </c>
      <c r="Q73" s="128">
        <v>1.8599152215980908E-3</v>
      </c>
      <c r="R73" s="128">
        <v>1.1391445321639179E-3</v>
      </c>
      <c r="S73" s="128">
        <v>1.0776048563727483E-3</v>
      </c>
      <c r="T73" s="128">
        <v>0</v>
      </c>
      <c r="U73" s="128">
        <v>7.0018402235260671E-4</v>
      </c>
      <c r="V73" s="128">
        <v>9.4266129868085611E-4</v>
      </c>
      <c r="W73" s="128">
        <v>7.2370467363247937E-4</v>
      </c>
      <c r="X73" s="128">
        <v>1.8171595381786254E-3</v>
      </c>
      <c r="Y73" s="128">
        <v>3.5745364602090966E-3</v>
      </c>
      <c r="Z73" s="128">
        <v>2.7995591770223044E-3</v>
      </c>
      <c r="AA73" s="128">
        <v>1.3594116373294746E-3</v>
      </c>
      <c r="AB73" s="128">
        <v>1.0231883505495141E-2</v>
      </c>
      <c r="AC73" s="128">
        <v>2.4895805117788948E-3</v>
      </c>
      <c r="AD73" s="128">
        <v>0</v>
      </c>
      <c r="AE73" s="128">
        <v>6.2363780480596993E-4</v>
      </c>
      <c r="AF73" s="128">
        <v>2.1538470903122312E-3</v>
      </c>
      <c r="AG73" s="128">
        <v>1.2618450242759517E-2</v>
      </c>
      <c r="AH73" s="128">
        <v>4.1357188607737206E-3</v>
      </c>
      <c r="AI73" s="128">
        <v>3.3446302818076756E-3</v>
      </c>
      <c r="AJ73" s="128">
        <v>1.4025672349921936E-4</v>
      </c>
      <c r="AK73" s="128">
        <v>1.0912321366205184E-3</v>
      </c>
      <c r="AL73" s="128">
        <v>6.477191368889875E-4</v>
      </c>
      <c r="AM73" s="128">
        <v>1.0456782847834229E-3</v>
      </c>
      <c r="AN73" s="128">
        <v>7.8337995882273958E-4</v>
      </c>
      <c r="AO73" s="128">
        <v>2.4715978260862752E-3</v>
      </c>
      <c r="AP73" s="128">
        <v>3.9715663141644594E-3</v>
      </c>
      <c r="AQ73" s="128">
        <v>1.2130586269991641E-3</v>
      </c>
      <c r="AR73" s="128">
        <v>5.0458270688196211E-3</v>
      </c>
      <c r="AS73" s="128">
        <v>3.0683602322464443E-4</v>
      </c>
      <c r="AT73" s="128">
        <v>6.1730164397959676E-4</v>
      </c>
      <c r="AU73" s="128">
        <v>1.3906434824899924E-3</v>
      </c>
      <c r="AV73" s="128">
        <v>7.6026059349683882E-4</v>
      </c>
      <c r="AW73" s="128">
        <v>2.6510690855819572E-4</v>
      </c>
      <c r="AX73" s="128">
        <v>5.5899483298701925E-4</v>
      </c>
      <c r="AY73" s="128">
        <v>6.1037677157763494E-4</v>
      </c>
      <c r="AZ73" s="128">
        <v>7.2040228750504406E-4</v>
      </c>
      <c r="BA73" s="128">
        <v>1.054835412856619E-3</v>
      </c>
      <c r="BB73" s="128">
        <v>5.9075551169153159E-4</v>
      </c>
      <c r="BC73" s="128">
        <v>6.5948540112588101E-4</v>
      </c>
      <c r="BD73" s="128">
        <v>1.6561686985751389E-3</v>
      </c>
      <c r="BE73" s="128">
        <v>1.422284352369377E-3</v>
      </c>
      <c r="BF73" s="128">
        <v>6.5465639945309797E-4</v>
      </c>
      <c r="BG73" s="128">
        <v>4.7212764074282303E-4</v>
      </c>
      <c r="BH73" s="128">
        <v>4.3332447823858075E-4</v>
      </c>
      <c r="BI73" s="128">
        <v>1.1336090099073499E-3</v>
      </c>
      <c r="BJ73" s="128">
        <v>6.8881365884500062E-4</v>
      </c>
      <c r="BK73" s="128">
        <v>9.0071599963530786E-4</v>
      </c>
      <c r="BL73" s="128">
        <v>4.4563397024139484E-4</v>
      </c>
      <c r="BM73" s="128">
        <v>6.9310242372299844E-4</v>
      </c>
      <c r="BN73" s="128">
        <v>1.2164437245664405E-3</v>
      </c>
      <c r="BO73" s="128">
        <v>2.4048540409848588E-3</v>
      </c>
      <c r="BP73" s="128">
        <v>7.7926045135556755E-4</v>
      </c>
      <c r="BQ73" s="128">
        <v>1.3221557695372998E-3</v>
      </c>
      <c r="BR73" s="128">
        <v>1.3463287420584613E-3</v>
      </c>
      <c r="BS73" s="128">
        <v>1.2442181324717296E-3</v>
      </c>
      <c r="BT73" s="128">
        <v>4.5163440044978537E-3</v>
      </c>
      <c r="BU73" s="128">
        <v>6.9873403415224361E-3</v>
      </c>
      <c r="BV73" s="128">
        <v>1.4535590183207289E-2</v>
      </c>
      <c r="BW73" s="128">
        <v>3.4158609609611494E-3</v>
      </c>
      <c r="BX73" s="128">
        <v>3.9526229139472714E-3</v>
      </c>
      <c r="BY73" s="128">
        <v>1.0018358790823507</v>
      </c>
      <c r="BZ73" s="128">
        <v>1.8859736726754145E-3</v>
      </c>
      <c r="CA73" s="128">
        <v>5.0386740988589583E-3</v>
      </c>
      <c r="CB73" s="128">
        <v>8.9463447206952242E-4</v>
      </c>
      <c r="CC73" s="128">
        <v>6.6893100605949286E-4</v>
      </c>
      <c r="CD73" s="128">
        <v>3.3008680069933566E-4</v>
      </c>
      <c r="CE73" s="128">
        <v>4.2994722994787439E-2</v>
      </c>
      <c r="CF73" s="128">
        <v>2.6276386338860399E-3</v>
      </c>
      <c r="CG73" s="128">
        <v>1.9993315745965626E-3</v>
      </c>
      <c r="CH73" s="128">
        <v>3.7768440024700629E-3</v>
      </c>
      <c r="CI73" s="128">
        <v>3.1986553355145579E-3</v>
      </c>
      <c r="CJ73" s="128">
        <v>3.7405927925475797E-3</v>
      </c>
      <c r="CK73" s="128">
        <v>1.2698122067466592E-2</v>
      </c>
      <c r="CL73" s="128">
        <v>1.3317096994212624E-3</v>
      </c>
      <c r="CM73" s="128">
        <v>1.5290421144429849E-2</v>
      </c>
      <c r="CN73" s="128">
        <v>6.2329806046438306E-3</v>
      </c>
      <c r="CO73" s="128">
        <v>7.4207509418463288E-4</v>
      </c>
      <c r="CP73" s="128">
        <v>5.0443699054858373E-3</v>
      </c>
      <c r="CQ73" s="128">
        <v>2.503318514802583E-3</v>
      </c>
      <c r="CR73" s="128">
        <v>2.2408415122364418E-2</v>
      </c>
      <c r="CS73" s="128">
        <v>3.5298804820945722E-3</v>
      </c>
      <c r="CT73" s="128">
        <v>5.5747335903878498E-3</v>
      </c>
      <c r="CU73" s="128">
        <v>5.469027460281951E-3</v>
      </c>
      <c r="CV73" s="128">
        <v>1.6635167045200558E-2</v>
      </c>
      <c r="CW73" s="128">
        <v>3.3537736018655591E-3</v>
      </c>
      <c r="CX73" s="128">
        <v>6.4822468396580181E-3</v>
      </c>
      <c r="CY73" s="128">
        <v>7.145352676901311E-4</v>
      </c>
      <c r="CZ73" s="128">
        <v>1.4031217897130478E-3</v>
      </c>
      <c r="DA73" s="128">
        <v>1.6254909722079631E-3</v>
      </c>
      <c r="DB73" s="128">
        <v>3.4859295673095674E-3</v>
      </c>
      <c r="DC73" s="128">
        <v>2.3587926403430826E-3</v>
      </c>
      <c r="DD73" s="128">
        <v>5.2702365795267679E-2</v>
      </c>
      <c r="DE73" s="128">
        <v>2.0002387548040696E-2</v>
      </c>
      <c r="DF73" s="128">
        <v>1.2828786117513149E-2</v>
      </c>
      <c r="DG73" s="128">
        <v>1.6360357272061862E-2</v>
      </c>
      <c r="DH73" s="128">
        <v>1.0068546297871685E-3</v>
      </c>
      <c r="DI73" s="128">
        <v>1.7280191841698843E-2</v>
      </c>
      <c r="DJ73" s="128">
        <v>1.0164586089937697E-3</v>
      </c>
      <c r="DK73" s="128">
        <v>1.607146673368743E-2</v>
      </c>
    </row>
    <row r="74" spans="2:115">
      <c r="B74" s="129">
        <v>511</v>
      </c>
      <c r="C74" s="127" t="s">
        <v>541</v>
      </c>
      <c r="D74" s="128">
        <v>0.70804842552064784</v>
      </c>
      <c r="E74" s="128">
        <v>0.48315050793363534</v>
      </c>
      <c r="F74" s="128">
        <v>6.4820749463720392E-2</v>
      </c>
      <c r="G74" s="128">
        <v>0.15313294044826334</v>
      </c>
      <c r="H74" s="128">
        <v>0.1403238458661461</v>
      </c>
      <c r="I74" s="128">
        <v>0.13177710778852736</v>
      </c>
      <c r="J74" s="128">
        <v>6.4117663627901278E-2</v>
      </c>
      <c r="K74" s="128">
        <v>4.3715321533535648E-2</v>
      </c>
      <c r="L74" s="128">
        <v>3.548232600514948E-2</v>
      </c>
      <c r="M74" s="128">
        <v>2.6155215365306409E-2</v>
      </c>
      <c r="N74" s="128">
        <v>5.088869711782041E-2</v>
      </c>
      <c r="O74" s="128">
        <v>6.4058938621690525E-3</v>
      </c>
      <c r="P74" s="128">
        <v>2.9617920302460524E-2</v>
      </c>
      <c r="Q74" s="128">
        <v>5.8302353942532636E-2</v>
      </c>
      <c r="R74" s="128">
        <v>6.2219853443262793E-2</v>
      </c>
      <c r="S74" s="128">
        <v>4.4085084308352854E-2</v>
      </c>
      <c r="T74" s="128">
        <v>0</v>
      </c>
      <c r="U74" s="128">
        <v>4.0890489836258974E-2</v>
      </c>
      <c r="V74" s="128">
        <v>7.7682975830575859E-2</v>
      </c>
      <c r="W74" s="128">
        <v>5.4158283205105601E-2</v>
      </c>
      <c r="X74" s="128">
        <v>5.6167717463270005E-2</v>
      </c>
      <c r="Y74" s="128">
        <v>7.2479528187021233E-2</v>
      </c>
      <c r="Z74" s="128">
        <v>6.3691071088094992E-2</v>
      </c>
      <c r="AA74" s="128">
        <v>4.1795529251342008E-2</v>
      </c>
      <c r="AB74" s="128">
        <v>1.9733622399302406E-2</v>
      </c>
      <c r="AC74" s="128">
        <v>3.373314977415149E-2</v>
      </c>
      <c r="AD74" s="128">
        <v>0</v>
      </c>
      <c r="AE74" s="128">
        <v>3.1624273477374662E-2</v>
      </c>
      <c r="AF74" s="128">
        <v>4.1186649328119988E-2</v>
      </c>
      <c r="AG74" s="128">
        <v>8.3934550614921291E-2</v>
      </c>
      <c r="AH74" s="128">
        <v>4.6730128402046135E-2</v>
      </c>
      <c r="AI74" s="128">
        <v>4.865406680527929E-2</v>
      </c>
      <c r="AJ74" s="128">
        <v>1.0672754527670096E-2</v>
      </c>
      <c r="AK74" s="128">
        <v>2.3652844673845756E-2</v>
      </c>
      <c r="AL74" s="128">
        <v>4.3987846942044412E-2</v>
      </c>
      <c r="AM74" s="128">
        <v>3.4975347736692634E-2</v>
      </c>
      <c r="AN74" s="128">
        <v>7.1260911332076335E-2</v>
      </c>
      <c r="AO74" s="128">
        <v>2.4620083731217358E-2</v>
      </c>
      <c r="AP74" s="128">
        <v>3.1675983311720571E-2</v>
      </c>
      <c r="AQ74" s="128">
        <v>3.1579026436830492E-2</v>
      </c>
      <c r="AR74" s="128">
        <v>3.6308179169467263E-2</v>
      </c>
      <c r="AS74" s="128">
        <v>6.9958866410473391E-3</v>
      </c>
      <c r="AT74" s="128">
        <v>6.5251749458312839E-3</v>
      </c>
      <c r="AU74" s="128">
        <v>2.5858205309359453E-2</v>
      </c>
      <c r="AV74" s="128">
        <v>4.2775345634040021E-2</v>
      </c>
      <c r="AW74" s="128">
        <v>7.372856898611637E-3</v>
      </c>
      <c r="AX74" s="128">
        <v>2.6583900205766359E-2</v>
      </c>
      <c r="AY74" s="128">
        <v>2.5852277711034537E-2</v>
      </c>
      <c r="AZ74" s="128">
        <v>2.2480820502306938E-2</v>
      </c>
      <c r="BA74" s="128">
        <v>2.9214260961562648E-2</v>
      </c>
      <c r="BB74" s="128">
        <v>2.9675560584842813E-2</v>
      </c>
      <c r="BC74" s="128">
        <v>4.1188843524583602E-2</v>
      </c>
      <c r="BD74" s="128">
        <v>3.9941634655993034E-2</v>
      </c>
      <c r="BE74" s="128">
        <v>2.2776263454694554E-2</v>
      </c>
      <c r="BF74" s="128">
        <v>4.1537815250709612E-2</v>
      </c>
      <c r="BG74" s="128">
        <v>4.4155374961729631E-2</v>
      </c>
      <c r="BH74" s="128">
        <v>3.551726375814887E-2</v>
      </c>
      <c r="BI74" s="128">
        <v>3.8206880873478011E-2</v>
      </c>
      <c r="BJ74" s="128">
        <v>3.4701221657380925E-2</v>
      </c>
      <c r="BK74" s="128">
        <v>4.5089509458460353E-2</v>
      </c>
      <c r="BL74" s="128">
        <v>2.6787223299127597E-2</v>
      </c>
      <c r="BM74" s="128">
        <v>4.3218984114904546E-2</v>
      </c>
      <c r="BN74" s="128">
        <v>1.9990264649834472E-2</v>
      </c>
      <c r="BO74" s="128">
        <v>4.0798058843264047E-2</v>
      </c>
      <c r="BP74" s="128">
        <v>6.4544176620653412E-2</v>
      </c>
      <c r="BQ74" s="128">
        <v>9.0708691853134699E-3</v>
      </c>
      <c r="BR74" s="128">
        <v>3.9990875752949753E-2</v>
      </c>
      <c r="BS74" s="128">
        <v>4.4266857412176702E-2</v>
      </c>
      <c r="BT74" s="128">
        <v>2.899182465947259E-2</v>
      </c>
      <c r="BU74" s="128">
        <v>3.4538819777327985E-2</v>
      </c>
      <c r="BV74" s="128">
        <v>6.786713689584961E-3</v>
      </c>
      <c r="BW74" s="128">
        <v>9.5868802146862487E-3</v>
      </c>
      <c r="BX74" s="128">
        <v>1.8921521093713776E-2</v>
      </c>
      <c r="BY74" s="128">
        <v>2.2222731026811139E-2</v>
      </c>
      <c r="BZ74" s="128">
        <v>1.0106294247046459</v>
      </c>
      <c r="CA74" s="128">
        <v>7.2392429302880618E-3</v>
      </c>
      <c r="CB74" s="128">
        <v>3.1269994165440277E-3</v>
      </c>
      <c r="CC74" s="128">
        <v>5.0868999951270907E-3</v>
      </c>
      <c r="CD74" s="128">
        <v>1.4232913643448422E-3</v>
      </c>
      <c r="CE74" s="128">
        <v>5.1074997178399634E-3</v>
      </c>
      <c r="CF74" s="128">
        <v>8.517356922586896E-3</v>
      </c>
      <c r="CG74" s="128">
        <v>7.1058156672695508E-2</v>
      </c>
      <c r="CH74" s="128">
        <v>7.9280469281833663E-3</v>
      </c>
      <c r="CI74" s="128">
        <v>7.2506916577357991E-3</v>
      </c>
      <c r="CJ74" s="128">
        <v>8.8625104721288955E-3</v>
      </c>
      <c r="CK74" s="128">
        <v>2.054234722580088E-2</v>
      </c>
      <c r="CL74" s="128">
        <v>3.4375042220626071E-3</v>
      </c>
      <c r="CM74" s="128">
        <v>7.5820707297335277E-3</v>
      </c>
      <c r="CN74" s="128">
        <v>6.4081683156149592E-3</v>
      </c>
      <c r="CO74" s="128">
        <v>1.1584865294890907E-2</v>
      </c>
      <c r="CP74" s="128">
        <v>6.9614898954238873E-3</v>
      </c>
      <c r="CQ74" s="128">
        <v>1.8212454657987522E-2</v>
      </c>
      <c r="CR74" s="128">
        <v>8.774002905395888E-3</v>
      </c>
      <c r="CS74" s="128">
        <v>7.4087521378064618E-3</v>
      </c>
      <c r="CT74" s="128">
        <v>2.9913817390030104E-2</v>
      </c>
      <c r="CU74" s="128">
        <v>4.6882443951788109E-2</v>
      </c>
      <c r="CV74" s="128">
        <v>2.6301027340337152E-2</v>
      </c>
      <c r="CW74" s="128">
        <v>1.6558569490826899E-2</v>
      </c>
      <c r="CX74" s="128">
        <v>2.1241774129831265E-2</v>
      </c>
      <c r="CY74" s="128">
        <v>2.5395019131353294E-2</v>
      </c>
      <c r="CZ74" s="128">
        <v>1.5455470639021014E-2</v>
      </c>
      <c r="DA74" s="128">
        <v>8.0195601768220364E-3</v>
      </c>
      <c r="DB74" s="128">
        <v>4.7608285388523963E-2</v>
      </c>
      <c r="DC74" s="128">
        <v>1.1297160538201668E-2</v>
      </c>
      <c r="DD74" s="128">
        <v>5.2879119625394037E-2</v>
      </c>
      <c r="DE74" s="128">
        <v>8.0717371743142668E-2</v>
      </c>
      <c r="DF74" s="128">
        <v>3.4348285265398869E-2</v>
      </c>
      <c r="DG74" s="128">
        <v>2.0547380930848649E-2</v>
      </c>
      <c r="DH74" s="128">
        <v>3.1034177469236271E-2</v>
      </c>
      <c r="DI74" s="128">
        <v>2.5573180518289197E-2</v>
      </c>
      <c r="DJ74" s="128">
        <v>0.18522306082974976</v>
      </c>
      <c r="DK74" s="128">
        <v>6.6325635797191088E-3</v>
      </c>
    </row>
    <row r="75" spans="2:115">
      <c r="B75" s="129">
        <v>531</v>
      </c>
      <c r="C75" s="127" t="s">
        <v>542</v>
      </c>
      <c r="D75" s="128">
        <v>0.68770259202726169</v>
      </c>
      <c r="E75" s="128">
        <v>0.3309192962448857</v>
      </c>
      <c r="F75" s="128">
        <v>0.1910017371898298</v>
      </c>
      <c r="G75" s="128">
        <v>4.7371922807883014E-2</v>
      </c>
      <c r="H75" s="128">
        <v>4.3912669986034103E-2</v>
      </c>
      <c r="I75" s="128">
        <v>4.2679147020424267E-2</v>
      </c>
      <c r="J75" s="128">
        <v>1.0039263785272744E-2</v>
      </c>
      <c r="K75" s="128">
        <v>1.1849430297457341E-2</v>
      </c>
      <c r="L75" s="128">
        <v>1.2939031580014724E-2</v>
      </c>
      <c r="M75" s="128">
        <v>1.1949120721398733E-2</v>
      </c>
      <c r="N75" s="128">
        <v>1.4692892520389609E-2</v>
      </c>
      <c r="O75" s="128">
        <v>8.8393472581958753E-3</v>
      </c>
      <c r="P75" s="128">
        <v>5.9546975070769226E-2</v>
      </c>
      <c r="Q75" s="128">
        <v>6.7154421188539027E-3</v>
      </c>
      <c r="R75" s="128">
        <v>6.8867031225131881E-3</v>
      </c>
      <c r="S75" s="128">
        <v>2.4419837753659895E-2</v>
      </c>
      <c r="T75" s="128">
        <v>0</v>
      </c>
      <c r="U75" s="128">
        <v>1.8891625804294942E-2</v>
      </c>
      <c r="V75" s="128">
        <v>1.8000309243025869E-2</v>
      </c>
      <c r="W75" s="128">
        <v>9.2917452200720323E-3</v>
      </c>
      <c r="X75" s="128">
        <v>3.9776487102297829E-2</v>
      </c>
      <c r="Y75" s="128">
        <v>1.0536734437002657E-2</v>
      </c>
      <c r="Z75" s="128">
        <v>2.2969649234812501E-2</v>
      </c>
      <c r="AA75" s="128">
        <v>1.2067038391537025E-2</v>
      </c>
      <c r="AB75" s="128">
        <v>1.1847313986009493E-2</v>
      </c>
      <c r="AC75" s="128">
        <v>3.9262881263949162E-3</v>
      </c>
      <c r="AD75" s="128">
        <v>0</v>
      </c>
      <c r="AE75" s="128">
        <v>7.0740066581525714E-3</v>
      </c>
      <c r="AF75" s="128">
        <v>2.245683038684888E-2</v>
      </c>
      <c r="AG75" s="128">
        <v>1.2901024446775914E-2</v>
      </c>
      <c r="AH75" s="128">
        <v>1.0041244167928223E-2</v>
      </c>
      <c r="AI75" s="128">
        <v>8.1559083684844564E-3</v>
      </c>
      <c r="AJ75" s="128">
        <v>3.6794670788241612E-3</v>
      </c>
      <c r="AK75" s="128">
        <v>6.0925425048955978E-3</v>
      </c>
      <c r="AL75" s="128">
        <v>6.8606029495628402E-3</v>
      </c>
      <c r="AM75" s="128">
        <v>1.3794666489650461E-2</v>
      </c>
      <c r="AN75" s="128">
        <v>9.6458470600066255E-3</v>
      </c>
      <c r="AO75" s="128">
        <v>1.2389843638856457E-2</v>
      </c>
      <c r="AP75" s="128">
        <v>1.1161126720909022E-2</v>
      </c>
      <c r="AQ75" s="128">
        <v>1.6601388630145496E-2</v>
      </c>
      <c r="AR75" s="128">
        <v>1.5274805945521788E-2</v>
      </c>
      <c r="AS75" s="128">
        <v>3.2122526396176354E-3</v>
      </c>
      <c r="AT75" s="128">
        <v>3.7359518147955925E-3</v>
      </c>
      <c r="AU75" s="128">
        <v>9.8117203812587289E-3</v>
      </c>
      <c r="AV75" s="128">
        <v>2.2535585404896488E-2</v>
      </c>
      <c r="AW75" s="128">
        <v>4.6033530973397102E-3</v>
      </c>
      <c r="AX75" s="128">
        <v>6.9211584061670038E-3</v>
      </c>
      <c r="AY75" s="128">
        <v>1.7004874435327794E-2</v>
      </c>
      <c r="AZ75" s="128">
        <v>1.3562094569634716E-2</v>
      </c>
      <c r="BA75" s="128">
        <v>9.8881154188937143E-3</v>
      </c>
      <c r="BB75" s="128">
        <v>1.2097753035715355E-2</v>
      </c>
      <c r="BC75" s="128">
        <v>1.1201108418088373E-2</v>
      </c>
      <c r="BD75" s="128">
        <v>6.3308476124492793E-3</v>
      </c>
      <c r="BE75" s="128">
        <v>8.1385854552417161E-3</v>
      </c>
      <c r="BF75" s="128">
        <v>9.0196223683628955E-3</v>
      </c>
      <c r="BG75" s="128">
        <v>1.0151924512283701E-2</v>
      </c>
      <c r="BH75" s="128">
        <v>7.4863256950023892E-3</v>
      </c>
      <c r="BI75" s="128">
        <v>9.13052028782722E-3</v>
      </c>
      <c r="BJ75" s="128">
        <v>8.9748674576046166E-3</v>
      </c>
      <c r="BK75" s="128">
        <v>1.1211781744636405E-2</v>
      </c>
      <c r="BL75" s="128">
        <v>7.8013392704614102E-3</v>
      </c>
      <c r="BM75" s="128">
        <v>1.2531712107915335E-2</v>
      </c>
      <c r="BN75" s="128">
        <v>3.7743721024302894E-2</v>
      </c>
      <c r="BO75" s="128">
        <v>5.8912631632388815E-3</v>
      </c>
      <c r="BP75" s="128">
        <v>3.8184018485057543E-2</v>
      </c>
      <c r="BQ75" s="128">
        <v>7.8529327068263405E-3</v>
      </c>
      <c r="BR75" s="128">
        <v>1.0969309995025014E-2</v>
      </c>
      <c r="BS75" s="128">
        <v>7.6890865668055967E-3</v>
      </c>
      <c r="BT75" s="128">
        <v>1.3766934313151458E-2</v>
      </c>
      <c r="BU75" s="128">
        <v>1.6198530024443127E-2</v>
      </c>
      <c r="BV75" s="128">
        <v>2.0912754915008686E-2</v>
      </c>
      <c r="BW75" s="128">
        <v>8.6169051055972994E-3</v>
      </c>
      <c r="BX75" s="128">
        <v>1.7328275706733332E-2</v>
      </c>
      <c r="BY75" s="128">
        <v>2.7055371982005187E-2</v>
      </c>
      <c r="BZ75" s="128">
        <v>1.7757901500783227E-2</v>
      </c>
      <c r="CA75" s="128">
        <v>1.0629312578587418</v>
      </c>
      <c r="CB75" s="128">
        <v>8.4789324044413819E-2</v>
      </c>
      <c r="CC75" s="128">
        <v>6.7519411153802639E-2</v>
      </c>
      <c r="CD75" s="128">
        <v>6.3837364834057359E-2</v>
      </c>
      <c r="CE75" s="128">
        <v>5.1271761733139416E-2</v>
      </c>
      <c r="CF75" s="128">
        <v>9.3516132899624013E-3</v>
      </c>
      <c r="CG75" s="128">
        <v>4.443349948207985E-2</v>
      </c>
      <c r="CH75" s="128">
        <v>2.6437349805055535E-2</v>
      </c>
      <c r="CI75" s="128">
        <v>1.2913087414989356E-2</v>
      </c>
      <c r="CJ75" s="128">
        <v>1.3727603478200753E-2</v>
      </c>
      <c r="CK75" s="128">
        <v>1.098249099785416E-2</v>
      </c>
      <c r="CL75" s="128">
        <v>1.8701094621650096E-3</v>
      </c>
      <c r="CM75" s="128">
        <v>1.1782761638849495E-2</v>
      </c>
      <c r="CN75" s="128">
        <v>1.0864170059184662E-2</v>
      </c>
      <c r="CO75" s="128">
        <v>6.6527768003856501E-3</v>
      </c>
      <c r="CP75" s="128">
        <v>9.812472038609639E-3</v>
      </c>
      <c r="CQ75" s="128">
        <v>7.3989868310535912E-3</v>
      </c>
      <c r="CR75" s="128">
        <v>1.457140036725888E-2</v>
      </c>
      <c r="CS75" s="128">
        <v>1.1187772525990361E-2</v>
      </c>
      <c r="CT75" s="128">
        <v>6.5005907794848444E-3</v>
      </c>
      <c r="CU75" s="128">
        <v>7.9846306073264699E-3</v>
      </c>
      <c r="CV75" s="128">
        <v>2.1665191331759256E-2</v>
      </c>
      <c r="CW75" s="128">
        <v>1.2625160818059278E-2</v>
      </c>
      <c r="CX75" s="128">
        <v>1.2096826539022823E-2</v>
      </c>
      <c r="CY75" s="128">
        <v>2.2100570765046818E-2</v>
      </c>
      <c r="CZ75" s="128">
        <v>3.9796750810552284E-2</v>
      </c>
      <c r="DA75" s="128">
        <v>5.3357412235411879E-3</v>
      </c>
      <c r="DB75" s="128">
        <v>9.6076151221185461E-3</v>
      </c>
      <c r="DC75" s="128">
        <v>8.8459791423217676E-3</v>
      </c>
      <c r="DD75" s="128">
        <v>3.023683857066644E-2</v>
      </c>
      <c r="DE75" s="128">
        <v>1.4868934701618789E-2</v>
      </c>
      <c r="DF75" s="128">
        <v>9.1345655562768014E-3</v>
      </c>
      <c r="DG75" s="128">
        <v>1.6458642219272158E-2</v>
      </c>
      <c r="DH75" s="128">
        <v>1.883648762292529E-2</v>
      </c>
      <c r="DI75" s="128">
        <v>1.4497067931776044E-2</v>
      </c>
      <c r="DJ75" s="128">
        <v>8.0592007951134272E-3</v>
      </c>
      <c r="DK75" s="128">
        <v>3.5777282867376359E-2</v>
      </c>
    </row>
    <row r="76" spans="2:115">
      <c r="B76" s="129">
        <v>551</v>
      </c>
      <c r="C76" s="127" t="s">
        <v>543</v>
      </c>
      <c r="D76" s="128">
        <v>0.7298125235255789</v>
      </c>
      <c r="E76" s="128">
        <v>0.24044668461410371</v>
      </c>
      <c r="F76" s="128">
        <v>0.14828135913113091</v>
      </c>
      <c r="G76" s="128">
        <v>2.8618254496870256E-3</v>
      </c>
      <c r="H76" s="128">
        <v>4.1323368984344369E-2</v>
      </c>
      <c r="I76" s="128">
        <v>3.8924032063428801E-2</v>
      </c>
      <c r="J76" s="128">
        <v>4.8715925059561287E-3</v>
      </c>
      <c r="K76" s="128">
        <v>4.7065665469950219E-3</v>
      </c>
      <c r="L76" s="128">
        <v>5.0482622280648782E-3</v>
      </c>
      <c r="M76" s="128">
        <v>3.6684160450129091E-3</v>
      </c>
      <c r="N76" s="128">
        <v>5.85379713440387E-3</v>
      </c>
      <c r="O76" s="128">
        <v>1.0089503317748509E-2</v>
      </c>
      <c r="P76" s="128">
        <v>1.3367220952676787E-2</v>
      </c>
      <c r="Q76" s="128">
        <v>6.5281759286183938E-3</v>
      </c>
      <c r="R76" s="128">
        <v>3.6999944731715851E-3</v>
      </c>
      <c r="S76" s="128">
        <v>1.0601162703697061E-2</v>
      </c>
      <c r="T76" s="128">
        <v>0</v>
      </c>
      <c r="U76" s="128">
        <v>5.5818673655319076E-3</v>
      </c>
      <c r="V76" s="128">
        <v>9.1478355276653628E-3</v>
      </c>
      <c r="W76" s="128">
        <v>5.1179677065342367E-3</v>
      </c>
      <c r="X76" s="128">
        <v>2.1962085764810225E-2</v>
      </c>
      <c r="Y76" s="128">
        <v>5.4025090663940871E-3</v>
      </c>
      <c r="Z76" s="128">
        <v>8.0373577902464761E-3</v>
      </c>
      <c r="AA76" s="128">
        <v>7.4109493813683015E-3</v>
      </c>
      <c r="AB76" s="128">
        <v>3.5748838407119116E-3</v>
      </c>
      <c r="AC76" s="128">
        <v>2.5078479841856784E-3</v>
      </c>
      <c r="AD76" s="128">
        <v>0</v>
      </c>
      <c r="AE76" s="128">
        <v>3.1764360251676301E-3</v>
      </c>
      <c r="AF76" s="128">
        <v>1.2275189520218451E-2</v>
      </c>
      <c r="AG76" s="128">
        <v>9.2056096777035513E-3</v>
      </c>
      <c r="AH76" s="128">
        <v>7.8325948756734088E-3</v>
      </c>
      <c r="AI76" s="128">
        <v>3.822812499635253E-3</v>
      </c>
      <c r="AJ76" s="128">
        <v>1.0226403894334696E-3</v>
      </c>
      <c r="AK76" s="128">
        <v>5.8798459302796379E-3</v>
      </c>
      <c r="AL76" s="128">
        <v>7.1371434285392322E-3</v>
      </c>
      <c r="AM76" s="128">
        <v>1.0474840207167782E-2</v>
      </c>
      <c r="AN76" s="128">
        <v>5.8728347365270854E-3</v>
      </c>
      <c r="AO76" s="128">
        <v>6.0055231470628164E-3</v>
      </c>
      <c r="AP76" s="128">
        <v>7.1433683720544452E-3</v>
      </c>
      <c r="AQ76" s="128">
        <v>5.7956162005994944E-3</v>
      </c>
      <c r="AR76" s="128">
        <v>8.209727594120397E-3</v>
      </c>
      <c r="AS76" s="128">
        <v>1.0237488798553072E-3</v>
      </c>
      <c r="AT76" s="128">
        <v>1.7401458902579037E-3</v>
      </c>
      <c r="AU76" s="128">
        <v>5.7059721391839874E-3</v>
      </c>
      <c r="AV76" s="128">
        <v>6.6610624639415941E-3</v>
      </c>
      <c r="AW76" s="128">
        <v>1.4565625263795042E-3</v>
      </c>
      <c r="AX76" s="128">
        <v>3.0667675219352491E-3</v>
      </c>
      <c r="AY76" s="128">
        <v>7.1239620367391562E-3</v>
      </c>
      <c r="AZ76" s="128">
        <v>5.8975274244168225E-3</v>
      </c>
      <c r="BA76" s="128">
        <v>6.4512227623456592E-3</v>
      </c>
      <c r="BB76" s="128">
        <v>7.112028331853119E-3</v>
      </c>
      <c r="BC76" s="128">
        <v>4.9711609356785213E-3</v>
      </c>
      <c r="BD76" s="128">
        <v>3.407266177572929E-3</v>
      </c>
      <c r="BE76" s="128">
        <v>3.4970132422564013E-3</v>
      </c>
      <c r="BF76" s="128">
        <v>4.9559615745306896E-3</v>
      </c>
      <c r="BG76" s="128">
        <v>6.1839144989783929E-3</v>
      </c>
      <c r="BH76" s="128">
        <v>3.8160406718630003E-3</v>
      </c>
      <c r="BI76" s="128">
        <v>4.908073652899774E-3</v>
      </c>
      <c r="BJ76" s="128">
        <v>4.4544827302021471E-3</v>
      </c>
      <c r="BK76" s="128">
        <v>5.1470710666436754E-3</v>
      </c>
      <c r="BL76" s="128">
        <v>3.1588126377948998E-3</v>
      </c>
      <c r="BM76" s="128">
        <v>4.3807027615327026E-3</v>
      </c>
      <c r="BN76" s="128">
        <v>6.4639549286696924E-3</v>
      </c>
      <c r="BO76" s="128">
        <v>2.550030076963989E-3</v>
      </c>
      <c r="BP76" s="128">
        <v>6.3479273803516119E-3</v>
      </c>
      <c r="BQ76" s="128">
        <v>5.7967856786729057E-3</v>
      </c>
      <c r="BR76" s="128">
        <v>9.4575466644896446E-3</v>
      </c>
      <c r="BS76" s="128">
        <v>5.55155265429416E-3</v>
      </c>
      <c r="BT76" s="128">
        <v>5.2615651925121991E-3</v>
      </c>
      <c r="BU76" s="128">
        <v>6.0058656741029002E-3</v>
      </c>
      <c r="BV76" s="128">
        <v>8.258956473548849E-3</v>
      </c>
      <c r="BW76" s="128">
        <v>1.5594233990571473E-2</v>
      </c>
      <c r="BX76" s="128">
        <v>4.3008527834690318E-3</v>
      </c>
      <c r="BY76" s="128">
        <v>4.7607266310360106E-3</v>
      </c>
      <c r="BZ76" s="128">
        <v>2.7438050172726876E-2</v>
      </c>
      <c r="CA76" s="128">
        <v>1.6767816010332774E-2</v>
      </c>
      <c r="CB76" s="128">
        <v>1.04888929840717</v>
      </c>
      <c r="CC76" s="128">
        <v>0.13773805123221636</v>
      </c>
      <c r="CD76" s="128">
        <v>1.5030171356118864E-2</v>
      </c>
      <c r="CE76" s="128">
        <v>3.5628941649682661E-3</v>
      </c>
      <c r="CF76" s="128">
        <v>8.4347226629388015E-3</v>
      </c>
      <c r="CG76" s="128">
        <v>2.7020549051357954E-2</v>
      </c>
      <c r="CH76" s="128">
        <v>9.4681776236931504E-3</v>
      </c>
      <c r="CI76" s="128">
        <v>5.3719096098279205E-2</v>
      </c>
      <c r="CJ76" s="128">
        <v>7.7126922538127307E-2</v>
      </c>
      <c r="CK76" s="128">
        <v>2.8363011553442674E-2</v>
      </c>
      <c r="CL76" s="128">
        <v>9.1086751533557483E-3</v>
      </c>
      <c r="CM76" s="128">
        <v>1.6219891226852322E-2</v>
      </c>
      <c r="CN76" s="128">
        <v>1.6724998936993814E-2</v>
      </c>
      <c r="CO76" s="128">
        <v>2.9398067335834388E-2</v>
      </c>
      <c r="CP76" s="128">
        <v>5.4600529351357938E-2</v>
      </c>
      <c r="CQ76" s="128">
        <v>2.1115533172183901E-2</v>
      </c>
      <c r="CR76" s="128">
        <v>3.7911882197214464E-3</v>
      </c>
      <c r="CS76" s="128">
        <v>2.2088189003413045E-3</v>
      </c>
      <c r="CT76" s="128">
        <v>1.9382350413064173E-2</v>
      </c>
      <c r="CU76" s="128">
        <v>2.4385055696060403E-2</v>
      </c>
      <c r="CV76" s="128">
        <v>1.133519999411184E-2</v>
      </c>
      <c r="CW76" s="128">
        <v>5.9960386208109074E-3</v>
      </c>
      <c r="CX76" s="128">
        <v>1.1779426600720988E-2</v>
      </c>
      <c r="CY76" s="128">
        <v>1.2546945949634547E-2</v>
      </c>
      <c r="CZ76" s="128">
        <v>2.2381924896170625E-2</v>
      </c>
      <c r="DA76" s="128">
        <v>9.0511042182841329E-3</v>
      </c>
      <c r="DB76" s="128">
        <v>5.5627160572170927E-3</v>
      </c>
      <c r="DC76" s="128">
        <v>2.0965219547546921E-2</v>
      </c>
      <c r="DD76" s="128">
        <v>1.718479337297377E-2</v>
      </c>
      <c r="DE76" s="128">
        <v>4.8693823664386994E-2</v>
      </c>
      <c r="DF76" s="128">
        <v>2.8639391329710138E-2</v>
      </c>
      <c r="DG76" s="128">
        <v>9.1462650462081733E-3</v>
      </c>
      <c r="DH76" s="128">
        <v>2.5275159637660929E-2</v>
      </c>
      <c r="DI76" s="128">
        <v>2.045647745369621E-2</v>
      </c>
      <c r="DJ76" s="128">
        <v>6.9422910878890317E-3</v>
      </c>
      <c r="DK76" s="128">
        <v>2.0614269079041334E-2</v>
      </c>
    </row>
    <row r="77" spans="2:115">
      <c r="B77" s="129">
        <v>552</v>
      </c>
      <c r="C77" s="127" t="s">
        <v>544</v>
      </c>
      <c r="D77" s="128">
        <v>0.99984233090155306</v>
      </c>
      <c r="E77" s="128">
        <v>0.11352074341310837</v>
      </c>
      <c r="F77" s="128">
        <v>0.18574346881049333</v>
      </c>
      <c r="G77" s="128">
        <v>4.3357190256892018E-2</v>
      </c>
      <c r="H77" s="128">
        <v>3.4694498473024436E-2</v>
      </c>
      <c r="I77" s="128">
        <v>2.4352725703502519E-2</v>
      </c>
      <c r="J77" s="128">
        <v>0</v>
      </c>
      <c r="K77" s="128">
        <v>0</v>
      </c>
      <c r="L77" s="128">
        <v>0</v>
      </c>
      <c r="M77" s="128">
        <v>0</v>
      </c>
      <c r="N77" s="128">
        <v>0</v>
      </c>
      <c r="O77" s="128">
        <v>0</v>
      </c>
      <c r="P77" s="128">
        <v>0</v>
      </c>
      <c r="Q77" s="128">
        <v>0</v>
      </c>
      <c r="R77" s="128">
        <v>0</v>
      </c>
      <c r="S77" s="128">
        <v>0</v>
      </c>
      <c r="T77" s="128">
        <v>0</v>
      </c>
      <c r="U77" s="128">
        <v>0</v>
      </c>
      <c r="V77" s="128">
        <v>0</v>
      </c>
      <c r="W77" s="128">
        <v>0</v>
      </c>
      <c r="X77" s="128">
        <v>0</v>
      </c>
      <c r="Y77" s="128">
        <v>0</v>
      </c>
      <c r="Z77" s="128">
        <v>0</v>
      </c>
      <c r="AA77" s="128">
        <v>0</v>
      </c>
      <c r="AB77" s="128">
        <v>0</v>
      </c>
      <c r="AC77" s="128">
        <v>0</v>
      </c>
      <c r="AD77" s="128">
        <v>0</v>
      </c>
      <c r="AE77" s="128">
        <v>0</v>
      </c>
      <c r="AF77" s="128">
        <v>0</v>
      </c>
      <c r="AG77" s="128">
        <v>0</v>
      </c>
      <c r="AH77" s="128">
        <v>0</v>
      </c>
      <c r="AI77" s="128">
        <v>0</v>
      </c>
      <c r="AJ77" s="128">
        <v>0</v>
      </c>
      <c r="AK77" s="128">
        <v>0</v>
      </c>
      <c r="AL77" s="128">
        <v>0</v>
      </c>
      <c r="AM77" s="128">
        <v>0</v>
      </c>
      <c r="AN77" s="128">
        <v>0</v>
      </c>
      <c r="AO77" s="128">
        <v>0</v>
      </c>
      <c r="AP77" s="128">
        <v>0</v>
      </c>
      <c r="AQ77" s="128">
        <v>0</v>
      </c>
      <c r="AR77" s="128">
        <v>0</v>
      </c>
      <c r="AS77" s="128">
        <v>0</v>
      </c>
      <c r="AT77" s="128">
        <v>0</v>
      </c>
      <c r="AU77" s="128">
        <v>0</v>
      </c>
      <c r="AV77" s="128">
        <v>0</v>
      </c>
      <c r="AW77" s="128">
        <v>0</v>
      </c>
      <c r="AX77" s="128">
        <v>0</v>
      </c>
      <c r="AY77" s="128">
        <v>0</v>
      </c>
      <c r="AZ77" s="128">
        <v>0</v>
      </c>
      <c r="BA77" s="128">
        <v>0</v>
      </c>
      <c r="BB77" s="128">
        <v>0</v>
      </c>
      <c r="BC77" s="128">
        <v>0</v>
      </c>
      <c r="BD77" s="128">
        <v>0</v>
      </c>
      <c r="BE77" s="128">
        <v>0</v>
      </c>
      <c r="BF77" s="128">
        <v>0</v>
      </c>
      <c r="BG77" s="128">
        <v>0</v>
      </c>
      <c r="BH77" s="128">
        <v>0</v>
      </c>
      <c r="BI77" s="128">
        <v>0</v>
      </c>
      <c r="BJ77" s="128">
        <v>0</v>
      </c>
      <c r="BK77" s="128">
        <v>0</v>
      </c>
      <c r="BL77" s="128">
        <v>0</v>
      </c>
      <c r="BM77" s="128">
        <v>0</v>
      </c>
      <c r="BN77" s="128">
        <v>0</v>
      </c>
      <c r="BO77" s="128">
        <v>0</v>
      </c>
      <c r="BP77" s="128">
        <v>0</v>
      </c>
      <c r="BQ77" s="128">
        <v>0</v>
      </c>
      <c r="BR77" s="128">
        <v>0</v>
      </c>
      <c r="BS77" s="128">
        <v>0</v>
      </c>
      <c r="BT77" s="128">
        <v>0</v>
      </c>
      <c r="BU77" s="128">
        <v>0</v>
      </c>
      <c r="BV77" s="128">
        <v>0</v>
      </c>
      <c r="BW77" s="128">
        <v>0</v>
      </c>
      <c r="BX77" s="128">
        <v>0</v>
      </c>
      <c r="BY77" s="128">
        <v>0</v>
      </c>
      <c r="BZ77" s="128">
        <v>0</v>
      </c>
      <c r="CA77" s="128">
        <v>0</v>
      </c>
      <c r="CB77" s="128">
        <v>0</v>
      </c>
      <c r="CC77" s="128">
        <v>1</v>
      </c>
      <c r="CD77" s="128">
        <v>0</v>
      </c>
      <c r="CE77" s="128">
        <v>0</v>
      </c>
      <c r="CF77" s="128">
        <v>0</v>
      </c>
      <c r="CG77" s="128">
        <v>0</v>
      </c>
      <c r="CH77" s="128">
        <v>0</v>
      </c>
      <c r="CI77" s="128">
        <v>0</v>
      </c>
      <c r="CJ77" s="128">
        <v>0</v>
      </c>
      <c r="CK77" s="128">
        <v>0</v>
      </c>
      <c r="CL77" s="128">
        <v>0</v>
      </c>
      <c r="CM77" s="128">
        <v>0</v>
      </c>
      <c r="CN77" s="128">
        <v>0</v>
      </c>
      <c r="CO77" s="128">
        <v>0</v>
      </c>
      <c r="CP77" s="128">
        <v>0</v>
      </c>
      <c r="CQ77" s="128">
        <v>0</v>
      </c>
      <c r="CR77" s="128">
        <v>0</v>
      </c>
      <c r="CS77" s="128">
        <v>0</v>
      </c>
      <c r="CT77" s="128">
        <v>0</v>
      </c>
      <c r="CU77" s="128">
        <v>0</v>
      </c>
      <c r="CV77" s="128">
        <v>0</v>
      </c>
      <c r="CW77" s="128">
        <v>0</v>
      </c>
      <c r="CX77" s="128">
        <v>0</v>
      </c>
      <c r="CY77" s="128">
        <v>0</v>
      </c>
      <c r="CZ77" s="128">
        <v>0</v>
      </c>
      <c r="DA77" s="128">
        <v>0</v>
      </c>
      <c r="DB77" s="128">
        <v>0</v>
      </c>
      <c r="DC77" s="128">
        <v>0</v>
      </c>
      <c r="DD77" s="128">
        <v>0</v>
      </c>
      <c r="DE77" s="128">
        <v>0</v>
      </c>
      <c r="DF77" s="128">
        <v>0</v>
      </c>
      <c r="DG77" s="128">
        <v>0</v>
      </c>
      <c r="DH77" s="128">
        <v>0</v>
      </c>
      <c r="DI77" s="128">
        <v>0</v>
      </c>
      <c r="DJ77" s="128">
        <v>0</v>
      </c>
      <c r="DK77" s="128">
        <v>0</v>
      </c>
    </row>
    <row r="78" spans="2:115">
      <c r="B78" s="129">
        <v>553</v>
      </c>
      <c r="C78" s="127" t="s">
        <v>545</v>
      </c>
      <c r="D78" s="128">
        <v>1</v>
      </c>
      <c r="E78" s="128">
        <v>0</v>
      </c>
      <c r="F78" s="128">
        <v>0.41348880007681132</v>
      </c>
      <c r="G78" s="128">
        <v>0.20310389470480347</v>
      </c>
      <c r="H78" s="128">
        <v>0</v>
      </c>
      <c r="I78" s="128">
        <v>0</v>
      </c>
      <c r="J78" s="128">
        <v>0</v>
      </c>
      <c r="K78" s="128">
        <v>0</v>
      </c>
      <c r="L78" s="128">
        <v>0</v>
      </c>
      <c r="M78" s="128">
        <v>0</v>
      </c>
      <c r="N78" s="128">
        <v>0</v>
      </c>
      <c r="O78" s="128">
        <v>0</v>
      </c>
      <c r="P78" s="128">
        <v>0</v>
      </c>
      <c r="Q78" s="128">
        <v>0</v>
      </c>
      <c r="R78" s="128">
        <v>0</v>
      </c>
      <c r="S78" s="128">
        <v>0</v>
      </c>
      <c r="T78" s="128">
        <v>0</v>
      </c>
      <c r="U78" s="128">
        <v>0</v>
      </c>
      <c r="V78" s="128">
        <v>0</v>
      </c>
      <c r="W78" s="128">
        <v>0</v>
      </c>
      <c r="X78" s="128">
        <v>0</v>
      </c>
      <c r="Y78" s="128">
        <v>0</v>
      </c>
      <c r="Z78" s="128">
        <v>0</v>
      </c>
      <c r="AA78" s="128">
        <v>0</v>
      </c>
      <c r="AB78" s="128">
        <v>0</v>
      </c>
      <c r="AC78" s="128">
        <v>0</v>
      </c>
      <c r="AD78" s="128">
        <v>0</v>
      </c>
      <c r="AE78" s="128">
        <v>0</v>
      </c>
      <c r="AF78" s="128">
        <v>0</v>
      </c>
      <c r="AG78" s="128">
        <v>0</v>
      </c>
      <c r="AH78" s="128">
        <v>0</v>
      </c>
      <c r="AI78" s="128">
        <v>0</v>
      </c>
      <c r="AJ78" s="128">
        <v>0</v>
      </c>
      <c r="AK78" s="128">
        <v>0</v>
      </c>
      <c r="AL78" s="128">
        <v>0</v>
      </c>
      <c r="AM78" s="128">
        <v>0</v>
      </c>
      <c r="AN78" s="128">
        <v>0</v>
      </c>
      <c r="AO78" s="128">
        <v>0</v>
      </c>
      <c r="AP78" s="128">
        <v>0</v>
      </c>
      <c r="AQ78" s="128">
        <v>0</v>
      </c>
      <c r="AR78" s="128">
        <v>0</v>
      </c>
      <c r="AS78" s="128">
        <v>0</v>
      </c>
      <c r="AT78" s="128">
        <v>0</v>
      </c>
      <c r="AU78" s="128">
        <v>0</v>
      </c>
      <c r="AV78" s="128">
        <v>0</v>
      </c>
      <c r="AW78" s="128">
        <v>0</v>
      </c>
      <c r="AX78" s="128">
        <v>0</v>
      </c>
      <c r="AY78" s="128">
        <v>0</v>
      </c>
      <c r="AZ78" s="128">
        <v>0</v>
      </c>
      <c r="BA78" s="128">
        <v>0</v>
      </c>
      <c r="BB78" s="128">
        <v>0</v>
      </c>
      <c r="BC78" s="128">
        <v>0</v>
      </c>
      <c r="BD78" s="128">
        <v>0</v>
      </c>
      <c r="BE78" s="128">
        <v>0</v>
      </c>
      <c r="BF78" s="128">
        <v>0</v>
      </c>
      <c r="BG78" s="128">
        <v>0</v>
      </c>
      <c r="BH78" s="128">
        <v>0</v>
      </c>
      <c r="BI78" s="128">
        <v>0</v>
      </c>
      <c r="BJ78" s="128">
        <v>0</v>
      </c>
      <c r="BK78" s="128">
        <v>0</v>
      </c>
      <c r="BL78" s="128">
        <v>0</v>
      </c>
      <c r="BM78" s="128">
        <v>0</v>
      </c>
      <c r="BN78" s="128">
        <v>0</v>
      </c>
      <c r="BO78" s="128">
        <v>0</v>
      </c>
      <c r="BP78" s="128">
        <v>0</v>
      </c>
      <c r="BQ78" s="128">
        <v>0</v>
      </c>
      <c r="BR78" s="128">
        <v>0</v>
      </c>
      <c r="BS78" s="128">
        <v>0</v>
      </c>
      <c r="BT78" s="128">
        <v>0</v>
      </c>
      <c r="BU78" s="128">
        <v>0</v>
      </c>
      <c r="BV78" s="128">
        <v>0</v>
      </c>
      <c r="BW78" s="128">
        <v>0</v>
      </c>
      <c r="BX78" s="128">
        <v>0</v>
      </c>
      <c r="BY78" s="128">
        <v>0</v>
      </c>
      <c r="BZ78" s="128">
        <v>0</v>
      </c>
      <c r="CA78" s="128">
        <v>0</v>
      </c>
      <c r="CB78" s="128">
        <v>0</v>
      </c>
      <c r="CC78" s="128">
        <v>0</v>
      </c>
      <c r="CD78" s="128">
        <v>1</v>
      </c>
      <c r="CE78" s="128">
        <v>0</v>
      </c>
      <c r="CF78" s="128">
        <v>0</v>
      </c>
      <c r="CG78" s="128">
        <v>0</v>
      </c>
      <c r="CH78" s="128">
        <v>0</v>
      </c>
      <c r="CI78" s="128">
        <v>0</v>
      </c>
      <c r="CJ78" s="128">
        <v>0</v>
      </c>
      <c r="CK78" s="128">
        <v>0</v>
      </c>
      <c r="CL78" s="128">
        <v>0</v>
      </c>
      <c r="CM78" s="128">
        <v>0</v>
      </c>
      <c r="CN78" s="128">
        <v>0</v>
      </c>
      <c r="CO78" s="128">
        <v>0</v>
      </c>
      <c r="CP78" s="128">
        <v>0</v>
      </c>
      <c r="CQ78" s="128">
        <v>0</v>
      </c>
      <c r="CR78" s="128">
        <v>0</v>
      </c>
      <c r="CS78" s="128">
        <v>0</v>
      </c>
      <c r="CT78" s="128">
        <v>0</v>
      </c>
      <c r="CU78" s="128">
        <v>0</v>
      </c>
      <c r="CV78" s="128">
        <v>0</v>
      </c>
      <c r="CW78" s="128">
        <v>0</v>
      </c>
      <c r="CX78" s="128">
        <v>0</v>
      </c>
      <c r="CY78" s="128">
        <v>0</v>
      </c>
      <c r="CZ78" s="128">
        <v>0</v>
      </c>
      <c r="DA78" s="128">
        <v>0</v>
      </c>
      <c r="DB78" s="128">
        <v>0</v>
      </c>
      <c r="DC78" s="128">
        <v>0</v>
      </c>
      <c r="DD78" s="128">
        <v>0</v>
      </c>
      <c r="DE78" s="128">
        <v>0</v>
      </c>
      <c r="DF78" s="128">
        <v>0</v>
      </c>
      <c r="DG78" s="128">
        <v>0</v>
      </c>
      <c r="DH78" s="128">
        <v>0</v>
      </c>
      <c r="DI78" s="128">
        <v>0</v>
      </c>
      <c r="DJ78" s="128">
        <v>0</v>
      </c>
      <c r="DK78" s="128">
        <v>0</v>
      </c>
    </row>
    <row r="79" spans="2:115">
      <c r="B79" s="129">
        <v>571</v>
      </c>
      <c r="C79" s="127" t="s">
        <v>546</v>
      </c>
      <c r="D79" s="128">
        <v>0.41275729501942648</v>
      </c>
      <c r="E79" s="128">
        <v>0.32003546197922134</v>
      </c>
      <c r="F79" s="128">
        <v>-0.18279728785825886</v>
      </c>
      <c r="G79" s="128">
        <v>1.6534294593269525E-2</v>
      </c>
      <c r="H79" s="128">
        <v>3.7212359295975647E-2</v>
      </c>
      <c r="I79" s="128">
        <v>3.7212359295975647E-2</v>
      </c>
      <c r="J79" s="128">
        <v>3.1641252046115645E-4</v>
      </c>
      <c r="K79" s="128">
        <v>3.0770068320214107E-4</v>
      </c>
      <c r="L79" s="128">
        <v>2.8569607365653692E-4</v>
      </c>
      <c r="M79" s="128">
        <v>9.30085585007142E-4</v>
      </c>
      <c r="N79" s="128">
        <v>3.9693730331406086E-4</v>
      </c>
      <c r="O79" s="128">
        <v>5.654945933937258E-4</v>
      </c>
      <c r="P79" s="128">
        <v>2.3081255793252565E-3</v>
      </c>
      <c r="Q79" s="128">
        <v>4.6227579884127172E-4</v>
      </c>
      <c r="R79" s="128">
        <v>3.8794406114686322E-4</v>
      </c>
      <c r="S79" s="128">
        <v>5.3748160829424519E-4</v>
      </c>
      <c r="T79" s="128">
        <v>0</v>
      </c>
      <c r="U79" s="128">
        <v>7.7388689869766001E-4</v>
      </c>
      <c r="V79" s="128">
        <v>8.3926395021349852E-4</v>
      </c>
      <c r="W79" s="128">
        <v>4.8272854204915581E-4</v>
      </c>
      <c r="X79" s="128">
        <v>2.1051239408256526E-3</v>
      </c>
      <c r="Y79" s="128">
        <v>9.9602885869161145E-4</v>
      </c>
      <c r="Z79" s="128">
        <v>1.6414848387049888E-3</v>
      </c>
      <c r="AA79" s="128">
        <v>8.9095305366439692E-4</v>
      </c>
      <c r="AB79" s="128">
        <v>5.9212987562008083E-4</v>
      </c>
      <c r="AC79" s="128">
        <v>4.0970073677409972E-4</v>
      </c>
      <c r="AD79" s="128">
        <v>0</v>
      </c>
      <c r="AE79" s="128">
        <v>5.0549782062246239E-4</v>
      </c>
      <c r="AF79" s="128">
        <v>1.7946378475421248E-3</v>
      </c>
      <c r="AG79" s="128">
        <v>1.0843421708607681E-3</v>
      </c>
      <c r="AH79" s="128">
        <v>7.457648495261622E-4</v>
      </c>
      <c r="AI79" s="128">
        <v>7.1583528747478406E-4</v>
      </c>
      <c r="AJ79" s="128">
        <v>1.6844783453154175E-4</v>
      </c>
      <c r="AK79" s="128">
        <v>6.2298163459025002E-4</v>
      </c>
      <c r="AL79" s="128">
        <v>1.1941436582228711E-3</v>
      </c>
      <c r="AM79" s="128">
        <v>8.8327822867068149E-4</v>
      </c>
      <c r="AN79" s="128">
        <v>5.3120526975870656E-4</v>
      </c>
      <c r="AO79" s="128">
        <v>8.6486357726507158E-4</v>
      </c>
      <c r="AP79" s="128">
        <v>7.2236897479044187E-4</v>
      </c>
      <c r="AQ79" s="128">
        <v>6.5614660293400549E-4</v>
      </c>
      <c r="AR79" s="128">
        <v>1.4258553810397384E-3</v>
      </c>
      <c r="AS79" s="128">
        <v>1.9263821179321805E-4</v>
      </c>
      <c r="AT79" s="128">
        <v>1.9804273750837498E-4</v>
      </c>
      <c r="AU79" s="128">
        <v>6.4873282310715227E-4</v>
      </c>
      <c r="AV79" s="128">
        <v>3.7224133631187786E-4</v>
      </c>
      <c r="AW79" s="128">
        <v>2.6247982356152061E-4</v>
      </c>
      <c r="AX79" s="128">
        <v>4.3656848755500811E-4</v>
      </c>
      <c r="AY79" s="128">
        <v>1.012263684665623E-3</v>
      </c>
      <c r="AZ79" s="128">
        <v>6.4289387823921146E-4</v>
      </c>
      <c r="BA79" s="128">
        <v>6.398737521502672E-4</v>
      </c>
      <c r="BB79" s="128">
        <v>1.0822642930425599E-3</v>
      </c>
      <c r="BC79" s="128">
        <v>1.0306642232087856E-3</v>
      </c>
      <c r="BD79" s="128">
        <v>6.3396323716096705E-4</v>
      </c>
      <c r="BE79" s="128">
        <v>9.1770715326206377E-4</v>
      </c>
      <c r="BF79" s="128">
        <v>9.4592190494622794E-4</v>
      </c>
      <c r="BG79" s="128">
        <v>6.4048489571862002E-4</v>
      </c>
      <c r="BH79" s="128">
        <v>8.5853671623796024E-4</v>
      </c>
      <c r="BI79" s="128">
        <v>4.849311167371143E-4</v>
      </c>
      <c r="BJ79" s="128">
        <v>2.108645878542583E-3</v>
      </c>
      <c r="BK79" s="128">
        <v>1.3061747446389358E-3</v>
      </c>
      <c r="BL79" s="128">
        <v>4.8707221351055658E-4</v>
      </c>
      <c r="BM79" s="128">
        <v>6.8262455046191721E-4</v>
      </c>
      <c r="BN79" s="128">
        <v>8.0555652833486579E-4</v>
      </c>
      <c r="BO79" s="128">
        <v>3.6738379571871053E-4</v>
      </c>
      <c r="BP79" s="128">
        <v>1.189928964639657E-3</v>
      </c>
      <c r="BQ79" s="128">
        <v>1.1141636898218191E-3</v>
      </c>
      <c r="BR79" s="128">
        <v>1.0202158784691964E-3</v>
      </c>
      <c r="BS79" s="128">
        <v>8.2382288192248002E-4</v>
      </c>
      <c r="BT79" s="128">
        <v>6.0430079384371244E-4</v>
      </c>
      <c r="BU79" s="128">
        <v>7.2488007893059493E-4</v>
      </c>
      <c r="BV79" s="128">
        <v>5.7184266552204376E-4</v>
      </c>
      <c r="BW79" s="128">
        <v>5.2584861096917454E-4</v>
      </c>
      <c r="BX79" s="128">
        <v>1.1608474392448983E-3</v>
      </c>
      <c r="BY79" s="128">
        <v>8.7090989419680749E-3</v>
      </c>
      <c r="BZ79" s="128">
        <v>2.0755651446358529E-3</v>
      </c>
      <c r="CA79" s="128">
        <v>4.166059552638479E-3</v>
      </c>
      <c r="CB79" s="128">
        <v>8.1887484557595727E-4</v>
      </c>
      <c r="CC79" s="128">
        <v>4.2518294216632447E-4</v>
      </c>
      <c r="CD79" s="128">
        <v>2.6493205500270807E-4</v>
      </c>
      <c r="CE79" s="128">
        <v>1.0007403145240834</v>
      </c>
      <c r="CF79" s="128">
        <v>5.0775735408772058E-4</v>
      </c>
      <c r="CG79" s="128">
        <v>5.6723066984547938E-4</v>
      </c>
      <c r="CH79" s="128">
        <v>4.7509079891227169E-4</v>
      </c>
      <c r="CI79" s="128">
        <v>1.916741185121604E-3</v>
      </c>
      <c r="CJ79" s="128">
        <v>6.2688697643860022E-4</v>
      </c>
      <c r="CK79" s="128">
        <v>5.9484630674512355E-4</v>
      </c>
      <c r="CL79" s="128">
        <v>3.3170608175627181E-4</v>
      </c>
      <c r="CM79" s="128">
        <v>9.7532262613741886E-4</v>
      </c>
      <c r="CN79" s="128">
        <v>1.3569535109454502E-3</v>
      </c>
      <c r="CO79" s="128">
        <v>4.6581951847595636E-4</v>
      </c>
      <c r="CP79" s="128">
        <v>9.915661267015873E-4</v>
      </c>
      <c r="CQ79" s="128">
        <v>7.0498992511215533E-4</v>
      </c>
      <c r="CR79" s="128">
        <v>2.1269832318740476E-3</v>
      </c>
      <c r="CS79" s="128">
        <v>9.3458286478693769E-4</v>
      </c>
      <c r="CT79" s="128">
        <v>4.3533320530867942E-3</v>
      </c>
      <c r="CU79" s="128">
        <v>9.6306673416151787E-4</v>
      </c>
      <c r="CV79" s="128">
        <v>2.4151117690473759E-3</v>
      </c>
      <c r="CW79" s="128">
        <v>5.0536618322583428E-4</v>
      </c>
      <c r="CX79" s="128">
        <v>4.2866020937345063E-4</v>
      </c>
      <c r="CY79" s="128">
        <v>1.6499854986805063E-3</v>
      </c>
      <c r="CZ79" s="128">
        <v>5.9339597385635226E-4</v>
      </c>
      <c r="DA79" s="128">
        <v>5.2637176445755843E-4</v>
      </c>
      <c r="DB79" s="128">
        <v>4.316745620851614E-4</v>
      </c>
      <c r="DC79" s="128">
        <v>6.7048405366050795E-4</v>
      </c>
      <c r="DD79" s="128">
        <v>8.644217460487655E-4</v>
      </c>
      <c r="DE79" s="128">
        <v>8.3733750757038216E-4</v>
      </c>
      <c r="DF79" s="128">
        <v>7.6854115383068102E-4</v>
      </c>
      <c r="DG79" s="128">
        <v>8.8152625234074356E-4</v>
      </c>
      <c r="DH79" s="128">
        <v>3.4194617567433969E-4</v>
      </c>
      <c r="DI79" s="128">
        <v>1.2811306615242493E-3</v>
      </c>
      <c r="DJ79" s="128">
        <v>9.6242448101842965E-4</v>
      </c>
      <c r="DK79" s="128">
        <v>6.016061467469865E-4</v>
      </c>
    </row>
    <row r="80" spans="2:115">
      <c r="B80" s="129">
        <v>572</v>
      </c>
      <c r="C80" s="127" t="s">
        <v>547</v>
      </c>
      <c r="D80" s="128">
        <v>0.6107187688927912</v>
      </c>
      <c r="E80" s="128">
        <v>0.64227834785567239</v>
      </c>
      <c r="F80" s="128">
        <v>-5.950154437405682E-3</v>
      </c>
      <c r="G80" s="128">
        <v>1.3575031426891435E-2</v>
      </c>
      <c r="H80" s="128">
        <v>0.15434073012770935</v>
      </c>
      <c r="I80" s="128">
        <v>0.1475830814278738</v>
      </c>
      <c r="J80" s="128">
        <v>8.1804993617060652E-3</v>
      </c>
      <c r="K80" s="128">
        <v>2.9359556877134346E-2</v>
      </c>
      <c r="L80" s="128">
        <v>6.8059115192199886E-3</v>
      </c>
      <c r="M80" s="128">
        <v>2.1336955780770328E-2</v>
      </c>
      <c r="N80" s="128">
        <v>1.1731648326897742E-2</v>
      </c>
      <c r="O80" s="128">
        <v>1.96654158296348E-3</v>
      </c>
      <c r="P80" s="128">
        <v>1.2335472665089114E-2</v>
      </c>
      <c r="Q80" s="128">
        <v>1.4757013420627352E-2</v>
      </c>
      <c r="R80" s="128">
        <v>1.554363326035217E-2</v>
      </c>
      <c r="S80" s="128">
        <v>1.7280521299808085E-2</v>
      </c>
      <c r="T80" s="128">
        <v>0</v>
      </c>
      <c r="U80" s="128">
        <v>6.4552769637088898E-3</v>
      </c>
      <c r="V80" s="128">
        <v>8.8788715056273247E-3</v>
      </c>
      <c r="W80" s="128">
        <v>1.874558704314977E-2</v>
      </c>
      <c r="X80" s="128">
        <v>1.5226237018377697E-2</v>
      </c>
      <c r="Y80" s="128">
        <v>3.0032840357045908E-2</v>
      </c>
      <c r="Z80" s="128">
        <v>1.970720769206008E-2</v>
      </c>
      <c r="AA80" s="128">
        <v>9.9947291800092635E-3</v>
      </c>
      <c r="AB80" s="128">
        <v>1.3167882229351179E-2</v>
      </c>
      <c r="AC80" s="128">
        <v>1.1020875404413573E-2</v>
      </c>
      <c r="AD80" s="128">
        <v>0</v>
      </c>
      <c r="AE80" s="128">
        <v>9.3369841675508356E-3</v>
      </c>
      <c r="AF80" s="128">
        <v>1.6703303502176525E-2</v>
      </c>
      <c r="AG80" s="128">
        <v>2.3778255401389985E-2</v>
      </c>
      <c r="AH80" s="128">
        <v>1.0769438501255868E-2</v>
      </c>
      <c r="AI80" s="128">
        <v>1.1624409370341432E-2</v>
      </c>
      <c r="AJ80" s="128">
        <v>1.3396624310700163E-2</v>
      </c>
      <c r="AK80" s="128">
        <v>4.0949025081162757E-2</v>
      </c>
      <c r="AL80" s="128">
        <v>7.6508332908309757E-3</v>
      </c>
      <c r="AM80" s="128">
        <v>9.0780088019727923E-3</v>
      </c>
      <c r="AN80" s="128">
        <v>9.538945560080522E-3</v>
      </c>
      <c r="AO80" s="128">
        <v>1.2348767880320485E-2</v>
      </c>
      <c r="AP80" s="128">
        <v>3.0059823714993557E-2</v>
      </c>
      <c r="AQ80" s="128">
        <v>1.65504037458729E-2</v>
      </c>
      <c r="AR80" s="128">
        <v>1.5590198329549228E-2</v>
      </c>
      <c r="AS80" s="128">
        <v>6.6818243349399207E-3</v>
      </c>
      <c r="AT80" s="128">
        <v>3.2486830860702256E-3</v>
      </c>
      <c r="AU80" s="128">
        <v>2.229567171623334E-2</v>
      </c>
      <c r="AV80" s="128">
        <v>1.6378196505080853E-2</v>
      </c>
      <c r="AW80" s="128">
        <v>1.6269599989566327E-2</v>
      </c>
      <c r="AX80" s="128">
        <v>1.4040003046768024E-2</v>
      </c>
      <c r="AY80" s="128">
        <v>9.360813844595273E-3</v>
      </c>
      <c r="AZ80" s="128">
        <v>7.7832258054172689E-3</v>
      </c>
      <c r="BA80" s="128">
        <v>6.7070487296316799E-3</v>
      </c>
      <c r="BB80" s="128">
        <v>6.3404732193500617E-3</v>
      </c>
      <c r="BC80" s="128">
        <v>6.8815386776862244E-3</v>
      </c>
      <c r="BD80" s="128">
        <v>7.0019741277556301E-3</v>
      </c>
      <c r="BE80" s="128">
        <v>5.0054954857383285E-3</v>
      </c>
      <c r="BF80" s="128">
        <v>8.135245723974064E-3</v>
      </c>
      <c r="BG80" s="128">
        <v>7.2667329375640608E-3</v>
      </c>
      <c r="BH80" s="128">
        <v>5.4389655005010048E-3</v>
      </c>
      <c r="BI80" s="128">
        <v>8.092885738242836E-3</v>
      </c>
      <c r="BJ80" s="128">
        <v>5.733267471236282E-3</v>
      </c>
      <c r="BK80" s="128">
        <v>1.1386811640779029E-2</v>
      </c>
      <c r="BL80" s="128">
        <v>1.1065392798232616E-2</v>
      </c>
      <c r="BM80" s="128">
        <v>8.1264349782983539E-3</v>
      </c>
      <c r="BN80" s="128">
        <v>5.6766782856092161E-3</v>
      </c>
      <c r="BO80" s="128">
        <v>5.5915216738500013E-3</v>
      </c>
      <c r="BP80" s="128">
        <v>1.1449602949527815E-2</v>
      </c>
      <c r="BQ80" s="128">
        <v>0.31006121509650414</v>
      </c>
      <c r="BR80" s="128">
        <v>1.2681120427009324E-2</v>
      </c>
      <c r="BS80" s="128">
        <v>1.2681623088767427E-2</v>
      </c>
      <c r="BT80" s="128">
        <v>1.2076662506491698E-2</v>
      </c>
      <c r="BU80" s="128">
        <v>1.6898658009319091E-2</v>
      </c>
      <c r="BV80" s="128">
        <v>7.1690926270704487E-3</v>
      </c>
      <c r="BW80" s="128">
        <v>1.6523968693369438E-2</v>
      </c>
      <c r="BX80" s="128">
        <v>8.035453345280049E-3</v>
      </c>
      <c r="BY80" s="128">
        <v>3.3867301465894069E-2</v>
      </c>
      <c r="BZ80" s="128">
        <v>3.6655388297690112E-3</v>
      </c>
      <c r="CA80" s="128">
        <v>6.9699174398547108E-3</v>
      </c>
      <c r="CB80" s="128">
        <v>1.7937469184438617E-3</v>
      </c>
      <c r="CC80" s="128">
        <v>1.5483523740582078E-3</v>
      </c>
      <c r="CD80" s="128">
        <v>5.7123516690616263E-4</v>
      </c>
      <c r="CE80" s="128">
        <v>3.1928695943759474E-3</v>
      </c>
      <c r="CF80" s="128">
        <v>1.0023461019696613</v>
      </c>
      <c r="CG80" s="128">
        <v>4.3712198765627633E-3</v>
      </c>
      <c r="CH80" s="128">
        <v>4.4864617715786237E-3</v>
      </c>
      <c r="CI80" s="128">
        <v>3.4452159218258745E-3</v>
      </c>
      <c r="CJ80" s="128">
        <v>2.6151395438452078E-3</v>
      </c>
      <c r="CK80" s="128">
        <v>7.1652682988283369E-3</v>
      </c>
      <c r="CL80" s="128">
        <v>2.9941030173965672E-2</v>
      </c>
      <c r="CM80" s="128">
        <v>5.5870898556828292E-3</v>
      </c>
      <c r="CN80" s="128">
        <v>4.0378557322886446E-3</v>
      </c>
      <c r="CO80" s="128">
        <v>5.2550932595667324E-3</v>
      </c>
      <c r="CP80" s="128">
        <v>5.8394032998848426E-3</v>
      </c>
      <c r="CQ80" s="128">
        <v>8.5846443338545644E-3</v>
      </c>
      <c r="CR80" s="128">
        <v>4.8977497318950141E-3</v>
      </c>
      <c r="CS80" s="128">
        <v>2.1295334439422509E-3</v>
      </c>
      <c r="CT80" s="128">
        <v>8.7426365630875903E-3</v>
      </c>
      <c r="CU80" s="128">
        <v>7.541222337837673E-3</v>
      </c>
      <c r="CV80" s="128">
        <v>6.4806594945517968E-3</v>
      </c>
      <c r="CW80" s="128">
        <v>2.8569504551582236E-3</v>
      </c>
      <c r="CX80" s="128">
        <v>3.705628035484148E-3</v>
      </c>
      <c r="CY80" s="128">
        <v>7.3242806811586771E-3</v>
      </c>
      <c r="CZ80" s="128">
        <v>2.7135173824083918E-3</v>
      </c>
      <c r="DA80" s="128">
        <v>3.2574941648386931E-3</v>
      </c>
      <c r="DB80" s="128">
        <v>6.8846863819785123E-3</v>
      </c>
      <c r="DC80" s="128">
        <v>3.6465919355590818E-3</v>
      </c>
      <c r="DD80" s="128">
        <v>8.5000935035359371E-3</v>
      </c>
      <c r="DE80" s="128">
        <v>1.0461336781429865E-2</v>
      </c>
      <c r="DF80" s="128">
        <v>3.9497639743050431E-3</v>
      </c>
      <c r="DG80" s="128">
        <v>3.8809000174399142E-3</v>
      </c>
      <c r="DH80" s="128">
        <v>4.9603461788727448E-3</v>
      </c>
      <c r="DI80" s="128">
        <v>1.2003593885723604E-2</v>
      </c>
      <c r="DJ80" s="128">
        <v>3.3872921449153028E-2</v>
      </c>
      <c r="DK80" s="128">
        <v>2.1520807416348191E-2</v>
      </c>
    </row>
    <row r="81" spans="2:115">
      <c r="B81" s="129">
        <v>573</v>
      </c>
      <c r="C81" s="127" t="s">
        <v>548</v>
      </c>
      <c r="D81" s="128">
        <v>1</v>
      </c>
      <c r="E81" s="128">
        <v>0</v>
      </c>
      <c r="F81" s="128">
        <v>0</v>
      </c>
      <c r="G81" s="128">
        <v>0</v>
      </c>
      <c r="H81" s="128">
        <v>0</v>
      </c>
      <c r="I81" s="128">
        <v>0</v>
      </c>
      <c r="J81" s="128">
        <v>7.2986316325963488E-2</v>
      </c>
      <c r="K81" s="128">
        <v>2.5137215913539911E-2</v>
      </c>
      <c r="L81" s="128">
        <v>2.0541661845907121E-2</v>
      </c>
      <c r="M81" s="128">
        <v>3.0789148755375886E-2</v>
      </c>
      <c r="N81" s="128">
        <v>2.0030276894011993E-2</v>
      </c>
      <c r="O81" s="128">
        <v>5.4173220554656724E-2</v>
      </c>
      <c r="P81" s="128">
        <v>0.23512198141887039</v>
      </c>
      <c r="Q81" s="128">
        <v>1.1811374339025382E-2</v>
      </c>
      <c r="R81" s="128">
        <v>7.9472432381538123E-3</v>
      </c>
      <c r="S81" s="128">
        <v>2.1489129992181995E-2</v>
      </c>
      <c r="T81" s="128">
        <v>0</v>
      </c>
      <c r="U81" s="128">
        <v>2.4660186171946215E-2</v>
      </c>
      <c r="V81" s="128">
        <v>1.7252649506477955E-2</v>
      </c>
      <c r="W81" s="128">
        <v>2.4756894888574178E-2</v>
      </c>
      <c r="X81" s="128">
        <v>3.3478949374753611E-2</v>
      </c>
      <c r="Y81" s="128">
        <v>9.4843281687173007E-3</v>
      </c>
      <c r="Z81" s="128">
        <v>1.5333377891082415E-2</v>
      </c>
      <c r="AA81" s="128">
        <v>1.6025778170568293E-2</v>
      </c>
      <c r="AB81" s="128">
        <v>6.6198965918270779E-3</v>
      </c>
      <c r="AC81" s="128">
        <v>5.2537180903178106E-3</v>
      </c>
      <c r="AD81" s="128">
        <v>0</v>
      </c>
      <c r="AE81" s="128">
        <v>6.0977062699429608E-3</v>
      </c>
      <c r="AF81" s="128">
        <v>6.1602278165894435E-3</v>
      </c>
      <c r="AG81" s="128">
        <v>1.5163748007304386E-2</v>
      </c>
      <c r="AH81" s="128">
        <v>5.3980502975766531E-3</v>
      </c>
      <c r="AI81" s="128">
        <v>6.5801041106851622E-3</v>
      </c>
      <c r="AJ81" s="128">
        <v>9.6098874771503048E-4</v>
      </c>
      <c r="AK81" s="128">
        <v>3.8816555382144642E-3</v>
      </c>
      <c r="AL81" s="128">
        <v>4.763147813935103E-3</v>
      </c>
      <c r="AM81" s="128">
        <v>7.5916681709946067E-3</v>
      </c>
      <c r="AN81" s="128">
        <v>3.1261466516621109E-2</v>
      </c>
      <c r="AO81" s="128">
        <v>1.2917732208496131E-2</v>
      </c>
      <c r="AP81" s="128">
        <v>3.3616723222843883E-2</v>
      </c>
      <c r="AQ81" s="128">
        <v>8.4223849944051986E-3</v>
      </c>
      <c r="AR81" s="128">
        <v>3.3740549521331702E-2</v>
      </c>
      <c r="AS81" s="128">
        <v>3.8924997853091495E-3</v>
      </c>
      <c r="AT81" s="128">
        <v>5.2590984060019016E-3</v>
      </c>
      <c r="AU81" s="128">
        <v>7.8863831923163992E-3</v>
      </c>
      <c r="AV81" s="128">
        <v>1.7957986858299694E-2</v>
      </c>
      <c r="AW81" s="128">
        <v>9.2501437430978096E-3</v>
      </c>
      <c r="AX81" s="128">
        <v>6.6707459212930293E-3</v>
      </c>
      <c r="AY81" s="128">
        <v>1.5140368491594359E-2</v>
      </c>
      <c r="AZ81" s="128">
        <v>1.5756043949925511E-2</v>
      </c>
      <c r="BA81" s="128">
        <v>1.1984614165439512E-2</v>
      </c>
      <c r="BB81" s="128">
        <v>1.2425035413823829E-2</v>
      </c>
      <c r="BC81" s="128">
        <v>1.4201342465228275E-2</v>
      </c>
      <c r="BD81" s="128">
        <v>6.7948955327737648E-3</v>
      </c>
      <c r="BE81" s="128">
        <v>2.6007811187129851E-3</v>
      </c>
      <c r="BF81" s="128">
        <v>6.4874553232827856E-3</v>
      </c>
      <c r="BG81" s="128">
        <v>6.8480770003090221E-3</v>
      </c>
      <c r="BH81" s="128">
        <v>4.8962443824013867E-3</v>
      </c>
      <c r="BI81" s="128">
        <v>6.4537855774632596E-3</v>
      </c>
      <c r="BJ81" s="128">
        <v>2.4038353922389462E-3</v>
      </c>
      <c r="BK81" s="128">
        <v>7.7537310798847011E-3</v>
      </c>
      <c r="BL81" s="128">
        <v>4.3535313201459574E-3</v>
      </c>
      <c r="BM81" s="128">
        <v>7.5424260830225997E-3</v>
      </c>
      <c r="BN81" s="128">
        <v>9.328066815034796E-3</v>
      </c>
      <c r="BO81" s="128">
        <v>2.6818061833620852E-3</v>
      </c>
      <c r="BP81" s="128">
        <v>5.2442098246260171E-2</v>
      </c>
      <c r="BQ81" s="128">
        <v>1.6456704646917928E-2</v>
      </c>
      <c r="BR81" s="128">
        <v>2.474538620857079E-2</v>
      </c>
      <c r="BS81" s="128">
        <v>2.4001552561075994E-2</v>
      </c>
      <c r="BT81" s="128">
        <v>2.8232798405665213E-2</v>
      </c>
      <c r="BU81" s="128">
        <v>1.7056832767001286E-2</v>
      </c>
      <c r="BV81" s="128">
        <v>6.7102244967396059E-3</v>
      </c>
      <c r="BW81" s="128">
        <v>8.7943166693690254E-3</v>
      </c>
      <c r="BX81" s="128">
        <v>1.2375774225740177E-2</v>
      </c>
      <c r="BY81" s="128">
        <v>2.3245515304753574E-2</v>
      </c>
      <c r="BZ81" s="128">
        <v>3.9724627884369708E-2</v>
      </c>
      <c r="CA81" s="128">
        <v>1.1984149707871384E-2</v>
      </c>
      <c r="CB81" s="128">
        <v>6.0087546646485522E-3</v>
      </c>
      <c r="CC81" s="128">
        <v>5.4832481041003391E-3</v>
      </c>
      <c r="CD81" s="128">
        <v>1.8903311945081683E-3</v>
      </c>
      <c r="CE81" s="128">
        <v>6.2778770438230245E-3</v>
      </c>
      <c r="CF81" s="128">
        <v>3.5037134773037988E-3</v>
      </c>
      <c r="CG81" s="128">
        <v>1.0065167130807955</v>
      </c>
      <c r="CH81" s="128">
        <v>6.2793706298139044E-3</v>
      </c>
      <c r="CI81" s="128">
        <v>4.7672607745838872E-3</v>
      </c>
      <c r="CJ81" s="128">
        <v>1.1103402485595432E-2</v>
      </c>
      <c r="CK81" s="128">
        <v>8.0666816418953017E-3</v>
      </c>
      <c r="CL81" s="128">
        <v>9.4920628850537325E-3</v>
      </c>
      <c r="CM81" s="128">
        <v>1.1506021865444358E-2</v>
      </c>
      <c r="CN81" s="128">
        <v>8.6359766864363228E-3</v>
      </c>
      <c r="CO81" s="128">
        <v>1.5779549685160803E-2</v>
      </c>
      <c r="CP81" s="128">
        <v>3.6047874825971818E-3</v>
      </c>
      <c r="CQ81" s="128">
        <v>1.7915194865476436E-2</v>
      </c>
      <c r="CR81" s="128">
        <v>1.5837030696110598E-2</v>
      </c>
      <c r="CS81" s="128">
        <v>1.6105647107655361E-2</v>
      </c>
      <c r="CT81" s="128">
        <v>1.1803113198921088E-2</v>
      </c>
      <c r="CU81" s="128">
        <v>8.0583352577600839E-3</v>
      </c>
      <c r="CV81" s="128">
        <v>1.4765560348829124E-2</v>
      </c>
      <c r="CW81" s="128">
        <v>8.2338440079759018E-3</v>
      </c>
      <c r="CX81" s="128">
        <v>9.3174405935334652E-3</v>
      </c>
      <c r="CY81" s="128">
        <v>1.5892541519921203E-2</v>
      </c>
      <c r="CZ81" s="128">
        <v>1.3074834963435427E-2</v>
      </c>
      <c r="DA81" s="128">
        <v>1.2523488112420723E-2</v>
      </c>
      <c r="DB81" s="128">
        <v>1.0220444839378864E-2</v>
      </c>
      <c r="DC81" s="128">
        <v>8.9341281769531079E-3</v>
      </c>
      <c r="DD81" s="128">
        <v>6.477591864710279E-2</v>
      </c>
      <c r="DE81" s="128">
        <v>1.1697145566808224E-2</v>
      </c>
      <c r="DF81" s="128">
        <v>2.3721990600479057E-2</v>
      </c>
      <c r="DG81" s="128">
        <v>3.8684981591148963E-2</v>
      </c>
      <c r="DH81" s="128">
        <v>1.5084978917873021E-2</v>
      </c>
      <c r="DI81" s="128">
        <v>3.5882868131731763E-2</v>
      </c>
      <c r="DJ81" s="128">
        <v>1.0744811983653317E-2</v>
      </c>
      <c r="DK81" s="128">
        <v>1.047947372746446E-2</v>
      </c>
    </row>
    <row r="82" spans="2:115">
      <c r="B82" s="129">
        <v>574</v>
      </c>
      <c r="C82" s="127" t="s">
        <v>549</v>
      </c>
      <c r="D82" s="128">
        <v>2.5227277044673757E-3</v>
      </c>
      <c r="E82" s="128">
        <v>0.22551676743807531</v>
      </c>
      <c r="F82" s="128">
        <v>-0.40781736965524734</v>
      </c>
      <c r="G82" s="128">
        <v>2.0721433114468139E-3</v>
      </c>
      <c r="H82" s="128">
        <v>3.1949459571877246E-2</v>
      </c>
      <c r="I82" s="128">
        <v>3.1949459571877246E-2</v>
      </c>
      <c r="J82" s="128">
        <v>7.5263114309293269E-6</v>
      </c>
      <c r="K82" s="128">
        <v>1.5484650202827217E-5</v>
      </c>
      <c r="L82" s="128">
        <v>4.2475411270548803E-6</v>
      </c>
      <c r="M82" s="128">
        <v>7.0953343370117831E-6</v>
      </c>
      <c r="N82" s="128">
        <v>7.4047836254977962E-6</v>
      </c>
      <c r="O82" s="128">
        <v>4.7511663211589902E-6</v>
      </c>
      <c r="P82" s="128">
        <v>1.6284502263268247E-5</v>
      </c>
      <c r="Q82" s="128">
        <v>3.8271116077657369E-6</v>
      </c>
      <c r="R82" s="128">
        <v>4.1176065038632703E-6</v>
      </c>
      <c r="S82" s="128">
        <v>1.2174840771497377E-5</v>
      </c>
      <c r="T82" s="128">
        <v>0</v>
      </c>
      <c r="U82" s="128">
        <v>3.7302842587753663E-6</v>
      </c>
      <c r="V82" s="128">
        <v>4.096476333237636E-6</v>
      </c>
      <c r="W82" s="128">
        <v>7.4585663204954396E-6</v>
      </c>
      <c r="X82" s="128">
        <v>1.0695343292917984E-5</v>
      </c>
      <c r="Y82" s="128">
        <v>1.9411658872613157E-5</v>
      </c>
      <c r="Z82" s="128">
        <v>9.31925025677081E-6</v>
      </c>
      <c r="AA82" s="128">
        <v>5.2082027985682047E-6</v>
      </c>
      <c r="AB82" s="128">
        <v>1.2658387933294247E-5</v>
      </c>
      <c r="AC82" s="128">
        <v>1.5957921809686891E-5</v>
      </c>
      <c r="AD82" s="128">
        <v>0</v>
      </c>
      <c r="AE82" s="128">
        <v>6.8056865619787717E-6</v>
      </c>
      <c r="AF82" s="128">
        <v>1.732677955850781E-5</v>
      </c>
      <c r="AG82" s="128">
        <v>1.7805474896078645E-5</v>
      </c>
      <c r="AH82" s="128">
        <v>1.2031916000405703E-5</v>
      </c>
      <c r="AI82" s="128">
        <v>6.8261562312648995E-6</v>
      </c>
      <c r="AJ82" s="128">
        <v>4.7880585919104581E-6</v>
      </c>
      <c r="AK82" s="128">
        <v>1.2037124863370515E-5</v>
      </c>
      <c r="AL82" s="128">
        <v>4.3179698526703888E-6</v>
      </c>
      <c r="AM82" s="128">
        <v>5.8810303995913789E-6</v>
      </c>
      <c r="AN82" s="128">
        <v>4.2026877206488018E-6</v>
      </c>
      <c r="AO82" s="128">
        <v>1.0223001410638859E-5</v>
      </c>
      <c r="AP82" s="128">
        <v>3.167540480097594E-5</v>
      </c>
      <c r="AQ82" s="128">
        <v>9.546063085344311E-6</v>
      </c>
      <c r="AR82" s="128">
        <v>1.9204891034450146E-5</v>
      </c>
      <c r="AS82" s="128">
        <v>8.1020783374687103E-6</v>
      </c>
      <c r="AT82" s="128">
        <v>3.650253634120173E-6</v>
      </c>
      <c r="AU82" s="128">
        <v>2.2677033723936831E-5</v>
      </c>
      <c r="AV82" s="128">
        <v>1.8658868552614003E-5</v>
      </c>
      <c r="AW82" s="128">
        <v>5.2261537298093109E-5</v>
      </c>
      <c r="AX82" s="128">
        <v>1.0395623444794907E-5</v>
      </c>
      <c r="AY82" s="128">
        <v>9.6622128507165952E-6</v>
      </c>
      <c r="AZ82" s="128">
        <v>7.8152422267877379E-6</v>
      </c>
      <c r="BA82" s="128">
        <v>5.9100224901195454E-6</v>
      </c>
      <c r="BB82" s="128">
        <v>7.4828388377907374E-6</v>
      </c>
      <c r="BC82" s="128">
        <v>5.0452166216901239E-6</v>
      </c>
      <c r="BD82" s="128">
        <v>3.1443345420183648E-6</v>
      </c>
      <c r="BE82" s="128">
        <v>3.5215529736094799E-6</v>
      </c>
      <c r="BF82" s="128">
        <v>5.0550136788853702E-6</v>
      </c>
      <c r="BG82" s="128">
        <v>4.1885501639372188E-6</v>
      </c>
      <c r="BH82" s="128">
        <v>3.0293723673645448E-6</v>
      </c>
      <c r="BI82" s="128">
        <v>4.7343579436015361E-6</v>
      </c>
      <c r="BJ82" s="128">
        <v>3.4345117063933805E-6</v>
      </c>
      <c r="BK82" s="128">
        <v>3.0856628460617018E-6</v>
      </c>
      <c r="BL82" s="128">
        <v>1.0698635011096062E-5</v>
      </c>
      <c r="BM82" s="128">
        <v>8.2406426091337476E-6</v>
      </c>
      <c r="BN82" s="128">
        <v>4.4169212590587173E-6</v>
      </c>
      <c r="BO82" s="128">
        <v>3.7977536321672452E-6</v>
      </c>
      <c r="BP82" s="128">
        <v>5.3769457463192008E-6</v>
      </c>
      <c r="BQ82" s="128">
        <v>3.0538271202643942E-4</v>
      </c>
      <c r="BR82" s="128">
        <v>4.5123027093766226E-6</v>
      </c>
      <c r="BS82" s="128">
        <v>4.5821185303527213E-6</v>
      </c>
      <c r="BT82" s="128">
        <v>6.7994828669719527E-6</v>
      </c>
      <c r="BU82" s="128">
        <v>9.993592552434907E-6</v>
      </c>
      <c r="BV82" s="128">
        <v>1.3832459430018517E-5</v>
      </c>
      <c r="BW82" s="128">
        <v>1.3905396280671617E-5</v>
      </c>
      <c r="BX82" s="128">
        <v>5.5798987196927771E-6</v>
      </c>
      <c r="BY82" s="128">
        <v>1.9795265746219829E-5</v>
      </c>
      <c r="BZ82" s="128">
        <v>6.1637495321675809E-6</v>
      </c>
      <c r="CA82" s="128">
        <v>4.614358404216924E-6</v>
      </c>
      <c r="CB82" s="128">
        <v>1.7942662339978234E-6</v>
      </c>
      <c r="CC82" s="128">
        <v>1.429677918564503E-6</v>
      </c>
      <c r="CD82" s="128">
        <v>3.9677618198467728E-7</v>
      </c>
      <c r="CE82" s="128">
        <v>2.0692471599045923E-6</v>
      </c>
      <c r="CF82" s="128">
        <v>1.1856378248881907E-5</v>
      </c>
      <c r="CG82" s="128">
        <v>1.8750400519707747E-5</v>
      </c>
      <c r="CH82" s="128">
        <v>1.0000170174775735</v>
      </c>
      <c r="CI82" s="128">
        <v>3.126617047146388E-6</v>
      </c>
      <c r="CJ82" s="128">
        <v>2.2283977596389273E-6</v>
      </c>
      <c r="CK82" s="128">
        <v>3.2887608661873106E-6</v>
      </c>
      <c r="CL82" s="128">
        <v>3.9400045343969867E-5</v>
      </c>
      <c r="CM82" s="128">
        <v>4.4292622080677561E-6</v>
      </c>
      <c r="CN82" s="128">
        <v>5.0514592591521207E-6</v>
      </c>
      <c r="CO82" s="128">
        <v>8.3496339881496264E-6</v>
      </c>
      <c r="CP82" s="128">
        <v>4.4639868014625196E-6</v>
      </c>
      <c r="CQ82" s="128">
        <v>1.6457547951416614E-5</v>
      </c>
      <c r="CR82" s="128">
        <v>3.8550162248844514E-6</v>
      </c>
      <c r="CS82" s="128">
        <v>5.3716227415434832E-6</v>
      </c>
      <c r="CT82" s="128">
        <v>8.9925062081536022E-6</v>
      </c>
      <c r="CU82" s="128">
        <v>3.6549064753877664E-6</v>
      </c>
      <c r="CV82" s="128">
        <v>3.8066762275619667E-6</v>
      </c>
      <c r="CW82" s="128">
        <v>1.5474772559891121E-6</v>
      </c>
      <c r="CX82" s="128">
        <v>2.0628666116864023E-6</v>
      </c>
      <c r="CY82" s="128">
        <v>1.187112307605702E-5</v>
      </c>
      <c r="CZ82" s="128">
        <v>4.0064615348736172E-6</v>
      </c>
      <c r="DA82" s="128">
        <v>6.9613678432348664E-6</v>
      </c>
      <c r="DB82" s="128">
        <v>4.6642301617592276E-6</v>
      </c>
      <c r="DC82" s="128">
        <v>7.1634960356482286E-6</v>
      </c>
      <c r="DD82" s="128">
        <v>5.863703089888939E-6</v>
      </c>
      <c r="DE82" s="128">
        <v>3.3385409431373111E-6</v>
      </c>
      <c r="DF82" s="128">
        <v>4.1272170681493486E-6</v>
      </c>
      <c r="DG82" s="128">
        <v>5.6213680605285179E-6</v>
      </c>
      <c r="DH82" s="128">
        <v>3.7882024749556572E-6</v>
      </c>
      <c r="DI82" s="128">
        <v>6.5684628171670883E-6</v>
      </c>
      <c r="DJ82" s="128">
        <v>1.1475171790076789E-5</v>
      </c>
      <c r="DK82" s="128">
        <v>1.0242815039291606E-5</v>
      </c>
    </row>
    <row r="83" spans="2:115">
      <c r="B83" s="129">
        <v>576</v>
      </c>
      <c r="C83" s="127" t="s">
        <v>550</v>
      </c>
      <c r="D83" s="128">
        <v>0.65033915509271734</v>
      </c>
      <c r="E83" s="128">
        <v>0.51544052109383198</v>
      </c>
      <c r="F83" s="128">
        <v>3.2457681113268536E-2</v>
      </c>
      <c r="G83" s="128">
        <v>5.8327825845675199E-4</v>
      </c>
      <c r="H83" s="128">
        <v>0.10710079049057038</v>
      </c>
      <c r="I83" s="128">
        <v>0.10456872954838889</v>
      </c>
      <c r="J83" s="128">
        <v>5.937247888062612E-4</v>
      </c>
      <c r="K83" s="128">
        <v>1.8355405328705384E-3</v>
      </c>
      <c r="L83" s="128">
        <v>4.1312005288527895E-4</v>
      </c>
      <c r="M83" s="128">
        <v>3.6159703090677363E-4</v>
      </c>
      <c r="N83" s="128">
        <v>8.4691943834640129E-4</v>
      </c>
      <c r="O83" s="128">
        <v>7.1888320312362355E-5</v>
      </c>
      <c r="P83" s="128">
        <v>3.5654327687878787E-4</v>
      </c>
      <c r="Q83" s="128">
        <v>1.0305347305641533E-3</v>
      </c>
      <c r="R83" s="128">
        <v>1.0788528468029046E-3</v>
      </c>
      <c r="S83" s="128">
        <v>1.1197989354608667E-3</v>
      </c>
      <c r="T83" s="128">
        <v>0</v>
      </c>
      <c r="U83" s="128">
        <v>3.5657036895449121E-4</v>
      </c>
      <c r="V83" s="128">
        <v>5.0744781945337295E-4</v>
      </c>
      <c r="W83" s="128">
        <v>1.0463444925231926E-3</v>
      </c>
      <c r="X83" s="128">
        <v>8.3287118309525836E-4</v>
      </c>
      <c r="Y83" s="128">
        <v>2.0113989210305077E-3</v>
      </c>
      <c r="Z83" s="128">
        <v>1.4605366695841645E-3</v>
      </c>
      <c r="AA83" s="128">
        <v>9.1322869969127712E-4</v>
      </c>
      <c r="AB83" s="128">
        <v>6.0021265700382063E-4</v>
      </c>
      <c r="AC83" s="128">
        <v>6.5941780986104078E-4</v>
      </c>
      <c r="AD83" s="128">
        <v>0</v>
      </c>
      <c r="AE83" s="128">
        <v>6.9591639992050034E-4</v>
      </c>
      <c r="AF83" s="128">
        <v>1.2815901414397006E-3</v>
      </c>
      <c r="AG83" s="128">
        <v>1.7580182886728554E-3</v>
      </c>
      <c r="AH83" s="128">
        <v>6.5103357934659866E-4</v>
      </c>
      <c r="AI83" s="128">
        <v>8.1859029958736003E-4</v>
      </c>
      <c r="AJ83" s="128">
        <v>7.6720438510985271E-4</v>
      </c>
      <c r="AK83" s="128">
        <v>2.5027834787385377E-3</v>
      </c>
      <c r="AL83" s="128">
        <v>3.7916943422957043E-4</v>
      </c>
      <c r="AM83" s="128">
        <v>4.697876389748446E-4</v>
      </c>
      <c r="AN83" s="128">
        <v>5.1804333609440658E-4</v>
      </c>
      <c r="AO83" s="128">
        <v>7.7900931442274977E-4</v>
      </c>
      <c r="AP83" s="128">
        <v>2.3742921119228912E-3</v>
      </c>
      <c r="AQ83" s="128">
        <v>9.4296028712331553E-4</v>
      </c>
      <c r="AR83" s="128">
        <v>1.3481060663812976E-3</v>
      </c>
      <c r="AS83" s="128">
        <v>3.9885446276771209E-4</v>
      </c>
      <c r="AT83" s="128">
        <v>1.5873144607166947E-4</v>
      </c>
      <c r="AU83" s="128">
        <v>1.3953876619094408E-3</v>
      </c>
      <c r="AV83" s="128">
        <v>1.0047034749001438E-3</v>
      </c>
      <c r="AW83" s="128">
        <v>3.7943375030937332E-4</v>
      </c>
      <c r="AX83" s="128">
        <v>5.0445468179800769E-4</v>
      </c>
      <c r="AY83" s="128">
        <v>5.3555716323077783E-4</v>
      </c>
      <c r="AZ83" s="128">
        <v>4.5201887311414863E-4</v>
      </c>
      <c r="BA83" s="128">
        <v>3.8336846276908979E-4</v>
      </c>
      <c r="BB83" s="128">
        <v>3.3495529094266602E-4</v>
      </c>
      <c r="BC83" s="128">
        <v>3.8321324486854773E-4</v>
      </c>
      <c r="BD83" s="128">
        <v>3.9458444796340272E-4</v>
      </c>
      <c r="BE83" s="128">
        <v>2.4869911456882888E-4</v>
      </c>
      <c r="BF83" s="128">
        <v>4.3625396396350244E-4</v>
      </c>
      <c r="BG83" s="128">
        <v>4.3614323434858698E-4</v>
      </c>
      <c r="BH83" s="128">
        <v>3.5642681995003687E-4</v>
      </c>
      <c r="BI83" s="128">
        <v>4.9026894365779197E-4</v>
      </c>
      <c r="BJ83" s="128">
        <v>3.5116918433777814E-4</v>
      </c>
      <c r="BK83" s="128">
        <v>4.9139266899371167E-4</v>
      </c>
      <c r="BL83" s="128">
        <v>8.0928985135494784E-4</v>
      </c>
      <c r="BM83" s="128">
        <v>4.8107843794090594E-4</v>
      </c>
      <c r="BN83" s="128">
        <v>3.0283318091893036E-4</v>
      </c>
      <c r="BO83" s="128">
        <v>3.5336506512373894E-4</v>
      </c>
      <c r="BP83" s="128">
        <v>6.2082658024294288E-4</v>
      </c>
      <c r="BQ83" s="128">
        <v>1.3373356443826892E-3</v>
      </c>
      <c r="BR83" s="128">
        <v>6.5036396349084304E-4</v>
      </c>
      <c r="BS83" s="128">
        <v>6.7425770315286638E-4</v>
      </c>
      <c r="BT83" s="128">
        <v>6.6201082826799552E-4</v>
      </c>
      <c r="BU83" s="128">
        <v>9.4924191033769604E-4</v>
      </c>
      <c r="BV83" s="128">
        <v>4.0191650918444005E-4</v>
      </c>
      <c r="BW83" s="128">
        <v>1.059201635914879E-3</v>
      </c>
      <c r="BX83" s="128">
        <v>2.4842785142550547E-4</v>
      </c>
      <c r="BY83" s="128">
        <v>2.8147583061251822E-4</v>
      </c>
      <c r="BZ83" s="128">
        <v>1.3520270418842408E-4</v>
      </c>
      <c r="CA83" s="128">
        <v>1.6082268844944128E-4</v>
      </c>
      <c r="CB83" s="128">
        <v>8.6845400693184659E-5</v>
      </c>
      <c r="CC83" s="128">
        <v>8.1994028730801241E-5</v>
      </c>
      <c r="CD83" s="128">
        <v>1.9584153969402977E-5</v>
      </c>
      <c r="CE83" s="128">
        <v>5.3918500310401452E-4</v>
      </c>
      <c r="CF83" s="128">
        <v>4.8145627691808298E-4</v>
      </c>
      <c r="CG83" s="128">
        <v>4.7343729788040882E-4</v>
      </c>
      <c r="CH83" s="128">
        <v>5.3567704328214244E-4</v>
      </c>
      <c r="CI83" s="128">
        <v>1.0019664987526453</v>
      </c>
      <c r="CJ83" s="128">
        <v>1.2010613521569534E-4</v>
      </c>
      <c r="CK83" s="128">
        <v>4.1341584121404237E-4</v>
      </c>
      <c r="CL83" s="128">
        <v>3.2247331401902444E-3</v>
      </c>
      <c r="CM83" s="128">
        <v>1.284564690036393E-4</v>
      </c>
      <c r="CN83" s="128">
        <v>1.2865165735285149E-4</v>
      </c>
      <c r="CO83" s="128">
        <v>3.1424208812009835E-4</v>
      </c>
      <c r="CP83" s="128">
        <v>1.3326256838911503E-4</v>
      </c>
      <c r="CQ83" s="128">
        <v>4.9359406240216588E-4</v>
      </c>
      <c r="CR83" s="128">
        <v>1.0021648668672173E-4</v>
      </c>
      <c r="CS83" s="128">
        <v>8.937644686118024E-5</v>
      </c>
      <c r="CT83" s="128">
        <v>3.6609489776207434E-4</v>
      </c>
      <c r="CU83" s="128">
        <v>5.0200670013085991E-4</v>
      </c>
      <c r="CV83" s="128">
        <v>3.8314387080205401E-4</v>
      </c>
      <c r="CW83" s="128">
        <v>1.7281886454292603E-4</v>
      </c>
      <c r="CX83" s="128">
        <v>2.2980372178598124E-4</v>
      </c>
      <c r="CY83" s="128">
        <v>2.721782137985445E-4</v>
      </c>
      <c r="CZ83" s="128">
        <v>1.2218379332435542E-4</v>
      </c>
      <c r="DA83" s="128">
        <v>5.0068980814661258E-4</v>
      </c>
      <c r="DB83" s="128">
        <v>4.5176677213732401E-4</v>
      </c>
      <c r="DC83" s="128">
        <v>1.4834175757466117E-4</v>
      </c>
      <c r="DD83" s="128">
        <v>5.2339838891100334E-4</v>
      </c>
      <c r="DE83" s="128">
        <v>6.5032421191234637E-4</v>
      </c>
      <c r="DF83" s="128">
        <v>2.4265909350409623E-4</v>
      </c>
      <c r="DG83" s="128">
        <v>1.651858124019847E-4</v>
      </c>
      <c r="DH83" s="128">
        <v>3.3131468210251947E-4</v>
      </c>
      <c r="DI83" s="128">
        <v>2.1774628696738464E-4</v>
      </c>
      <c r="DJ83" s="128">
        <v>2.3826849325372535E-3</v>
      </c>
      <c r="DK83" s="128">
        <v>1.1643337046530889E-4</v>
      </c>
    </row>
    <row r="84" spans="2:115">
      <c r="B84" s="129">
        <v>577</v>
      </c>
      <c r="C84" s="127" t="s">
        <v>551</v>
      </c>
      <c r="D84" s="128">
        <v>0.60834809475878093</v>
      </c>
      <c r="E84" s="128">
        <v>0.35266015711923437</v>
      </c>
      <c r="F84" s="128">
        <v>3.9263659192075383E-2</v>
      </c>
      <c r="G84" s="128">
        <v>1.47128559233576E-3</v>
      </c>
      <c r="H84" s="128">
        <v>6.4891208933939765E-2</v>
      </c>
      <c r="I84" s="128">
        <v>6.4737055609549191E-2</v>
      </c>
      <c r="J84" s="128">
        <v>2.5563124105696983E-3</v>
      </c>
      <c r="K84" s="128">
        <v>8.6614344497266283E-3</v>
      </c>
      <c r="L84" s="128">
        <v>1.7768298080630871E-3</v>
      </c>
      <c r="M84" s="128">
        <v>1.0977107495668539E-3</v>
      </c>
      <c r="N84" s="128">
        <v>3.5317829775960877E-3</v>
      </c>
      <c r="O84" s="128">
        <v>2.7001934954107526E-4</v>
      </c>
      <c r="P84" s="128">
        <v>1.2230650759358804E-3</v>
      </c>
      <c r="Q84" s="128">
        <v>4.3655546433252175E-3</v>
      </c>
      <c r="R84" s="128">
        <v>3.8247586627073484E-3</v>
      </c>
      <c r="S84" s="128">
        <v>1.8354274680372408E-2</v>
      </c>
      <c r="T84" s="128">
        <v>0</v>
      </c>
      <c r="U84" s="128">
        <v>1.8839944607754115E-3</v>
      </c>
      <c r="V84" s="128">
        <v>2.9214108352259367E-3</v>
      </c>
      <c r="W84" s="128">
        <v>2.5103715498028382E-3</v>
      </c>
      <c r="X84" s="128">
        <v>2.6405806557908708E-3</v>
      </c>
      <c r="Y84" s="128">
        <v>8.511608047303278E-3</v>
      </c>
      <c r="Z84" s="128">
        <v>4.5382315162307979E-3</v>
      </c>
      <c r="AA84" s="128">
        <v>2.5328392545868189E-3</v>
      </c>
      <c r="AB84" s="128">
        <v>4.7448085375266218E-3</v>
      </c>
      <c r="AC84" s="128">
        <v>3.8959784348335091E-3</v>
      </c>
      <c r="AD84" s="128">
        <v>0</v>
      </c>
      <c r="AE84" s="128">
        <v>1.7594997167193985E-3</v>
      </c>
      <c r="AF84" s="128">
        <v>6.3582993817712461E-3</v>
      </c>
      <c r="AG84" s="128">
        <v>7.7787981681354118E-3</v>
      </c>
      <c r="AH84" s="128">
        <v>2.185482330600843E-3</v>
      </c>
      <c r="AI84" s="128">
        <v>2.692334063377919E-3</v>
      </c>
      <c r="AJ84" s="128">
        <v>6.1387963460932126E-4</v>
      </c>
      <c r="AK84" s="128">
        <v>7.2333362192547861E-3</v>
      </c>
      <c r="AL84" s="128">
        <v>2.0997537903388419E-3</v>
      </c>
      <c r="AM84" s="128">
        <v>1.7708302195903855E-3</v>
      </c>
      <c r="AN84" s="128">
        <v>3.0452382614153599E-3</v>
      </c>
      <c r="AO84" s="128">
        <v>4.6588645065617279E-3</v>
      </c>
      <c r="AP84" s="128">
        <v>5.3849500091773164E-3</v>
      </c>
      <c r="AQ84" s="128">
        <v>5.6047119777452616E-3</v>
      </c>
      <c r="AR84" s="128">
        <v>5.7562442906569184E-3</v>
      </c>
      <c r="AS84" s="128">
        <v>1.5690488118451315E-3</v>
      </c>
      <c r="AT84" s="128">
        <v>8.0575772605647573E-4</v>
      </c>
      <c r="AU84" s="128">
        <v>4.9923701859737133E-3</v>
      </c>
      <c r="AV84" s="128">
        <v>3.7481185045161441E-3</v>
      </c>
      <c r="AW84" s="128">
        <v>4.8904987592527259E-3</v>
      </c>
      <c r="AX84" s="128">
        <v>5.0465834757557051E-3</v>
      </c>
      <c r="AY84" s="128">
        <v>2.0364542784392257E-3</v>
      </c>
      <c r="AZ84" s="128">
        <v>2.0888464273246293E-3</v>
      </c>
      <c r="BA84" s="128">
        <v>1.6231542814265456E-3</v>
      </c>
      <c r="BB84" s="128">
        <v>1.383508925935049E-3</v>
      </c>
      <c r="BC84" s="128">
        <v>1.8230406272201573E-3</v>
      </c>
      <c r="BD84" s="128">
        <v>1.7283952127722221E-3</v>
      </c>
      <c r="BE84" s="128">
        <v>1.0827270479242092E-3</v>
      </c>
      <c r="BF84" s="128">
        <v>2.161601361303782E-3</v>
      </c>
      <c r="BG84" s="128">
        <v>1.8544263643988737E-3</v>
      </c>
      <c r="BH84" s="128">
        <v>1.4748783879617341E-3</v>
      </c>
      <c r="BI84" s="128">
        <v>3.1278714197361555E-3</v>
      </c>
      <c r="BJ84" s="128">
        <v>1.4375376748743144E-3</v>
      </c>
      <c r="BK84" s="128">
        <v>2.2266071857061026E-3</v>
      </c>
      <c r="BL84" s="128">
        <v>2.1573232091362813E-3</v>
      </c>
      <c r="BM84" s="128">
        <v>1.6800053185369013E-3</v>
      </c>
      <c r="BN84" s="128">
        <v>1.2295576982378599E-3</v>
      </c>
      <c r="BO84" s="128">
        <v>1.446707802333789E-3</v>
      </c>
      <c r="BP84" s="128">
        <v>2.2763300044056712E-3</v>
      </c>
      <c r="BQ84" s="128">
        <v>1.7019085727388292E-2</v>
      </c>
      <c r="BR84" s="128">
        <v>1.5668140839431262E-3</v>
      </c>
      <c r="BS84" s="128">
        <v>1.7127848359017415E-3</v>
      </c>
      <c r="BT84" s="128">
        <v>1.6785465071551739E-3</v>
      </c>
      <c r="BU84" s="128">
        <v>2.3963644580981226E-3</v>
      </c>
      <c r="BV84" s="128">
        <v>4.891893974885925E-3</v>
      </c>
      <c r="BW84" s="128">
        <v>1.6706648796070415E-2</v>
      </c>
      <c r="BX84" s="128">
        <v>9.6892211133308445E-4</v>
      </c>
      <c r="BY84" s="128">
        <v>1.0458718587858073E-3</v>
      </c>
      <c r="BZ84" s="128">
        <v>5.4209459207172088E-4</v>
      </c>
      <c r="CA84" s="128">
        <v>5.7675093064275275E-4</v>
      </c>
      <c r="CB84" s="128">
        <v>4.8610489726510407E-4</v>
      </c>
      <c r="CC84" s="128">
        <v>3.9849299196533021E-4</v>
      </c>
      <c r="CD84" s="128">
        <v>6.2029538155986542E-5</v>
      </c>
      <c r="CE84" s="128">
        <v>4.6992212903161656E-4</v>
      </c>
      <c r="CF84" s="128">
        <v>2.1540259143869336E-4</v>
      </c>
      <c r="CG84" s="128">
        <v>1.1917448574812303E-3</v>
      </c>
      <c r="CH84" s="128">
        <v>1.1547137905185178E-3</v>
      </c>
      <c r="CI84" s="128">
        <v>3.7015719297340421E-4</v>
      </c>
      <c r="CJ84" s="128">
        <v>1.0005079220605757</v>
      </c>
      <c r="CK84" s="128">
        <v>1.4992310366091694E-3</v>
      </c>
      <c r="CL84" s="128">
        <v>1.4860829702321849E-4</v>
      </c>
      <c r="CM84" s="128">
        <v>6.0702120332069536E-4</v>
      </c>
      <c r="CN84" s="128">
        <v>6.1661916030143608E-4</v>
      </c>
      <c r="CO84" s="128">
        <v>9.4699489049985728E-4</v>
      </c>
      <c r="CP84" s="128">
        <v>7.0075328819170935E-4</v>
      </c>
      <c r="CQ84" s="128">
        <v>1.7350953467826404E-3</v>
      </c>
      <c r="CR84" s="128">
        <v>1.3864050964974904E-3</v>
      </c>
      <c r="CS84" s="128">
        <v>3.5997749939965486E-4</v>
      </c>
      <c r="CT84" s="128">
        <v>1.2094361084353565E-3</v>
      </c>
      <c r="CU84" s="128">
        <v>1.060413723499694E-3</v>
      </c>
      <c r="CV84" s="128">
        <v>1.4777307058018538E-3</v>
      </c>
      <c r="CW84" s="128">
        <v>6.3799593581394178E-4</v>
      </c>
      <c r="CX84" s="128">
        <v>8.0432099897889849E-4</v>
      </c>
      <c r="CY84" s="128">
        <v>9.484855793781519E-4</v>
      </c>
      <c r="CZ84" s="128">
        <v>3.7367067315362599E-4</v>
      </c>
      <c r="DA84" s="128">
        <v>5.5652768467796951E-4</v>
      </c>
      <c r="DB84" s="128">
        <v>1.3064682755191447E-3</v>
      </c>
      <c r="DC84" s="128">
        <v>5.2176157819033852E-4</v>
      </c>
      <c r="DD84" s="128">
        <v>2.2815984138494865E-3</v>
      </c>
      <c r="DE84" s="128">
        <v>2.3662582205460528E-3</v>
      </c>
      <c r="DF84" s="128">
        <v>8.7290871517288558E-4</v>
      </c>
      <c r="DG84" s="128">
        <v>5.7250495295842673E-4</v>
      </c>
      <c r="DH84" s="128">
        <v>8.9209565720831606E-4</v>
      </c>
      <c r="DI84" s="128">
        <v>7.1542245935346689E-4</v>
      </c>
      <c r="DJ84" s="128">
        <v>5.7627498647828731E-3</v>
      </c>
      <c r="DK84" s="128">
        <v>3.8395535766726121E-4</v>
      </c>
    </row>
    <row r="85" spans="2:115">
      <c r="B85" s="129">
        <v>578</v>
      </c>
      <c r="C85" s="127" t="s">
        <v>552</v>
      </c>
      <c r="D85" s="128">
        <v>0.60173495266141197</v>
      </c>
      <c r="E85" s="128">
        <v>0.31948418661548111</v>
      </c>
      <c r="F85" s="128">
        <v>0.1748269039291451</v>
      </c>
      <c r="G85" s="128">
        <v>1.0461542085301673E-2</v>
      </c>
      <c r="H85" s="128">
        <v>5.7553726783742473E-2</v>
      </c>
      <c r="I85" s="128">
        <v>5.4219047417085997E-2</v>
      </c>
      <c r="J85" s="128">
        <v>6.2816707219362777E-3</v>
      </c>
      <c r="K85" s="128">
        <v>2.9705067545139937E-3</v>
      </c>
      <c r="L85" s="128">
        <v>1.9813633126570321E-3</v>
      </c>
      <c r="M85" s="128">
        <v>2.8332016703884692E-3</v>
      </c>
      <c r="N85" s="128">
        <v>2.4107420535664265E-3</v>
      </c>
      <c r="O85" s="128">
        <v>4.3718324311068455E-3</v>
      </c>
      <c r="P85" s="128">
        <v>1.9581799501192949E-2</v>
      </c>
      <c r="Q85" s="128">
        <v>1.7554095708828346E-3</v>
      </c>
      <c r="R85" s="128">
        <v>1.4242388724097842E-3</v>
      </c>
      <c r="S85" s="128">
        <v>3.9768936849053031E-3</v>
      </c>
      <c r="T85" s="128">
        <v>0</v>
      </c>
      <c r="U85" s="128">
        <v>2.5367873897017422E-3</v>
      </c>
      <c r="V85" s="128">
        <v>3.5713812796203553E-3</v>
      </c>
      <c r="W85" s="128">
        <v>3.0883046195996663E-3</v>
      </c>
      <c r="X85" s="128">
        <v>7.7042396400740943E-3</v>
      </c>
      <c r="Y85" s="128">
        <v>3.6360131219100719E-3</v>
      </c>
      <c r="Z85" s="128">
        <v>2.3168859953551523E-3</v>
      </c>
      <c r="AA85" s="128">
        <v>3.1715826938699468E-3</v>
      </c>
      <c r="AB85" s="128">
        <v>3.8836581617416968E-3</v>
      </c>
      <c r="AC85" s="128">
        <v>1.2235177000876831E-3</v>
      </c>
      <c r="AD85" s="128">
        <v>0</v>
      </c>
      <c r="AE85" s="128">
        <v>1.4442904468277889E-3</v>
      </c>
      <c r="AF85" s="128">
        <v>2.9032479063416062E-3</v>
      </c>
      <c r="AG85" s="128">
        <v>4.2243834517103861E-3</v>
      </c>
      <c r="AH85" s="128">
        <v>1.3394088725493798E-3</v>
      </c>
      <c r="AI85" s="128">
        <v>2.3115561039740583E-3</v>
      </c>
      <c r="AJ85" s="128">
        <v>3.1568295418027257E-4</v>
      </c>
      <c r="AK85" s="128">
        <v>1.4092224318664416E-3</v>
      </c>
      <c r="AL85" s="128">
        <v>2.5843949553099261E-3</v>
      </c>
      <c r="AM85" s="128">
        <v>4.0454434399810448E-3</v>
      </c>
      <c r="AN85" s="128">
        <v>3.6752160580271983E-3</v>
      </c>
      <c r="AO85" s="128">
        <v>1.0315125759895433E-2</v>
      </c>
      <c r="AP85" s="128">
        <v>3.6092091015675854E-3</v>
      </c>
      <c r="AQ85" s="128">
        <v>4.6594918530934743E-3</v>
      </c>
      <c r="AR85" s="128">
        <v>3.6296859173744899E-3</v>
      </c>
      <c r="AS85" s="128">
        <v>4.7648150200194539E-4</v>
      </c>
      <c r="AT85" s="128">
        <v>2.7470817849925737E-3</v>
      </c>
      <c r="AU85" s="128">
        <v>1.4450118052610041E-3</v>
      </c>
      <c r="AV85" s="128">
        <v>3.202386826597574E-3</v>
      </c>
      <c r="AW85" s="128">
        <v>1.3666980033750129E-3</v>
      </c>
      <c r="AX85" s="128">
        <v>1.8455274763923275E-3</v>
      </c>
      <c r="AY85" s="128">
        <v>1.6621422311267767E-3</v>
      </c>
      <c r="AZ85" s="128">
        <v>2.666052344619101E-3</v>
      </c>
      <c r="BA85" s="128">
        <v>1.7515056224377589E-3</v>
      </c>
      <c r="BB85" s="128">
        <v>1.8239330861845092E-3</v>
      </c>
      <c r="BC85" s="128">
        <v>1.9241101565386606E-3</v>
      </c>
      <c r="BD85" s="128">
        <v>1.1617385568697626E-3</v>
      </c>
      <c r="BE85" s="128">
        <v>6.7030027994445659E-4</v>
      </c>
      <c r="BF85" s="128">
        <v>2.6288789298153075E-3</v>
      </c>
      <c r="BG85" s="128">
        <v>1.1013514955251816E-3</v>
      </c>
      <c r="BH85" s="128">
        <v>1.2817766840569863E-3</v>
      </c>
      <c r="BI85" s="128">
        <v>2.1347219220138494E-3</v>
      </c>
      <c r="BJ85" s="128">
        <v>6.9941044624660881E-4</v>
      </c>
      <c r="BK85" s="128">
        <v>2.8747887265756179E-3</v>
      </c>
      <c r="BL85" s="128">
        <v>1.6370629992799827E-3</v>
      </c>
      <c r="BM85" s="128">
        <v>3.9077138138156114E-3</v>
      </c>
      <c r="BN85" s="128">
        <v>1.4233054303388177E-3</v>
      </c>
      <c r="BO85" s="128">
        <v>7.2001144254654889E-4</v>
      </c>
      <c r="BP85" s="128">
        <v>5.8320787794060511E-3</v>
      </c>
      <c r="BQ85" s="128">
        <v>5.6632045737576705E-3</v>
      </c>
      <c r="BR85" s="128">
        <v>2.4575931060876683E-3</v>
      </c>
      <c r="BS85" s="128">
        <v>2.4519026025176549E-3</v>
      </c>
      <c r="BT85" s="128">
        <v>2.6974099885747997E-3</v>
      </c>
      <c r="BU85" s="128">
        <v>1.9678074493171293E-3</v>
      </c>
      <c r="BV85" s="128">
        <v>7.6164962922168505E-4</v>
      </c>
      <c r="BW85" s="128">
        <v>1.1584831092202904E-3</v>
      </c>
      <c r="BX85" s="128">
        <v>1.2643349196957137E-3</v>
      </c>
      <c r="BY85" s="128">
        <v>2.4967817702753088E-3</v>
      </c>
      <c r="BZ85" s="128">
        <v>6.3561462056955405E-3</v>
      </c>
      <c r="CA85" s="128">
        <v>1.2151289388530814E-3</v>
      </c>
      <c r="CB85" s="128">
        <v>6.3149120083324291E-4</v>
      </c>
      <c r="CC85" s="128">
        <v>5.6885148206136315E-4</v>
      </c>
      <c r="CD85" s="128">
        <v>1.7529998487096193E-4</v>
      </c>
      <c r="CE85" s="128">
        <v>2.529434672617209E-3</v>
      </c>
      <c r="CF85" s="128">
        <v>1.2371869368002344E-2</v>
      </c>
      <c r="CG85" s="128">
        <v>7.9867316492582052E-2</v>
      </c>
      <c r="CH85" s="128">
        <v>0.17256423386569505</v>
      </c>
      <c r="CI85" s="128">
        <v>2.6409850042055805E-2</v>
      </c>
      <c r="CJ85" s="128">
        <v>1.0350982820023025E-2</v>
      </c>
      <c r="CK85" s="128">
        <v>1.0022236894502186</v>
      </c>
      <c r="CL85" s="128">
        <v>1.2265369908203928E-3</v>
      </c>
      <c r="CM85" s="128">
        <v>1.1177369732424125E-3</v>
      </c>
      <c r="CN85" s="128">
        <v>9.5190581108617626E-4</v>
      </c>
      <c r="CO85" s="128">
        <v>1.4118914364893967E-3</v>
      </c>
      <c r="CP85" s="128">
        <v>5.6476432907681261E-4</v>
      </c>
      <c r="CQ85" s="128">
        <v>3.1241518481558549E-3</v>
      </c>
      <c r="CR85" s="128">
        <v>1.4438981754821085E-3</v>
      </c>
      <c r="CS85" s="128">
        <v>1.3880227716608416E-3</v>
      </c>
      <c r="CT85" s="128">
        <v>1.2685075287393354E-3</v>
      </c>
      <c r="CU85" s="128">
        <v>9.9716501647488477E-4</v>
      </c>
      <c r="CV85" s="128">
        <v>1.5832395581179468E-3</v>
      </c>
      <c r="CW85" s="128">
        <v>8.2879830447922314E-4</v>
      </c>
      <c r="CX85" s="128">
        <v>9.7997571807315292E-4</v>
      </c>
      <c r="CY85" s="128">
        <v>1.5828534158400889E-3</v>
      </c>
      <c r="CZ85" s="128">
        <v>3.1078911936597499E-3</v>
      </c>
      <c r="DA85" s="128">
        <v>1.2182294679854498E-3</v>
      </c>
      <c r="DB85" s="128">
        <v>1.3805430023037008E-3</v>
      </c>
      <c r="DC85" s="128">
        <v>8.8794848774390543E-4</v>
      </c>
      <c r="DD85" s="128">
        <v>1.9524274987347292E-2</v>
      </c>
      <c r="DE85" s="128">
        <v>3.3781928085772597E-3</v>
      </c>
      <c r="DF85" s="128">
        <v>2.1759703716776034E-3</v>
      </c>
      <c r="DG85" s="128">
        <v>4.8204058829196946E-3</v>
      </c>
      <c r="DH85" s="128">
        <v>1.4298004223882077E-3</v>
      </c>
      <c r="DI85" s="128">
        <v>3.1666505718789761E-3</v>
      </c>
      <c r="DJ85" s="128">
        <v>2.1803771726128483E-3</v>
      </c>
      <c r="DK85" s="128">
        <v>1.1684382798796581E-2</v>
      </c>
    </row>
    <row r="86" spans="2:115">
      <c r="B86" s="129">
        <v>579</v>
      </c>
      <c r="C86" s="127" t="s">
        <v>553</v>
      </c>
      <c r="D86" s="128">
        <v>0.99898059380840909</v>
      </c>
      <c r="E86" s="128">
        <v>0.65892078647373853</v>
      </c>
      <c r="F86" s="128">
        <v>3.1274072587265937E-2</v>
      </c>
      <c r="G86" s="128">
        <v>6.0508103702766071E-4</v>
      </c>
      <c r="H86" s="128">
        <v>0.11522859174144059</v>
      </c>
      <c r="I86" s="128">
        <v>0.11435928472120903</v>
      </c>
      <c r="J86" s="128">
        <v>4.0973953995268966E-4</v>
      </c>
      <c r="K86" s="128">
        <v>4.4361020958199053E-4</v>
      </c>
      <c r="L86" s="128">
        <v>4.8887287529234891E-4</v>
      </c>
      <c r="M86" s="128">
        <v>3.5210148358803562E-4</v>
      </c>
      <c r="N86" s="128">
        <v>3.435001146887496E-4</v>
      </c>
      <c r="O86" s="128">
        <v>2.4901340761360972E-3</v>
      </c>
      <c r="P86" s="128">
        <v>1.7079440154316567E-3</v>
      </c>
      <c r="Q86" s="128">
        <v>3.2210529270581493E-4</v>
      </c>
      <c r="R86" s="128">
        <v>3.4803402158034346E-4</v>
      </c>
      <c r="S86" s="128">
        <v>4.0723588459886219E-4</v>
      </c>
      <c r="T86" s="128">
        <v>0</v>
      </c>
      <c r="U86" s="128">
        <v>5.4640369641099245E-4</v>
      </c>
      <c r="V86" s="128">
        <v>6.875811485063468E-4</v>
      </c>
      <c r="W86" s="128">
        <v>4.2058229716692526E-4</v>
      </c>
      <c r="X86" s="128">
        <v>2.3429402200867686E-3</v>
      </c>
      <c r="Y86" s="128">
        <v>4.5123167314908114E-4</v>
      </c>
      <c r="Z86" s="128">
        <v>9.917955920960243E-4</v>
      </c>
      <c r="AA86" s="128">
        <v>5.5702894811137087E-4</v>
      </c>
      <c r="AB86" s="128">
        <v>4.4089244234565448E-4</v>
      </c>
      <c r="AC86" s="128">
        <v>2.1529011823619268E-4</v>
      </c>
      <c r="AD86" s="128">
        <v>0</v>
      </c>
      <c r="AE86" s="128">
        <v>2.6417964464824485E-4</v>
      </c>
      <c r="AF86" s="128">
        <v>8.7368751206056089E-4</v>
      </c>
      <c r="AG86" s="128">
        <v>9.1003312045667012E-4</v>
      </c>
      <c r="AH86" s="128">
        <v>5.1899366709759465E-4</v>
      </c>
      <c r="AI86" s="128">
        <v>4.9548745447729951E-4</v>
      </c>
      <c r="AJ86" s="128">
        <v>8.4923179057101896E-5</v>
      </c>
      <c r="AK86" s="128">
        <v>1.0338332204710937E-3</v>
      </c>
      <c r="AL86" s="128">
        <v>5.0302136970866839E-4</v>
      </c>
      <c r="AM86" s="128">
        <v>8.767208932166416E-4</v>
      </c>
      <c r="AN86" s="128">
        <v>3.4995763922427705E-4</v>
      </c>
      <c r="AO86" s="128">
        <v>5.5285647399771522E-4</v>
      </c>
      <c r="AP86" s="128">
        <v>5.1287922672733606E-4</v>
      </c>
      <c r="AQ86" s="128">
        <v>4.9297929470441869E-4</v>
      </c>
      <c r="AR86" s="128">
        <v>7.6331075842950454E-4</v>
      </c>
      <c r="AS86" s="128">
        <v>1.1599441660347939E-4</v>
      </c>
      <c r="AT86" s="128">
        <v>1.6688105651064942E-4</v>
      </c>
      <c r="AU86" s="128">
        <v>4.3869554879408929E-4</v>
      </c>
      <c r="AV86" s="128">
        <v>7.5986895360577857E-4</v>
      </c>
      <c r="AW86" s="128">
        <v>1.5009770111957876E-4</v>
      </c>
      <c r="AX86" s="128">
        <v>2.5495651073624418E-4</v>
      </c>
      <c r="AY86" s="128">
        <v>4.6914407322089799E-4</v>
      </c>
      <c r="AZ86" s="128">
        <v>4.8168240257258262E-4</v>
      </c>
      <c r="BA86" s="128">
        <v>5.6702038302813872E-4</v>
      </c>
      <c r="BB86" s="128">
        <v>5.6987462846506552E-4</v>
      </c>
      <c r="BC86" s="128">
        <v>4.7572348510831739E-4</v>
      </c>
      <c r="BD86" s="128">
        <v>2.8748297066189384E-4</v>
      </c>
      <c r="BE86" s="128">
        <v>3.0915954819672671E-4</v>
      </c>
      <c r="BF86" s="128">
        <v>4.5097038810902292E-4</v>
      </c>
      <c r="BG86" s="128">
        <v>6.2209571458516787E-4</v>
      </c>
      <c r="BH86" s="128">
        <v>2.910524159475226E-4</v>
      </c>
      <c r="BI86" s="128">
        <v>3.6603386895193616E-4</v>
      </c>
      <c r="BJ86" s="128">
        <v>4.8283149047328538E-4</v>
      </c>
      <c r="BK86" s="128">
        <v>3.4602603051233255E-4</v>
      </c>
      <c r="BL86" s="128">
        <v>3.8787530993527345E-4</v>
      </c>
      <c r="BM86" s="128">
        <v>6.438092738179353E-4</v>
      </c>
      <c r="BN86" s="128">
        <v>7.4976440085250656E-4</v>
      </c>
      <c r="BO86" s="128">
        <v>3.4925240620815808E-4</v>
      </c>
      <c r="BP86" s="128">
        <v>7.3741186082136936E-4</v>
      </c>
      <c r="BQ86" s="128">
        <v>1.3410877521643205E-3</v>
      </c>
      <c r="BR86" s="128">
        <v>5.6742000558406892E-4</v>
      </c>
      <c r="BS86" s="128">
        <v>1.1854611304640741E-3</v>
      </c>
      <c r="BT86" s="128">
        <v>8.7125955970807371E-4</v>
      </c>
      <c r="BU86" s="128">
        <v>8.9597162900885386E-4</v>
      </c>
      <c r="BV86" s="128">
        <v>1.5140639475626442E-3</v>
      </c>
      <c r="BW86" s="128">
        <v>4.3107955651142922E-3</v>
      </c>
      <c r="BX86" s="128">
        <v>1.2339282691905575E-3</v>
      </c>
      <c r="BY86" s="128">
        <v>2.1866794596042197E-3</v>
      </c>
      <c r="BZ86" s="128">
        <v>1.7323005417380951E-3</v>
      </c>
      <c r="CA86" s="128">
        <v>8.0094679263590061E-3</v>
      </c>
      <c r="CB86" s="128">
        <v>1.3275207491830825E-3</v>
      </c>
      <c r="CC86" s="128">
        <v>1.1053718919771401E-3</v>
      </c>
      <c r="CD86" s="128">
        <v>5.0113793529138245E-4</v>
      </c>
      <c r="CE86" s="128">
        <v>1.4858663643806691E-3</v>
      </c>
      <c r="CF86" s="128">
        <v>5.3455896934108003E-4</v>
      </c>
      <c r="CG86" s="128">
        <v>8.8253134643543653E-4</v>
      </c>
      <c r="CH86" s="128">
        <v>1.2733984600671389E-3</v>
      </c>
      <c r="CI86" s="128">
        <v>3.3996861406013117E-3</v>
      </c>
      <c r="CJ86" s="128">
        <v>1.2449214509682787E-3</v>
      </c>
      <c r="CK86" s="128">
        <v>6.3300892301516648E-4</v>
      </c>
      <c r="CL86" s="128">
        <v>1.0168552998997711</v>
      </c>
      <c r="CM86" s="128">
        <v>3.9542404341694117E-3</v>
      </c>
      <c r="CN86" s="128">
        <v>3.466092451050019E-3</v>
      </c>
      <c r="CO86" s="128">
        <v>1.2844030627514849E-3</v>
      </c>
      <c r="CP86" s="128">
        <v>2.5620955937173005E-3</v>
      </c>
      <c r="CQ86" s="128">
        <v>2.4296346846650425E-3</v>
      </c>
      <c r="CR86" s="128">
        <v>3.2062231450580626E-3</v>
      </c>
      <c r="CS86" s="128">
        <v>8.658910356765955E-4</v>
      </c>
      <c r="CT86" s="128">
        <v>8.1671184117345016E-3</v>
      </c>
      <c r="CU86" s="128">
        <v>6.9359523176307388E-4</v>
      </c>
      <c r="CV86" s="128">
        <v>4.5589066102842421E-3</v>
      </c>
      <c r="CW86" s="128">
        <v>2.9680293540342495E-3</v>
      </c>
      <c r="CX86" s="128">
        <v>1.935903531589959E-3</v>
      </c>
      <c r="CY86" s="128">
        <v>4.3122473787313076E-3</v>
      </c>
      <c r="CZ86" s="128">
        <v>2.1689629520660041E-3</v>
      </c>
      <c r="DA86" s="128">
        <v>9.7213820141075786E-4</v>
      </c>
      <c r="DB86" s="128">
        <v>1.5138308117369414E-3</v>
      </c>
      <c r="DC86" s="128">
        <v>1.7189968969445297E-3</v>
      </c>
      <c r="DD86" s="128">
        <v>2.1169735141105652E-3</v>
      </c>
      <c r="DE86" s="128">
        <v>1.114284713478947E-3</v>
      </c>
      <c r="DF86" s="128">
        <v>2.2824327698387466E-3</v>
      </c>
      <c r="DG86" s="128">
        <v>1.0508885468725017E-3</v>
      </c>
      <c r="DH86" s="128">
        <v>2.1568574574707023E-3</v>
      </c>
      <c r="DI86" s="128">
        <v>2.6839594553354253E-3</v>
      </c>
      <c r="DJ86" s="128">
        <v>5.0413883878895616E-4</v>
      </c>
      <c r="DK86" s="128">
        <v>8.4843496602050991E-4</v>
      </c>
    </row>
    <row r="87" spans="2:115">
      <c r="B87" s="129">
        <v>591</v>
      </c>
      <c r="C87" s="127" t="s">
        <v>554</v>
      </c>
      <c r="D87" s="128">
        <v>0.74191838194207471</v>
      </c>
      <c r="E87" s="128">
        <v>7.7965111126429468E-2</v>
      </c>
      <c r="F87" s="128">
        <v>0.15603079526442906</v>
      </c>
      <c r="G87" s="128">
        <v>3.154709547889039E-2</v>
      </c>
      <c r="H87" s="128">
        <v>8.9888167540072145E-3</v>
      </c>
      <c r="I87" s="128">
        <v>8.8482267009799432E-3</v>
      </c>
      <c r="J87" s="128">
        <v>1.4659971883683022E-3</v>
      </c>
      <c r="K87" s="128">
        <v>1.5398780960893886E-3</v>
      </c>
      <c r="L87" s="128">
        <v>1.9831347278645513E-3</v>
      </c>
      <c r="M87" s="128">
        <v>2.1340142873288522E-3</v>
      </c>
      <c r="N87" s="128">
        <v>2.1109387455886183E-3</v>
      </c>
      <c r="O87" s="128">
        <v>2.9158127184399541E-3</v>
      </c>
      <c r="P87" s="128">
        <v>4.1642144225316263E-3</v>
      </c>
      <c r="Q87" s="128">
        <v>1.8716131187621016E-3</v>
      </c>
      <c r="R87" s="128">
        <v>1.2468115065224757E-3</v>
      </c>
      <c r="S87" s="128">
        <v>3.1384262584852316E-3</v>
      </c>
      <c r="T87" s="128">
        <v>0</v>
      </c>
      <c r="U87" s="128">
        <v>1.8609842300977607E-3</v>
      </c>
      <c r="V87" s="128">
        <v>2.8324628101220137E-3</v>
      </c>
      <c r="W87" s="128">
        <v>1.7617938570176027E-3</v>
      </c>
      <c r="X87" s="128">
        <v>7.7858060929776214E-3</v>
      </c>
      <c r="Y87" s="128">
        <v>1.6400742904547445E-3</v>
      </c>
      <c r="Z87" s="128">
        <v>4.0276817236437465E-3</v>
      </c>
      <c r="AA87" s="128">
        <v>2.4288066459640973E-3</v>
      </c>
      <c r="AB87" s="128">
        <v>1.2180991340552171E-3</v>
      </c>
      <c r="AC87" s="128">
        <v>7.6644321548113565E-4</v>
      </c>
      <c r="AD87" s="128">
        <v>0</v>
      </c>
      <c r="AE87" s="128">
        <v>1.0147360950011151E-3</v>
      </c>
      <c r="AF87" s="128">
        <v>2.7858954951542609E-3</v>
      </c>
      <c r="AG87" s="128">
        <v>2.9739145212943608E-3</v>
      </c>
      <c r="AH87" s="128">
        <v>7.9454464341115558E-3</v>
      </c>
      <c r="AI87" s="128">
        <v>2.1304449804912125E-3</v>
      </c>
      <c r="AJ87" s="128">
        <v>3.0570158457984337E-4</v>
      </c>
      <c r="AK87" s="128">
        <v>4.3512597868659705E-3</v>
      </c>
      <c r="AL87" s="128">
        <v>2.0003450943994767E-3</v>
      </c>
      <c r="AM87" s="128">
        <v>3.7247262754025157E-3</v>
      </c>
      <c r="AN87" s="128">
        <v>2.3354068743823724E-3</v>
      </c>
      <c r="AO87" s="128">
        <v>2.8380100162972467E-3</v>
      </c>
      <c r="AP87" s="128">
        <v>2.4320680835441142E-3</v>
      </c>
      <c r="AQ87" s="128">
        <v>1.5688236567482933E-3</v>
      </c>
      <c r="AR87" s="128">
        <v>3.0467886956024245E-3</v>
      </c>
      <c r="AS87" s="128">
        <v>3.6973867593828098E-4</v>
      </c>
      <c r="AT87" s="128">
        <v>4.6856924547649211E-4</v>
      </c>
      <c r="AU87" s="128">
        <v>1.3719531300287293E-3</v>
      </c>
      <c r="AV87" s="128">
        <v>3.1070570553759823E-3</v>
      </c>
      <c r="AW87" s="128">
        <v>3.789590157349182E-4</v>
      </c>
      <c r="AX87" s="128">
        <v>1.1445519143012928E-3</v>
      </c>
      <c r="AY87" s="128">
        <v>1.7346210208080181E-3</v>
      </c>
      <c r="AZ87" s="128">
        <v>1.9606839227655957E-3</v>
      </c>
      <c r="BA87" s="128">
        <v>2.5048337209447819E-3</v>
      </c>
      <c r="BB87" s="128">
        <v>2.5911044704757511E-3</v>
      </c>
      <c r="BC87" s="128">
        <v>2.1202874528644775E-3</v>
      </c>
      <c r="BD87" s="128">
        <v>1.2022346468216999E-3</v>
      </c>
      <c r="BE87" s="128">
        <v>1.2797293133741323E-3</v>
      </c>
      <c r="BF87" s="128">
        <v>2.0578715013718748E-3</v>
      </c>
      <c r="BG87" s="128">
        <v>2.4443681478599055E-3</v>
      </c>
      <c r="BH87" s="128">
        <v>1.2412023150461667E-3</v>
      </c>
      <c r="BI87" s="128">
        <v>1.4916112880243436E-3</v>
      </c>
      <c r="BJ87" s="128">
        <v>2.0180383092978584E-3</v>
      </c>
      <c r="BK87" s="128">
        <v>1.4123237662579786E-3</v>
      </c>
      <c r="BL87" s="128">
        <v>1.7299605991375774E-3</v>
      </c>
      <c r="BM87" s="128">
        <v>2.870094434522056E-3</v>
      </c>
      <c r="BN87" s="128">
        <v>2.2140071752408332E-3</v>
      </c>
      <c r="BO87" s="128">
        <v>1.0103117456856422E-3</v>
      </c>
      <c r="BP87" s="128">
        <v>2.7514871430922355E-3</v>
      </c>
      <c r="BQ87" s="128">
        <v>1.3665556263404023E-3</v>
      </c>
      <c r="BR87" s="128">
        <v>5.1106391484361654E-3</v>
      </c>
      <c r="BS87" s="128">
        <v>5.0306772665859754E-3</v>
      </c>
      <c r="BT87" s="128">
        <v>4.9178700550596161E-3</v>
      </c>
      <c r="BU87" s="128">
        <v>6.4074621298862364E-3</v>
      </c>
      <c r="BV87" s="128">
        <v>1.25508741714874E-3</v>
      </c>
      <c r="BW87" s="128">
        <v>1.7383318249718201E-3</v>
      </c>
      <c r="BX87" s="128">
        <v>2.4609778382528769E-3</v>
      </c>
      <c r="BY87" s="128">
        <v>8.2295925269589409E-3</v>
      </c>
      <c r="BZ87" s="128">
        <v>1.0148747165978482E-2</v>
      </c>
      <c r="CA87" s="128">
        <v>1.1567731745849675E-2</v>
      </c>
      <c r="CB87" s="128">
        <v>6.2069611101512176E-3</v>
      </c>
      <c r="CC87" s="128">
        <v>4.1540014677422937E-3</v>
      </c>
      <c r="CD87" s="128">
        <v>8.1252370670929482E-4</v>
      </c>
      <c r="CE87" s="128">
        <v>4.5099962066168196E-3</v>
      </c>
      <c r="CF87" s="128">
        <v>2.2615022140463608E-3</v>
      </c>
      <c r="CG87" s="128">
        <v>2.2630793671451458E-3</v>
      </c>
      <c r="CH87" s="128">
        <v>4.730466026056911E-3</v>
      </c>
      <c r="CI87" s="128">
        <v>4.7805150253528621E-3</v>
      </c>
      <c r="CJ87" s="128">
        <v>2.7157250942384174E-3</v>
      </c>
      <c r="CK87" s="128">
        <v>2.8507205306840871E-3</v>
      </c>
      <c r="CL87" s="128">
        <v>1.6951532924001334E-3</v>
      </c>
      <c r="CM87" s="128">
        <v>1.2083598898942443</v>
      </c>
      <c r="CN87" s="128">
        <v>7.0609463628561409E-2</v>
      </c>
      <c r="CO87" s="128">
        <v>1.3922484716196322E-2</v>
      </c>
      <c r="CP87" s="128">
        <v>3.0456771992323804E-2</v>
      </c>
      <c r="CQ87" s="128">
        <v>6.1893946192115188E-3</v>
      </c>
      <c r="CR87" s="128">
        <v>6.3573611038890577E-3</v>
      </c>
      <c r="CS87" s="128">
        <v>1.1015420217247135E-3</v>
      </c>
      <c r="CT87" s="128">
        <v>1.5543584417006375E-2</v>
      </c>
      <c r="CU87" s="128">
        <v>3.5100520336549183E-3</v>
      </c>
      <c r="CV87" s="128">
        <v>7.630332844033097E-3</v>
      </c>
      <c r="CW87" s="128">
        <v>5.4751209417414166E-3</v>
      </c>
      <c r="CX87" s="128">
        <v>4.0791097694556425E-3</v>
      </c>
      <c r="CY87" s="128">
        <v>1.0041867951441862E-2</v>
      </c>
      <c r="CZ87" s="128">
        <v>4.1205643298690801E-3</v>
      </c>
      <c r="DA87" s="128">
        <v>1.4564477197608795E-2</v>
      </c>
      <c r="DB87" s="128">
        <v>3.441335307139126E-3</v>
      </c>
      <c r="DC87" s="128">
        <v>6.6475956161743798E-3</v>
      </c>
      <c r="DD87" s="128">
        <v>7.3943126350359701E-3</v>
      </c>
      <c r="DE87" s="128">
        <v>6.9402603264880338E-3</v>
      </c>
      <c r="DF87" s="128">
        <v>8.8276947094608864E-3</v>
      </c>
      <c r="DG87" s="128">
        <v>2.9102106537191876E-3</v>
      </c>
      <c r="DH87" s="128">
        <v>6.852023530132788E-3</v>
      </c>
      <c r="DI87" s="128">
        <v>5.8495617259532381E-3</v>
      </c>
      <c r="DJ87" s="128">
        <v>2.5396662564925003E-3</v>
      </c>
      <c r="DK87" s="128">
        <v>1.6592366412742639E-2</v>
      </c>
    </row>
    <row r="88" spans="2:115">
      <c r="B88" s="129">
        <v>592</v>
      </c>
      <c r="C88" s="127" t="s">
        <v>555</v>
      </c>
      <c r="D88" s="128">
        <v>0.42057212238867503</v>
      </c>
      <c r="E88" s="128">
        <v>7.1377613731821082E-2</v>
      </c>
      <c r="F88" s="128">
        <v>0.16122184368416734</v>
      </c>
      <c r="G88" s="128">
        <v>4.5234822000736023E-3</v>
      </c>
      <c r="H88" s="128">
        <v>1.0514719025751722E-2</v>
      </c>
      <c r="I88" s="128">
        <v>1.0514719025751722E-2</v>
      </c>
      <c r="J88" s="128">
        <v>7.7977951603224526E-5</v>
      </c>
      <c r="K88" s="128">
        <v>4.4669734239763297E-5</v>
      </c>
      <c r="L88" s="128">
        <v>3.9949583612866333E-5</v>
      </c>
      <c r="M88" s="128">
        <v>7.3089947269579187E-5</v>
      </c>
      <c r="N88" s="128">
        <v>7.6944093707736897E-5</v>
      </c>
      <c r="O88" s="128">
        <v>3.8522856336454805E-5</v>
      </c>
      <c r="P88" s="128">
        <v>1.4366953783235737E-4</v>
      </c>
      <c r="Q88" s="128">
        <v>1.2100183820416397E-4</v>
      </c>
      <c r="R88" s="128">
        <v>2.8004250964634936E-4</v>
      </c>
      <c r="S88" s="128">
        <v>8.5658541259114472E-5</v>
      </c>
      <c r="T88" s="128">
        <v>0</v>
      </c>
      <c r="U88" s="128">
        <v>4.9506084408616696E-5</v>
      </c>
      <c r="V88" s="128">
        <v>1.3219087769360553E-4</v>
      </c>
      <c r="W88" s="128">
        <v>6.9309429485930988E-5</v>
      </c>
      <c r="X88" s="128">
        <v>2.8672081205922506E-4</v>
      </c>
      <c r="Y88" s="128">
        <v>6.6738646060323495E-5</v>
      </c>
      <c r="Z88" s="128">
        <v>1.1156010828628353E-4</v>
      </c>
      <c r="AA88" s="128">
        <v>6.2634004335946014E-5</v>
      </c>
      <c r="AB88" s="128">
        <v>6.7265432146181836E-5</v>
      </c>
      <c r="AC88" s="128">
        <v>3.8114540026986407E-5</v>
      </c>
      <c r="AD88" s="128">
        <v>0</v>
      </c>
      <c r="AE88" s="128">
        <v>3.150259883464177E-5</v>
      </c>
      <c r="AF88" s="128">
        <v>1.0504077545866671E-4</v>
      </c>
      <c r="AG88" s="128">
        <v>1.4805585709453208E-4</v>
      </c>
      <c r="AH88" s="128">
        <v>7.329113353962682E-4</v>
      </c>
      <c r="AI88" s="128">
        <v>6.0438743415769977E-4</v>
      </c>
      <c r="AJ88" s="128">
        <v>1.1888965752623079E-5</v>
      </c>
      <c r="AK88" s="128">
        <v>1.3036987587036926E-4</v>
      </c>
      <c r="AL88" s="128">
        <v>1.2674264917099791E-4</v>
      </c>
      <c r="AM88" s="128">
        <v>1.6873478109375399E-4</v>
      </c>
      <c r="AN88" s="128">
        <v>9.8835902430337202E-5</v>
      </c>
      <c r="AO88" s="128">
        <v>8.8865599811468489E-5</v>
      </c>
      <c r="AP88" s="128">
        <v>6.6918749349528933E-5</v>
      </c>
      <c r="AQ88" s="128">
        <v>1.1573340230592232E-4</v>
      </c>
      <c r="AR88" s="128">
        <v>1.4373448526045277E-4</v>
      </c>
      <c r="AS88" s="128">
        <v>1.7494392401708693E-5</v>
      </c>
      <c r="AT88" s="128">
        <v>2.0171276332097677E-5</v>
      </c>
      <c r="AU88" s="128">
        <v>7.772791522587524E-5</v>
      </c>
      <c r="AV88" s="128">
        <v>9.7989799557546839E-5</v>
      </c>
      <c r="AW88" s="128">
        <v>1.6162204846592368E-5</v>
      </c>
      <c r="AX88" s="128">
        <v>3.8237798266211535E-5</v>
      </c>
      <c r="AY88" s="128">
        <v>6.2966162875447877E-5</v>
      </c>
      <c r="AZ88" s="128">
        <v>7.5380052853702304E-5</v>
      </c>
      <c r="BA88" s="128">
        <v>1.2459441170913934E-4</v>
      </c>
      <c r="BB88" s="128">
        <v>1.0931623452773489E-4</v>
      </c>
      <c r="BC88" s="128">
        <v>9.8119630862911525E-5</v>
      </c>
      <c r="BD88" s="128">
        <v>7.219803215222415E-5</v>
      </c>
      <c r="BE88" s="128">
        <v>5.0863064527900503E-5</v>
      </c>
      <c r="BF88" s="128">
        <v>8.8713415950538555E-5</v>
      </c>
      <c r="BG88" s="128">
        <v>1.9124957052908608E-4</v>
      </c>
      <c r="BH88" s="128">
        <v>6.1011598072860756E-5</v>
      </c>
      <c r="BI88" s="128">
        <v>1.2316176177950609E-4</v>
      </c>
      <c r="BJ88" s="128">
        <v>8.28551849094153E-5</v>
      </c>
      <c r="BK88" s="128">
        <v>1.218599120254428E-4</v>
      </c>
      <c r="BL88" s="128">
        <v>1.489929845428871E-4</v>
      </c>
      <c r="BM88" s="128">
        <v>1.9075155125859573E-4</v>
      </c>
      <c r="BN88" s="128">
        <v>9.9130753426948876E-5</v>
      </c>
      <c r="BO88" s="128">
        <v>5.5930978330950948E-5</v>
      </c>
      <c r="BP88" s="128">
        <v>1.7418406050016813E-4</v>
      </c>
      <c r="BQ88" s="128">
        <v>7.3433248623445778E-5</v>
      </c>
      <c r="BR88" s="128">
        <v>1.0014246537440101E-4</v>
      </c>
      <c r="BS88" s="128">
        <v>7.8415464520520086E-5</v>
      </c>
      <c r="BT88" s="128">
        <v>8.6900706940743532E-5</v>
      </c>
      <c r="BU88" s="128">
        <v>1.2748167650515339E-4</v>
      </c>
      <c r="BV88" s="128">
        <v>8.3005168224244263E-5</v>
      </c>
      <c r="BW88" s="128">
        <v>1.8775962147940693E-4</v>
      </c>
      <c r="BX88" s="128">
        <v>1.6572040217272742E-4</v>
      </c>
      <c r="BY88" s="128">
        <v>2.1603921988846931E-4</v>
      </c>
      <c r="BZ88" s="128">
        <v>1.835939250612503E-4</v>
      </c>
      <c r="CA88" s="128">
        <v>5.3141816811741146E-4</v>
      </c>
      <c r="CB88" s="128">
        <v>3.910901986662367E-4</v>
      </c>
      <c r="CC88" s="128">
        <v>3.0369119849942803E-4</v>
      </c>
      <c r="CD88" s="128">
        <v>3.7892213590357175E-5</v>
      </c>
      <c r="CE88" s="128">
        <v>2.5962423581063298E-4</v>
      </c>
      <c r="CF88" s="128">
        <v>5.9917923172847421E-5</v>
      </c>
      <c r="CG88" s="128">
        <v>1.2187046105005639E-4</v>
      </c>
      <c r="CH88" s="128">
        <v>2.3095101838700835E-4</v>
      </c>
      <c r="CI88" s="128">
        <v>1.0220380765859804E-4</v>
      </c>
      <c r="CJ88" s="128">
        <v>8.6712126042555779E-5</v>
      </c>
      <c r="CK88" s="128">
        <v>3.2156604275594447E-4</v>
      </c>
      <c r="CL88" s="128">
        <v>3.588456616977517E-5</v>
      </c>
      <c r="CM88" s="128">
        <v>3.6686592112350659E-4</v>
      </c>
      <c r="CN88" s="128">
        <v>1.0060930225313243</v>
      </c>
      <c r="CO88" s="128">
        <v>2.1643330000954472E-4</v>
      </c>
      <c r="CP88" s="128">
        <v>4.5657235014211743E-4</v>
      </c>
      <c r="CQ88" s="128">
        <v>4.4392992751723551E-4</v>
      </c>
      <c r="CR88" s="128">
        <v>5.0566404303215828E-5</v>
      </c>
      <c r="CS88" s="128">
        <v>1.275809918807596E-4</v>
      </c>
      <c r="CT88" s="128">
        <v>1.0317257938011618E-4</v>
      </c>
      <c r="CU88" s="128">
        <v>1.4435739854639821E-4</v>
      </c>
      <c r="CV88" s="128">
        <v>1.6717918498237341E-4</v>
      </c>
      <c r="CW88" s="128">
        <v>8.2377394147333953E-5</v>
      </c>
      <c r="CX88" s="128">
        <v>1.4495010866085145E-4</v>
      </c>
      <c r="CY88" s="128">
        <v>2.4090941977697886E-4</v>
      </c>
      <c r="CZ88" s="128">
        <v>4.77451618224973E-4</v>
      </c>
      <c r="DA88" s="128">
        <v>0.11624959110107735</v>
      </c>
      <c r="DB88" s="128">
        <v>9.5685213772126251E-5</v>
      </c>
      <c r="DC88" s="128">
        <v>3.4969597874682877E-4</v>
      </c>
      <c r="DD88" s="128">
        <v>1.7432057985122635E-3</v>
      </c>
      <c r="DE88" s="128">
        <v>1.4322268521153388E-3</v>
      </c>
      <c r="DF88" s="128">
        <v>1.9983098671979005E-3</v>
      </c>
      <c r="DG88" s="128">
        <v>7.1631423653165571E-4</v>
      </c>
      <c r="DH88" s="128">
        <v>1.8365428887726792E-4</v>
      </c>
      <c r="DI88" s="128">
        <v>3.1304638134927891E-4</v>
      </c>
      <c r="DJ88" s="128">
        <v>6.0323004955379597E-5</v>
      </c>
      <c r="DK88" s="128">
        <v>2.9427237740774423E-3</v>
      </c>
    </row>
    <row r="89" spans="2:115">
      <c r="B89" s="129">
        <v>593</v>
      </c>
      <c r="C89" s="127" t="s">
        <v>556</v>
      </c>
      <c r="D89" s="128">
        <v>9.6744118042475735E-2</v>
      </c>
      <c r="E89" s="128">
        <v>0.38953897186244391</v>
      </c>
      <c r="F89" s="128">
        <v>6.273189622738938E-2</v>
      </c>
      <c r="G89" s="128">
        <v>8.6863296311014849E-3</v>
      </c>
      <c r="H89" s="128">
        <v>6.3557235425527256E-2</v>
      </c>
      <c r="I89" s="128">
        <v>5.7615804251791351E-2</v>
      </c>
      <c r="J89" s="128">
        <v>5.5859294488887115E-4</v>
      </c>
      <c r="K89" s="128">
        <v>5.5828001383381373E-4</v>
      </c>
      <c r="L89" s="128">
        <v>9.8639870622130917E-4</v>
      </c>
      <c r="M89" s="128">
        <v>1.4198003630885419E-4</v>
      </c>
      <c r="N89" s="128">
        <v>2.8741490400687407E-4</v>
      </c>
      <c r="O89" s="128">
        <v>1.8103072090218806E-4</v>
      </c>
      <c r="P89" s="128">
        <v>6.7890891711964215E-4</v>
      </c>
      <c r="Q89" s="128">
        <v>4.1519303131064462E-4</v>
      </c>
      <c r="R89" s="128">
        <v>3.4933442729834994E-4</v>
      </c>
      <c r="S89" s="128">
        <v>7.3761584931689975E-4</v>
      </c>
      <c r="T89" s="128">
        <v>0</v>
      </c>
      <c r="U89" s="128">
        <v>3.4771431340685255E-4</v>
      </c>
      <c r="V89" s="128">
        <v>4.5343268135802505E-4</v>
      </c>
      <c r="W89" s="128">
        <v>3.3651687294561952E-4</v>
      </c>
      <c r="X89" s="128">
        <v>9.6842575290227327E-4</v>
      </c>
      <c r="Y89" s="128">
        <v>5.8074454381689842E-4</v>
      </c>
      <c r="Z89" s="128">
        <v>6.6524940619204834E-4</v>
      </c>
      <c r="AA89" s="128">
        <v>3.7064593131549338E-4</v>
      </c>
      <c r="AB89" s="128">
        <v>6.2910792439285941E-4</v>
      </c>
      <c r="AC89" s="128">
        <v>2.4629418057503668E-4</v>
      </c>
      <c r="AD89" s="128">
        <v>0</v>
      </c>
      <c r="AE89" s="128">
        <v>8.3619754076335662E-4</v>
      </c>
      <c r="AF89" s="128">
        <v>2.1359323047160147E-3</v>
      </c>
      <c r="AG89" s="128">
        <v>4.2011618821701093E-4</v>
      </c>
      <c r="AH89" s="128">
        <v>1.1194364908065487E-3</v>
      </c>
      <c r="AI89" s="128">
        <v>5.9390052698605155E-4</v>
      </c>
      <c r="AJ89" s="128">
        <v>9.2701396389436769E-5</v>
      </c>
      <c r="AK89" s="128">
        <v>3.209479648835206E-4</v>
      </c>
      <c r="AL89" s="128">
        <v>4.535682567230726E-4</v>
      </c>
      <c r="AM89" s="128">
        <v>6.5008443470313568E-4</v>
      </c>
      <c r="AN89" s="128">
        <v>1.7086773425261121E-3</v>
      </c>
      <c r="AO89" s="128">
        <v>6.1557626007339842E-4</v>
      </c>
      <c r="AP89" s="128">
        <v>4.4820048909111754E-4</v>
      </c>
      <c r="AQ89" s="128">
        <v>8.3995563440820097E-4</v>
      </c>
      <c r="AR89" s="128">
        <v>6.2252646144811299E-4</v>
      </c>
      <c r="AS89" s="128">
        <v>1.2616715825687885E-4</v>
      </c>
      <c r="AT89" s="128">
        <v>1.7144424211317839E-4</v>
      </c>
      <c r="AU89" s="128">
        <v>6.2982046683486559E-4</v>
      </c>
      <c r="AV89" s="128">
        <v>1.3923433311063243E-3</v>
      </c>
      <c r="AW89" s="128">
        <v>9.1748360632750553E-5</v>
      </c>
      <c r="AX89" s="128">
        <v>2.5443795287482201E-4</v>
      </c>
      <c r="AY89" s="128">
        <v>1.0988882276125836E-3</v>
      </c>
      <c r="AZ89" s="128">
        <v>4.3678255559405018E-4</v>
      </c>
      <c r="BA89" s="128">
        <v>6.4659344729659386E-4</v>
      </c>
      <c r="BB89" s="128">
        <v>1.3535928313638359E-3</v>
      </c>
      <c r="BC89" s="128">
        <v>5.5128448662163402E-4</v>
      </c>
      <c r="BD89" s="128">
        <v>5.4752102493446468E-4</v>
      </c>
      <c r="BE89" s="128">
        <v>6.0350280947025516E-4</v>
      </c>
      <c r="BF89" s="128">
        <v>1.4352390423972993E-3</v>
      </c>
      <c r="BG89" s="128">
        <v>3.63134778738032E-4</v>
      </c>
      <c r="BH89" s="128">
        <v>1.433887179787879E-3</v>
      </c>
      <c r="BI89" s="128">
        <v>5.821555926485458E-4</v>
      </c>
      <c r="BJ89" s="128">
        <v>7.7656448670086688E-4</v>
      </c>
      <c r="BK89" s="128">
        <v>4.040864024169484E-3</v>
      </c>
      <c r="BL89" s="128">
        <v>4.269332507458567E-4</v>
      </c>
      <c r="BM89" s="128">
        <v>7.0732075667200934E-4</v>
      </c>
      <c r="BN89" s="128">
        <v>8.0944364634262284E-4</v>
      </c>
      <c r="BO89" s="128">
        <v>2.8857020263568046E-4</v>
      </c>
      <c r="BP89" s="128">
        <v>6.6416227109075134E-4</v>
      </c>
      <c r="BQ89" s="128">
        <v>2.5124068634074754E-4</v>
      </c>
      <c r="BR89" s="128">
        <v>3.8674190503307866E-4</v>
      </c>
      <c r="BS89" s="128">
        <v>3.9943442262611189E-4</v>
      </c>
      <c r="BT89" s="128">
        <v>4.6342737998022652E-4</v>
      </c>
      <c r="BU89" s="128">
        <v>6.5802043737387805E-4</v>
      </c>
      <c r="BV89" s="128">
        <v>1.4425932796419789E-3</v>
      </c>
      <c r="BW89" s="128">
        <v>1.4443001769138522E-3</v>
      </c>
      <c r="BX89" s="128">
        <v>3.7414951753939048E-3</v>
      </c>
      <c r="BY89" s="128">
        <v>7.4766964974554248E-4</v>
      </c>
      <c r="BZ89" s="128">
        <v>1.4601917513612198E-3</v>
      </c>
      <c r="CA89" s="128">
        <v>4.1827170479598313E-3</v>
      </c>
      <c r="CB89" s="128">
        <v>8.0677302490289745E-4</v>
      </c>
      <c r="CC89" s="128">
        <v>7.0467776117629638E-4</v>
      </c>
      <c r="CD89" s="128">
        <v>2.6312664680510468E-4</v>
      </c>
      <c r="CE89" s="128">
        <v>4.0997129742847835E-4</v>
      </c>
      <c r="CF89" s="128">
        <v>3.1192057060735865E-4</v>
      </c>
      <c r="CG89" s="128">
        <v>5.9751947007959073E-4</v>
      </c>
      <c r="CH89" s="128">
        <v>8.2401377224570376E-4</v>
      </c>
      <c r="CI89" s="128">
        <v>4.8748149454259655E-4</v>
      </c>
      <c r="CJ89" s="128">
        <v>1.2413160357131014E-3</v>
      </c>
      <c r="CK89" s="128">
        <v>1.3265367044224506E-3</v>
      </c>
      <c r="CL89" s="128">
        <v>1.7726722636887801E-4</v>
      </c>
      <c r="CM89" s="128">
        <v>3.1130332949638379E-3</v>
      </c>
      <c r="CN89" s="128">
        <v>8.2801863644835975E-4</v>
      </c>
      <c r="CO89" s="128">
        <v>1.0030023849545708</v>
      </c>
      <c r="CP89" s="128">
        <v>5.8294308869782712E-3</v>
      </c>
      <c r="CQ89" s="128">
        <v>1.3437812516967523E-3</v>
      </c>
      <c r="CR89" s="128">
        <v>1.443227506919318E-3</v>
      </c>
      <c r="CS89" s="128">
        <v>4.7600671627310713E-4</v>
      </c>
      <c r="CT89" s="128">
        <v>3.4978348433868721E-3</v>
      </c>
      <c r="CU89" s="128">
        <v>9.1220119446560753E-4</v>
      </c>
      <c r="CV89" s="128">
        <v>1.5833742873162609E-3</v>
      </c>
      <c r="CW89" s="128">
        <v>5.1522427940319394E-4</v>
      </c>
      <c r="CX89" s="128">
        <v>3.0426966852433639E-4</v>
      </c>
      <c r="CY89" s="128">
        <v>2.9384656479262204E-3</v>
      </c>
      <c r="CZ89" s="128">
        <v>1.3384170723699249E-3</v>
      </c>
      <c r="DA89" s="128">
        <v>9.5072004376674192E-4</v>
      </c>
      <c r="DB89" s="128">
        <v>3.8354849003921189E-4</v>
      </c>
      <c r="DC89" s="128">
        <v>2.0658553129634682E-3</v>
      </c>
      <c r="DD89" s="128">
        <v>1.85900959287089E-3</v>
      </c>
      <c r="DE89" s="128">
        <v>4.208692112281355E-4</v>
      </c>
      <c r="DF89" s="128">
        <v>3.2299409315983684E-4</v>
      </c>
      <c r="DG89" s="128">
        <v>1.6810985058712813E-3</v>
      </c>
      <c r="DH89" s="128">
        <v>3.192072650093445E-4</v>
      </c>
      <c r="DI89" s="128">
        <v>8.7967135355227334E-4</v>
      </c>
      <c r="DJ89" s="128">
        <v>4.0392554392013324E-4</v>
      </c>
      <c r="DK89" s="128">
        <v>7.4576570835665091E-4</v>
      </c>
    </row>
    <row r="90" spans="2:115">
      <c r="B90" s="129">
        <v>594</v>
      </c>
      <c r="C90" s="127" t="s">
        <v>557</v>
      </c>
      <c r="D90" s="128">
        <v>0.27662735167983421</v>
      </c>
      <c r="E90" s="128">
        <v>0.25002764901969005</v>
      </c>
      <c r="F90" s="128">
        <v>8.0705129579302912E-2</v>
      </c>
      <c r="G90" s="128">
        <v>6.693816710271412E-3</v>
      </c>
      <c r="H90" s="128">
        <v>3.9488159398669148E-2</v>
      </c>
      <c r="I90" s="128">
        <v>3.1010750718387305E-2</v>
      </c>
      <c r="J90" s="128">
        <v>3.9032786550650305E-4</v>
      </c>
      <c r="K90" s="128">
        <v>3.1321691261465399E-4</v>
      </c>
      <c r="L90" s="128">
        <v>3.3863357309689716E-4</v>
      </c>
      <c r="M90" s="128">
        <v>2.0558042797421566E-4</v>
      </c>
      <c r="N90" s="128">
        <v>3.6969199821041061E-4</v>
      </c>
      <c r="O90" s="128">
        <v>1.7006918894604578E-4</v>
      </c>
      <c r="P90" s="128">
        <v>4.7489200352799385E-4</v>
      </c>
      <c r="Q90" s="128">
        <v>6.019730641996185E-4</v>
      </c>
      <c r="R90" s="128">
        <v>4.8395838066064395E-4</v>
      </c>
      <c r="S90" s="128">
        <v>5.5436724258495446E-4</v>
      </c>
      <c r="T90" s="128">
        <v>0</v>
      </c>
      <c r="U90" s="128">
        <v>2.6002880780408543E-4</v>
      </c>
      <c r="V90" s="128">
        <v>5.0379616302676639E-4</v>
      </c>
      <c r="W90" s="128">
        <v>4.2762205213990492E-4</v>
      </c>
      <c r="X90" s="128">
        <v>9.4019545871007731E-4</v>
      </c>
      <c r="Y90" s="128">
        <v>5.6971955564777616E-4</v>
      </c>
      <c r="Z90" s="128">
        <v>6.2946128080515484E-4</v>
      </c>
      <c r="AA90" s="128">
        <v>3.9525230502215143E-4</v>
      </c>
      <c r="AB90" s="128">
        <v>3.089463364500642E-4</v>
      </c>
      <c r="AC90" s="128">
        <v>2.2008953463292319E-4</v>
      </c>
      <c r="AD90" s="128">
        <v>0</v>
      </c>
      <c r="AE90" s="128">
        <v>3.834998369046262E-4</v>
      </c>
      <c r="AF90" s="128">
        <v>1.505994955023505E-3</v>
      </c>
      <c r="AG90" s="128">
        <v>5.6509669363589727E-4</v>
      </c>
      <c r="AH90" s="128">
        <v>1.5067393410753685E-3</v>
      </c>
      <c r="AI90" s="128">
        <v>7.0500609222541382E-4</v>
      </c>
      <c r="AJ90" s="128">
        <v>9.7162482351529787E-5</v>
      </c>
      <c r="AK90" s="128">
        <v>5.9551700510655683E-4</v>
      </c>
      <c r="AL90" s="128">
        <v>4.9751643632634749E-4</v>
      </c>
      <c r="AM90" s="128">
        <v>6.8590262907694706E-4</v>
      </c>
      <c r="AN90" s="128">
        <v>4.1429260600862514E-4</v>
      </c>
      <c r="AO90" s="128">
        <v>4.7138805207154894E-4</v>
      </c>
      <c r="AP90" s="128">
        <v>4.4820698590581552E-4</v>
      </c>
      <c r="AQ90" s="128">
        <v>9.4286152129549106E-4</v>
      </c>
      <c r="AR90" s="128">
        <v>6.303753234335231E-4</v>
      </c>
      <c r="AS90" s="128">
        <v>9.3064710740951406E-5</v>
      </c>
      <c r="AT90" s="128">
        <v>9.6570164329104027E-5</v>
      </c>
      <c r="AU90" s="128">
        <v>3.3520234320217875E-4</v>
      </c>
      <c r="AV90" s="128">
        <v>4.5867367342326034E-4</v>
      </c>
      <c r="AW90" s="128">
        <v>6.8376838218310961E-5</v>
      </c>
      <c r="AX90" s="128">
        <v>1.933387368138723E-4</v>
      </c>
      <c r="AY90" s="128">
        <v>3.1484594989171033E-4</v>
      </c>
      <c r="AZ90" s="128">
        <v>3.391930320964421E-4</v>
      </c>
      <c r="BA90" s="128">
        <v>9.0054653976280087E-4</v>
      </c>
      <c r="BB90" s="128">
        <v>5.6767340769442909E-4</v>
      </c>
      <c r="BC90" s="128">
        <v>3.8963481122620245E-4</v>
      </c>
      <c r="BD90" s="128">
        <v>3.6367486893425986E-4</v>
      </c>
      <c r="BE90" s="128">
        <v>3.187644325883965E-4</v>
      </c>
      <c r="BF90" s="128">
        <v>4.2771576620953653E-4</v>
      </c>
      <c r="BG90" s="128">
        <v>5.8366545806367513E-4</v>
      </c>
      <c r="BH90" s="128">
        <v>2.9910942080432263E-4</v>
      </c>
      <c r="BI90" s="128">
        <v>3.8339043719092767E-4</v>
      </c>
      <c r="BJ90" s="128">
        <v>3.7631371320781185E-4</v>
      </c>
      <c r="BK90" s="128">
        <v>3.9608441379846793E-4</v>
      </c>
      <c r="BL90" s="128">
        <v>3.6785739953011355E-4</v>
      </c>
      <c r="BM90" s="128">
        <v>5.5603373772721855E-4</v>
      </c>
      <c r="BN90" s="128">
        <v>4.3882970520656779E-4</v>
      </c>
      <c r="BO90" s="128">
        <v>3.0699169332293097E-4</v>
      </c>
      <c r="BP90" s="128">
        <v>6.8948437173846041E-4</v>
      </c>
      <c r="BQ90" s="128">
        <v>2.9844970674313087E-4</v>
      </c>
      <c r="BR90" s="128">
        <v>5.072642130141958E-4</v>
      </c>
      <c r="BS90" s="128">
        <v>4.4887019450902811E-4</v>
      </c>
      <c r="BT90" s="128">
        <v>5.4959104686376037E-4</v>
      </c>
      <c r="BU90" s="128">
        <v>5.7624513036707398E-4</v>
      </c>
      <c r="BV90" s="128">
        <v>2.9826725483559995E-4</v>
      </c>
      <c r="BW90" s="128">
        <v>2.9970524009662714E-4</v>
      </c>
      <c r="BX90" s="128">
        <v>6.246959059813624E-4</v>
      </c>
      <c r="BY90" s="128">
        <v>6.5835389833823635E-4</v>
      </c>
      <c r="BZ90" s="128">
        <v>3.4057714203540976E-3</v>
      </c>
      <c r="CA90" s="128">
        <v>1.6503124607615677E-3</v>
      </c>
      <c r="CB90" s="128">
        <v>5.55981425979676E-4</v>
      </c>
      <c r="CC90" s="128">
        <v>6.3894422703780469E-4</v>
      </c>
      <c r="CD90" s="128">
        <v>1.1451888362676013E-4</v>
      </c>
      <c r="CE90" s="128">
        <v>7.523254856945798E-4</v>
      </c>
      <c r="CF90" s="128">
        <v>3.6955116222804488E-4</v>
      </c>
      <c r="CG90" s="128">
        <v>6.3082711401002119E-4</v>
      </c>
      <c r="CH90" s="128">
        <v>4.5346260176205427E-4</v>
      </c>
      <c r="CI90" s="128">
        <v>8.5848547721260947E-4</v>
      </c>
      <c r="CJ90" s="128">
        <v>6.3807776608454478E-4</v>
      </c>
      <c r="CK90" s="128">
        <v>6.2290703987931233E-4</v>
      </c>
      <c r="CL90" s="128">
        <v>4.0924475288122878E-4</v>
      </c>
      <c r="CM90" s="128">
        <v>9.7284928286732013E-3</v>
      </c>
      <c r="CN90" s="128">
        <v>6.459641047622023E-3</v>
      </c>
      <c r="CO90" s="128">
        <v>6.2282268846974706E-3</v>
      </c>
      <c r="CP90" s="128">
        <v>1.0354168696237105</v>
      </c>
      <c r="CQ90" s="128">
        <v>3.0001704076930581E-3</v>
      </c>
      <c r="CR90" s="128">
        <v>8.082393856824713E-4</v>
      </c>
      <c r="CS90" s="128">
        <v>2.1116151167422715E-4</v>
      </c>
      <c r="CT90" s="128">
        <v>1.0810371785195897E-3</v>
      </c>
      <c r="CU90" s="128">
        <v>4.6584439009073601E-4</v>
      </c>
      <c r="CV90" s="128">
        <v>8.3268154931317117E-4</v>
      </c>
      <c r="CW90" s="128">
        <v>4.1313129161342006E-4</v>
      </c>
      <c r="CX90" s="128">
        <v>3.5960524319697903E-4</v>
      </c>
      <c r="CY90" s="128">
        <v>5.6426175469117873E-4</v>
      </c>
      <c r="CZ90" s="128">
        <v>1.8881771197237604E-3</v>
      </c>
      <c r="DA90" s="128">
        <v>6.575534168508701E-2</v>
      </c>
      <c r="DB90" s="128">
        <v>9.1651984559657407E-4</v>
      </c>
      <c r="DC90" s="128">
        <v>4.2794407724611547E-3</v>
      </c>
      <c r="DD90" s="128">
        <v>2.4582274399499475E-3</v>
      </c>
      <c r="DE90" s="128">
        <v>3.0525574499687784E-3</v>
      </c>
      <c r="DF90" s="128">
        <v>2.2227158538544131E-3</v>
      </c>
      <c r="DG90" s="128">
        <v>7.824163240217108E-4</v>
      </c>
      <c r="DH90" s="128">
        <v>1.5262221259197139E-3</v>
      </c>
      <c r="DI90" s="128">
        <v>8.3674640831616547E-4</v>
      </c>
      <c r="DJ90" s="128">
        <v>7.3014456360302672E-4</v>
      </c>
      <c r="DK90" s="128">
        <v>8.2295972185499246E-3</v>
      </c>
    </row>
    <row r="91" spans="2:115">
      <c r="B91" s="129">
        <v>595</v>
      </c>
      <c r="C91" s="127" t="s">
        <v>558</v>
      </c>
      <c r="D91" s="128">
        <v>0.19512280549170569</v>
      </c>
      <c r="E91" s="128">
        <v>0.24460426512783615</v>
      </c>
      <c r="F91" s="128">
        <v>0.10469215998516235</v>
      </c>
      <c r="G91" s="128">
        <v>3.4082851464020732E-3</v>
      </c>
      <c r="H91" s="128">
        <v>4.7588644944306549E-2</v>
      </c>
      <c r="I91" s="128">
        <v>4.1394378268201561E-2</v>
      </c>
      <c r="J91" s="128">
        <v>2.4740603513921449E-4</v>
      </c>
      <c r="K91" s="128">
        <v>2.8587999075617139E-4</v>
      </c>
      <c r="L91" s="128">
        <v>5.5311978460688058E-4</v>
      </c>
      <c r="M91" s="128">
        <v>2.017157616072076E-4</v>
      </c>
      <c r="N91" s="128">
        <v>3.1478252789056687E-4</v>
      </c>
      <c r="O91" s="128">
        <v>5.5293543226555204E-5</v>
      </c>
      <c r="P91" s="128">
        <v>4.8087160369649775E-4</v>
      </c>
      <c r="Q91" s="128">
        <v>2.8154877903374204E-4</v>
      </c>
      <c r="R91" s="128">
        <v>2.1512449837072237E-4</v>
      </c>
      <c r="S91" s="128">
        <v>5.0923438662174689E-4</v>
      </c>
      <c r="T91" s="128">
        <v>0</v>
      </c>
      <c r="U91" s="128">
        <v>2.5733349099013375E-4</v>
      </c>
      <c r="V91" s="128">
        <v>4.8786626766629272E-4</v>
      </c>
      <c r="W91" s="128">
        <v>2.2116961522191319E-4</v>
      </c>
      <c r="X91" s="128">
        <v>8.4466421068721893E-4</v>
      </c>
      <c r="Y91" s="128">
        <v>1.6398813218193318E-4</v>
      </c>
      <c r="Z91" s="128">
        <v>5.2930588545459288E-4</v>
      </c>
      <c r="AA91" s="128">
        <v>3.8738503496562693E-4</v>
      </c>
      <c r="AB91" s="128">
        <v>1.0799920384524124E-3</v>
      </c>
      <c r="AC91" s="128">
        <v>1.2789458139016049E-4</v>
      </c>
      <c r="AD91" s="128">
        <v>0</v>
      </c>
      <c r="AE91" s="128">
        <v>8.3707109897110458E-5</v>
      </c>
      <c r="AF91" s="128">
        <v>1.9651393801293408E-4</v>
      </c>
      <c r="AG91" s="128">
        <v>2.8665230427083355E-4</v>
      </c>
      <c r="AH91" s="128">
        <v>6.8941747463063536E-4</v>
      </c>
      <c r="AI91" s="128">
        <v>4.8640597689378318E-4</v>
      </c>
      <c r="AJ91" s="128">
        <v>4.2850933049011092E-5</v>
      </c>
      <c r="AK91" s="128">
        <v>4.7474221829844974E-4</v>
      </c>
      <c r="AL91" s="128">
        <v>1.89624774183278E-4</v>
      </c>
      <c r="AM91" s="128">
        <v>6.9164843335900417E-4</v>
      </c>
      <c r="AN91" s="128">
        <v>4.9679584008623979E-4</v>
      </c>
      <c r="AO91" s="128">
        <v>1.7330897730299285E-4</v>
      </c>
      <c r="AP91" s="128">
        <v>1.7430090895039513E-4</v>
      </c>
      <c r="AQ91" s="128">
        <v>4.1282710455804803E-4</v>
      </c>
      <c r="AR91" s="128">
        <v>2.6408386579823814E-4</v>
      </c>
      <c r="AS91" s="128">
        <v>4.4731971329162816E-5</v>
      </c>
      <c r="AT91" s="128">
        <v>3.531522972675602E-5</v>
      </c>
      <c r="AU91" s="128">
        <v>1.3022542846404797E-4</v>
      </c>
      <c r="AV91" s="128">
        <v>1.98387631016614E-4</v>
      </c>
      <c r="AW91" s="128">
        <v>6.6826025536545901E-5</v>
      </c>
      <c r="AX91" s="128">
        <v>1.2606495707006519E-4</v>
      </c>
      <c r="AY91" s="128">
        <v>2.1869989756508564E-4</v>
      </c>
      <c r="AZ91" s="128">
        <v>2.8257515097525202E-4</v>
      </c>
      <c r="BA91" s="128">
        <v>2.7021632959017925E-4</v>
      </c>
      <c r="BB91" s="128">
        <v>3.1758270468827286E-4</v>
      </c>
      <c r="BC91" s="128">
        <v>3.1535648441778532E-4</v>
      </c>
      <c r="BD91" s="128">
        <v>2.4612443736506497E-4</v>
      </c>
      <c r="BE91" s="128">
        <v>3.0801777832239709E-4</v>
      </c>
      <c r="BF91" s="128">
        <v>3.6404258043445996E-4</v>
      </c>
      <c r="BG91" s="128">
        <v>3.372974271050729E-4</v>
      </c>
      <c r="BH91" s="128">
        <v>3.0463563053573499E-4</v>
      </c>
      <c r="BI91" s="128">
        <v>3.0283134474472299E-4</v>
      </c>
      <c r="BJ91" s="128">
        <v>3.4440454681153348E-4</v>
      </c>
      <c r="BK91" s="128">
        <v>5.9971626705579949E-4</v>
      </c>
      <c r="BL91" s="128">
        <v>1.8094436565076444E-4</v>
      </c>
      <c r="BM91" s="128">
        <v>2.9219164821417474E-4</v>
      </c>
      <c r="BN91" s="128">
        <v>2.5943894419359708E-4</v>
      </c>
      <c r="BO91" s="128">
        <v>1.5512941496498704E-4</v>
      </c>
      <c r="BP91" s="128">
        <v>5.3706584239192031E-4</v>
      </c>
      <c r="BQ91" s="128">
        <v>4.2515897821583486E-4</v>
      </c>
      <c r="BR91" s="128">
        <v>3.7653037292481161E-4</v>
      </c>
      <c r="BS91" s="128">
        <v>3.2649781709403959E-4</v>
      </c>
      <c r="BT91" s="128">
        <v>3.7333424349635135E-4</v>
      </c>
      <c r="BU91" s="128">
        <v>4.1439426081355571E-4</v>
      </c>
      <c r="BV91" s="128">
        <v>1.6655786070910578E-4</v>
      </c>
      <c r="BW91" s="128">
        <v>1.9260976176117326E-4</v>
      </c>
      <c r="BX91" s="128">
        <v>4.8101084911386004E-4</v>
      </c>
      <c r="BY91" s="128">
        <v>4.4255890917345805E-4</v>
      </c>
      <c r="BZ91" s="128">
        <v>5.0303242813318281E-4</v>
      </c>
      <c r="CA91" s="128">
        <v>8.7775180708782839E-4</v>
      </c>
      <c r="CB91" s="128">
        <v>4.4170618419752815E-4</v>
      </c>
      <c r="CC91" s="128">
        <v>3.3035373482363247E-4</v>
      </c>
      <c r="CD91" s="128">
        <v>6.1374930545286861E-5</v>
      </c>
      <c r="CE91" s="128">
        <v>5.6552955768702736E-4</v>
      </c>
      <c r="CF91" s="128">
        <v>2.687330013517231E-4</v>
      </c>
      <c r="CG91" s="128">
        <v>1.7100774090394519E-4</v>
      </c>
      <c r="CH91" s="128">
        <v>4.9368714765865779E-4</v>
      </c>
      <c r="CI91" s="128">
        <v>5.83370831643222E-4</v>
      </c>
      <c r="CJ91" s="128">
        <v>6.2820707919574727E-4</v>
      </c>
      <c r="CK91" s="128">
        <v>3.4430157387166453E-4</v>
      </c>
      <c r="CL91" s="128">
        <v>3.8549872146204051E-4</v>
      </c>
      <c r="CM91" s="128">
        <v>1.0870595461876002E-3</v>
      </c>
      <c r="CN91" s="128">
        <v>2.6670717385836387E-2</v>
      </c>
      <c r="CO91" s="128">
        <v>1.1980147352347894E-3</v>
      </c>
      <c r="CP91" s="128">
        <v>1.5899059743507049E-3</v>
      </c>
      <c r="CQ91" s="128">
        <v>1.0134166219673681</v>
      </c>
      <c r="CR91" s="128">
        <v>9.5973113998898537E-4</v>
      </c>
      <c r="CS91" s="128">
        <v>3.7976253765785993E-4</v>
      </c>
      <c r="CT91" s="128">
        <v>3.3414002503405812E-3</v>
      </c>
      <c r="CU91" s="128">
        <v>7.3739468997854483E-4</v>
      </c>
      <c r="CV91" s="128">
        <v>1.1318655159733321E-3</v>
      </c>
      <c r="CW91" s="128">
        <v>1.3632536806977176E-3</v>
      </c>
      <c r="CX91" s="128">
        <v>5.9601666755986242E-4</v>
      </c>
      <c r="CY91" s="128">
        <v>3.1592940870397252E-3</v>
      </c>
      <c r="CZ91" s="128">
        <v>3.8363321575553229E-4</v>
      </c>
      <c r="DA91" s="128">
        <v>4.0625276085166848E-2</v>
      </c>
      <c r="DB91" s="128">
        <v>2.0738293269182087E-4</v>
      </c>
      <c r="DC91" s="128">
        <v>1.2059329206749987E-3</v>
      </c>
      <c r="DD91" s="128">
        <v>1.0318562583323235E-3</v>
      </c>
      <c r="DE91" s="128">
        <v>6.3937937121551713E-4</v>
      </c>
      <c r="DF91" s="128">
        <v>1.2819401407135195E-3</v>
      </c>
      <c r="DG91" s="128">
        <v>4.2837275880328223E-3</v>
      </c>
      <c r="DH91" s="128">
        <v>8.1781613217634178E-4</v>
      </c>
      <c r="DI91" s="128">
        <v>6.7137352899829955E-4</v>
      </c>
      <c r="DJ91" s="128">
        <v>1.9555257023140893E-4</v>
      </c>
      <c r="DK91" s="128">
        <v>2.8742344430650053E-4</v>
      </c>
    </row>
    <row r="92" spans="2:115">
      <c r="B92" s="129">
        <v>611</v>
      </c>
      <c r="C92" s="127" t="s">
        <v>559</v>
      </c>
      <c r="D92" s="128">
        <v>1</v>
      </c>
      <c r="E92" s="128">
        <v>0.36924482699005529</v>
      </c>
      <c r="F92" s="128">
        <v>0</v>
      </c>
      <c r="G92" s="128">
        <v>2.7258709934576491E-3</v>
      </c>
      <c r="H92" s="128">
        <v>4.985579221690678E-2</v>
      </c>
      <c r="I92" s="128">
        <v>4.985579221690678E-2</v>
      </c>
      <c r="J92" s="128">
        <v>4.8700429479619432E-4</v>
      </c>
      <c r="K92" s="128">
        <v>2.0735412997932402E-4</v>
      </c>
      <c r="L92" s="128">
        <v>1.161203288958032E-4</v>
      </c>
      <c r="M92" s="128">
        <v>6.7986859245717867E-5</v>
      </c>
      <c r="N92" s="128">
        <v>8.3644889376560238E-4</v>
      </c>
      <c r="O92" s="128">
        <v>1.4404084962092232E-4</v>
      </c>
      <c r="P92" s="128">
        <v>5.1008584182298477E-4</v>
      </c>
      <c r="Q92" s="128">
        <v>2.3198310149181835E-4</v>
      </c>
      <c r="R92" s="128">
        <v>1.5553363150422106E-4</v>
      </c>
      <c r="S92" s="128">
        <v>8.3857632181393255E-4</v>
      </c>
      <c r="T92" s="128">
        <v>0</v>
      </c>
      <c r="U92" s="128">
        <v>1.6550892257478393E-4</v>
      </c>
      <c r="V92" s="128">
        <v>2.3298684506232136E-4</v>
      </c>
      <c r="W92" s="128">
        <v>3.9872780207967241E-4</v>
      </c>
      <c r="X92" s="128">
        <v>3.4259486067396753E-4</v>
      </c>
      <c r="Y92" s="128">
        <v>1.3621698510146588E-4</v>
      </c>
      <c r="Z92" s="128">
        <v>3.3116694866858291E-4</v>
      </c>
      <c r="AA92" s="128">
        <v>1.3869145431032913E-4</v>
      </c>
      <c r="AB92" s="128">
        <v>5.7234141580198623E-5</v>
      </c>
      <c r="AC92" s="128">
        <v>6.3554959417465973E-5</v>
      </c>
      <c r="AD92" s="128">
        <v>0</v>
      </c>
      <c r="AE92" s="128">
        <v>4.9722645419335404E-5</v>
      </c>
      <c r="AF92" s="128">
        <v>2.5153254397773878E-4</v>
      </c>
      <c r="AG92" s="128">
        <v>6.9832963773242625E-4</v>
      </c>
      <c r="AH92" s="128">
        <v>7.0910698052146777E-5</v>
      </c>
      <c r="AI92" s="128">
        <v>8.7070199607550491E-5</v>
      </c>
      <c r="AJ92" s="128">
        <v>2.1637783292691518E-5</v>
      </c>
      <c r="AK92" s="128">
        <v>1.7372946049193649E-3</v>
      </c>
      <c r="AL92" s="128">
        <v>1.2829211032093195E-4</v>
      </c>
      <c r="AM92" s="128">
        <v>6.3586690046958346E-4</v>
      </c>
      <c r="AN92" s="128">
        <v>2.8266639317666651E-4</v>
      </c>
      <c r="AO92" s="128">
        <v>6.0450136540207515E-4</v>
      </c>
      <c r="AP92" s="128">
        <v>4.364971472339395E-4</v>
      </c>
      <c r="AQ92" s="128">
        <v>1.0653329871473523E-4</v>
      </c>
      <c r="AR92" s="128">
        <v>8.8338772254668472E-4</v>
      </c>
      <c r="AS92" s="128">
        <v>1.8053985270855691E-4</v>
      </c>
      <c r="AT92" s="128">
        <v>1.124885279325684E-4</v>
      </c>
      <c r="AU92" s="128">
        <v>7.8733007891745562E-4</v>
      </c>
      <c r="AV92" s="128">
        <v>1.0833829084597509E-3</v>
      </c>
      <c r="AW92" s="128">
        <v>6.8863220250029133E-5</v>
      </c>
      <c r="AX92" s="128">
        <v>2.456543862860235E-4</v>
      </c>
      <c r="AY92" s="128">
        <v>2.8878941036661121E-4</v>
      </c>
      <c r="AZ92" s="128">
        <v>4.8876380266118819E-4</v>
      </c>
      <c r="BA92" s="128">
        <v>5.1161044786498752E-4</v>
      </c>
      <c r="BB92" s="128">
        <v>4.7084731469889724E-4</v>
      </c>
      <c r="BC92" s="128">
        <v>1.8722434870456823E-4</v>
      </c>
      <c r="BD92" s="128">
        <v>8.7456570519166412E-5</v>
      </c>
      <c r="BE92" s="128">
        <v>6.0729435451981969E-5</v>
      </c>
      <c r="BF92" s="128">
        <v>1.5891225000118462E-4</v>
      </c>
      <c r="BG92" s="128">
        <v>9.67062747819224E-5</v>
      </c>
      <c r="BH92" s="128">
        <v>6.6004808152851158E-5</v>
      </c>
      <c r="BI92" s="128">
        <v>3.650719038626294E-4</v>
      </c>
      <c r="BJ92" s="128">
        <v>1.9447167395242985E-4</v>
      </c>
      <c r="BK92" s="128">
        <v>1.1073510961556855E-4</v>
      </c>
      <c r="BL92" s="128">
        <v>6.6277655484570447E-5</v>
      </c>
      <c r="BM92" s="128">
        <v>1.012873181956545E-4</v>
      </c>
      <c r="BN92" s="128">
        <v>4.6398553584780963E-4</v>
      </c>
      <c r="BO92" s="128">
        <v>2.3141491787483741E-4</v>
      </c>
      <c r="BP92" s="128">
        <v>1.1988668615013156E-4</v>
      </c>
      <c r="BQ92" s="128">
        <v>1.5149339645434767E-4</v>
      </c>
      <c r="BR92" s="128">
        <v>6.2624298383817851E-4</v>
      </c>
      <c r="BS92" s="128">
        <v>7.7537423061777087E-4</v>
      </c>
      <c r="BT92" s="128">
        <v>5.8023614049693259E-4</v>
      </c>
      <c r="BU92" s="128">
        <v>8.3875493068762119E-4</v>
      </c>
      <c r="BV92" s="128">
        <v>2.3094163772456022E-4</v>
      </c>
      <c r="BW92" s="128">
        <v>1.5381620140841553E-4</v>
      </c>
      <c r="BX92" s="128">
        <v>4.1215328824501364E-4</v>
      </c>
      <c r="BY92" s="128">
        <v>5.7013557360100929E-4</v>
      </c>
      <c r="BZ92" s="128">
        <v>2.3607200771541637E-4</v>
      </c>
      <c r="CA92" s="128">
        <v>5.4740406198425435E-4</v>
      </c>
      <c r="CB92" s="128">
        <v>5.472489129595765E-4</v>
      </c>
      <c r="CC92" s="128">
        <v>4.3866771730101032E-4</v>
      </c>
      <c r="CD92" s="128">
        <v>4.9630917405338577E-5</v>
      </c>
      <c r="CE92" s="128">
        <v>3.4310630516378642E-4</v>
      </c>
      <c r="CF92" s="128">
        <v>9.8670547659761103E-5</v>
      </c>
      <c r="CG92" s="128">
        <v>1.4273172388917348E-4</v>
      </c>
      <c r="CH92" s="128">
        <v>2.5521671474782186E-4</v>
      </c>
      <c r="CI92" s="128">
        <v>2.796398881221343E-4</v>
      </c>
      <c r="CJ92" s="128">
        <v>2.0414541268012041E-4</v>
      </c>
      <c r="CK92" s="128">
        <v>3.5401655455818422E-4</v>
      </c>
      <c r="CL92" s="128">
        <v>4.2297331789259185E-5</v>
      </c>
      <c r="CM92" s="128">
        <v>4.0083285772768207E-4</v>
      </c>
      <c r="CN92" s="128">
        <v>5.0185073591191688E-4</v>
      </c>
      <c r="CO92" s="128">
        <v>9.767475634580123E-5</v>
      </c>
      <c r="CP92" s="128">
        <v>6.1675125720550832E-4</v>
      </c>
      <c r="CQ92" s="128">
        <v>2.1950392404961142E-4</v>
      </c>
      <c r="CR92" s="128">
        <v>1.000053828905286</v>
      </c>
      <c r="CS92" s="128">
        <v>1.6494478266566105E-4</v>
      </c>
      <c r="CT92" s="128">
        <v>1.152493742203259E-4</v>
      </c>
      <c r="CU92" s="128">
        <v>1.276563111357677E-4</v>
      </c>
      <c r="CV92" s="128">
        <v>8.7896535646646051E-4</v>
      </c>
      <c r="CW92" s="128">
        <v>2.2363744054064493E-4</v>
      </c>
      <c r="CX92" s="128">
        <v>2.4172444563101908E-4</v>
      </c>
      <c r="CY92" s="128">
        <v>4.7165480219533507E-4</v>
      </c>
      <c r="CZ92" s="128">
        <v>2.1331907922952288E-4</v>
      </c>
      <c r="DA92" s="128">
        <v>1.3195823695160319E-4</v>
      </c>
      <c r="DB92" s="128">
        <v>2.9001958652696022E-4</v>
      </c>
      <c r="DC92" s="128">
        <v>3.2105675387493184E-4</v>
      </c>
      <c r="DD92" s="128">
        <v>1.0019579749381375E-3</v>
      </c>
      <c r="DE92" s="128">
        <v>1.5694191787013533E-4</v>
      </c>
      <c r="DF92" s="128">
        <v>4.9616060120570734E-4</v>
      </c>
      <c r="DG92" s="128">
        <v>1.1897405366713854E-4</v>
      </c>
      <c r="DH92" s="128">
        <v>1.2674870009639482E-4</v>
      </c>
      <c r="DI92" s="128">
        <v>3.5065089741599502E-4</v>
      </c>
      <c r="DJ92" s="128">
        <v>1.2422863657590724E-4</v>
      </c>
      <c r="DK92" s="128">
        <v>5.2993809550068119E-2</v>
      </c>
    </row>
    <row r="93" spans="2:115">
      <c r="B93" s="129">
        <v>631</v>
      </c>
      <c r="C93" s="127" t="s">
        <v>560</v>
      </c>
      <c r="D93" s="128">
        <v>0.77418871350256457</v>
      </c>
      <c r="E93" s="128">
        <v>0.62475424379956668</v>
      </c>
      <c r="F93" s="128">
        <v>3.8280897365413243E-3</v>
      </c>
      <c r="G93" s="128">
        <v>2.6421722946925699E-2</v>
      </c>
      <c r="H93" s="128">
        <v>9.300565384028224E-2</v>
      </c>
      <c r="I93" s="128">
        <v>9.2904897913627035E-2</v>
      </c>
      <c r="J93" s="128">
        <v>1.1046112355998426E-4</v>
      </c>
      <c r="K93" s="128">
        <v>4.2383039205065343E-4</v>
      </c>
      <c r="L93" s="128">
        <v>1.1620504994281182E-4</v>
      </c>
      <c r="M93" s="128">
        <v>5.5042456239790612E-4</v>
      </c>
      <c r="N93" s="128">
        <v>2.3018859015262348E-4</v>
      </c>
      <c r="O93" s="128">
        <v>6.9629882857854525E-5</v>
      </c>
      <c r="P93" s="128">
        <v>6.9589021243398534E-4</v>
      </c>
      <c r="Q93" s="128">
        <v>2.5000532213474919E-4</v>
      </c>
      <c r="R93" s="128">
        <v>1.1274361721632205E-4</v>
      </c>
      <c r="S93" s="128">
        <v>1.9032601447296973E-3</v>
      </c>
      <c r="T93" s="128">
        <v>0</v>
      </c>
      <c r="U93" s="128">
        <v>7.219941405571218E-5</v>
      </c>
      <c r="V93" s="128">
        <v>1.0843739504368702E-4</v>
      </c>
      <c r="W93" s="128">
        <v>1.7234360907277443E-4</v>
      </c>
      <c r="X93" s="128">
        <v>1.4211991283970622E-3</v>
      </c>
      <c r="Y93" s="128">
        <v>2.0999342099848722E-4</v>
      </c>
      <c r="Z93" s="128">
        <v>2.0405609869970619E-4</v>
      </c>
      <c r="AA93" s="128">
        <v>1.0435805009643649E-4</v>
      </c>
      <c r="AB93" s="128">
        <v>1.6727411832851699E-4</v>
      </c>
      <c r="AC93" s="128">
        <v>1.0124348630644378E-4</v>
      </c>
      <c r="AD93" s="128">
        <v>0</v>
      </c>
      <c r="AE93" s="128">
        <v>1.4674856602628664E-4</v>
      </c>
      <c r="AF93" s="128">
        <v>1.1370361726333743E-3</v>
      </c>
      <c r="AG93" s="128">
        <v>5.1999905966374741E-4</v>
      </c>
      <c r="AH93" s="128">
        <v>3.2492952645387291E-4</v>
      </c>
      <c r="AI93" s="128">
        <v>3.8599463489401872E-4</v>
      </c>
      <c r="AJ93" s="128">
        <v>2.2116251589091777E-5</v>
      </c>
      <c r="AK93" s="128">
        <v>1.6336781906907345E-4</v>
      </c>
      <c r="AL93" s="128">
        <v>2.7871783866409639E-4</v>
      </c>
      <c r="AM93" s="128">
        <v>3.4116297694312833E-4</v>
      </c>
      <c r="AN93" s="128">
        <v>9.563647433683098E-5</v>
      </c>
      <c r="AO93" s="128">
        <v>1.4277976296233157E-4</v>
      </c>
      <c r="AP93" s="128">
        <v>4.9258273910917673E-4</v>
      </c>
      <c r="AQ93" s="128">
        <v>1.4369263520814743E-3</v>
      </c>
      <c r="AR93" s="128">
        <v>2.0089695651996341E-4</v>
      </c>
      <c r="AS93" s="128">
        <v>4.8164669288614434E-5</v>
      </c>
      <c r="AT93" s="128">
        <v>9.4627830199674361E-5</v>
      </c>
      <c r="AU93" s="128">
        <v>5.5132685622552048E-4</v>
      </c>
      <c r="AV93" s="128">
        <v>1.272920559910346E-4</v>
      </c>
      <c r="AW93" s="128">
        <v>3.9514212883009541E-5</v>
      </c>
      <c r="AX93" s="128">
        <v>7.6083016548966485E-5</v>
      </c>
      <c r="AY93" s="128">
        <v>6.2980769639016615E-4</v>
      </c>
      <c r="AZ93" s="128">
        <v>3.7033620318919163E-4</v>
      </c>
      <c r="BA93" s="128">
        <v>1.0196939161629497E-3</v>
      </c>
      <c r="BB93" s="128">
        <v>6.8007089262493844E-4</v>
      </c>
      <c r="BC93" s="128">
        <v>3.5667980897557857E-4</v>
      </c>
      <c r="BD93" s="128">
        <v>7.8612739337277919E-4</v>
      </c>
      <c r="BE93" s="128">
        <v>1.6460239990176504E-3</v>
      </c>
      <c r="BF93" s="128">
        <v>1.4937144947697002E-3</v>
      </c>
      <c r="BG93" s="128">
        <v>2.4570232294010173E-3</v>
      </c>
      <c r="BH93" s="128">
        <v>9.1212310649250354E-4</v>
      </c>
      <c r="BI93" s="128">
        <v>7.7947482336757047E-4</v>
      </c>
      <c r="BJ93" s="128">
        <v>2.1203627842363649E-3</v>
      </c>
      <c r="BK93" s="128">
        <v>5.3624775784999283E-4</v>
      </c>
      <c r="BL93" s="128">
        <v>3.2106866297251557E-4</v>
      </c>
      <c r="BM93" s="128">
        <v>6.3082764180837623E-4</v>
      </c>
      <c r="BN93" s="128">
        <v>2.1191399212470686E-3</v>
      </c>
      <c r="BO93" s="128">
        <v>1.0311658033311049E-4</v>
      </c>
      <c r="BP93" s="128">
        <v>2.2248937615647159E-4</v>
      </c>
      <c r="BQ93" s="128">
        <v>1.5492689199428649E-4</v>
      </c>
      <c r="BR93" s="128">
        <v>3.2621463505799997E-4</v>
      </c>
      <c r="BS93" s="128">
        <v>1.7386238482884655E-4</v>
      </c>
      <c r="BT93" s="128">
        <v>2.645368902046286E-4</v>
      </c>
      <c r="BU93" s="128">
        <v>3.6235926389229282E-4</v>
      </c>
      <c r="BV93" s="128">
        <v>7.0693982726363939E-4</v>
      </c>
      <c r="BW93" s="128">
        <v>6.1974136486049006E-4</v>
      </c>
      <c r="BX93" s="128">
        <v>2.6812220415930505E-4</v>
      </c>
      <c r="BY93" s="128">
        <v>5.0611617940897588E-4</v>
      </c>
      <c r="BZ93" s="128">
        <v>3.2268738161315898E-4</v>
      </c>
      <c r="CA93" s="128">
        <v>3.7750640044039005E-4</v>
      </c>
      <c r="CB93" s="128">
        <v>1.3301570576768838E-4</v>
      </c>
      <c r="CC93" s="128">
        <v>1.0083423053209503E-4</v>
      </c>
      <c r="CD93" s="128">
        <v>2.7265876261634285E-5</v>
      </c>
      <c r="CE93" s="128">
        <v>5.1313239669614971E-3</v>
      </c>
      <c r="CF93" s="128">
        <v>1.7897378170894404E-4</v>
      </c>
      <c r="CG93" s="128">
        <v>4.8175034839780212E-4</v>
      </c>
      <c r="CH93" s="128">
        <v>1.6370022177444808E-4</v>
      </c>
      <c r="CI93" s="128">
        <v>4.7019818668831136E-4</v>
      </c>
      <c r="CJ93" s="128">
        <v>4.1342483798193413E-4</v>
      </c>
      <c r="CK93" s="128">
        <v>2.5755674375717671E-4</v>
      </c>
      <c r="CL93" s="128">
        <v>1.5856088714964701E-4</v>
      </c>
      <c r="CM93" s="128">
        <v>6.9674062930996294E-3</v>
      </c>
      <c r="CN93" s="128">
        <v>2.1105981680762153E-3</v>
      </c>
      <c r="CO93" s="128">
        <v>3.7909161581310088E-3</v>
      </c>
      <c r="CP93" s="128">
        <v>6.9462311707191261E-3</v>
      </c>
      <c r="CQ93" s="128">
        <v>1.2761348298392535E-3</v>
      </c>
      <c r="CR93" s="128">
        <v>2.1527422601699088E-4</v>
      </c>
      <c r="CS93" s="128">
        <v>1.0000629688359457</v>
      </c>
      <c r="CT93" s="128">
        <v>2.4955143486083547E-4</v>
      </c>
      <c r="CU93" s="128">
        <v>2.1925996273301982E-4</v>
      </c>
      <c r="CV93" s="128">
        <v>1.9659764187527953E-4</v>
      </c>
      <c r="CW93" s="128">
        <v>1.2798755821009317E-4</v>
      </c>
      <c r="CX93" s="128">
        <v>1.2117290036560401E-4</v>
      </c>
      <c r="CY93" s="128">
        <v>1.5762005319245467E-4</v>
      </c>
      <c r="CZ93" s="128">
        <v>6.4228491839140385E-4</v>
      </c>
      <c r="DA93" s="128">
        <v>9.0079165803148603E-4</v>
      </c>
      <c r="DB93" s="128">
        <v>1.4946530545437915E-4</v>
      </c>
      <c r="DC93" s="128">
        <v>1.1366491299885039E-3</v>
      </c>
      <c r="DD93" s="128">
        <v>4.4204954549505768E-4</v>
      </c>
      <c r="DE93" s="128">
        <v>6.5765101058772675E-4</v>
      </c>
      <c r="DF93" s="128">
        <v>1.0783332613578155E-3</v>
      </c>
      <c r="DG93" s="128">
        <v>2.5815816948778121E-4</v>
      </c>
      <c r="DH93" s="128">
        <v>7.6202285322762712E-4</v>
      </c>
      <c r="DI93" s="128">
        <v>7.2420777070328086E-4</v>
      </c>
      <c r="DJ93" s="128">
        <v>1.1675067978727533E-4</v>
      </c>
      <c r="DK93" s="128">
        <v>2.6081529311441452E-3</v>
      </c>
    </row>
    <row r="94" spans="2:115">
      <c r="B94" s="129">
        <v>632</v>
      </c>
      <c r="C94" s="127" t="s">
        <v>561</v>
      </c>
      <c r="D94" s="128">
        <v>0.88283296105563347</v>
      </c>
      <c r="E94" s="128">
        <v>0.38129811532302893</v>
      </c>
      <c r="F94" s="128">
        <v>1.1589177256549321E-2</v>
      </c>
      <c r="G94" s="128">
        <v>0</v>
      </c>
      <c r="H94" s="128">
        <v>5.4336800219592751E-2</v>
      </c>
      <c r="I94" s="128">
        <v>5.4330581913738046E-2</v>
      </c>
      <c r="J94" s="128">
        <v>0</v>
      </c>
      <c r="K94" s="128">
        <v>0</v>
      </c>
      <c r="L94" s="128">
        <v>0</v>
      </c>
      <c r="M94" s="128">
        <v>0</v>
      </c>
      <c r="N94" s="128">
        <v>0</v>
      </c>
      <c r="O94" s="128">
        <v>0</v>
      </c>
      <c r="P94" s="128">
        <v>0</v>
      </c>
      <c r="Q94" s="128">
        <v>0</v>
      </c>
      <c r="R94" s="128">
        <v>0</v>
      </c>
      <c r="S94" s="128">
        <v>0</v>
      </c>
      <c r="T94" s="128">
        <v>0</v>
      </c>
      <c r="U94" s="128">
        <v>0</v>
      </c>
      <c r="V94" s="128">
        <v>0</v>
      </c>
      <c r="W94" s="128">
        <v>0</v>
      </c>
      <c r="X94" s="128">
        <v>0</v>
      </c>
      <c r="Y94" s="128">
        <v>0</v>
      </c>
      <c r="Z94" s="128">
        <v>0</v>
      </c>
      <c r="AA94" s="128">
        <v>0</v>
      </c>
      <c r="AB94" s="128">
        <v>0</v>
      </c>
      <c r="AC94" s="128">
        <v>0</v>
      </c>
      <c r="AD94" s="128">
        <v>0</v>
      </c>
      <c r="AE94" s="128">
        <v>0</v>
      </c>
      <c r="AF94" s="128">
        <v>0</v>
      </c>
      <c r="AG94" s="128">
        <v>0</v>
      </c>
      <c r="AH94" s="128">
        <v>0</v>
      </c>
      <c r="AI94" s="128">
        <v>0</v>
      </c>
      <c r="AJ94" s="128">
        <v>0</v>
      </c>
      <c r="AK94" s="128">
        <v>0</v>
      </c>
      <c r="AL94" s="128">
        <v>0</v>
      </c>
      <c r="AM94" s="128">
        <v>0</v>
      </c>
      <c r="AN94" s="128">
        <v>0</v>
      </c>
      <c r="AO94" s="128">
        <v>0</v>
      </c>
      <c r="AP94" s="128">
        <v>0</v>
      </c>
      <c r="AQ94" s="128">
        <v>0</v>
      </c>
      <c r="AR94" s="128">
        <v>0</v>
      </c>
      <c r="AS94" s="128">
        <v>0</v>
      </c>
      <c r="AT94" s="128">
        <v>0</v>
      </c>
      <c r="AU94" s="128">
        <v>0</v>
      </c>
      <c r="AV94" s="128">
        <v>0</v>
      </c>
      <c r="AW94" s="128">
        <v>0</v>
      </c>
      <c r="AX94" s="128">
        <v>0</v>
      </c>
      <c r="AY94" s="128">
        <v>0</v>
      </c>
      <c r="AZ94" s="128">
        <v>0</v>
      </c>
      <c r="BA94" s="128">
        <v>0</v>
      </c>
      <c r="BB94" s="128">
        <v>0</v>
      </c>
      <c r="BC94" s="128">
        <v>0</v>
      </c>
      <c r="BD94" s="128">
        <v>0</v>
      </c>
      <c r="BE94" s="128">
        <v>0</v>
      </c>
      <c r="BF94" s="128">
        <v>0</v>
      </c>
      <c r="BG94" s="128">
        <v>0</v>
      </c>
      <c r="BH94" s="128">
        <v>0</v>
      </c>
      <c r="BI94" s="128">
        <v>0</v>
      </c>
      <c r="BJ94" s="128">
        <v>0</v>
      </c>
      <c r="BK94" s="128">
        <v>0</v>
      </c>
      <c r="BL94" s="128">
        <v>0</v>
      </c>
      <c r="BM94" s="128">
        <v>0</v>
      </c>
      <c r="BN94" s="128">
        <v>0</v>
      </c>
      <c r="BO94" s="128">
        <v>0</v>
      </c>
      <c r="BP94" s="128">
        <v>0</v>
      </c>
      <c r="BQ94" s="128">
        <v>0</v>
      </c>
      <c r="BR94" s="128">
        <v>0</v>
      </c>
      <c r="BS94" s="128">
        <v>0</v>
      </c>
      <c r="BT94" s="128">
        <v>0</v>
      </c>
      <c r="BU94" s="128">
        <v>0</v>
      </c>
      <c r="BV94" s="128">
        <v>0</v>
      </c>
      <c r="BW94" s="128">
        <v>0</v>
      </c>
      <c r="BX94" s="128">
        <v>0</v>
      </c>
      <c r="BY94" s="128">
        <v>0</v>
      </c>
      <c r="BZ94" s="128">
        <v>0</v>
      </c>
      <c r="CA94" s="128">
        <v>0</v>
      </c>
      <c r="CB94" s="128">
        <v>0</v>
      </c>
      <c r="CC94" s="128">
        <v>0</v>
      </c>
      <c r="CD94" s="128">
        <v>0</v>
      </c>
      <c r="CE94" s="128">
        <v>0</v>
      </c>
      <c r="CF94" s="128">
        <v>0</v>
      </c>
      <c r="CG94" s="128">
        <v>0</v>
      </c>
      <c r="CH94" s="128">
        <v>0</v>
      </c>
      <c r="CI94" s="128">
        <v>0</v>
      </c>
      <c r="CJ94" s="128">
        <v>0</v>
      </c>
      <c r="CK94" s="128">
        <v>0</v>
      </c>
      <c r="CL94" s="128">
        <v>0</v>
      </c>
      <c r="CM94" s="128">
        <v>0</v>
      </c>
      <c r="CN94" s="128">
        <v>0</v>
      </c>
      <c r="CO94" s="128">
        <v>0</v>
      </c>
      <c r="CP94" s="128">
        <v>0</v>
      </c>
      <c r="CQ94" s="128">
        <v>0</v>
      </c>
      <c r="CR94" s="128">
        <v>0</v>
      </c>
      <c r="CS94" s="128">
        <v>0</v>
      </c>
      <c r="CT94" s="128">
        <v>1</v>
      </c>
      <c r="CU94" s="128">
        <v>0</v>
      </c>
      <c r="CV94" s="128">
        <v>0</v>
      </c>
      <c r="CW94" s="128">
        <v>0</v>
      </c>
      <c r="CX94" s="128">
        <v>0</v>
      </c>
      <c r="CY94" s="128">
        <v>0</v>
      </c>
      <c r="CZ94" s="128">
        <v>0</v>
      </c>
      <c r="DA94" s="128">
        <v>0</v>
      </c>
      <c r="DB94" s="128">
        <v>0</v>
      </c>
      <c r="DC94" s="128">
        <v>0</v>
      </c>
      <c r="DD94" s="128">
        <v>0</v>
      </c>
      <c r="DE94" s="128">
        <v>0</v>
      </c>
      <c r="DF94" s="128">
        <v>0</v>
      </c>
      <c r="DG94" s="128">
        <v>0</v>
      </c>
      <c r="DH94" s="128">
        <v>0</v>
      </c>
      <c r="DI94" s="128">
        <v>0</v>
      </c>
      <c r="DJ94" s="128">
        <v>0</v>
      </c>
      <c r="DK94" s="128">
        <v>0</v>
      </c>
    </row>
    <row r="95" spans="2:115">
      <c r="B95" s="129">
        <v>641</v>
      </c>
      <c r="C95" s="127" t="s">
        <v>562</v>
      </c>
      <c r="D95" s="128">
        <v>0.90091322211213132</v>
      </c>
      <c r="E95" s="128">
        <v>0.41415485159288246</v>
      </c>
      <c r="F95" s="128">
        <v>1.6422145218564815E-2</v>
      </c>
      <c r="G95" s="128">
        <v>3.1850304390851146E-2</v>
      </c>
      <c r="H95" s="128">
        <v>9.8525692434654089E-2</v>
      </c>
      <c r="I95" s="128">
        <v>9.2641629667513811E-2</v>
      </c>
      <c r="J95" s="128">
        <v>0</v>
      </c>
      <c r="K95" s="128">
        <v>0</v>
      </c>
      <c r="L95" s="128">
        <v>0</v>
      </c>
      <c r="M95" s="128">
        <v>0</v>
      </c>
      <c r="N95" s="128">
        <v>0</v>
      </c>
      <c r="O95" s="128">
        <v>0</v>
      </c>
      <c r="P95" s="128">
        <v>0</v>
      </c>
      <c r="Q95" s="128">
        <v>0</v>
      </c>
      <c r="R95" s="128">
        <v>0</v>
      </c>
      <c r="S95" s="128">
        <v>0</v>
      </c>
      <c r="T95" s="128">
        <v>0</v>
      </c>
      <c r="U95" s="128">
        <v>0</v>
      </c>
      <c r="V95" s="128">
        <v>0</v>
      </c>
      <c r="W95" s="128">
        <v>0</v>
      </c>
      <c r="X95" s="128">
        <v>0</v>
      </c>
      <c r="Y95" s="128">
        <v>0</v>
      </c>
      <c r="Z95" s="128">
        <v>0</v>
      </c>
      <c r="AA95" s="128">
        <v>0</v>
      </c>
      <c r="AB95" s="128">
        <v>0</v>
      </c>
      <c r="AC95" s="128">
        <v>0</v>
      </c>
      <c r="AD95" s="128">
        <v>0</v>
      </c>
      <c r="AE95" s="128">
        <v>0</v>
      </c>
      <c r="AF95" s="128">
        <v>0</v>
      </c>
      <c r="AG95" s="128">
        <v>0</v>
      </c>
      <c r="AH95" s="128">
        <v>0</v>
      </c>
      <c r="AI95" s="128">
        <v>0</v>
      </c>
      <c r="AJ95" s="128">
        <v>0</v>
      </c>
      <c r="AK95" s="128">
        <v>0</v>
      </c>
      <c r="AL95" s="128">
        <v>0</v>
      </c>
      <c r="AM95" s="128">
        <v>0</v>
      </c>
      <c r="AN95" s="128">
        <v>0</v>
      </c>
      <c r="AO95" s="128">
        <v>0</v>
      </c>
      <c r="AP95" s="128">
        <v>0</v>
      </c>
      <c r="AQ95" s="128">
        <v>0</v>
      </c>
      <c r="AR95" s="128">
        <v>0</v>
      </c>
      <c r="AS95" s="128">
        <v>0</v>
      </c>
      <c r="AT95" s="128">
        <v>0</v>
      </c>
      <c r="AU95" s="128">
        <v>0</v>
      </c>
      <c r="AV95" s="128">
        <v>0</v>
      </c>
      <c r="AW95" s="128">
        <v>0</v>
      </c>
      <c r="AX95" s="128">
        <v>0</v>
      </c>
      <c r="AY95" s="128">
        <v>0</v>
      </c>
      <c r="AZ95" s="128">
        <v>0</v>
      </c>
      <c r="BA95" s="128">
        <v>0</v>
      </c>
      <c r="BB95" s="128">
        <v>0</v>
      </c>
      <c r="BC95" s="128">
        <v>0</v>
      </c>
      <c r="BD95" s="128">
        <v>0</v>
      </c>
      <c r="BE95" s="128">
        <v>0</v>
      </c>
      <c r="BF95" s="128">
        <v>0</v>
      </c>
      <c r="BG95" s="128">
        <v>0</v>
      </c>
      <c r="BH95" s="128">
        <v>0</v>
      </c>
      <c r="BI95" s="128">
        <v>0</v>
      </c>
      <c r="BJ95" s="128">
        <v>0</v>
      </c>
      <c r="BK95" s="128">
        <v>0</v>
      </c>
      <c r="BL95" s="128">
        <v>0</v>
      </c>
      <c r="BM95" s="128">
        <v>0</v>
      </c>
      <c r="BN95" s="128">
        <v>0</v>
      </c>
      <c r="BO95" s="128">
        <v>0</v>
      </c>
      <c r="BP95" s="128">
        <v>0</v>
      </c>
      <c r="BQ95" s="128">
        <v>0</v>
      </c>
      <c r="BR95" s="128">
        <v>0</v>
      </c>
      <c r="BS95" s="128">
        <v>0</v>
      </c>
      <c r="BT95" s="128">
        <v>0</v>
      </c>
      <c r="BU95" s="128">
        <v>0</v>
      </c>
      <c r="BV95" s="128">
        <v>0</v>
      </c>
      <c r="BW95" s="128">
        <v>0</v>
      </c>
      <c r="BX95" s="128">
        <v>0</v>
      </c>
      <c r="BY95" s="128">
        <v>0</v>
      </c>
      <c r="BZ95" s="128">
        <v>0</v>
      </c>
      <c r="CA95" s="128">
        <v>0</v>
      </c>
      <c r="CB95" s="128">
        <v>0</v>
      </c>
      <c r="CC95" s="128">
        <v>0</v>
      </c>
      <c r="CD95" s="128">
        <v>0</v>
      </c>
      <c r="CE95" s="128">
        <v>0</v>
      </c>
      <c r="CF95" s="128">
        <v>0</v>
      </c>
      <c r="CG95" s="128">
        <v>0</v>
      </c>
      <c r="CH95" s="128">
        <v>0</v>
      </c>
      <c r="CI95" s="128">
        <v>0</v>
      </c>
      <c r="CJ95" s="128">
        <v>0</v>
      </c>
      <c r="CK95" s="128">
        <v>0</v>
      </c>
      <c r="CL95" s="128">
        <v>0</v>
      </c>
      <c r="CM95" s="128">
        <v>0</v>
      </c>
      <c r="CN95" s="128">
        <v>0</v>
      </c>
      <c r="CO95" s="128">
        <v>0</v>
      </c>
      <c r="CP95" s="128">
        <v>0</v>
      </c>
      <c r="CQ95" s="128">
        <v>0</v>
      </c>
      <c r="CR95" s="128">
        <v>0</v>
      </c>
      <c r="CS95" s="128">
        <v>0</v>
      </c>
      <c r="CT95" s="128">
        <v>0</v>
      </c>
      <c r="CU95" s="128">
        <v>1.0115330437217032</v>
      </c>
      <c r="CV95" s="128">
        <v>0</v>
      </c>
      <c r="CW95" s="128">
        <v>0</v>
      </c>
      <c r="CX95" s="128">
        <v>3.2079091333362856E-4</v>
      </c>
      <c r="CY95" s="128">
        <v>0</v>
      </c>
      <c r="CZ95" s="128">
        <v>0</v>
      </c>
      <c r="DA95" s="128">
        <v>0</v>
      </c>
      <c r="DB95" s="128">
        <v>0</v>
      </c>
      <c r="DC95" s="128">
        <v>0</v>
      </c>
      <c r="DD95" s="128">
        <v>0</v>
      </c>
      <c r="DE95" s="128">
        <v>0</v>
      </c>
      <c r="DF95" s="128">
        <v>0</v>
      </c>
      <c r="DG95" s="128">
        <v>0</v>
      </c>
      <c r="DH95" s="128">
        <v>0</v>
      </c>
      <c r="DI95" s="128">
        <v>0</v>
      </c>
      <c r="DJ95" s="128">
        <v>0</v>
      </c>
      <c r="DK95" s="128">
        <v>0</v>
      </c>
    </row>
    <row r="96" spans="2:115">
      <c r="B96" s="129">
        <v>642</v>
      </c>
      <c r="C96" s="127" t="s">
        <v>563</v>
      </c>
      <c r="D96" s="128">
        <v>0.78924577775500038</v>
      </c>
      <c r="E96" s="128">
        <v>0.48690229865999179</v>
      </c>
      <c r="F96" s="128">
        <v>2.3706913627031249E-2</v>
      </c>
      <c r="G96" s="128">
        <v>1.6181785904617428E-4</v>
      </c>
      <c r="H96" s="128">
        <v>7.0864477339229709E-2</v>
      </c>
      <c r="I96" s="128">
        <v>6.9361659793910013E-2</v>
      </c>
      <c r="J96" s="128">
        <v>2.7785919234537399E-5</v>
      </c>
      <c r="K96" s="128">
        <v>9.7758747649047241E-5</v>
      </c>
      <c r="L96" s="128">
        <v>2.0375201186524767E-5</v>
      </c>
      <c r="M96" s="128">
        <v>1.3263985518410047E-5</v>
      </c>
      <c r="N96" s="128">
        <v>3.7770366329963318E-5</v>
      </c>
      <c r="O96" s="128">
        <v>6.9004824892309899E-6</v>
      </c>
      <c r="P96" s="128">
        <v>2.3761262178476369E-5</v>
      </c>
      <c r="Q96" s="128">
        <v>4.3321578925858648E-5</v>
      </c>
      <c r="R96" s="128">
        <v>3.7681072553731137E-5</v>
      </c>
      <c r="S96" s="128">
        <v>1.7066276569947347E-4</v>
      </c>
      <c r="T96" s="128">
        <v>0</v>
      </c>
      <c r="U96" s="128">
        <v>2.1434647945159493E-5</v>
      </c>
      <c r="V96" s="128">
        <v>3.2559720710585203E-5</v>
      </c>
      <c r="W96" s="128">
        <v>2.690890987356784E-5</v>
      </c>
      <c r="X96" s="128">
        <v>3.6048491669639577E-5</v>
      </c>
      <c r="Y96" s="128">
        <v>8.3345750527117989E-5</v>
      </c>
      <c r="Z96" s="128">
        <v>4.8966076514110042E-5</v>
      </c>
      <c r="AA96" s="128">
        <v>3.5363242716628399E-5</v>
      </c>
      <c r="AB96" s="128">
        <v>4.5614000546911943E-5</v>
      </c>
      <c r="AC96" s="128">
        <v>3.6798234390107735E-5</v>
      </c>
      <c r="AD96" s="128">
        <v>0</v>
      </c>
      <c r="AE96" s="128">
        <v>1.8210670798674491E-5</v>
      </c>
      <c r="AF96" s="128">
        <v>6.348273682416261E-5</v>
      </c>
      <c r="AG96" s="128">
        <v>7.6969846469145212E-5</v>
      </c>
      <c r="AH96" s="128">
        <v>4.0596808535792418E-5</v>
      </c>
      <c r="AI96" s="128">
        <v>2.8179195258719515E-5</v>
      </c>
      <c r="AJ96" s="128">
        <v>6.6043533877785726E-6</v>
      </c>
      <c r="AK96" s="128">
        <v>7.2791636111042653E-5</v>
      </c>
      <c r="AL96" s="128">
        <v>2.2819569022771166E-5</v>
      </c>
      <c r="AM96" s="128">
        <v>2.3322261426368656E-5</v>
      </c>
      <c r="AN96" s="128">
        <v>3.2290992432832167E-5</v>
      </c>
      <c r="AO96" s="128">
        <v>4.8301212392592782E-5</v>
      </c>
      <c r="AP96" s="128">
        <v>5.3497318191996378E-5</v>
      </c>
      <c r="AQ96" s="128">
        <v>5.4525306535653012E-5</v>
      </c>
      <c r="AR96" s="128">
        <v>5.8902317883111381E-5</v>
      </c>
      <c r="AS96" s="128">
        <v>1.5194293305295499E-5</v>
      </c>
      <c r="AT96" s="128">
        <v>9.1175268094037439E-6</v>
      </c>
      <c r="AU96" s="128">
        <v>4.9435082386684975E-5</v>
      </c>
      <c r="AV96" s="128">
        <v>4.165196695104648E-5</v>
      </c>
      <c r="AW96" s="128">
        <v>4.4614230093890505E-5</v>
      </c>
      <c r="AX96" s="128">
        <v>4.7710301238841369E-5</v>
      </c>
      <c r="AY96" s="128">
        <v>2.2697378122143412E-5</v>
      </c>
      <c r="AZ96" s="128">
        <v>2.3638001010329329E-5</v>
      </c>
      <c r="BA96" s="128">
        <v>1.9826148839471438E-5</v>
      </c>
      <c r="BB96" s="128">
        <v>1.7927648532090196E-5</v>
      </c>
      <c r="BC96" s="128">
        <v>2.0596648358047146E-5</v>
      </c>
      <c r="BD96" s="128">
        <v>1.8642416664125981E-5</v>
      </c>
      <c r="BE96" s="128">
        <v>1.2888462318954705E-5</v>
      </c>
      <c r="BF96" s="128">
        <v>2.3637852253942993E-5</v>
      </c>
      <c r="BG96" s="128">
        <v>2.0909967465615764E-5</v>
      </c>
      <c r="BH96" s="128">
        <v>1.6233254369908619E-5</v>
      </c>
      <c r="BI96" s="128">
        <v>3.2104570223893829E-5</v>
      </c>
      <c r="BJ96" s="128">
        <v>1.6842447274953663E-5</v>
      </c>
      <c r="BK96" s="128">
        <v>2.4199138630997642E-5</v>
      </c>
      <c r="BL96" s="128">
        <v>2.2508034181713021E-5</v>
      </c>
      <c r="BM96" s="128">
        <v>2.0599464962021359E-5</v>
      </c>
      <c r="BN96" s="128">
        <v>1.8416053157240628E-5</v>
      </c>
      <c r="BO96" s="128">
        <v>1.5778708663559116E-5</v>
      </c>
      <c r="BP96" s="128">
        <v>2.8088990300515659E-5</v>
      </c>
      <c r="BQ96" s="128">
        <v>1.5489521532215946E-4</v>
      </c>
      <c r="BR96" s="128">
        <v>2.2383087562320929E-5</v>
      </c>
      <c r="BS96" s="128">
        <v>2.3783612176606512E-5</v>
      </c>
      <c r="BT96" s="128">
        <v>2.4167919108242603E-5</v>
      </c>
      <c r="BU96" s="128">
        <v>3.2808741850803154E-5</v>
      </c>
      <c r="BV96" s="128">
        <v>4.8496011191234176E-5</v>
      </c>
      <c r="BW96" s="128">
        <v>1.5575946449448733E-4</v>
      </c>
      <c r="BX96" s="128">
        <v>1.2809750956648447E-4</v>
      </c>
      <c r="BY96" s="128">
        <v>2.1528229850956984E-5</v>
      </c>
      <c r="BZ96" s="128">
        <v>3.0250077271817824E-5</v>
      </c>
      <c r="CA96" s="128">
        <v>1.1144435571576809E-4</v>
      </c>
      <c r="CB96" s="128">
        <v>3.9077744032462918E-5</v>
      </c>
      <c r="CC96" s="128">
        <v>4.2164982294270567E-5</v>
      </c>
      <c r="CD96" s="128">
        <v>7.4691581708637696E-6</v>
      </c>
      <c r="CE96" s="128">
        <v>4.9569800285832279E-5</v>
      </c>
      <c r="CF96" s="128">
        <v>7.4876975262661208E-6</v>
      </c>
      <c r="CG96" s="128">
        <v>2.7620620204730641E-5</v>
      </c>
      <c r="CH96" s="128">
        <v>6.8527873401799197E-5</v>
      </c>
      <c r="CI96" s="128">
        <v>1.2694355904663279E-5</v>
      </c>
      <c r="CJ96" s="128">
        <v>8.8708496183130415E-3</v>
      </c>
      <c r="CK96" s="128">
        <v>1.0658988660915218E-4</v>
      </c>
      <c r="CL96" s="128">
        <v>2.4297540174064327E-5</v>
      </c>
      <c r="CM96" s="128">
        <v>6.3348004167665341E-4</v>
      </c>
      <c r="CN96" s="128">
        <v>4.3868036374230737E-4</v>
      </c>
      <c r="CO96" s="128">
        <v>1.0372679867566554E-4</v>
      </c>
      <c r="CP96" s="128">
        <v>1.8734162032688434E-4</v>
      </c>
      <c r="CQ96" s="128">
        <v>1.3499620925685611E-4</v>
      </c>
      <c r="CR96" s="128">
        <v>2.9780563465756221E-5</v>
      </c>
      <c r="CS96" s="128">
        <v>1.5285080046638436E-5</v>
      </c>
      <c r="CT96" s="128">
        <v>4.2645548475346353E-5</v>
      </c>
      <c r="CU96" s="128">
        <v>7.9872376079229441E-3</v>
      </c>
      <c r="CV96" s="128">
        <v>1.0366145787304317</v>
      </c>
      <c r="CW96" s="128">
        <v>8.6465053619478498E-4</v>
      </c>
      <c r="CX96" s="128">
        <v>9.236953696899967E-4</v>
      </c>
      <c r="CY96" s="128">
        <v>2.3552139009749028E-5</v>
      </c>
      <c r="CZ96" s="128">
        <v>1.2961215865888853E-5</v>
      </c>
      <c r="DA96" s="128">
        <v>8.7156171575982768E-5</v>
      </c>
      <c r="DB96" s="128">
        <v>1.7204745386675722E-5</v>
      </c>
      <c r="DC96" s="128">
        <v>4.9028381582828173E-5</v>
      </c>
      <c r="DD96" s="128">
        <v>3.8895385178181687E-5</v>
      </c>
      <c r="DE96" s="128">
        <v>4.027192869332429E-4</v>
      </c>
      <c r="DF96" s="128">
        <v>2.0595774081603665E-5</v>
      </c>
      <c r="DG96" s="128">
        <v>9.8518777699847657E-5</v>
      </c>
      <c r="DH96" s="128">
        <v>3.2708641752504891E-3</v>
      </c>
      <c r="DI96" s="128">
        <v>1.6219703720929933E-4</v>
      </c>
      <c r="DJ96" s="128">
        <v>5.7450269309591792E-5</v>
      </c>
      <c r="DK96" s="128">
        <v>1.5411616385197928E-4</v>
      </c>
    </row>
    <row r="97" spans="2:115">
      <c r="B97" s="129">
        <v>643</v>
      </c>
      <c r="C97" s="127" t="s">
        <v>564</v>
      </c>
      <c r="D97" s="128">
        <v>0.98628013562372174</v>
      </c>
      <c r="E97" s="128">
        <v>0.72669396973916855</v>
      </c>
      <c r="F97" s="128">
        <v>1.4211099940975096E-2</v>
      </c>
      <c r="G97" s="128">
        <v>7.4900172608798159E-3</v>
      </c>
      <c r="H97" s="128">
        <v>0.19424305400044356</v>
      </c>
      <c r="I97" s="128">
        <v>0.1942326674489554</v>
      </c>
      <c r="J97" s="128">
        <v>0</v>
      </c>
      <c r="K97" s="128">
        <v>0</v>
      </c>
      <c r="L97" s="128">
        <v>0</v>
      </c>
      <c r="M97" s="128">
        <v>0</v>
      </c>
      <c r="N97" s="128">
        <v>0</v>
      </c>
      <c r="O97" s="128">
        <v>0</v>
      </c>
      <c r="P97" s="128">
        <v>0</v>
      </c>
      <c r="Q97" s="128">
        <v>0</v>
      </c>
      <c r="R97" s="128">
        <v>0</v>
      </c>
      <c r="S97" s="128">
        <v>0</v>
      </c>
      <c r="T97" s="128">
        <v>0</v>
      </c>
      <c r="U97" s="128">
        <v>0</v>
      </c>
      <c r="V97" s="128">
        <v>0</v>
      </c>
      <c r="W97" s="128">
        <v>0</v>
      </c>
      <c r="X97" s="128">
        <v>0</v>
      </c>
      <c r="Y97" s="128">
        <v>0</v>
      </c>
      <c r="Z97" s="128">
        <v>0</v>
      </c>
      <c r="AA97" s="128">
        <v>0</v>
      </c>
      <c r="AB97" s="128">
        <v>0</v>
      </c>
      <c r="AC97" s="128">
        <v>0</v>
      </c>
      <c r="AD97" s="128">
        <v>0</v>
      </c>
      <c r="AE97" s="128">
        <v>0</v>
      </c>
      <c r="AF97" s="128">
        <v>0</v>
      </c>
      <c r="AG97" s="128">
        <v>0</v>
      </c>
      <c r="AH97" s="128">
        <v>0</v>
      </c>
      <c r="AI97" s="128">
        <v>0</v>
      </c>
      <c r="AJ97" s="128">
        <v>0</v>
      </c>
      <c r="AK97" s="128">
        <v>0</v>
      </c>
      <c r="AL97" s="128">
        <v>0</v>
      </c>
      <c r="AM97" s="128">
        <v>0</v>
      </c>
      <c r="AN97" s="128">
        <v>0</v>
      </c>
      <c r="AO97" s="128">
        <v>0</v>
      </c>
      <c r="AP97" s="128">
        <v>0</v>
      </c>
      <c r="AQ97" s="128">
        <v>0</v>
      </c>
      <c r="AR97" s="128">
        <v>0</v>
      </c>
      <c r="AS97" s="128">
        <v>0</v>
      </c>
      <c r="AT97" s="128">
        <v>0</v>
      </c>
      <c r="AU97" s="128">
        <v>0</v>
      </c>
      <c r="AV97" s="128">
        <v>0</v>
      </c>
      <c r="AW97" s="128">
        <v>0</v>
      </c>
      <c r="AX97" s="128">
        <v>0</v>
      </c>
      <c r="AY97" s="128">
        <v>0</v>
      </c>
      <c r="AZ97" s="128">
        <v>0</v>
      </c>
      <c r="BA97" s="128">
        <v>0</v>
      </c>
      <c r="BB97" s="128">
        <v>0</v>
      </c>
      <c r="BC97" s="128">
        <v>0</v>
      </c>
      <c r="BD97" s="128">
        <v>0</v>
      </c>
      <c r="BE97" s="128">
        <v>0</v>
      </c>
      <c r="BF97" s="128">
        <v>0</v>
      </c>
      <c r="BG97" s="128">
        <v>0</v>
      </c>
      <c r="BH97" s="128">
        <v>0</v>
      </c>
      <c r="BI97" s="128">
        <v>0</v>
      </c>
      <c r="BJ97" s="128">
        <v>0</v>
      </c>
      <c r="BK97" s="128">
        <v>0</v>
      </c>
      <c r="BL97" s="128">
        <v>0</v>
      </c>
      <c r="BM97" s="128">
        <v>0</v>
      </c>
      <c r="BN97" s="128">
        <v>0</v>
      </c>
      <c r="BO97" s="128">
        <v>0</v>
      </c>
      <c r="BP97" s="128">
        <v>0</v>
      </c>
      <c r="BQ97" s="128">
        <v>0</v>
      </c>
      <c r="BR97" s="128">
        <v>0</v>
      </c>
      <c r="BS97" s="128">
        <v>0</v>
      </c>
      <c r="BT97" s="128">
        <v>0</v>
      </c>
      <c r="BU97" s="128">
        <v>0</v>
      </c>
      <c r="BV97" s="128">
        <v>0</v>
      </c>
      <c r="BW97" s="128">
        <v>0</v>
      </c>
      <c r="BX97" s="128">
        <v>0</v>
      </c>
      <c r="BY97" s="128">
        <v>0</v>
      </c>
      <c r="BZ97" s="128">
        <v>0</v>
      </c>
      <c r="CA97" s="128">
        <v>0</v>
      </c>
      <c r="CB97" s="128">
        <v>0</v>
      </c>
      <c r="CC97" s="128">
        <v>0</v>
      </c>
      <c r="CD97" s="128">
        <v>0</v>
      </c>
      <c r="CE97" s="128">
        <v>0</v>
      </c>
      <c r="CF97" s="128">
        <v>0</v>
      </c>
      <c r="CG97" s="128">
        <v>0</v>
      </c>
      <c r="CH97" s="128">
        <v>0</v>
      </c>
      <c r="CI97" s="128">
        <v>0</v>
      </c>
      <c r="CJ97" s="128">
        <v>0</v>
      </c>
      <c r="CK97" s="128">
        <v>0</v>
      </c>
      <c r="CL97" s="128">
        <v>0</v>
      </c>
      <c r="CM97" s="128">
        <v>0</v>
      </c>
      <c r="CN97" s="128">
        <v>0</v>
      </c>
      <c r="CO97" s="128">
        <v>0</v>
      </c>
      <c r="CP97" s="128">
        <v>0</v>
      </c>
      <c r="CQ97" s="128">
        <v>0</v>
      </c>
      <c r="CR97" s="128">
        <v>0</v>
      </c>
      <c r="CS97" s="128">
        <v>0</v>
      </c>
      <c r="CT97" s="128">
        <v>0</v>
      </c>
      <c r="CU97" s="128">
        <v>0</v>
      </c>
      <c r="CV97" s="128">
        <v>0</v>
      </c>
      <c r="CW97" s="128">
        <v>1</v>
      </c>
      <c r="CX97" s="128">
        <v>0</v>
      </c>
      <c r="CY97" s="128">
        <v>0</v>
      </c>
      <c r="CZ97" s="128">
        <v>0</v>
      </c>
      <c r="DA97" s="128">
        <v>0</v>
      </c>
      <c r="DB97" s="128">
        <v>0</v>
      </c>
      <c r="DC97" s="128">
        <v>0</v>
      </c>
      <c r="DD97" s="128">
        <v>0</v>
      </c>
      <c r="DE97" s="128">
        <v>0</v>
      </c>
      <c r="DF97" s="128">
        <v>0</v>
      </c>
      <c r="DG97" s="128">
        <v>0</v>
      </c>
      <c r="DH97" s="128">
        <v>0</v>
      </c>
      <c r="DI97" s="128">
        <v>0</v>
      </c>
      <c r="DJ97" s="128">
        <v>0</v>
      </c>
      <c r="DK97" s="128">
        <v>0</v>
      </c>
    </row>
    <row r="98" spans="2:115">
      <c r="B98" s="129">
        <v>644</v>
      </c>
      <c r="C98" s="127" t="s">
        <v>565</v>
      </c>
      <c r="D98" s="128">
        <v>1</v>
      </c>
      <c r="E98" s="128">
        <v>0.56409456168590544</v>
      </c>
      <c r="F98" s="128">
        <v>6.8266660665297713E-2</v>
      </c>
      <c r="G98" s="128">
        <v>4.260553318271439E-3</v>
      </c>
      <c r="H98" s="128">
        <v>0.16238142002794748</v>
      </c>
      <c r="I98" s="128">
        <v>0.16238142002794748</v>
      </c>
      <c r="J98" s="128">
        <v>0</v>
      </c>
      <c r="K98" s="128">
        <v>0</v>
      </c>
      <c r="L98" s="128">
        <v>0</v>
      </c>
      <c r="M98" s="128">
        <v>0</v>
      </c>
      <c r="N98" s="128">
        <v>0</v>
      </c>
      <c r="O98" s="128">
        <v>0</v>
      </c>
      <c r="P98" s="128">
        <v>0</v>
      </c>
      <c r="Q98" s="128">
        <v>0</v>
      </c>
      <c r="R98" s="128">
        <v>0</v>
      </c>
      <c r="S98" s="128">
        <v>0</v>
      </c>
      <c r="T98" s="128">
        <v>0</v>
      </c>
      <c r="U98" s="128">
        <v>0</v>
      </c>
      <c r="V98" s="128">
        <v>0</v>
      </c>
      <c r="W98" s="128">
        <v>0</v>
      </c>
      <c r="X98" s="128">
        <v>0</v>
      </c>
      <c r="Y98" s="128">
        <v>0</v>
      </c>
      <c r="Z98" s="128">
        <v>0</v>
      </c>
      <c r="AA98" s="128">
        <v>0</v>
      </c>
      <c r="AB98" s="128">
        <v>0</v>
      </c>
      <c r="AC98" s="128">
        <v>0</v>
      </c>
      <c r="AD98" s="128">
        <v>0</v>
      </c>
      <c r="AE98" s="128">
        <v>0</v>
      </c>
      <c r="AF98" s="128">
        <v>0</v>
      </c>
      <c r="AG98" s="128">
        <v>0</v>
      </c>
      <c r="AH98" s="128">
        <v>0</v>
      </c>
      <c r="AI98" s="128">
        <v>0</v>
      </c>
      <c r="AJ98" s="128">
        <v>0</v>
      </c>
      <c r="AK98" s="128">
        <v>0</v>
      </c>
      <c r="AL98" s="128">
        <v>0</v>
      </c>
      <c r="AM98" s="128">
        <v>0</v>
      </c>
      <c r="AN98" s="128">
        <v>0</v>
      </c>
      <c r="AO98" s="128">
        <v>0</v>
      </c>
      <c r="AP98" s="128">
        <v>0</v>
      </c>
      <c r="AQ98" s="128">
        <v>0</v>
      </c>
      <c r="AR98" s="128">
        <v>0</v>
      </c>
      <c r="AS98" s="128">
        <v>0</v>
      </c>
      <c r="AT98" s="128">
        <v>0</v>
      </c>
      <c r="AU98" s="128">
        <v>0</v>
      </c>
      <c r="AV98" s="128">
        <v>0</v>
      </c>
      <c r="AW98" s="128">
        <v>0</v>
      </c>
      <c r="AX98" s="128">
        <v>0</v>
      </c>
      <c r="AY98" s="128">
        <v>0</v>
      </c>
      <c r="AZ98" s="128">
        <v>0</v>
      </c>
      <c r="BA98" s="128">
        <v>0</v>
      </c>
      <c r="BB98" s="128">
        <v>0</v>
      </c>
      <c r="BC98" s="128">
        <v>0</v>
      </c>
      <c r="BD98" s="128">
        <v>0</v>
      </c>
      <c r="BE98" s="128">
        <v>0</v>
      </c>
      <c r="BF98" s="128">
        <v>0</v>
      </c>
      <c r="BG98" s="128">
        <v>0</v>
      </c>
      <c r="BH98" s="128">
        <v>0</v>
      </c>
      <c r="BI98" s="128">
        <v>0</v>
      </c>
      <c r="BJ98" s="128">
        <v>0</v>
      </c>
      <c r="BK98" s="128">
        <v>0</v>
      </c>
      <c r="BL98" s="128">
        <v>0</v>
      </c>
      <c r="BM98" s="128">
        <v>0</v>
      </c>
      <c r="BN98" s="128">
        <v>0</v>
      </c>
      <c r="BO98" s="128">
        <v>0</v>
      </c>
      <c r="BP98" s="128">
        <v>0</v>
      </c>
      <c r="BQ98" s="128">
        <v>0</v>
      </c>
      <c r="BR98" s="128">
        <v>0</v>
      </c>
      <c r="BS98" s="128">
        <v>0</v>
      </c>
      <c r="BT98" s="128">
        <v>0</v>
      </c>
      <c r="BU98" s="128">
        <v>0</v>
      </c>
      <c r="BV98" s="128">
        <v>0</v>
      </c>
      <c r="BW98" s="128">
        <v>0</v>
      </c>
      <c r="BX98" s="128">
        <v>0</v>
      </c>
      <c r="BY98" s="128">
        <v>0</v>
      </c>
      <c r="BZ98" s="128">
        <v>0</v>
      </c>
      <c r="CA98" s="128">
        <v>0</v>
      </c>
      <c r="CB98" s="128">
        <v>0</v>
      </c>
      <c r="CC98" s="128">
        <v>0</v>
      </c>
      <c r="CD98" s="128">
        <v>0</v>
      </c>
      <c r="CE98" s="128">
        <v>0</v>
      </c>
      <c r="CF98" s="128">
        <v>0</v>
      </c>
      <c r="CG98" s="128">
        <v>0</v>
      </c>
      <c r="CH98" s="128">
        <v>0</v>
      </c>
      <c r="CI98" s="128">
        <v>0</v>
      </c>
      <c r="CJ98" s="128">
        <v>0</v>
      </c>
      <c r="CK98" s="128">
        <v>0</v>
      </c>
      <c r="CL98" s="128">
        <v>0</v>
      </c>
      <c r="CM98" s="128">
        <v>0</v>
      </c>
      <c r="CN98" s="128">
        <v>0</v>
      </c>
      <c r="CO98" s="128">
        <v>0</v>
      </c>
      <c r="CP98" s="128">
        <v>0</v>
      </c>
      <c r="CQ98" s="128">
        <v>0</v>
      </c>
      <c r="CR98" s="128">
        <v>0</v>
      </c>
      <c r="CS98" s="128">
        <v>0</v>
      </c>
      <c r="CT98" s="128">
        <v>0</v>
      </c>
      <c r="CU98" s="128">
        <v>0</v>
      </c>
      <c r="CV98" s="128">
        <v>0</v>
      </c>
      <c r="CW98" s="128">
        <v>0</v>
      </c>
      <c r="CX98" s="128">
        <v>1</v>
      </c>
      <c r="CY98" s="128">
        <v>0</v>
      </c>
      <c r="CZ98" s="128">
        <v>0</v>
      </c>
      <c r="DA98" s="128">
        <v>0</v>
      </c>
      <c r="DB98" s="128">
        <v>0</v>
      </c>
      <c r="DC98" s="128">
        <v>0</v>
      </c>
      <c r="DD98" s="128">
        <v>0</v>
      </c>
      <c r="DE98" s="128">
        <v>0</v>
      </c>
      <c r="DF98" s="128">
        <v>0</v>
      </c>
      <c r="DG98" s="128">
        <v>0</v>
      </c>
      <c r="DH98" s="128">
        <v>0</v>
      </c>
      <c r="DI98" s="128">
        <v>0</v>
      </c>
      <c r="DJ98" s="128">
        <v>0</v>
      </c>
      <c r="DK98" s="128">
        <v>0</v>
      </c>
    </row>
    <row r="99" spans="2:115">
      <c r="B99" s="129">
        <v>659</v>
      </c>
      <c r="C99" s="127" t="s">
        <v>2</v>
      </c>
      <c r="D99" s="128">
        <v>0.88445262290308313</v>
      </c>
      <c r="E99" s="128">
        <v>0.59909368868937707</v>
      </c>
      <c r="F99" s="128">
        <v>-1.601917661685525E-2</v>
      </c>
      <c r="G99" s="128">
        <v>5.2790045600261118E-3</v>
      </c>
      <c r="H99" s="128">
        <v>0.12389331873440505</v>
      </c>
      <c r="I99" s="128">
        <v>0.11601511488897703</v>
      </c>
      <c r="J99" s="128">
        <v>2.5973198098979736E-3</v>
      </c>
      <c r="K99" s="128">
        <v>3.0740262816838274E-3</v>
      </c>
      <c r="L99" s="128">
        <v>5.4663790473383884E-4</v>
      </c>
      <c r="M99" s="128">
        <v>1.2629950547718455E-3</v>
      </c>
      <c r="N99" s="128">
        <v>5.4209813781742704E-4</v>
      </c>
      <c r="O99" s="128">
        <v>1.2324868166374422E-3</v>
      </c>
      <c r="P99" s="128">
        <v>2.8990451189805262E-3</v>
      </c>
      <c r="Q99" s="128">
        <v>1.2728153178798072E-3</v>
      </c>
      <c r="R99" s="128">
        <v>8.2297528375312342E-4</v>
      </c>
      <c r="S99" s="128">
        <v>5.7249688511283254E-3</v>
      </c>
      <c r="T99" s="128">
        <v>0</v>
      </c>
      <c r="U99" s="128">
        <v>6.5576254058309841E-4</v>
      </c>
      <c r="V99" s="128">
        <v>1.8083483542167601E-3</v>
      </c>
      <c r="W99" s="128">
        <v>1.3567413278485479E-3</v>
      </c>
      <c r="X99" s="128">
        <v>2.116631910680903E-3</v>
      </c>
      <c r="Y99" s="128">
        <v>7.9757003165462721E-4</v>
      </c>
      <c r="Z99" s="128">
        <v>1.0484550011519577E-3</v>
      </c>
      <c r="AA99" s="128">
        <v>7.5012481309063574E-4</v>
      </c>
      <c r="AB99" s="128">
        <v>1.3574717681505647E-3</v>
      </c>
      <c r="AC99" s="128">
        <v>1.1585937389421062E-3</v>
      </c>
      <c r="AD99" s="128">
        <v>0</v>
      </c>
      <c r="AE99" s="128">
        <v>7.2480268811292914E-4</v>
      </c>
      <c r="AF99" s="128">
        <v>2.7279219685201854E-3</v>
      </c>
      <c r="AG99" s="128">
        <v>1.7292605882522454E-3</v>
      </c>
      <c r="AH99" s="128">
        <v>1.8694984645481561E-3</v>
      </c>
      <c r="AI99" s="128">
        <v>4.8100102615008936E-4</v>
      </c>
      <c r="AJ99" s="128">
        <v>2.2701726675095277E-4</v>
      </c>
      <c r="AK99" s="128">
        <v>9.5662273578662658E-4</v>
      </c>
      <c r="AL99" s="128">
        <v>7.6916280873431454E-4</v>
      </c>
      <c r="AM99" s="128">
        <v>1.1635677512343292E-3</v>
      </c>
      <c r="AN99" s="128">
        <v>2.6908505092488249E-4</v>
      </c>
      <c r="AO99" s="128">
        <v>4.5090768460490034E-4</v>
      </c>
      <c r="AP99" s="128">
        <v>1.5253830343869841E-3</v>
      </c>
      <c r="AQ99" s="128">
        <v>7.0628215494075025E-4</v>
      </c>
      <c r="AR99" s="128">
        <v>1.3864539976063551E-3</v>
      </c>
      <c r="AS99" s="128">
        <v>3.9053601596946558E-4</v>
      </c>
      <c r="AT99" s="128">
        <v>5.0873224874632629E-4</v>
      </c>
      <c r="AU99" s="128">
        <v>6.349177046121034E-4</v>
      </c>
      <c r="AV99" s="128">
        <v>2.380894430315683E-3</v>
      </c>
      <c r="AW99" s="128">
        <v>3.6174297655966372E-4</v>
      </c>
      <c r="AX99" s="128">
        <v>1.5308467515810901E-3</v>
      </c>
      <c r="AY99" s="128">
        <v>5.5559414928930354E-4</v>
      </c>
      <c r="AZ99" s="128">
        <v>4.8940148223822113E-4</v>
      </c>
      <c r="BA99" s="128">
        <v>3.1981290790901594E-3</v>
      </c>
      <c r="BB99" s="128">
        <v>1.0797648406866774E-3</v>
      </c>
      <c r="BC99" s="128">
        <v>8.5625606025929583E-4</v>
      </c>
      <c r="BD99" s="128">
        <v>7.5367853289554012E-4</v>
      </c>
      <c r="BE99" s="128">
        <v>5.5443993123962664E-4</v>
      </c>
      <c r="BF99" s="128">
        <v>7.0263015905892997E-4</v>
      </c>
      <c r="BG99" s="128">
        <v>3.9175150360924342E-4</v>
      </c>
      <c r="BH99" s="128">
        <v>7.4190973077126958E-4</v>
      </c>
      <c r="BI99" s="128">
        <v>7.34463493513469E-4</v>
      </c>
      <c r="BJ99" s="128">
        <v>3.9207204694934592E-4</v>
      </c>
      <c r="BK99" s="128">
        <v>2.3991008077394317E-4</v>
      </c>
      <c r="BL99" s="128">
        <v>2.9520434931267804E-4</v>
      </c>
      <c r="BM99" s="128">
        <v>5.020263018880401E-4</v>
      </c>
      <c r="BN99" s="128">
        <v>8.8095883541539511E-4</v>
      </c>
      <c r="BO99" s="128">
        <v>2.863368888474898E-4</v>
      </c>
      <c r="BP99" s="128">
        <v>1.197539763796368E-3</v>
      </c>
      <c r="BQ99" s="128">
        <v>2.3412063835654227E-3</v>
      </c>
      <c r="BR99" s="128">
        <v>8.0285563081466406E-4</v>
      </c>
      <c r="BS99" s="128">
        <v>1.4429488712164066E-3</v>
      </c>
      <c r="BT99" s="128">
        <v>9.1070657791743738E-4</v>
      </c>
      <c r="BU99" s="128">
        <v>1.4885035195535854E-3</v>
      </c>
      <c r="BV99" s="128">
        <v>1.6321452736124708E-3</v>
      </c>
      <c r="BW99" s="128">
        <v>5.4696246126614929E-3</v>
      </c>
      <c r="BX99" s="128">
        <v>8.9115977838584819E-3</v>
      </c>
      <c r="BY99" s="128">
        <v>2.8532907193143924E-3</v>
      </c>
      <c r="BZ99" s="128">
        <v>7.4236936817785842E-4</v>
      </c>
      <c r="CA99" s="128">
        <v>3.4427820519541872E-3</v>
      </c>
      <c r="CB99" s="128">
        <v>9.4754687265356157E-4</v>
      </c>
      <c r="CC99" s="128">
        <v>9.7113336795146216E-4</v>
      </c>
      <c r="CD99" s="128">
        <v>2.2921904166472664E-4</v>
      </c>
      <c r="CE99" s="128">
        <v>1.0692693197043152E-3</v>
      </c>
      <c r="CF99" s="128">
        <v>1.310405109812506E-3</v>
      </c>
      <c r="CG99" s="128">
        <v>8.9607144332119661E-4</v>
      </c>
      <c r="CH99" s="128">
        <v>6.9386912235714943E-4</v>
      </c>
      <c r="CI99" s="128">
        <v>8.1264927236000123E-4</v>
      </c>
      <c r="CJ99" s="128">
        <v>3.5179717689076979E-3</v>
      </c>
      <c r="CK99" s="128">
        <v>2.0228012528082382E-3</v>
      </c>
      <c r="CL99" s="128">
        <v>1.3751807447922069E-4</v>
      </c>
      <c r="CM99" s="128">
        <v>1.5919647756649923E-3</v>
      </c>
      <c r="CN99" s="128">
        <v>2.1370734740497502E-3</v>
      </c>
      <c r="CO99" s="128">
        <v>5.1353290867116037E-4</v>
      </c>
      <c r="CP99" s="128">
        <v>1.0287146332450664E-3</v>
      </c>
      <c r="CQ99" s="128">
        <v>2.0697309254614927E-3</v>
      </c>
      <c r="CR99" s="128">
        <v>2.9048829835487302E-4</v>
      </c>
      <c r="CS99" s="128">
        <v>6.4366608887772526E-4</v>
      </c>
      <c r="CT99" s="128">
        <v>5.0486605147439263E-3</v>
      </c>
      <c r="CU99" s="128">
        <v>1.8436162220225811E-3</v>
      </c>
      <c r="CV99" s="128">
        <v>7.2906923165874378E-4</v>
      </c>
      <c r="CW99" s="128">
        <v>2.4826327269926316E-4</v>
      </c>
      <c r="CX99" s="128">
        <v>5.858585939810851E-4</v>
      </c>
      <c r="CY99" s="128">
        <v>1.0002699156296633</v>
      </c>
      <c r="CZ99" s="128">
        <v>1.6914115842336153E-3</v>
      </c>
      <c r="DA99" s="128">
        <v>8.0197634157233501E-4</v>
      </c>
      <c r="DB99" s="128">
        <v>1.6491864107761117E-3</v>
      </c>
      <c r="DC99" s="128">
        <v>2.7762700466270086E-3</v>
      </c>
      <c r="DD99" s="128">
        <v>1.9002776717499546E-3</v>
      </c>
      <c r="DE99" s="128">
        <v>1.4558369590622667E-3</v>
      </c>
      <c r="DF99" s="128">
        <v>1.7496681553926519E-3</v>
      </c>
      <c r="DG99" s="128">
        <v>7.5146748924758778E-3</v>
      </c>
      <c r="DH99" s="128">
        <v>2.6434813487607109E-3</v>
      </c>
      <c r="DI99" s="128">
        <v>2.8243136989165234E-3</v>
      </c>
      <c r="DJ99" s="128">
        <v>4.0058337465826316E-4</v>
      </c>
      <c r="DK99" s="128">
        <v>6.122717044564249E-4</v>
      </c>
    </row>
    <row r="100" spans="2:115">
      <c r="B100" s="129">
        <v>661</v>
      </c>
      <c r="C100" s="127" t="s">
        <v>566</v>
      </c>
      <c r="D100" s="128">
        <v>0.5002053766313751</v>
      </c>
      <c r="E100" s="128">
        <v>0.13661720066618033</v>
      </c>
      <c r="F100" s="128">
        <v>7.6919712614877345E-2</v>
      </c>
      <c r="G100" s="128">
        <v>1.901431394241541E-3</v>
      </c>
      <c r="H100" s="128">
        <v>3.2765698658060644E-2</v>
      </c>
      <c r="I100" s="128">
        <v>3.1783976634620834E-2</v>
      </c>
      <c r="J100" s="128">
        <v>7.5224587222734313E-3</v>
      </c>
      <c r="K100" s="128">
        <v>4.2378984502048208E-3</v>
      </c>
      <c r="L100" s="128">
        <v>3.1674573224023247E-3</v>
      </c>
      <c r="M100" s="128">
        <v>6.0085009392832345E-3</v>
      </c>
      <c r="N100" s="128">
        <v>2.3056400059982096E-3</v>
      </c>
      <c r="O100" s="128">
        <v>8.7580694515820654E-3</v>
      </c>
      <c r="P100" s="128">
        <v>2.4902728269619763E-2</v>
      </c>
      <c r="Q100" s="128">
        <v>2.6249799564341775E-3</v>
      </c>
      <c r="R100" s="128">
        <v>1.8534777341803488E-3</v>
      </c>
      <c r="S100" s="128">
        <v>4.3792118736680997E-3</v>
      </c>
      <c r="T100" s="128">
        <v>0</v>
      </c>
      <c r="U100" s="128">
        <v>3.7094523082956674E-3</v>
      </c>
      <c r="V100" s="128">
        <v>2.9042890170204181E-3</v>
      </c>
      <c r="W100" s="128">
        <v>5.8661202007992573E-3</v>
      </c>
      <c r="X100" s="128">
        <v>7.2978937442118022E-3</v>
      </c>
      <c r="Y100" s="128">
        <v>2.5390107707590542E-3</v>
      </c>
      <c r="Z100" s="128">
        <v>4.0072525104196928E-3</v>
      </c>
      <c r="AA100" s="128">
        <v>5.0324364130519854E-3</v>
      </c>
      <c r="AB100" s="128">
        <v>1.7697580566500195E-3</v>
      </c>
      <c r="AC100" s="128">
        <v>1.6785895494637721E-3</v>
      </c>
      <c r="AD100" s="128">
        <v>0</v>
      </c>
      <c r="AE100" s="128">
        <v>1.3274382592336957E-3</v>
      </c>
      <c r="AF100" s="128">
        <v>2.6758192455273644E-3</v>
      </c>
      <c r="AG100" s="128">
        <v>3.6223864120429878E-3</v>
      </c>
      <c r="AH100" s="128">
        <v>1.2867444784479438E-3</v>
      </c>
      <c r="AI100" s="128">
        <v>1.7140581608552359E-3</v>
      </c>
      <c r="AJ100" s="128">
        <v>2.1320761603380544E-4</v>
      </c>
      <c r="AK100" s="128">
        <v>1.3953789025258909E-2</v>
      </c>
      <c r="AL100" s="128">
        <v>2.3095757691093907E-3</v>
      </c>
      <c r="AM100" s="128">
        <v>6.1147234584035199E-3</v>
      </c>
      <c r="AN100" s="128">
        <v>3.6258271365138582E-3</v>
      </c>
      <c r="AO100" s="128">
        <v>3.0770245713634776E-3</v>
      </c>
      <c r="AP100" s="128">
        <v>5.062367730907201E-3</v>
      </c>
      <c r="AQ100" s="128">
        <v>1.9004233369740802E-3</v>
      </c>
      <c r="AR100" s="128">
        <v>8.4960755282127119E-3</v>
      </c>
      <c r="AS100" s="128">
        <v>8.72947767406603E-4</v>
      </c>
      <c r="AT100" s="128">
        <v>9.895198346992146E-4</v>
      </c>
      <c r="AU100" s="128">
        <v>2.7826364714048312E-3</v>
      </c>
      <c r="AV100" s="128">
        <v>5.3358406310643064E-3</v>
      </c>
      <c r="AW100" s="128">
        <v>2.1797780884678913E-3</v>
      </c>
      <c r="AX100" s="128">
        <v>2.1660088970005438E-3</v>
      </c>
      <c r="AY100" s="128">
        <v>2.7218510247439573E-3</v>
      </c>
      <c r="AZ100" s="128">
        <v>3.41136034136316E-3</v>
      </c>
      <c r="BA100" s="128">
        <v>4.1908749850253103E-3</v>
      </c>
      <c r="BB100" s="128">
        <v>6.0368762244243021E-3</v>
      </c>
      <c r="BC100" s="128">
        <v>2.6684233332650653E-3</v>
      </c>
      <c r="BD100" s="128">
        <v>3.9931069755309067E-3</v>
      </c>
      <c r="BE100" s="128">
        <v>2.2403707388091517E-3</v>
      </c>
      <c r="BF100" s="128">
        <v>6.3777419669689764E-3</v>
      </c>
      <c r="BG100" s="128">
        <v>2.8999837390237052E-3</v>
      </c>
      <c r="BH100" s="128">
        <v>2.2001381756201113E-3</v>
      </c>
      <c r="BI100" s="128">
        <v>6.0686674229045827E-3</v>
      </c>
      <c r="BJ100" s="128">
        <v>1.7738059579315592E-3</v>
      </c>
      <c r="BK100" s="128">
        <v>1.6556521095761551E-3</v>
      </c>
      <c r="BL100" s="128">
        <v>2.6977683925057936E-3</v>
      </c>
      <c r="BM100" s="128">
        <v>4.5242883277000177E-3</v>
      </c>
      <c r="BN100" s="128">
        <v>9.5639337323548245E-3</v>
      </c>
      <c r="BO100" s="128">
        <v>3.4521825626912311E-3</v>
      </c>
      <c r="BP100" s="128">
        <v>7.3899671792391755E-3</v>
      </c>
      <c r="BQ100" s="128">
        <v>2.9965217487296865E-2</v>
      </c>
      <c r="BR100" s="128">
        <v>1.2986631847755479E-2</v>
      </c>
      <c r="BS100" s="128">
        <v>8.8280475537337172E-3</v>
      </c>
      <c r="BT100" s="128">
        <v>2.1843616962257496E-2</v>
      </c>
      <c r="BU100" s="128">
        <v>2.8139074857057557E-2</v>
      </c>
      <c r="BV100" s="128">
        <v>2.8001134347651591E-3</v>
      </c>
      <c r="BW100" s="128">
        <v>3.1207376222465314E-3</v>
      </c>
      <c r="BX100" s="128">
        <v>2.2586655720781097E-3</v>
      </c>
      <c r="BY100" s="128">
        <v>5.1049848017866188E-3</v>
      </c>
      <c r="BZ100" s="128">
        <v>6.245960266653007E-3</v>
      </c>
      <c r="CA100" s="128">
        <v>3.1509119607774018E-3</v>
      </c>
      <c r="CB100" s="128">
        <v>1.6913887654048836E-3</v>
      </c>
      <c r="CC100" s="128">
        <v>1.2303973509250261E-3</v>
      </c>
      <c r="CD100" s="128">
        <v>3.5757838605482434E-4</v>
      </c>
      <c r="CE100" s="128">
        <v>1.7434348724659446E-3</v>
      </c>
      <c r="CF100" s="128">
        <v>2.2261671314539083E-3</v>
      </c>
      <c r="CG100" s="128">
        <v>9.2698064764999977E-2</v>
      </c>
      <c r="CH100" s="128">
        <v>3.2413055762979606E-2</v>
      </c>
      <c r="CI100" s="128">
        <v>3.1706964080806424E-3</v>
      </c>
      <c r="CJ100" s="128">
        <v>3.7106952726235678E-3</v>
      </c>
      <c r="CK100" s="128">
        <v>3.4475344269239922E-3</v>
      </c>
      <c r="CL100" s="128">
        <v>1.0732979829607447E-3</v>
      </c>
      <c r="CM100" s="128">
        <v>5.4311966008389915E-3</v>
      </c>
      <c r="CN100" s="128">
        <v>1.0752901836751629E-2</v>
      </c>
      <c r="CO100" s="128">
        <v>3.7499019277477614E-3</v>
      </c>
      <c r="CP100" s="128">
        <v>1.8841278380453075E-2</v>
      </c>
      <c r="CQ100" s="128">
        <v>3.7940860073929308E-3</v>
      </c>
      <c r="CR100" s="128">
        <v>3.8584764180369584E-3</v>
      </c>
      <c r="CS100" s="128">
        <v>2.0487057178691119E-3</v>
      </c>
      <c r="CT100" s="128">
        <v>2.6712339532406885E-3</v>
      </c>
      <c r="CU100" s="128">
        <v>5.0204925736818673E-3</v>
      </c>
      <c r="CV100" s="128">
        <v>6.4518753948999454E-3</v>
      </c>
      <c r="CW100" s="128">
        <v>2.6545239955830693E-3</v>
      </c>
      <c r="CX100" s="128">
        <v>9.2186360117154885E-3</v>
      </c>
      <c r="CY100" s="128">
        <v>2.6715644101870145E-3</v>
      </c>
      <c r="CZ100" s="128">
        <v>1.0028967984939123</v>
      </c>
      <c r="DA100" s="128">
        <v>4.2119439602367166E-3</v>
      </c>
      <c r="DB100" s="128">
        <v>3.2835316354683881E-3</v>
      </c>
      <c r="DC100" s="128">
        <v>6.037742900913589E-3</v>
      </c>
      <c r="DD100" s="128">
        <v>1.1288863130074551E-2</v>
      </c>
      <c r="DE100" s="128">
        <v>2.3168592136959426E-3</v>
      </c>
      <c r="DF100" s="128">
        <v>4.1897163312683838E-3</v>
      </c>
      <c r="DG100" s="128">
        <v>5.1700094145163021E-3</v>
      </c>
      <c r="DH100" s="128">
        <v>2.5737271234840026E-3</v>
      </c>
      <c r="DI100" s="128">
        <v>4.7517769568166781E-3</v>
      </c>
      <c r="DJ100" s="128">
        <v>2.022781861827235E-3</v>
      </c>
      <c r="DK100" s="128">
        <v>2.0263211289490097E-3</v>
      </c>
    </row>
    <row r="101" spans="2:115">
      <c r="B101" s="129">
        <v>662</v>
      </c>
      <c r="C101" s="127" t="s">
        <v>567</v>
      </c>
      <c r="D101" s="128">
        <v>8.7774081353679589E-2</v>
      </c>
      <c r="E101" s="128">
        <v>0.12313657089263702</v>
      </c>
      <c r="F101" s="128">
        <v>-6.0600784672075206E-2</v>
      </c>
      <c r="G101" s="128">
        <v>9.8855408478030542E-6</v>
      </c>
      <c r="H101" s="128">
        <v>2.9879372804002394E-2</v>
      </c>
      <c r="I101" s="128">
        <v>2.4269296332856564E-2</v>
      </c>
      <c r="J101" s="128">
        <v>2.3642258498655837E-4</v>
      </c>
      <c r="K101" s="128">
        <v>1.8162392158862982E-4</v>
      </c>
      <c r="L101" s="128">
        <v>2.12290313309003E-4</v>
      </c>
      <c r="M101" s="128">
        <v>3.7475382892327271E-4</v>
      </c>
      <c r="N101" s="128">
        <v>2.2606081902714869E-4</v>
      </c>
      <c r="O101" s="128">
        <v>1.4441069974008565E-4</v>
      </c>
      <c r="P101" s="128">
        <v>4.8174191531115521E-4</v>
      </c>
      <c r="Q101" s="128">
        <v>8.6996488815997415E-4</v>
      </c>
      <c r="R101" s="128">
        <v>2.2930687013258027E-3</v>
      </c>
      <c r="S101" s="128">
        <v>2.6678572785734082E-4</v>
      </c>
      <c r="T101" s="128">
        <v>0</v>
      </c>
      <c r="U101" s="128">
        <v>2.772064687734878E-4</v>
      </c>
      <c r="V101" s="128">
        <v>8.9202152908709695E-4</v>
      </c>
      <c r="W101" s="128">
        <v>3.5256676461613588E-4</v>
      </c>
      <c r="X101" s="128">
        <v>2.1537990377671953E-3</v>
      </c>
      <c r="Y101" s="128">
        <v>4.1433696811037508E-4</v>
      </c>
      <c r="Z101" s="128">
        <v>7.1709130946376331E-4</v>
      </c>
      <c r="AA101" s="128">
        <v>3.2844225846192382E-4</v>
      </c>
      <c r="AB101" s="128">
        <v>4.7494569901124244E-4</v>
      </c>
      <c r="AC101" s="128">
        <v>2.6281566775125496E-4</v>
      </c>
      <c r="AD101" s="128">
        <v>0</v>
      </c>
      <c r="AE101" s="128">
        <v>2.0488392489561593E-4</v>
      </c>
      <c r="AF101" s="128">
        <v>6.9922006269059487E-4</v>
      </c>
      <c r="AG101" s="128">
        <v>8.679086699854183E-4</v>
      </c>
      <c r="AH101" s="128">
        <v>6.2076552615005099E-3</v>
      </c>
      <c r="AI101" s="128">
        <v>5.1076505775835886E-3</v>
      </c>
      <c r="AJ101" s="128">
        <v>8.1976677643431158E-5</v>
      </c>
      <c r="AK101" s="128">
        <v>2.5155910532879717E-4</v>
      </c>
      <c r="AL101" s="128">
        <v>8.9548867119389566E-4</v>
      </c>
      <c r="AM101" s="128">
        <v>1.0901713015864436E-3</v>
      </c>
      <c r="AN101" s="128">
        <v>6.0439538693946276E-4</v>
      </c>
      <c r="AO101" s="128">
        <v>4.0860406178214783E-4</v>
      </c>
      <c r="AP101" s="128">
        <v>2.7151947331321378E-4</v>
      </c>
      <c r="AQ101" s="128">
        <v>8.3275428505086388E-4</v>
      </c>
      <c r="AR101" s="128">
        <v>7.511862206420085E-4</v>
      </c>
      <c r="AS101" s="128">
        <v>4.4795313301707922E-5</v>
      </c>
      <c r="AT101" s="128">
        <v>9.9968026377296224E-5</v>
      </c>
      <c r="AU101" s="128">
        <v>2.4274418347307227E-4</v>
      </c>
      <c r="AV101" s="128">
        <v>2.7235725383608034E-4</v>
      </c>
      <c r="AW101" s="128">
        <v>7.0950048235545742E-5</v>
      </c>
      <c r="AX101" s="128">
        <v>1.6815362749344603E-4</v>
      </c>
      <c r="AY101" s="128">
        <v>3.2877161622416545E-4</v>
      </c>
      <c r="AZ101" s="128">
        <v>3.5310803887150788E-4</v>
      </c>
      <c r="BA101" s="128">
        <v>7.8262082101157203E-4</v>
      </c>
      <c r="BB101" s="128">
        <v>6.4462895024156378E-4</v>
      </c>
      <c r="BC101" s="128">
        <v>6.9325359172138436E-4</v>
      </c>
      <c r="BD101" s="128">
        <v>4.9220193848518719E-4</v>
      </c>
      <c r="BE101" s="128">
        <v>3.756476744019264E-4</v>
      </c>
      <c r="BF101" s="128">
        <v>6.3570122627597725E-4</v>
      </c>
      <c r="BG101" s="128">
        <v>1.4251847304248262E-3</v>
      </c>
      <c r="BH101" s="128">
        <v>4.5513841410577414E-4</v>
      </c>
      <c r="BI101" s="128">
        <v>7.9156311349348719E-4</v>
      </c>
      <c r="BJ101" s="128">
        <v>5.8392658388735678E-4</v>
      </c>
      <c r="BK101" s="128">
        <v>9.3227505567749223E-4</v>
      </c>
      <c r="BL101" s="128">
        <v>1.203319039057623E-3</v>
      </c>
      <c r="BM101" s="128">
        <v>1.5369654314211355E-3</v>
      </c>
      <c r="BN101" s="128">
        <v>5.53830065328363E-4</v>
      </c>
      <c r="BO101" s="128">
        <v>3.1905389690539628E-4</v>
      </c>
      <c r="BP101" s="128">
        <v>1.3165996903907959E-3</v>
      </c>
      <c r="BQ101" s="128">
        <v>2.3884420749785746E-4</v>
      </c>
      <c r="BR101" s="128">
        <v>4.7035817524914217E-4</v>
      </c>
      <c r="BS101" s="128">
        <v>2.2882787608251092E-4</v>
      </c>
      <c r="BT101" s="128">
        <v>3.5056986815719935E-4</v>
      </c>
      <c r="BU101" s="128">
        <v>3.746521988817636E-4</v>
      </c>
      <c r="BV101" s="128">
        <v>5.319008801619188E-4</v>
      </c>
      <c r="BW101" s="128">
        <v>1.4852966232706344E-3</v>
      </c>
      <c r="BX101" s="128">
        <v>1.1585458231382901E-3</v>
      </c>
      <c r="BY101" s="128">
        <v>4.6987803924174783E-4</v>
      </c>
      <c r="BZ101" s="128">
        <v>1.1314215672726512E-3</v>
      </c>
      <c r="CA101" s="128">
        <v>3.1539359335142148E-3</v>
      </c>
      <c r="CB101" s="128">
        <v>2.727593489642658E-3</v>
      </c>
      <c r="CC101" s="128">
        <v>2.2738118522119318E-3</v>
      </c>
      <c r="CD101" s="128">
        <v>2.2767938161214409E-4</v>
      </c>
      <c r="CE101" s="128">
        <v>6.8962211492709061E-4</v>
      </c>
      <c r="CF101" s="128">
        <v>3.5357309944502517E-4</v>
      </c>
      <c r="CG101" s="128">
        <v>4.977524060157879E-4</v>
      </c>
      <c r="CH101" s="128">
        <v>1.3251220257681237E-3</v>
      </c>
      <c r="CI101" s="128">
        <v>5.2468143289989078E-4</v>
      </c>
      <c r="CJ101" s="128">
        <v>4.8826673277647172E-4</v>
      </c>
      <c r="CK101" s="128">
        <v>7.0282822988685701E-4</v>
      </c>
      <c r="CL101" s="128">
        <v>1.1270882323173146E-4</v>
      </c>
      <c r="CM101" s="128">
        <v>2.8802464435099288E-3</v>
      </c>
      <c r="CN101" s="128">
        <v>2.4218594715685942E-3</v>
      </c>
      <c r="CO101" s="128">
        <v>1.7065350520524749E-3</v>
      </c>
      <c r="CP101" s="128">
        <v>3.5040017251475853E-3</v>
      </c>
      <c r="CQ101" s="128">
        <v>3.4599140144172145E-3</v>
      </c>
      <c r="CR101" s="128">
        <v>3.2023394942379805E-4</v>
      </c>
      <c r="CS101" s="128">
        <v>5.2066247368343056E-4</v>
      </c>
      <c r="CT101" s="128">
        <v>6.3386732059547799E-4</v>
      </c>
      <c r="CU101" s="128">
        <v>8.4256794207221365E-4</v>
      </c>
      <c r="CV101" s="128">
        <v>7.3600029306051303E-4</v>
      </c>
      <c r="CW101" s="128">
        <v>2.1897517210078439E-4</v>
      </c>
      <c r="CX101" s="128">
        <v>4.0752746474628624E-4</v>
      </c>
      <c r="CY101" s="128">
        <v>6.7964350083239656E-4</v>
      </c>
      <c r="CZ101" s="128">
        <v>1.35174490232076E-3</v>
      </c>
      <c r="DA101" s="128">
        <v>1.0008230844774071</v>
      </c>
      <c r="DB101" s="128">
        <v>5.1077221919297805E-4</v>
      </c>
      <c r="DC101" s="128">
        <v>2.6783796625325824E-3</v>
      </c>
      <c r="DD101" s="128">
        <v>7.1916407458305458E-4</v>
      </c>
      <c r="DE101" s="128">
        <v>1.2849988783199039E-3</v>
      </c>
      <c r="DF101" s="128">
        <v>1.7132285661774773E-3</v>
      </c>
      <c r="DG101" s="128">
        <v>1.2695785858095371E-3</v>
      </c>
      <c r="DH101" s="128">
        <v>8.0430539268344311E-4</v>
      </c>
      <c r="DI101" s="128">
        <v>1.7698605315961771E-3</v>
      </c>
      <c r="DJ101" s="128">
        <v>3.7847248520990955E-4</v>
      </c>
      <c r="DK101" s="128">
        <v>6.8880743721036898E-4</v>
      </c>
    </row>
    <row r="102" spans="2:115">
      <c r="B102" s="129">
        <v>663</v>
      </c>
      <c r="C102" s="127" t="s">
        <v>568</v>
      </c>
      <c r="D102" s="128">
        <v>0.67569092854897272</v>
      </c>
      <c r="E102" s="128">
        <v>0.30562357858385625</v>
      </c>
      <c r="F102" s="128">
        <v>7.8850192374405378E-3</v>
      </c>
      <c r="G102" s="128">
        <v>1.0478157404760647E-2</v>
      </c>
      <c r="H102" s="128">
        <v>6.9777839865069108E-2</v>
      </c>
      <c r="I102" s="128">
        <v>6.355112032306498E-2</v>
      </c>
      <c r="J102" s="128">
        <v>3.231455797902652E-2</v>
      </c>
      <c r="K102" s="128">
        <v>1.4185687376773901E-2</v>
      </c>
      <c r="L102" s="128">
        <v>5.4043625306031233E-2</v>
      </c>
      <c r="M102" s="128">
        <v>1.070365018596205E-2</v>
      </c>
      <c r="N102" s="128">
        <v>6.2620344695932398E-3</v>
      </c>
      <c r="O102" s="128">
        <v>1.1586235413682771E-2</v>
      </c>
      <c r="P102" s="128">
        <v>4.8728890876603377E-2</v>
      </c>
      <c r="Q102" s="128">
        <v>7.5461529000789892E-3</v>
      </c>
      <c r="R102" s="128">
        <v>5.9284860739894259E-3</v>
      </c>
      <c r="S102" s="128">
        <v>1.5870032294678517E-2</v>
      </c>
      <c r="T102" s="128">
        <v>0</v>
      </c>
      <c r="U102" s="128">
        <v>1.2475733499793163E-2</v>
      </c>
      <c r="V102" s="128">
        <v>7.4970569629722551E-3</v>
      </c>
      <c r="W102" s="128">
        <v>1.2622218648272747E-2</v>
      </c>
      <c r="X102" s="128">
        <v>1.5988709772837235E-2</v>
      </c>
      <c r="Y102" s="128">
        <v>7.8298034206012446E-3</v>
      </c>
      <c r="Z102" s="128">
        <v>8.33809979286553E-3</v>
      </c>
      <c r="AA102" s="128">
        <v>5.8665096428174726E-3</v>
      </c>
      <c r="AB102" s="128">
        <v>1.1983194301280134E-2</v>
      </c>
      <c r="AC102" s="128">
        <v>7.028228472371229E-3</v>
      </c>
      <c r="AD102" s="128">
        <v>0</v>
      </c>
      <c r="AE102" s="128">
        <v>1.1269559819015052E-2</v>
      </c>
      <c r="AF102" s="128">
        <v>2.2634868476796653E-2</v>
      </c>
      <c r="AG102" s="128">
        <v>1.2041845976384752E-2</v>
      </c>
      <c r="AH102" s="128">
        <v>7.9619986469853989E-3</v>
      </c>
      <c r="AI102" s="128">
        <v>4.7498500167849648E-3</v>
      </c>
      <c r="AJ102" s="128">
        <v>2.1589351487220623E-3</v>
      </c>
      <c r="AK102" s="128">
        <v>1.73521189444109E-2</v>
      </c>
      <c r="AL102" s="128">
        <v>9.883654811724582E-3</v>
      </c>
      <c r="AM102" s="128">
        <v>2.9929548029086844E-2</v>
      </c>
      <c r="AN102" s="128">
        <v>1.0383068959711878E-2</v>
      </c>
      <c r="AO102" s="128">
        <v>9.0710686192133506E-3</v>
      </c>
      <c r="AP102" s="128">
        <v>1.579166449010172E-2</v>
      </c>
      <c r="AQ102" s="128">
        <v>1.0935138986693568E-2</v>
      </c>
      <c r="AR102" s="128">
        <v>2.3395130683704697E-2</v>
      </c>
      <c r="AS102" s="128">
        <v>2.5329666869861951E-3</v>
      </c>
      <c r="AT102" s="128">
        <v>4.4197159694671292E-3</v>
      </c>
      <c r="AU102" s="128">
        <v>1.1020376048728832E-2</v>
      </c>
      <c r="AV102" s="128">
        <v>7.8387133114474778E-3</v>
      </c>
      <c r="AW102" s="128">
        <v>3.4852133062577744E-3</v>
      </c>
      <c r="AX102" s="128">
        <v>6.7533546780105232E-3</v>
      </c>
      <c r="AY102" s="128">
        <v>1.0591503846608388E-2</v>
      </c>
      <c r="AZ102" s="128">
        <v>1.0679567842559849E-2</v>
      </c>
      <c r="BA102" s="128">
        <v>9.796389627623827E-3</v>
      </c>
      <c r="BB102" s="128">
        <v>1.0774371699147864E-2</v>
      </c>
      <c r="BC102" s="128">
        <v>9.6029675395237334E-3</v>
      </c>
      <c r="BD102" s="128">
        <v>8.9093138767890479E-3</v>
      </c>
      <c r="BE102" s="128">
        <v>1.0191669914300918E-2</v>
      </c>
      <c r="BF102" s="128">
        <v>7.7962070357939272E-3</v>
      </c>
      <c r="BG102" s="128">
        <v>6.5920870104586513E-3</v>
      </c>
      <c r="BH102" s="128">
        <v>7.1086296711938514E-3</v>
      </c>
      <c r="BI102" s="128">
        <v>6.1816240643812878E-3</v>
      </c>
      <c r="BJ102" s="128">
        <v>4.2584529206962504E-3</v>
      </c>
      <c r="BK102" s="128">
        <v>6.7602020462674481E-3</v>
      </c>
      <c r="BL102" s="128">
        <v>6.9412951933708741E-3</v>
      </c>
      <c r="BM102" s="128">
        <v>1.4070983827813464E-2</v>
      </c>
      <c r="BN102" s="128">
        <v>9.2262897820280538E-3</v>
      </c>
      <c r="BO102" s="128">
        <v>2.7917711406019131E-3</v>
      </c>
      <c r="BP102" s="128">
        <v>1.0942646121618549E-2</v>
      </c>
      <c r="BQ102" s="128">
        <v>1.3033716653865355E-2</v>
      </c>
      <c r="BR102" s="128">
        <v>7.4348563232254795E-3</v>
      </c>
      <c r="BS102" s="128">
        <v>1.0352513969082633E-2</v>
      </c>
      <c r="BT102" s="128">
        <v>1.1959768297793346E-2</v>
      </c>
      <c r="BU102" s="128">
        <v>1.1205718532070337E-2</v>
      </c>
      <c r="BV102" s="128">
        <v>3.5482052088976479E-2</v>
      </c>
      <c r="BW102" s="128">
        <v>4.9279922720109441E-3</v>
      </c>
      <c r="BX102" s="128">
        <v>2.2402514922690547E-2</v>
      </c>
      <c r="BY102" s="128">
        <v>2.3245425267326997E-2</v>
      </c>
      <c r="BZ102" s="128">
        <v>7.3517940470112179E-3</v>
      </c>
      <c r="CA102" s="128">
        <v>5.0919256249798636E-3</v>
      </c>
      <c r="CB102" s="128">
        <v>3.2727776089946114E-3</v>
      </c>
      <c r="CC102" s="128">
        <v>2.6883117680079763E-3</v>
      </c>
      <c r="CD102" s="128">
        <v>5.5541256356193814E-4</v>
      </c>
      <c r="CE102" s="128">
        <v>4.6312582070934987E-3</v>
      </c>
      <c r="CF102" s="128">
        <v>1.8114300860439851E-2</v>
      </c>
      <c r="CG102" s="128">
        <v>0.14518850752847035</v>
      </c>
      <c r="CH102" s="128">
        <v>1.0074071156019186E-2</v>
      </c>
      <c r="CI102" s="128">
        <v>6.9505985570729048E-3</v>
      </c>
      <c r="CJ102" s="128">
        <v>8.5611218722237356E-3</v>
      </c>
      <c r="CK102" s="128">
        <v>8.7059173013011269E-3</v>
      </c>
      <c r="CL102" s="128">
        <v>3.2424759625098846E-3</v>
      </c>
      <c r="CM102" s="128">
        <v>1.0562264121215449E-2</v>
      </c>
      <c r="CN102" s="128">
        <v>1.0381461787322023E-2</v>
      </c>
      <c r="CO102" s="128">
        <v>1.5724395454581923E-2</v>
      </c>
      <c r="CP102" s="128">
        <v>6.801193563755672E-3</v>
      </c>
      <c r="CQ102" s="128">
        <v>5.7591005895720688E-3</v>
      </c>
      <c r="CR102" s="128">
        <v>1.0212883633092846E-2</v>
      </c>
      <c r="CS102" s="128">
        <v>4.558411394905924E-3</v>
      </c>
      <c r="CT102" s="128">
        <v>1.5622227898100843E-2</v>
      </c>
      <c r="CU102" s="128">
        <v>4.8081614844146647E-3</v>
      </c>
      <c r="CV102" s="128">
        <v>1.3275813325788349E-2</v>
      </c>
      <c r="CW102" s="128">
        <v>5.816637963940316E-3</v>
      </c>
      <c r="CX102" s="128">
        <v>5.2039033275064605E-3</v>
      </c>
      <c r="CY102" s="128">
        <v>6.8841802000706659E-3</v>
      </c>
      <c r="CZ102" s="128">
        <v>7.3133289829213494E-2</v>
      </c>
      <c r="DA102" s="128">
        <v>5.1938869755667662E-3</v>
      </c>
      <c r="DB102" s="128">
        <v>1.035620497658986</v>
      </c>
      <c r="DC102" s="128">
        <v>6.5080739128822035E-3</v>
      </c>
      <c r="DD102" s="128">
        <v>1.5308230616916448E-2</v>
      </c>
      <c r="DE102" s="128">
        <v>5.1548840874540104E-3</v>
      </c>
      <c r="DF102" s="128">
        <v>1.0696996241479028E-2</v>
      </c>
      <c r="DG102" s="128">
        <v>1.1023280413236131E-2</v>
      </c>
      <c r="DH102" s="128">
        <v>4.6888676676528985E-3</v>
      </c>
      <c r="DI102" s="128">
        <v>8.1447724056668731E-3</v>
      </c>
      <c r="DJ102" s="128">
        <v>3.7343106121480495E-3</v>
      </c>
      <c r="DK102" s="128">
        <v>4.0655412359089536E-3</v>
      </c>
    </row>
    <row r="103" spans="2:115">
      <c r="B103" s="129">
        <v>669</v>
      </c>
      <c r="C103" s="127" t="s">
        <v>569</v>
      </c>
      <c r="D103" s="128">
        <v>0.50294382169018403</v>
      </c>
      <c r="E103" s="128">
        <v>0.28083271121962117</v>
      </c>
      <c r="F103" s="128">
        <v>0.16417747671366081</v>
      </c>
      <c r="G103" s="128">
        <v>4.175287280183659E-3</v>
      </c>
      <c r="H103" s="128">
        <v>9.5109134247956958E-2</v>
      </c>
      <c r="I103" s="128">
        <v>7.8495669556657849E-2</v>
      </c>
      <c r="J103" s="128">
        <v>6.4556117748095897E-3</v>
      </c>
      <c r="K103" s="128">
        <v>7.3299765079992548E-3</v>
      </c>
      <c r="L103" s="128">
        <v>1.5935319152603045E-2</v>
      </c>
      <c r="M103" s="128">
        <v>5.7495936018817379E-3</v>
      </c>
      <c r="N103" s="128">
        <v>5.8785671478254354E-3</v>
      </c>
      <c r="O103" s="128">
        <v>7.659316182134621E-3</v>
      </c>
      <c r="P103" s="128">
        <v>1.8323400085808444E-2</v>
      </c>
      <c r="Q103" s="128">
        <v>1.7951076583798107E-2</v>
      </c>
      <c r="R103" s="128">
        <v>9.2328122877382672E-3</v>
      </c>
      <c r="S103" s="128">
        <v>1.59785599875693E-2</v>
      </c>
      <c r="T103" s="128">
        <v>0</v>
      </c>
      <c r="U103" s="128">
        <v>1.0587570956424548E-2</v>
      </c>
      <c r="V103" s="128">
        <v>2.7278798692109495E-2</v>
      </c>
      <c r="W103" s="128">
        <v>1.1434241627031411E-2</v>
      </c>
      <c r="X103" s="128">
        <v>4.4194451350600641E-2</v>
      </c>
      <c r="Y103" s="128">
        <v>1.1890249121872401E-2</v>
      </c>
      <c r="Z103" s="128">
        <v>2.1668310704164691E-2</v>
      </c>
      <c r="AA103" s="128">
        <v>2.1916702305647958E-2</v>
      </c>
      <c r="AB103" s="128">
        <v>1.1366797947172482E-2</v>
      </c>
      <c r="AC103" s="128">
        <v>7.2084563206749018E-3</v>
      </c>
      <c r="AD103" s="128">
        <v>0</v>
      </c>
      <c r="AE103" s="128">
        <v>8.2712790287536708E-3</v>
      </c>
      <c r="AF103" s="128">
        <v>3.0023753860486294E-2</v>
      </c>
      <c r="AG103" s="128">
        <v>1.9854457738314582E-2</v>
      </c>
      <c r="AH103" s="128">
        <v>1.5954964855375241E-2</v>
      </c>
      <c r="AI103" s="128">
        <v>1.5253577378274893E-2</v>
      </c>
      <c r="AJ103" s="128">
        <v>2.4716558136965534E-3</v>
      </c>
      <c r="AK103" s="128">
        <v>1.3798259952050557E-2</v>
      </c>
      <c r="AL103" s="128">
        <v>2.4811776910185629E-2</v>
      </c>
      <c r="AM103" s="128">
        <v>3.7526715991233098E-2</v>
      </c>
      <c r="AN103" s="128">
        <v>1.6516748382113231E-2</v>
      </c>
      <c r="AO103" s="128">
        <v>3.2038903186984866E-2</v>
      </c>
      <c r="AP103" s="128">
        <v>3.0775923456478671E-2</v>
      </c>
      <c r="AQ103" s="128">
        <v>1.3947694394392413E-2</v>
      </c>
      <c r="AR103" s="128">
        <v>3.4020104892456202E-2</v>
      </c>
      <c r="AS103" s="128">
        <v>2.3791498012368465E-3</v>
      </c>
      <c r="AT103" s="128">
        <v>3.5337569690705719E-3</v>
      </c>
      <c r="AU103" s="128">
        <v>1.4316305841067323E-2</v>
      </c>
      <c r="AV103" s="128">
        <v>1.7796640449854323E-2</v>
      </c>
      <c r="AW103" s="128">
        <v>2.966262480669413E-3</v>
      </c>
      <c r="AX103" s="128">
        <v>8.9972046033134218E-3</v>
      </c>
      <c r="AY103" s="128">
        <v>1.4091158883250677E-2</v>
      </c>
      <c r="AZ103" s="128">
        <v>1.9153777460155497E-2</v>
      </c>
      <c r="BA103" s="128">
        <v>2.3019359885550508E-2</v>
      </c>
      <c r="BB103" s="128">
        <v>2.3916336594470788E-2</v>
      </c>
      <c r="BC103" s="128">
        <v>1.8692082708769972E-2</v>
      </c>
      <c r="BD103" s="128">
        <v>2.4129640765200518E-2</v>
      </c>
      <c r="BE103" s="128">
        <v>2.4837322291377754E-2</v>
      </c>
      <c r="BF103" s="128">
        <v>2.5085058660610723E-2</v>
      </c>
      <c r="BG103" s="128">
        <v>2.1552134859241186E-2</v>
      </c>
      <c r="BH103" s="128">
        <v>1.856676324832016E-2</v>
      </c>
      <c r="BI103" s="128">
        <v>1.7787141738443858E-2</v>
      </c>
      <c r="BJ103" s="128">
        <v>2.0909605033333591E-2</v>
      </c>
      <c r="BK103" s="128">
        <v>2.2744006187311417E-2</v>
      </c>
      <c r="BL103" s="128">
        <v>2.1205075437702635E-2</v>
      </c>
      <c r="BM103" s="128">
        <v>3.9985771969993471E-2</v>
      </c>
      <c r="BN103" s="128">
        <v>2.5810520995178506E-2</v>
      </c>
      <c r="BO103" s="128">
        <v>9.4540909023829497E-3</v>
      </c>
      <c r="BP103" s="128">
        <v>1.6400752477176764E-2</v>
      </c>
      <c r="BQ103" s="128">
        <v>2.0352884568355833E-2</v>
      </c>
      <c r="BR103" s="128">
        <v>4.0143361021270252E-2</v>
      </c>
      <c r="BS103" s="128">
        <v>2.0367828952995614E-2</v>
      </c>
      <c r="BT103" s="128">
        <v>6.1611952190357346E-2</v>
      </c>
      <c r="BU103" s="128">
        <v>4.2343081439077099E-2</v>
      </c>
      <c r="BV103" s="128">
        <v>3.7414114624220916E-2</v>
      </c>
      <c r="BW103" s="128">
        <v>2.3666365706419772E-2</v>
      </c>
      <c r="BX103" s="128">
        <v>7.447151439670463E-2</v>
      </c>
      <c r="BY103" s="128">
        <v>4.1771517146325779E-2</v>
      </c>
      <c r="BZ103" s="128">
        <v>3.4834194713042013E-2</v>
      </c>
      <c r="CA103" s="128">
        <v>5.3273454193161339E-2</v>
      </c>
      <c r="CB103" s="128">
        <v>3.2859433847153362E-2</v>
      </c>
      <c r="CC103" s="128">
        <v>2.8823728134998842E-2</v>
      </c>
      <c r="CD103" s="128">
        <v>4.6422480650744969E-3</v>
      </c>
      <c r="CE103" s="128">
        <v>2.2653153141042711E-2</v>
      </c>
      <c r="CF103" s="128">
        <v>1.1133060328292784E-2</v>
      </c>
      <c r="CG103" s="128">
        <v>1.8608148973296053E-2</v>
      </c>
      <c r="CH103" s="128">
        <v>2.0863416198041326E-2</v>
      </c>
      <c r="CI103" s="128">
        <v>3.1617541393223238E-2</v>
      </c>
      <c r="CJ103" s="128">
        <v>7.6789655757688993E-2</v>
      </c>
      <c r="CK103" s="128">
        <v>6.0725310735603576E-2</v>
      </c>
      <c r="CL103" s="128">
        <v>6.1592750244042491E-3</v>
      </c>
      <c r="CM103" s="128">
        <v>8.7061410176984433E-2</v>
      </c>
      <c r="CN103" s="128">
        <v>8.6193977808470074E-2</v>
      </c>
      <c r="CO103" s="128">
        <v>7.9632865651311377E-2</v>
      </c>
      <c r="CP103" s="128">
        <v>0.10082046744948091</v>
      </c>
      <c r="CQ103" s="128">
        <v>2.7345388453601516E-2</v>
      </c>
      <c r="CR103" s="128">
        <v>3.1435126876181281E-2</v>
      </c>
      <c r="CS103" s="128">
        <v>1.3766401123400909E-2</v>
      </c>
      <c r="CT103" s="128">
        <v>8.5432641101544152E-2</v>
      </c>
      <c r="CU103" s="128">
        <v>2.3889294106246482E-2</v>
      </c>
      <c r="CV103" s="128">
        <v>4.6930334675047966E-2</v>
      </c>
      <c r="CW103" s="128">
        <v>1.9732655669586024E-2</v>
      </c>
      <c r="CX103" s="128">
        <v>2.4485721111253085E-2</v>
      </c>
      <c r="CY103" s="128">
        <v>3.2681730233475932E-2</v>
      </c>
      <c r="CZ103" s="128">
        <v>4.5863886622756062E-2</v>
      </c>
      <c r="DA103" s="128">
        <v>4.4887873366832649E-2</v>
      </c>
      <c r="DB103" s="128">
        <v>2.3653074338711593E-2</v>
      </c>
      <c r="DC103" s="128">
        <v>1.1109106278474488</v>
      </c>
      <c r="DD103" s="128">
        <v>2.8042254018530621E-2</v>
      </c>
      <c r="DE103" s="128">
        <v>1.6973149258297286E-2</v>
      </c>
      <c r="DF103" s="128">
        <v>2.9595450598574827E-2</v>
      </c>
      <c r="DG103" s="128">
        <v>2.390843734449008E-2</v>
      </c>
      <c r="DH103" s="128">
        <v>1.5341578875278804E-2</v>
      </c>
      <c r="DI103" s="128">
        <v>1.8707281583831361E-2</v>
      </c>
      <c r="DJ103" s="128">
        <v>1.0916939263491146E-2</v>
      </c>
      <c r="DK103" s="128">
        <v>2.480492496472721E-2</v>
      </c>
    </row>
    <row r="104" spans="2:115">
      <c r="B104" s="129">
        <v>671</v>
      </c>
      <c r="C104" s="127" t="s">
        <v>570</v>
      </c>
      <c r="D104" s="128">
        <v>0.10302625374160312</v>
      </c>
      <c r="E104" s="128">
        <v>0.28965747068160974</v>
      </c>
      <c r="F104" s="128">
        <v>-0.14370708047692771</v>
      </c>
      <c r="G104" s="128">
        <v>6.9819974646785944E-3</v>
      </c>
      <c r="H104" s="128">
        <v>0.13414815918914891</v>
      </c>
      <c r="I104" s="128">
        <v>0.12744619113882322</v>
      </c>
      <c r="J104" s="128">
        <v>0</v>
      </c>
      <c r="K104" s="128">
        <v>0</v>
      </c>
      <c r="L104" s="128">
        <v>0</v>
      </c>
      <c r="M104" s="128">
        <v>0</v>
      </c>
      <c r="N104" s="128">
        <v>0</v>
      </c>
      <c r="O104" s="128">
        <v>0</v>
      </c>
      <c r="P104" s="128">
        <v>0</v>
      </c>
      <c r="Q104" s="128">
        <v>0</v>
      </c>
      <c r="R104" s="128">
        <v>0</v>
      </c>
      <c r="S104" s="128">
        <v>0</v>
      </c>
      <c r="T104" s="128">
        <v>0</v>
      </c>
      <c r="U104" s="128">
        <v>0</v>
      </c>
      <c r="V104" s="128">
        <v>0</v>
      </c>
      <c r="W104" s="128">
        <v>0</v>
      </c>
      <c r="X104" s="128">
        <v>0</v>
      </c>
      <c r="Y104" s="128">
        <v>0</v>
      </c>
      <c r="Z104" s="128">
        <v>0</v>
      </c>
      <c r="AA104" s="128">
        <v>0</v>
      </c>
      <c r="AB104" s="128">
        <v>0</v>
      </c>
      <c r="AC104" s="128">
        <v>0</v>
      </c>
      <c r="AD104" s="128">
        <v>0</v>
      </c>
      <c r="AE104" s="128">
        <v>0</v>
      </c>
      <c r="AF104" s="128">
        <v>0</v>
      </c>
      <c r="AG104" s="128">
        <v>0</v>
      </c>
      <c r="AH104" s="128">
        <v>0</v>
      </c>
      <c r="AI104" s="128">
        <v>0</v>
      </c>
      <c r="AJ104" s="128">
        <v>0</v>
      </c>
      <c r="AK104" s="128">
        <v>0</v>
      </c>
      <c r="AL104" s="128">
        <v>0</v>
      </c>
      <c r="AM104" s="128">
        <v>0</v>
      </c>
      <c r="AN104" s="128">
        <v>0</v>
      </c>
      <c r="AO104" s="128">
        <v>0</v>
      </c>
      <c r="AP104" s="128">
        <v>0</v>
      </c>
      <c r="AQ104" s="128">
        <v>0</v>
      </c>
      <c r="AR104" s="128">
        <v>0</v>
      </c>
      <c r="AS104" s="128">
        <v>0</v>
      </c>
      <c r="AT104" s="128">
        <v>0</v>
      </c>
      <c r="AU104" s="128">
        <v>0</v>
      </c>
      <c r="AV104" s="128">
        <v>0</v>
      </c>
      <c r="AW104" s="128">
        <v>0</v>
      </c>
      <c r="AX104" s="128">
        <v>0</v>
      </c>
      <c r="AY104" s="128">
        <v>0</v>
      </c>
      <c r="AZ104" s="128">
        <v>0</v>
      </c>
      <c r="BA104" s="128">
        <v>0</v>
      </c>
      <c r="BB104" s="128">
        <v>0</v>
      </c>
      <c r="BC104" s="128">
        <v>0</v>
      </c>
      <c r="BD104" s="128">
        <v>0</v>
      </c>
      <c r="BE104" s="128">
        <v>0</v>
      </c>
      <c r="BF104" s="128">
        <v>0</v>
      </c>
      <c r="BG104" s="128">
        <v>0</v>
      </c>
      <c r="BH104" s="128">
        <v>0</v>
      </c>
      <c r="BI104" s="128">
        <v>0</v>
      </c>
      <c r="BJ104" s="128">
        <v>0</v>
      </c>
      <c r="BK104" s="128">
        <v>0</v>
      </c>
      <c r="BL104" s="128">
        <v>0</v>
      </c>
      <c r="BM104" s="128">
        <v>0</v>
      </c>
      <c r="BN104" s="128">
        <v>0</v>
      </c>
      <c r="BO104" s="128">
        <v>0</v>
      </c>
      <c r="BP104" s="128">
        <v>0</v>
      </c>
      <c r="BQ104" s="128">
        <v>0</v>
      </c>
      <c r="BR104" s="128">
        <v>0</v>
      </c>
      <c r="BS104" s="128">
        <v>0</v>
      </c>
      <c r="BT104" s="128">
        <v>0</v>
      </c>
      <c r="BU104" s="128">
        <v>0</v>
      </c>
      <c r="BV104" s="128">
        <v>0</v>
      </c>
      <c r="BW104" s="128">
        <v>0</v>
      </c>
      <c r="BX104" s="128">
        <v>0</v>
      </c>
      <c r="BY104" s="128">
        <v>0</v>
      </c>
      <c r="BZ104" s="128">
        <v>0</v>
      </c>
      <c r="CA104" s="128">
        <v>0</v>
      </c>
      <c r="CB104" s="128">
        <v>0</v>
      </c>
      <c r="CC104" s="128">
        <v>0</v>
      </c>
      <c r="CD104" s="128">
        <v>0</v>
      </c>
      <c r="CE104" s="128">
        <v>0</v>
      </c>
      <c r="CF104" s="128">
        <v>0</v>
      </c>
      <c r="CG104" s="128">
        <v>0</v>
      </c>
      <c r="CH104" s="128">
        <v>0</v>
      </c>
      <c r="CI104" s="128">
        <v>0</v>
      </c>
      <c r="CJ104" s="128">
        <v>0</v>
      </c>
      <c r="CK104" s="128">
        <v>0</v>
      </c>
      <c r="CL104" s="128">
        <v>0</v>
      </c>
      <c r="CM104" s="128">
        <v>0</v>
      </c>
      <c r="CN104" s="128">
        <v>0</v>
      </c>
      <c r="CO104" s="128">
        <v>0</v>
      </c>
      <c r="CP104" s="128">
        <v>0</v>
      </c>
      <c r="CQ104" s="128">
        <v>0</v>
      </c>
      <c r="CR104" s="128">
        <v>0</v>
      </c>
      <c r="CS104" s="128">
        <v>0</v>
      </c>
      <c r="CT104" s="128">
        <v>0</v>
      </c>
      <c r="CU104" s="128">
        <v>0</v>
      </c>
      <c r="CV104" s="128">
        <v>0</v>
      </c>
      <c r="CW104" s="128">
        <v>0</v>
      </c>
      <c r="CX104" s="128">
        <v>0</v>
      </c>
      <c r="CY104" s="128">
        <v>0</v>
      </c>
      <c r="CZ104" s="128">
        <v>0</v>
      </c>
      <c r="DA104" s="128">
        <v>0</v>
      </c>
      <c r="DB104" s="128">
        <v>0</v>
      </c>
      <c r="DC104" s="128">
        <v>0</v>
      </c>
      <c r="DD104" s="128">
        <v>1.0001265394993912</v>
      </c>
      <c r="DE104" s="128">
        <v>0</v>
      </c>
      <c r="DF104" s="128">
        <v>0</v>
      </c>
      <c r="DG104" s="128">
        <v>0</v>
      </c>
      <c r="DH104" s="128">
        <v>0</v>
      </c>
      <c r="DI104" s="128">
        <v>0</v>
      </c>
      <c r="DJ104" s="128">
        <v>0</v>
      </c>
      <c r="DK104" s="128">
        <v>0</v>
      </c>
    </row>
    <row r="105" spans="2:115">
      <c r="B105" s="129">
        <v>672</v>
      </c>
      <c r="C105" s="127" t="s">
        <v>571</v>
      </c>
      <c r="D105" s="128">
        <v>0.67936669965790486</v>
      </c>
      <c r="E105" s="128">
        <v>0.28631120541394356</v>
      </c>
      <c r="F105" s="128">
        <v>-6.2369371084315664E-3</v>
      </c>
      <c r="G105" s="128">
        <v>5.0145811356273634E-2</v>
      </c>
      <c r="H105" s="128">
        <v>0.22530399044041907</v>
      </c>
      <c r="I105" s="128">
        <v>0.2056461995158691</v>
      </c>
      <c r="J105" s="128">
        <v>9.2487857796615726E-7</v>
      </c>
      <c r="K105" s="128">
        <v>3.5486842580030636E-6</v>
      </c>
      <c r="L105" s="128">
        <v>9.7297182827613647E-7</v>
      </c>
      <c r="M105" s="128">
        <v>4.6086430242742714E-6</v>
      </c>
      <c r="N105" s="128">
        <v>1.9273432051302894E-6</v>
      </c>
      <c r="O105" s="128">
        <v>5.8300318669628214E-7</v>
      </c>
      <c r="P105" s="128">
        <v>5.826610569889836E-6</v>
      </c>
      <c r="Q105" s="128">
        <v>2.0932664757333827E-6</v>
      </c>
      <c r="R105" s="128">
        <v>9.4398964092709227E-7</v>
      </c>
      <c r="S105" s="128">
        <v>1.5935783372702782E-5</v>
      </c>
      <c r="T105" s="128">
        <v>0</v>
      </c>
      <c r="U105" s="128">
        <v>6.04517582745529E-7</v>
      </c>
      <c r="V105" s="128">
        <v>9.0793412645217132E-7</v>
      </c>
      <c r="W105" s="128">
        <v>1.4430136770628159E-6</v>
      </c>
      <c r="X105" s="128">
        <v>1.1899540639425348E-5</v>
      </c>
      <c r="Y105" s="128">
        <v>1.7582513226009519E-6</v>
      </c>
      <c r="Z105" s="128">
        <v>1.7085387900134902E-6</v>
      </c>
      <c r="AA105" s="128">
        <v>8.7377822949718813E-7</v>
      </c>
      <c r="AB105" s="128">
        <v>1.4005674005860486E-6</v>
      </c>
      <c r="AC105" s="128">
        <v>8.4770033678492468E-7</v>
      </c>
      <c r="AD105" s="128">
        <v>0</v>
      </c>
      <c r="AE105" s="128">
        <v>1.2287092570741554E-6</v>
      </c>
      <c r="AF105" s="128">
        <v>9.5202761347087965E-6</v>
      </c>
      <c r="AG105" s="128">
        <v>4.3538937079920332E-6</v>
      </c>
      <c r="AH105" s="128">
        <v>2.7205984212416758E-6</v>
      </c>
      <c r="AI105" s="128">
        <v>3.2318897139361762E-6</v>
      </c>
      <c r="AJ105" s="128">
        <v>1.8517688993588116E-7</v>
      </c>
      <c r="AK105" s="128">
        <v>1.3678603957344962E-6</v>
      </c>
      <c r="AL105" s="128">
        <v>2.333673150965795E-6</v>
      </c>
      <c r="AM105" s="128">
        <v>2.8565192784637505E-6</v>
      </c>
      <c r="AN105" s="128">
        <v>8.0075345547533335E-7</v>
      </c>
      <c r="AO105" s="128">
        <v>1.1954789148893306E-6</v>
      </c>
      <c r="AP105" s="128">
        <v>4.1243399360370853E-6</v>
      </c>
      <c r="AQ105" s="128">
        <v>1.2031222916481813E-5</v>
      </c>
      <c r="AR105" s="128">
        <v>1.6820876474519464E-6</v>
      </c>
      <c r="AS105" s="128">
        <v>4.0327736496065672E-7</v>
      </c>
      <c r="AT105" s="128">
        <v>7.9230819142964654E-7</v>
      </c>
      <c r="AU105" s="128">
        <v>4.616197829125939E-6</v>
      </c>
      <c r="AV105" s="128">
        <v>1.0658020843636016E-6</v>
      </c>
      <c r="AW105" s="128">
        <v>3.3084806530004363E-7</v>
      </c>
      <c r="AX105" s="128">
        <v>6.3703455012361617E-7</v>
      </c>
      <c r="AY105" s="128">
        <v>5.2733090870034707E-6</v>
      </c>
      <c r="AZ105" s="128">
        <v>3.1007834243964326E-6</v>
      </c>
      <c r="BA105" s="128">
        <v>8.537782603934846E-6</v>
      </c>
      <c r="BB105" s="128">
        <v>5.6941571823282112E-6</v>
      </c>
      <c r="BC105" s="128">
        <v>2.9864399698545029E-6</v>
      </c>
      <c r="BD105" s="128">
        <v>6.582156348319527E-6</v>
      </c>
      <c r="BE105" s="128">
        <v>1.378197402349353E-5</v>
      </c>
      <c r="BF105" s="128">
        <v>1.2506703655425265E-5</v>
      </c>
      <c r="BG105" s="128">
        <v>2.0572379468910713E-5</v>
      </c>
      <c r="BH105" s="128">
        <v>7.6371042994574898E-6</v>
      </c>
      <c r="BI105" s="128">
        <v>6.5264551270396577E-6</v>
      </c>
      <c r="BJ105" s="128">
        <v>1.7753559383197451E-5</v>
      </c>
      <c r="BK105" s="128">
        <v>4.489942232468022E-6</v>
      </c>
      <c r="BL105" s="128">
        <v>2.6882718450556204E-6</v>
      </c>
      <c r="BM105" s="128">
        <v>5.2818489754057934E-6</v>
      </c>
      <c r="BN105" s="128">
        <v>1.7743320488768919E-5</v>
      </c>
      <c r="BO105" s="128">
        <v>8.6338354264005682E-7</v>
      </c>
      <c r="BP105" s="128">
        <v>1.8628785512980182E-6</v>
      </c>
      <c r="BQ105" s="128">
        <v>1.2971854616215398E-6</v>
      </c>
      <c r="BR105" s="128">
        <v>2.7313584912102887E-6</v>
      </c>
      <c r="BS105" s="128">
        <v>1.4557302158436538E-6</v>
      </c>
      <c r="BT105" s="128">
        <v>2.2149376626536399E-6</v>
      </c>
      <c r="BU105" s="128">
        <v>3.0339934078216719E-6</v>
      </c>
      <c r="BV105" s="128">
        <v>5.9191277535048875E-6</v>
      </c>
      <c r="BW105" s="128">
        <v>5.189024823993538E-6</v>
      </c>
      <c r="BX105" s="128">
        <v>2.2449570936090262E-6</v>
      </c>
      <c r="BY105" s="128">
        <v>4.2376539112717403E-6</v>
      </c>
      <c r="BZ105" s="128">
        <v>2.7018251943810295E-6</v>
      </c>
      <c r="CA105" s="128">
        <v>3.1608186804548595E-6</v>
      </c>
      <c r="CB105" s="128">
        <v>1.1137255609280349E-6</v>
      </c>
      <c r="CC105" s="128">
        <v>8.4427368416357482E-7</v>
      </c>
      <c r="CD105" s="128">
        <v>2.2829411879164411E-7</v>
      </c>
      <c r="CE105" s="128">
        <v>4.2963999103900552E-5</v>
      </c>
      <c r="CF105" s="128">
        <v>1.4985273676879227E-6</v>
      </c>
      <c r="CG105" s="128">
        <v>4.0336415455606444E-6</v>
      </c>
      <c r="CH105" s="128">
        <v>1.3706435662432779E-6</v>
      </c>
      <c r="CI105" s="128">
        <v>3.936916593378649E-6</v>
      </c>
      <c r="CJ105" s="128">
        <v>3.4615597227832021E-6</v>
      </c>
      <c r="CK105" s="128">
        <v>2.1564936806239884E-6</v>
      </c>
      <c r="CL105" s="128">
        <v>1.3276124948012326E-6</v>
      </c>
      <c r="CM105" s="128">
        <v>5.8337310148534934E-5</v>
      </c>
      <c r="CN105" s="128">
        <v>1.7671801349080779E-5</v>
      </c>
      <c r="CO105" s="128">
        <v>3.1740915106817476E-5</v>
      </c>
      <c r="CP105" s="128">
        <v>5.8160013227732717E-5</v>
      </c>
      <c r="CQ105" s="128">
        <v>1.0684933564648062E-5</v>
      </c>
      <c r="CR105" s="128">
        <v>1.8024669097561737E-6</v>
      </c>
      <c r="CS105" s="128">
        <v>8.3734148873773687E-3</v>
      </c>
      <c r="CT105" s="128">
        <v>2.0894661285802383E-6</v>
      </c>
      <c r="CU105" s="128">
        <v>5.8079609448432497E-3</v>
      </c>
      <c r="CV105" s="128">
        <v>1.6460899689325433E-6</v>
      </c>
      <c r="CW105" s="128">
        <v>7.9179899748301318E-3</v>
      </c>
      <c r="CX105" s="128">
        <v>1.9472952301219034E-2</v>
      </c>
      <c r="CY105" s="128">
        <v>1.3197349977743461E-6</v>
      </c>
      <c r="CZ105" s="128">
        <v>5.3777794650836487E-6</v>
      </c>
      <c r="DA105" s="128">
        <v>7.5422273545092357E-6</v>
      </c>
      <c r="DB105" s="128">
        <v>1.2514562110972537E-6</v>
      </c>
      <c r="DC105" s="128">
        <v>9.5170354701250642E-6</v>
      </c>
      <c r="DD105" s="128">
        <v>1.4964686537215625E-3</v>
      </c>
      <c r="DE105" s="128">
        <v>1.003907377127534</v>
      </c>
      <c r="DF105" s="128">
        <v>9.0287632534956187E-6</v>
      </c>
      <c r="DG105" s="128">
        <v>2.1615293507000002E-6</v>
      </c>
      <c r="DH105" s="128">
        <v>6.380331741675272E-6</v>
      </c>
      <c r="DI105" s="128">
        <v>6.0637103039818711E-6</v>
      </c>
      <c r="DJ105" s="128">
        <v>9.7754032566580201E-7</v>
      </c>
      <c r="DK105" s="128">
        <v>2.1837771483149362E-5</v>
      </c>
    </row>
    <row r="106" spans="2:115">
      <c r="B106" s="129">
        <v>673</v>
      </c>
      <c r="C106" s="127" t="s">
        <v>572</v>
      </c>
      <c r="D106" s="128">
        <v>0.6275529799530335</v>
      </c>
      <c r="E106" s="128">
        <v>0.27832475137287982</v>
      </c>
      <c r="F106" s="128">
        <v>9.8621233125373034E-2</v>
      </c>
      <c r="G106" s="128">
        <v>1.2761606206860676E-2</v>
      </c>
      <c r="H106" s="128">
        <v>0.22404847491809193</v>
      </c>
      <c r="I106" s="128">
        <v>0.13691651186530321</v>
      </c>
      <c r="J106" s="128">
        <v>2.6882426730217278E-5</v>
      </c>
      <c r="K106" s="128">
        <v>2.2336450877086224E-5</v>
      </c>
      <c r="L106" s="128">
        <v>3.026885580470909E-5</v>
      </c>
      <c r="M106" s="128">
        <v>1.5472526632156747E-5</v>
      </c>
      <c r="N106" s="128">
        <v>7.2786901364277966E-5</v>
      </c>
      <c r="O106" s="128">
        <v>2.7373320402420429E-5</v>
      </c>
      <c r="P106" s="128">
        <v>7.4161257165693075E-5</v>
      </c>
      <c r="Q106" s="128">
        <v>1.0120616281373869E-4</v>
      </c>
      <c r="R106" s="128">
        <v>5.5835207207592166E-5</v>
      </c>
      <c r="S106" s="128">
        <v>4.5292377493618544E-5</v>
      </c>
      <c r="T106" s="128">
        <v>0</v>
      </c>
      <c r="U106" s="128">
        <v>1.6330077340109979E-4</v>
      </c>
      <c r="V106" s="128">
        <v>1.1642387361898223E-4</v>
      </c>
      <c r="W106" s="128">
        <v>1.000571433637351E-4</v>
      </c>
      <c r="X106" s="128">
        <v>7.9697890769691725E-5</v>
      </c>
      <c r="Y106" s="128">
        <v>6.365864994186982E-5</v>
      </c>
      <c r="Z106" s="128">
        <v>1.4162930225417223E-4</v>
      </c>
      <c r="AA106" s="128">
        <v>6.4445962552899498E-5</v>
      </c>
      <c r="AB106" s="128">
        <v>4.325116577008834E-5</v>
      </c>
      <c r="AC106" s="128">
        <v>2.9691883589643002E-5</v>
      </c>
      <c r="AD106" s="128">
        <v>0</v>
      </c>
      <c r="AE106" s="128">
        <v>2.9846042613937544E-5</v>
      </c>
      <c r="AF106" s="128">
        <v>5.2114869323128067E-5</v>
      </c>
      <c r="AG106" s="128">
        <v>4.7954004346067514E-5</v>
      </c>
      <c r="AH106" s="128">
        <v>9.4867972260269227E-5</v>
      </c>
      <c r="AI106" s="128">
        <v>2.9115675518184475E-5</v>
      </c>
      <c r="AJ106" s="128">
        <v>1.0949748667159666E-5</v>
      </c>
      <c r="AK106" s="128">
        <v>5.8070840305888326E-5</v>
      </c>
      <c r="AL106" s="128">
        <v>8.1594328290641882E-5</v>
      </c>
      <c r="AM106" s="128">
        <v>1.4321585518599863E-4</v>
      </c>
      <c r="AN106" s="128">
        <v>5.3777754785856656E-5</v>
      </c>
      <c r="AO106" s="128">
        <v>5.0035242451385016E-5</v>
      </c>
      <c r="AP106" s="128">
        <v>4.8225253093066578E-5</v>
      </c>
      <c r="AQ106" s="128">
        <v>2.7687802094310734E-5</v>
      </c>
      <c r="AR106" s="128">
        <v>5.964018893594035E-5</v>
      </c>
      <c r="AS106" s="128">
        <v>2.1447983609966188E-5</v>
      </c>
      <c r="AT106" s="128">
        <v>1.5866819229247581E-5</v>
      </c>
      <c r="AU106" s="128">
        <v>4.8710571707722883E-5</v>
      </c>
      <c r="AV106" s="128">
        <v>1.7499704776034462E-4</v>
      </c>
      <c r="AW106" s="128">
        <v>1.7065511660262041E-5</v>
      </c>
      <c r="AX106" s="128">
        <v>2.1885352719128327E-5</v>
      </c>
      <c r="AY106" s="128">
        <v>4.6651741193300642E-5</v>
      </c>
      <c r="AZ106" s="128">
        <v>6.4739070878179863E-5</v>
      </c>
      <c r="BA106" s="128">
        <v>7.0394715936336071E-5</v>
      </c>
      <c r="BB106" s="128">
        <v>5.2602921419364787E-5</v>
      </c>
      <c r="BC106" s="128">
        <v>4.2675074207210683E-5</v>
      </c>
      <c r="BD106" s="128">
        <v>1.0771107849646466E-4</v>
      </c>
      <c r="BE106" s="128">
        <v>1.0208491185658954E-4</v>
      </c>
      <c r="BF106" s="128">
        <v>3.6173658664689496E-5</v>
      </c>
      <c r="BG106" s="128">
        <v>8.5121402638583756E-5</v>
      </c>
      <c r="BH106" s="128">
        <v>4.8521073043827651E-5</v>
      </c>
      <c r="BI106" s="128">
        <v>5.8726616465034496E-5</v>
      </c>
      <c r="BJ106" s="128">
        <v>3.4350854868235243E-5</v>
      </c>
      <c r="BK106" s="128">
        <v>3.9890666373545908E-5</v>
      </c>
      <c r="BL106" s="128">
        <v>7.6339850489810402E-5</v>
      </c>
      <c r="BM106" s="128">
        <v>1.5095254218188122E-4</v>
      </c>
      <c r="BN106" s="128">
        <v>4.1833159581388838E-5</v>
      </c>
      <c r="BO106" s="128">
        <v>4.9413781308818562E-5</v>
      </c>
      <c r="BP106" s="128">
        <v>7.4446421362553286E-5</v>
      </c>
      <c r="BQ106" s="128">
        <v>5.0961884012364513E-5</v>
      </c>
      <c r="BR106" s="128">
        <v>6.4310870214201926E-5</v>
      </c>
      <c r="BS106" s="128">
        <v>5.5250925101346643E-5</v>
      </c>
      <c r="BT106" s="128">
        <v>1.195322005048486E-4</v>
      </c>
      <c r="BU106" s="128">
        <v>8.8125633592325606E-5</v>
      </c>
      <c r="BV106" s="128">
        <v>8.6912499045115979E-5</v>
      </c>
      <c r="BW106" s="128">
        <v>4.1299991954008827E-5</v>
      </c>
      <c r="BX106" s="128">
        <v>1.1654404573386757E-4</v>
      </c>
      <c r="BY106" s="128">
        <v>1.328892140299544E-4</v>
      </c>
      <c r="BZ106" s="128">
        <v>8.9448188213679317E-5</v>
      </c>
      <c r="CA106" s="128">
        <v>1.2207189180172797E-4</v>
      </c>
      <c r="CB106" s="128">
        <v>8.7579142434494181E-5</v>
      </c>
      <c r="CC106" s="128">
        <v>7.2507984462654126E-5</v>
      </c>
      <c r="CD106" s="128">
        <v>1.0530906000466145E-5</v>
      </c>
      <c r="CE106" s="128">
        <v>1.4485163647245446E-3</v>
      </c>
      <c r="CF106" s="128">
        <v>7.8307618303481962E-5</v>
      </c>
      <c r="CG106" s="128">
        <v>4.8269932556465441E-5</v>
      </c>
      <c r="CH106" s="128">
        <v>2.0590355777712219E-4</v>
      </c>
      <c r="CI106" s="128">
        <v>7.3201975263818833E-5</v>
      </c>
      <c r="CJ106" s="128">
        <v>1.5643601317248684E-4</v>
      </c>
      <c r="CK106" s="128">
        <v>1.0259044756947542E-4</v>
      </c>
      <c r="CL106" s="128">
        <v>1.3626316446383818E-4</v>
      </c>
      <c r="CM106" s="128">
        <v>4.8760463312508387E-4</v>
      </c>
      <c r="CN106" s="128">
        <v>3.5015391283913519E-4</v>
      </c>
      <c r="CO106" s="128">
        <v>1.1544009179700684E-4</v>
      </c>
      <c r="CP106" s="128">
        <v>4.7375703647794989E-4</v>
      </c>
      <c r="CQ106" s="128">
        <v>1.186678141019151E-3</v>
      </c>
      <c r="CR106" s="128">
        <v>9.2547030852201687E-5</v>
      </c>
      <c r="CS106" s="128">
        <v>8.9870043901260196E-5</v>
      </c>
      <c r="CT106" s="128">
        <v>1.7530083050799382E-4</v>
      </c>
      <c r="CU106" s="128">
        <v>7.680721563591883E-3</v>
      </c>
      <c r="CV106" s="128">
        <v>5.8115225095730907E-3</v>
      </c>
      <c r="CW106" s="128">
        <v>5.6310141117412128E-3</v>
      </c>
      <c r="CX106" s="128">
        <v>7.9798939828762076E-3</v>
      </c>
      <c r="CY106" s="128">
        <v>9.2028778332857645E-5</v>
      </c>
      <c r="CZ106" s="128">
        <v>1.0865131174853473E-4</v>
      </c>
      <c r="DA106" s="128">
        <v>5.4678151042854663E-4</v>
      </c>
      <c r="DB106" s="128">
        <v>5.6700551458913611E-5</v>
      </c>
      <c r="DC106" s="128">
        <v>9.8611433131671577E-4</v>
      </c>
      <c r="DD106" s="128">
        <v>7.0293258153609293E-3</v>
      </c>
      <c r="DE106" s="128">
        <v>1.2945994222701195E-3</v>
      </c>
      <c r="DF106" s="128">
        <v>1.0147166726436641</v>
      </c>
      <c r="DG106" s="128">
        <v>1.8690597929299477E-4</v>
      </c>
      <c r="DH106" s="128">
        <v>3.1547415709369102E-4</v>
      </c>
      <c r="DI106" s="128">
        <v>2.0860925130801429E-3</v>
      </c>
      <c r="DJ106" s="128">
        <v>4.4585515636707195E-5</v>
      </c>
      <c r="DK106" s="128">
        <v>1.133418296810457E-3</v>
      </c>
    </row>
    <row r="107" spans="2:115">
      <c r="B107" s="129">
        <v>674</v>
      </c>
      <c r="C107" s="127" t="s">
        <v>573</v>
      </c>
      <c r="D107" s="128">
        <v>0.67201797451177436</v>
      </c>
      <c r="E107" s="128">
        <v>0.23896962765244756</v>
      </c>
      <c r="F107" s="128">
        <v>0.11756035914478338</v>
      </c>
      <c r="G107" s="128">
        <v>2.0225103103049431E-2</v>
      </c>
      <c r="H107" s="128">
        <v>0.11451015638132792</v>
      </c>
      <c r="I107" s="128">
        <v>0.10323501552717497</v>
      </c>
      <c r="J107" s="128">
        <v>1.5287214688516345E-5</v>
      </c>
      <c r="K107" s="128">
        <v>1.3695314403355303E-5</v>
      </c>
      <c r="L107" s="128">
        <v>2.4112567043319582E-5</v>
      </c>
      <c r="M107" s="128">
        <v>1.222882946899517E-5</v>
      </c>
      <c r="N107" s="128">
        <v>2.0354987287273903E-5</v>
      </c>
      <c r="O107" s="128">
        <v>4.8519233701518933E-6</v>
      </c>
      <c r="P107" s="128">
        <v>2.6361951308541931E-5</v>
      </c>
      <c r="Q107" s="128">
        <v>2.1887366936884756E-5</v>
      </c>
      <c r="R107" s="128">
        <v>3.5476638580973294E-5</v>
      </c>
      <c r="S107" s="128">
        <v>2.6167424584425854E-5</v>
      </c>
      <c r="T107" s="128">
        <v>0</v>
      </c>
      <c r="U107" s="128">
        <v>1.3443658568566964E-5</v>
      </c>
      <c r="V107" s="128">
        <v>2.9310865332310278E-5</v>
      </c>
      <c r="W107" s="128">
        <v>1.4873295968437583E-5</v>
      </c>
      <c r="X107" s="128">
        <v>5.6429265381519519E-5</v>
      </c>
      <c r="Y107" s="128">
        <v>1.2234917029809404E-5</v>
      </c>
      <c r="Z107" s="128">
        <v>2.8955005224478602E-5</v>
      </c>
      <c r="AA107" s="128">
        <v>1.8395743119365592E-5</v>
      </c>
      <c r="AB107" s="128">
        <v>4.2131544287260031E-5</v>
      </c>
      <c r="AC107" s="128">
        <v>8.2351975799645776E-6</v>
      </c>
      <c r="AD107" s="128">
        <v>0</v>
      </c>
      <c r="AE107" s="128">
        <v>6.0377991676307703E-6</v>
      </c>
      <c r="AF107" s="128">
        <v>1.726139557090354E-5</v>
      </c>
      <c r="AG107" s="128">
        <v>2.5669563023371646E-5</v>
      </c>
      <c r="AH107" s="128">
        <v>9.5938713615313775E-5</v>
      </c>
      <c r="AI107" s="128">
        <v>7.6517325455812622E-5</v>
      </c>
      <c r="AJ107" s="128">
        <v>2.6954894119581731E-6</v>
      </c>
      <c r="AK107" s="128">
        <v>3.0361577735598968E-5</v>
      </c>
      <c r="AL107" s="128">
        <v>1.8331897090137697E-5</v>
      </c>
      <c r="AM107" s="128">
        <v>4.0230704602771073E-5</v>
      </c>
      <c r="AN107" s="128">
        <v>2.6330642715089636E-5</v>
      </c>
      <c r="AO107" s="128">
        <v>1.5068335197052534E-5</v>
      </c>
      <c r="AP107" s="128">
        <v>1.2524314200009496E-5</v>
      </c>
      <c r="AQ107" s="128">
        <v>2.6314246565870479E-5</v>
      </c>
      <c r="AR107" s="128">
        <v>2.3944001281420109E-5</v>
      </c>
      <c r="AS107" s="128">
        <v>3.330354818256292E-6</v>
      </c>
      <c r="AT107" s="128">
        <v>3.2286262728257444E-6</v>
      </c>
      <c r="AU107" s="128">
        <v>1.2816074588214585E-5</v>
      </c>
      <c r="AV107" s="128">
        <v>1.7443781811970325E-5</v>
      </c>
      <c r="AW107" s="128">
        <v>3.648993384149602E-6</v>
      </c>
      <c r="AX107" s="128">
        <v>8.1578753724649189E-6</v>
      </c>
      <c r="AY107" s="128">
        <v>1.345062502940937E-5</v>
      </c>
      <c r="AZ107" s="128">
        <v>1.7056603821245737E-5</v>
      </c>
      <c r="BA107" s="128">
        <v>2.2054070322668335E-5</v>
      </c>
      <c r="BB107" s="128">
        <v>2.1781999569180062E-5</v>
      </c>
      <c r="BC107" s="128">
        <v>2.0461800853222249E-5</v>
      </c>
      <c r="BD107" s="128">
        <v>1.5175869749717425E-5</v>
      </c>
      <c r="BE107" s="128">
        <v>1.5634184024554516E-5</v>
      </c>
      <c r="BF107" s="128">
        <v>2.12864984054625E-5</v>
      </c>
      <c r="BG107" s="128">
        <v>2.9414564350333707E-5</v>
      </c>
      <c r="BH107" s="128">
        <v>1.6431494336605036E-5</v>
      </c>
      <c r="BI107" s="128">
        <v>2.23121142062459E-5</v>
      </c>
      <c r="BJ107" s="128">
        <v>2.0138444898496732E-5</v>
      </c>
      <c r="BK107" s="128">
        <v>3.2008475923692392E-5</v>
      </c>
      <c r="BL107" s="128">
        <v>2.0869097254404342E-5</v>
      </c>
      <c r="BM107" s="128">
        <v>2.893132432528811E-5</v>
      </c>
      <c r="BN107" s="128">
        <v>1.8536576668896822E-5</v>
      </c>
      <c r="BO107" s="128">
        <v>1.0945713672387366E-5</v>
      </c>
      <c r="BP107" s="128">
        <v>1.3296139758186011E-4</v>
      </c>
      <c r="BQ107" s="128">
        <v>1.868068416556178E-5</v>
      </c>
      <c r="BR107" s="128">
        <v>2.2940679588490561E-5</v>
      </c>
      <c r="BS107" s="128">
        <v>1.9411264273057391E-5</v>
      </c>
      <c r="BT107" s="128">
        <v>2.1268728257848835E-5</v>
      </c>
      <c r="BU107" s="128">
        <v>2.5164762873314221E-5</v>
      </c>
      <c r="BV107" s="128">
        <v>1.3527433377204187E-5</v>
      </c>
      <c r="BW107" s="128">
        <v>2.4909205026446217E-5</v>
      </c>
      <c r="BX107" s="128">
        <v>3.2779385557095398E-5</v>
      </c>
      <c r="BY107" s="128">
        <v>2.6148010829850754E-5</v>
      </c>
      <c r="BZ107" s="128">
        <v>4.3553362865243679E-5</v>
      </c>
      <c r="CA107" s="128">
        <v>7.1625423079808037E-5</v>
      </c>
      <c r="CB107" s="128">
        <v>5.181867777797081E-5</v>
      </c>
      <c r="CC107" s="128">
        <v>4.1421469324782456E-5</v>
      </c>
      <c r="CD107" s="128">
        <v>5.6012411370838591E-6</v>
      </c>
      <c r="CE107" s="128">
        <v>3.1762264342349027E-5</v>
      </c>
      <c r="CF107" s="128">
        <v>1.4323762261184755E-5</v>
      </c>
      <c r="CG107" s="128">
        <v>1.4267511775371888E-5</v>
      </c>
      <c r="CH107" s="128">
        <v>3.4604503219623804E-5</v>
      </c>
      <c r="CI107" s="128">
        <v>2.8044349617632772E-5</v>
      </c>
      <c r="CJ107" s="128">
        <v>2.8579967806419012E-5</v>
      </c>
      <c r="CK107" s="128">
        <v>2.5814506553492837E-5</v>
      </c>
      <c r="CL107" s="128">
        <v>1.4911317151026788E-5</v>
      </c>
      <c r="CM107" s="128">
        <v>9.900465108981214E-5</v>
      </c>
      <c r="CN107" s="128">
        <v>1.5016412190957748E-2</v>
      </c>
      <c r="CO107" s="128">
        <v>6.2840738102273936E-5</v>
      </c>
      <c r="CP107" s="128">
        <v>3.1008396924819424E-4</v>
      </c>
      <c r="CQ107" s="128">
        <v>3.3402522262624461E-2</v>
      </c>
      <c r="CR107" s="128">
        <v>3.646158117863516E-5</v>
      </c>
      <c r="CS107" s="128">
        <v>5.5524688907122828E-5</v>
      </c>
      <c r="CT107" s="128">
        <v>1.2603904457632415E-4</v>
      </c>
      <c r="CU107" s="128">
        <v>3.6968208397912909E-5</v>
      </c>
      <c r="CV107" s="128">
        <v>5.2784179143334147E-5</v>
      </c>
      <c r="CW107" s="128">
        <v>5.0905927307562864E-5</v>
      </c>
      <c r="CX107" s="128">
        <v>2.981610750091912E-5</v>
      </c>
      <c r="CY107" s="128">
        <v>1.1913812848035314E-4</v>
      </c>
      <c r="CZ107" s="128">
        <v>3.5466447377197851E-5</v>
      </c>
      <c r="DA107" s="128">
        <v>1.2891903482021712E-2</v>
      </c>
      <c r="DB107" s="128">
        <v>1.6046764353101319E-5</v>
      </c>
      <c r="DC107" s="128">
        <v>7.5075205688113604E-5</v>
      </c>
      <c r="DD107" s="128">
        <v>1.2286689165577848E-3</v>
      </c>
      <c r="DE107" s="128">
        <v>1.6098333082339476E-4</v>
      </c>
      <c r="DF107" s="128">
        <v>9.2517425834086385E-5</v>
      </c>
      <c r="DG107" s="128">
        <v>1.0322614971946207</v>
      </c>
      <c r="DH107" s="128">
        <v>4.0332317702324239E-5</v>
      </c>
      <c r="DI107" s="128">
        <v>1.1002027112577556E-3</v>
      </c>
      <c r="DJ107" s="128">
        <v>1.6184369080263801E-5</v>
      </c>
      <c r="DK107" s="128">
        <v>3.6109803596790716E-4</v>
      </c>
    </row>
    <row r="108" spans="2:115">
      <c r="B108" s="129">
        <v>675</v>
      </c>
      <c r="C108" s="127" t="s">
        <v>574</v>
      </c>
      <c r="D108" s="128">
        <v>0.89524053161118478</v>
      </c>
      <c r="E108" s="128">
        <v>0.30237444468107472</v>
      </c>
      <c r="F108" s="128">
        <v>0.22338568854276811</v>
      </c>
      <c r="G108" s="128">
        <v>1.8393176495550929E-3</v>
      </c>
      <c r="H108" s="128">
        <v>9.9322689933719774E-2</v>
      </c>
      <c r="I108" s="128">
        <v>9.2905774572833374E-2</v>
      </c>
      <c r="J108" s="128">
        <v>3.1965775078462082E-6</v>
      </c>
      <c r="K108" s="128">
        <v>5.2027572862125889E-3</v>
      </c>
      <c r="L108" s="128">
        <v>2.0068925952659283E-5</v>
      </c>
      <c r="M108" s="128">
        <v>5.1580336144130979E-7</v>
      </c>
      <c r="N108" s="128">
        <v>3.695138538956874E-7</v>
      </c>
      <c r="O108" s="128">
        <v>2.321546780670102E-8</v>
      </c>
      <c r="P108" s="128">
        <v>2.013441795000582E-7</v>
      </c>
      <c r="Q108" s="128">
        <v>3.6739751178324968E-5</v>
      </c>
      <c r="R108" s="128">
        <v>1.648017652911792E-6</v>
      </c>
      <c r="S108" s="128">
        <v>3.7719084692717531E-6</v>
      </c>
      <c r="T108" s="128">
        <v>0</v>
      </c>
      <c r="U108" s="128">
        <v>5.7246020545801981E-7</v>
      </c>
      <c r="V108" s="128">
        <v>6.9264526065052947E-7</v>
      </c>
      <c r="W108" s="128">
        <v>7.3789077597253507E-8</v>
      </c>
      <c r="X108" s="128">
        <v>4.1525108004885513E-7</v>
      </c>
      <c r="Y108" s="128">
        <v>1.0062584193655277E-7</v>
      </c>
      <c r="Z108" s="128">
        <v>9.4046619955854475E-8</v>
      </c>
      <c r="AA108" s="128">
        <v>5.2918860320399676E-8</v>
      </c>
      <c r="AB108" s="128">
        <v>4.511458718659336E-7</v>
      </c>
      <c r="AC108" s="128">
        <v>4.2654630991821379E-8</v>
      </c>
      <c r="AD108" s="128">
        <v>0</v>
      </c>
      <c r="AE108" s="128">
        <v>1.2639293934198416E-7</v>
      </c>
      <c r="AF108" s="128">
        <v>3.0100077892999662E-7</v>
      </c>
      <c r="AG108" s="128">
        <v>1.6678264608140374E-7</v>
      </c>
      <c r="AH108" s="128">
        <v>3.4304921994340954E-7</v>
      </c>
      <c r="AI108" s="128">
        <v>3.32047198966397E-7</v>
      </c>
      <c r="AJ108" s="128">
        <v>1.0441740227889165E-8</v>
      </c>
      <c r="AK108" s="128">
        <v>8.2647424067347247E-8</v>
      </c>
      <c r="AL108" s="128">
        <v>9.1949189981190164E-8</v>
      </c>
      <c r="AM108" s="128">
        <v>1.4879757540425688E-7</v>
      </c>
      <c r="AN108" s="128">
        <v>8.3399359214174786E-6</v>
      </c>
      <c r="AO108" s="128">
        <v>5.5286760898594682E-8</v>
      </c>
      <c r="AP108" s="128">
        <v>1.3416566807097461E-7</v>
      </c>
      <c r="AQ108" s="128">
        <v>3.8561397433717522E-7</v>
      </c>
      <c r="AR108" s="128">
        <v>9.6322221518500473E-8</v>
      </c>
      <c r="AS108" s="128">
        <v>1.5998361130691765E-8</v>
      </c>
      <c r="AT108" s="128">
        <v>2.685909963718042E-8</v>
      </c>
      <c r="AU108" s="128">
        <v>1.4817564937557029E-7</v>
      </c>
      <c r="AV108" s="128">
        <v>5.430559843582565E-8</v>
      </c>
      <c r="AW108" s="128">
        <v>1.442582924299189E-8</v>
      </c>
      <c r="AX108" s="128">
        <v>2.9463586017953597E-8</v>
      </c>
      <c r="AY108" s="128">
        <v>1.673377513073079E-7</v>
      </c>
      <c r="AZ108" s="128">
        <v>1.1126455202426286E-7</v>
      </c>
      <c r="BA108" s="128">
        <v>2.7088132451053099E-7</v>
      </c>
      <c r="BB108" s="128">
        <v>1.9066475254176415E-7</v>
      </c>
      <c r="BC108" s="128">
        <v>1.1303795785992376E-7</v>
      </c>
      <c r="BD108" s="128">
        <v>2.0653816026364455E-7</v>
      </c>
      <c r="BE108" s="128">
        <v>4.0946387947450971E-7</v>
      </c>
      <c r="BF108" s="128">
        <v>3.8161667439537831E-7</v>
      </c>
      <c r="BG108" s="128">
        <v>6.1967781555209508E-7</v>
      </c>
      <c r="BH108" s="128">
        <v>2.3781369481889318E-7</v>
      </c>
      <c r="BI108" s="128">
        <v>2.1493713938441493E-7</v>
      </c>
      <c r="BJ108" s="128">
        <v>5.274358821339472E-7</v>
      </c>
      <c r="BK108" s="128">
        <v>1.7130959720416221E-7</v>
      </c>
      <c r="BL108" s="128">
        <v>1.0504932624367263E-7</v>
      </c>
      <c r="BM108" s="128">
        <v>1.8921648376588533E-7</v>
      </c>
      <c r="BN108" s="128">
        <v>5.2468744473881826E-7</v>
      </c>
      <c r="BO108" s="128">
        <v>3.9786152345098671E-8</v>
      </c>
      <c r="BP108" s="128">
        <v>3.3479858854330845E-7</v>
      </c>
      <c r="BQ108" s="128">
        <v>6.2556224527890189E-8</v>
      </c>
      <c r="BR108" s="128">
        <v>1.0963335784718384E-7</v>
      </c>
      <c r="BS108" s="128">
        <v>6.8547931233412449E-8</v>
      </c>
      <c r="BT108" s="128">
        <v>9.3259165916407782E-8</v>
      </c>
      <c r="BU108" s="128">
        <v>1.2246461512115577E-7</v>
      </c>
      <c r="BV108" s="128">
        <v>1.8531279036950978E-7</v>
      </c>
      <c r="BW108" s="128">
        <v>1.815973495002435E-7</v>
      </c>
      <c r="BX108" s="128">
        <v>1.0894449103798558E-7</v>
      </c>
      <c r="BY108" s="128">
        <v>1.562577837005921E-7</v>
      </c>
      <c r="BZ108" s="128">
        <v>1.3674640637785263E-7</v>
      </c>
      <c r="CA108" s="128">
        <v>1.8838884642071052E-7</v>
      </c>
      <c r="CB108" s="128">
        <v>1.0339920411871406E-7</v>
      </c>
      <c r="CC108" s="128">
        <v>8.1349053091237297E-8</v>
      </c>
      <c r="CD108" s="128">
        <v>1.4268275100045425E-8</v>
      </c>
      <c r="CE108" s="128">
        <v>1.2520313912468829E-6</v>
      </c>
      <c r="CF108" s="128">
        <v>6.2130351085484422E-8</v>
      </c>
      <c r="CG108" s="128">
        <v>1.3342956262435116E-7</v>
      </c>
      <c r="CH108" s="128">
        <v>8.676860817919049E-8</v>
      </c>
      <c r="CI108" s="128">
        <v>1.4971425510821924E-7</v>
      </c>
      <c r="CJ108" s="128">
        <v>1.3724405882039046E-7</v>
      </c>
      <c r="CK108" s="128">
        <v>9.7188321508925886E-8</v>
      </c>
      <c r="CL108" s="128">
        <v>5.8128032641607903E-8</v>
      </c>
      <c r="CM108" s="128">
        <v>1.7775155830217815E-6</v>
      </c>
      <c r="CN108" s="128">
        <v>2.1314984370001028E-5</v>
      </c>
      <c r="CO108" s="128">
        <v>9.7995811460838039E-7</v>
      </c>
      <c r="CP108" s="128">
        <v>2.065069189991169E-6</v>
      </c>
      <c r="CQ108" s="128">
        <v>4.6608740365934045E-5</v>
      </c>
      <c r="CR108" s="128">
        <v>1.0644905073833392E-7</v>
      </c>
      <c r="CS108" s="128">
        <v>2.3546678186764757E-4</v>
      </c>
      <c r="CT108" s="128">
        <v>8.3341985935617669E-7</v>
      </c>
      <c r="CU108" s="128">
        <v>2.1240068492802554E-7</v>
      </c>
      <c r="CV108" s="128">
        <v>1.215882668275774E-7</v>
      </c>
      <c r="CW108" s="128">
        <v>3.4776418319450965E-7</v>
      </c>
      <c r="CX108" s="128">
        <v>7.6813692322585753E-7</v>
      </c>
      <c r="CY108" s="128">
        <v>2.1441611373200745E-7</v>
      </c>
      <c r="CZ108" s="128">
        <v>2.009052677236468E-7</v>
      </c>
      <c r="DA108" s="128">
        <v>1.8085134705755096E-5</v>
      </c>
      <c r="DB108" s="128">
        <v>5.7949748899404384E-8</v>
      </c>
      <c r="DC108" s="128">
        <v>3.7227735972244456E-7</v>
      </c>
      <c r="DD108" s="128">
        <v>3.5827214236614081E-6</v>
      </c>
      <c r="DE108" s="128">
        <v>4.2087748957308026E-6</v>
      </c>
      <c r="DF108" s="128">
        <v>3.8428291258456118E-7</v>
      </c>
      <c r="DG108" s="128">
        <v>1.4311276488045725E-3</v>
      </c>
      <c r="DH108" s="128">
        <v>1.0023148562256037</v>
      </c>
      <c r="DI108" s="128">
        <v>1.8291839986203495E-6</v>
      </c>
      <c r="DJ108" s="128">
        <v>5.5596215398673556E-8</v>
      </c>
      <c r="DK108" s="128">
        <v>1.1163102785932257E-6</v>
      </c>
    </row>
    <row r="109" spans="2:115">
      <c r="B109" s="129">
        <v>679</v>
      </c>
      <c r="C109" s="127" t="s">
        <v>575</v>
      </c>
      <c r="D109" s="128">
        <v>0.75832230033594317</v>
      </c>
      <c r="E109" s="128">
        <v>0.26071484013653096</v>
      </c>
      <c r="F109" s="128">
        <v>7.9585590427129205E-2</v>
      </c>
      <c r="G109" s="128">
        <v>1.8465650014573752E-2</v>
      </c>
      <c r="H109" s="128">
        <v>0.17100901259376994</v>
      </c>
      <c r="I109" s="128">
        <v>0.13006024832752183</v>
      </c>
      <c r="J109" s="128">
        <v>1.6393011607217112E-4</v>
      </c>
      <c r="K109" s="128">
        <v>1.1663911080663517E-4</v>
      </c>
      <c r="L109" s="128">
        <v>1.9983390889958346E-3</v>
      </c>
      <c r="M109" s="128">
        <v>8.0562843108250999E-5</v>
      </c>
      <c r="N109" s="128">
        <v>1.1412133523931837E-3</v>
      </c>
      <c r="O109" s="128">
        <v>7.1996275694057081E-5</v>
      </c>
      <c r="P109" s="128">
        <v>2.9950409129097502E-4</v>
      </c>
      <c r="Q109" s="128">
        <v>2.041423558344909E-4</v>
      </c>
      <c r="R109" s="128">
        <v>8.3540749067096738E-5</v>
      </c>
      <c r="S109" s="128">
        <v>1.1113161484287918E-4</v>
      </c>
      <c r="T109" s="128">
        <v>0</v>
      </c>
      <c r="U109" s="128">
        <v>6.0077030892132664E-5</v>
      </c>
      <c r="V109" s="128">
        <v>1.2260195498960388E-4</v>
      </c>
      <c r="W109" s="128">
        <v>1.1837003352652118E-4</v>
      </c>
      <c r="X109" s="128">
        <v>2.0432563719887677E-4</v>
      </c>
      <c r="Y109" s="128">
        <v>9.619834968447875E-5</v>
      </c>
      <c r="Z109" s="128">
        <v>1.0028646378133947E-4</v>
      </c>
      <c r="AA109" s="128">
        <v>1.5059508801269401E-4</v>
      </c>
      <c r="AB109" s="128">
        <v>2.968111985849424E-4</v>
      </c>
      <c r="AC109" s="128">
        <v>1.0926598031469127E-4</v>
      </c>
      <c r="AD109" s="128">
        <v>0</v>
      </c>
      <c r="AE109" s="128">
        <v>7.4036118587031261E-5</v>
      </c>
      <c r="AF109" s="128">
        <v>1.2928623649805892E-4</v>
      </c>
      <c r="AG109" s="128">
        <v>4.8553703963621426E-4</v>
      </c>
      <c r="AH109" s="128">
        <v>1.3348059223899968E-4</v>
      </c>
      <c r="AI109" s="128">
        <v>2.4667800841103067E-4</v>
      </c>
      <c r="AJ109" s="128">
        <v>4.4470208004635529E-5</v>
      </c>
      <c r="AK109" s="128">
        <v>1.0425057389416467E-4</v>
      </c>
      <c r="AL109" s="128">
        <v>1.0377560742869377E-4</v>
      </c>
      <c r="AM109" s="128">
        <v>1.0122141521114324E-4</v>
      </c>
      <c r="AN109" s="128">
        <v>9.4648568675125496E-5</v>
      </c>
      <c r="AO109" s="128">
        <v>1.7265290432937649E-4</v>
      </c>
      <c r="AP109" s="128">
        <v>1.8672783426264107E-4</v>
      </c>
      <c r="AQ109" s="128">
        <v>1.5031206164050827E-3</v>
      </c>
      <c r="AR109" s="128">
        <v>1.6471574736147461E-4</v>
      </c>
      <c r="AS109" s="128">
        <v>4.3496740968759235E-5</v>
      </c>
      <c r="AT109" s="128">
        <v>3.039893683931957E-5</v>
      </c>
      <c r="AU109" s="128">
        <v>1.365607775852427E-4</v>
      </c>
      <c r="AV109" s="128">
        <v>9.1374419939072295E-5</v>
      </c>
      <c r="AW109" s="128">
        <v>2.78901200330521E-5</v>
      </c>
      <c r="AX109" s="128">
        <v>5.8318314598266579E-5</v>
      </c>
      <c r="AY109" s="128">
        <v>8.2216548676488006E-5</v>
      </c>
      <c r="AZ109" s="128">
        <v>7.2199537127955589E-5</v>
      </c>
      <c r="BA109" s="128">
        <v>1.8219852404476188E-4</v>
      </c>
      <c r="BB109" s="128">
        <v>2.1698658504061839E-4</v>
      </c>
      <c r="BC109" s="128">
        <v>1.8161328507992027E-4</v>
      </c>
      <c r="BD109" s="128">
        <v>1.4003739591103405E-4</v>
      </c>
      <c r="BE109" s="128">
        <v>3.036252284852416E-4</v>
      </c>
      <c r="BF109" s="128">
        <v>1.7049477048518884E-4</v>
      </c>
      <c r="BG109" s="128">
        <v>2.4812718542650575E-4</v>
      </c>
      <c r="BH109" s="128">
        <v>1.0755794939637423E-4</v>
      </c>
      <c r="BI109" s="128">
        <v>1.6047591833580937E-4</v>
      </c>
      <c r="BJ109" s="128">
        <v>1.6795771117312543E-4</v>
      </c>
      <c r="BK109" s="128">
        <v>7.9661166385014133E-5</v>
      </c>
      <c r="BL109" s="128">
        <v>1.1851459654675156E-4</v>
      </c>
      <c r="BM109" s="128">
        <v>1.8868258908434242E-4</v>
      </c>
      <c r="BN109" s="128">
        <v>7.5444778500251736E-5</v>
      </c>
      <c r="BO109" s="128">
        <v>6.8561834636905023E-5</v>
      </c>
      <c r="BP109" s="128">
        <v>2.2393447727403826E-4</v>
      </c>
      <c r="BQ109" s="128">
        <v>2.2546773310908285E-4</v>
      </c>
      <c r="BR109" s="128">
        <v>2.66059176587964E-4</v>
      </c>
      <c r="BS109" s="128">
        <v>1.7156134623814507E-4</v>
      </c>
      <c r="BT109" s="128">
        <v>4.1231799250676302E-4</v>
      </c>
      <c r="BU109" s="128">
        <v>5.615277407335404E-4</v>
      </c>
      <c r="BV109" s="128">
        <v>1.1693677649658358E-4</v>
      </c>
      <c r="BW109" s="128">
        <v>1.3331077845250318E-4</v>
      </c>
      <c r="BX109" s="128">
        <v>3.9317706730911925E-4</v>
      </c>
      <c r="BY109" s="128">
        <v>1.030221263770941E-4</v>
      </c>
      <c r="BZ109" s="128">
        <v>5.1139613532369464E-4</v>
      </c>
      <c r="CA109" s="128">
        <v>2.6831054781808859E-4</v>
      </c>
      <c r="CB109" s="128">
        <v>1.3421877779342321E-3</v>
      </c>
      <c r="CC109" s="128">
        <v>9.6902952765865456E-4</v>
      </c>
      <c r="CD109" s="128">
        <v>4.3557018529078091E-4</v>
      </c>
      <c r="CE109" s="128">
        <v>2.5031892056033919E-4</v>
      </c>
      <c r="CF109" s="128">
        <v>3.3620010379625418E-4</v>
      </c>
      <c r="CG109" s="128">
        <v>2.369744953611003E-4</v>
      </c>
      <c r="CH109" s="128">
        <v>2.4952659822871545E-4</v>
      </c>
      <c r="CI109" s="128">
        <v>2.4146103421419189E-4</v>
      </c>
      <c r="CJ109" s="128">
        <v>3.7254471567612664E-4</v>
      </c>
      <c r="CK109" s="128">
        <v>5.5864133392537771E-4</v>
      </c>
      <c r="CL109" s="128">
        <v>1.8676158608087393E-4</v>
      </c>
      <c r="CM109" s="128">
        <v>5.1009556551785597E-4</v>
      </c>
      <c r="CN109" s="128">
        <v>9.6795201238718568E-4</v>
      </c>
      <c r="CO109" s="128">
        <v>8.4372875856949245E-4</v>
      </c>
      <c r="CP109" s="128">
        <v>2.9322721581551852E-4</v>
      </c>
      <c r="CQ109" s="128">
        <v>2.2690732610681002E-3</v>
      </c>
      <c r="CR109" s="128">
        <v>2.5648761850365531E-4</v>
      </c>
      <c r="CS109" s="128">
        <v>2.7636801800095356E-3</v>
      </c>
      <c r="CT109" s="128">
        <v>2.5884413168115613E-3</v>
      </c>
      <c r="CU109" s="128">
        <v>3.2067095355898487E-4</v>
      </c>
      <c r="CV109" s="128">
        <v>2.8283328973790724E-4</v>
      </c>
      <c r="CW109" s="128">
        <v>1.92492548696063E-4</v>
      </c>
      <c r="CX109" s="128">
        <v>2.9737797292634873E-4</v>
      </c>
      <c r="CY109" s="128">
        <v>1.6211536876188993E-3</v>
      </c>
      <c r="CZ109" s="128">
        <v>7.2977066426254907E-4</v>
      </c>
      <c r="DA109" s="128">
        <v>1.4111748809745967E-3</v>
      </c>
      <c r="DB109" s="128">
        <v>3.8451152060372206E-4</v>
      </c>
      <c r="DC109" s="128">
        <v>8.65809864849827E-4</v>
      </c>
      <c r="DD109" s="128">
        <v>1.4705169524871276E-3</v>
      </c>
      <c r="DE109" s="128">
        <v>5.0790760761003329E-4</v>
      </c>
      <c r="DF109" s="128">
        <v>1.3548726933462092E-3</v>
      </c>
      <c r="DG109" s="128">
        <v>1.9544585844642236E-3</v>
      </c>
      <c r="DH109" s="128">
        <v>1.2878261446699381E-3</v>
      </c>
      <c r="DI109" s="128">
        <v>1.0030811536424147</v>
      </c>
      <c r="DJ109" s="128">
        <v>1.2502154724941509E-4</v>
      </c>
      <c r="DK109" s="128">
        <v>1.2328696747150886E-3</v>
      </c>
    </row>
    <row r="110" spans="2:115">
      <c r="B110" s="129">
        <v>681</v>
      </c>
      <c r="C110" s="127" t="s">
        <v>576</v>
      </c>
      <c r="D110" s="128">
        <v>1</v>
      </c>
      <c r="E110" s="128">
        <v>0</v>
      </c>
      <c r="F110" s="128">
        <v>0</v>
      </c>
      <c r="G110" s="128">
        <v>0</v>
      </c>
      <c r="H110" s="128">
        <v>0</v>
      </c>
      <c r="I110" s="128">
        <v>0</v>
      </c>
      <c r="J110" s="128">
        <v>6.5889834457980435E-4</v>
      </c>
      <c r="K110" s="128">
        <v>7.671363087982466E-4</v>
      </c>
      <c r="L110" s="128">
        <v>1.144018381476899E-3</v>
      </c>
      <c r="M110" s="128">
        <v>2.4848811581760551E-3</v>
      </c>
      <c r="N110" s="128">
        <v>4.3318305331164922E-4</v>
      </c>
      <c r="O110" s="128">
        <v>6.9713501099499971E-4</v>
      </c>
      <c r="P110" s="128">
        <v>1.9462476694863974E-3</v>
      </c>
      <c r="Q110" s="128">
        <v>1.1649725193638876E-3</v>
      </c>
      <c r="R110" s="128">
        <v>4.6547240298524048E-4</v>
      </c>
      <c r="S110" s="128">
        <v>4.6928787002301238E-4</v>
      </c>
      <c r="T110" s="128">
        <v>0</v>
      </c>
      <c r="U110" s="128">
        <v>1.2191406546595283E-3</v>
      </c>
      <c r="V110" s="128">
        <v>1.8089595988024019E-3</v>
      </c>
      <c r="W110" s="128">
        <v>1.4115246676293914E-3</v>
      </c>
      <c r="X110" s="128">
        <v>4.3679127422011355E-3</v>
      </c>
      <c r="Y110" s="128">
        <v>7.1530927749429958E-4</v>
      </c>
      <c r="Z110" s="128">
        <v>2.0752308812815785E-3</v>
      </c>
      <c r="AA110" s="128">
        <v>1.1763433299981966E-3</v>
      </c>
      <c r="AB110" s="128">
        <v>1.2215158307156333E-3</v>
      </c>
      <c r="AC110" s="128">
        <v>4.1896031974022709E-4</v>
      </c>
      <c r="AD110" s="128">
        <v>0</v>
      </c>
      <c r="AE110" s="128">
        <v>3.6121229094747398E-4</v>
      </c>
      <c r="AF110" s="128">
        <v>1.7889141583022738E-3</v>
      </c>
      <c r="AG110" s="128">
        <v>1.4610674474860982E-3</v>
      </c>
      <c r="AH110" s="128">
        <v>1.1649797857753031E-3</v>
      </c>
      <c r="AI110" s="128">
        <v>9.4064733815194966E-4</v>
      </c>
      <c r="AJ110" s="128">
        <v>1.0039543935793689E-4</v>
      </c>
      <c r="AK110" s="128">
        <v>6.9745387277043904E-4</v>
      </c>
      <c r="AL110" s="128">
        <v>4.213658047859847E-4</v>
      </c>
      <c r="AM110" s="128">
        <v>1.1346885277923892E-3</v>
      </c>
      <c r="AN110" s="128">
        <v>2.2366524219013663E-3</v>
      </c>
      <c r="AO110" s="128">
        <v>2.4456133043882582E-3</v>
      </c>
      <c r="AP110" s="128">
        <v>1.1267448806088129E-3</v>
      </c>
      <c r="AQ110" s="128">
        <v>1.5397671524288057E-3</v>
      </c>
      <c r="AR110" s="128">
        <v>2.3177627202140665E-3</v>
      </c>
      <c r="AS110" s="128">
        <v>1.695548397118924E-4</v>
      </c>
      <c r="AT110" s="128">
        <v>1.2116768520096716E-4</v>
      </c>
      <c r="AU110" s="128">
        <v>5.3019237141480611E-4</v>
      </c>
      <c r="AV110" s="128">
        <v>2.3346387172025426E-3</v>
      </c>
      <c r="AW110" s="128">
        <v>2.1507322370083973E-4</v>
      </c>
      <c r="AX110" s="128">
        <v>5.2812889721104948E-4</v>
      </c>
      <c r="AY110" s="128">
        <v>1.1516459699942813E-3</v>
      </c>
      <c r="AZ110" s="128">
        <v>7.2458601414922697E-4</v>
      </c>
      <c r="BA110" s="128">
        <v>1.2651533426777828E-3</v>
      </c>
      <c r="BB110" s="128">
        <v>1.8472606345515232E-3</v>
      </c>
      <c r="BC110" s="128">
        <v>1.3181858736263791E-3</v>
      </c>
      <c r="BD110" s="128">
        <v>1.1470936321666793E-3</v>
      </c>
      <c r="BE110" s="128">
        <v>2.5262724690826039E-3</v>
      </c>
      <c r="BF110" s="128">
        <v>1.5553593948568569E-3</v>
      </c>
      <c r="BG110" s="128">
        <v>1.1376382598520121E-3</v>
      </c>
      <c r="BH110" s="128">
        <v>8.0101144389087666E-4</v>
      </c>
      <c r="BI110" s="128">
        <v>1.4053424554450846E-3</v>
      </c>
      <c r="BJ110" s="128">
        <v>1.338642077487077E-3</v>
      </c>
      <c r="BK110" s="128">
        <v>1.4009103643251404E-3</v>
      </c>
      <c r="BL110" s="128">
        <v>6.0575329572412487E-4</v>
      </c>
      <c r="BM110" s="128">
        <v>1.2838180694817879E-3</v>
      </c>
      <c r="BN110" s="128">
        <v>1.8801749588705336E-3</v>
      </c>
      <c r="BO110" s="128">
        <v>8.9153933125027374E-4</v>
      </c>
      <c r="BP110" s="128">
        <v>2.3855127613060922E-3</v>
      </c>
      <c r="BQ110" s="128">
        <v>1.0848467478936112E-3</v>
      </c>
      <c r="BR110" s="128">
        <v>9.8126594144626539E-4</v>
      </c>
      <c r="BS110" s="128">
        <v>3.7620823371192438E-4</v>
      </c>
      <c r="BT110" s="128">
        <v>2.5774424514335933E-3</v>
      </c>
      <c r="BU110" s="128">
        <v>7.6608351014443535E-4</v>
      </c>
      <c r="BV110" s="128">
        <v>3.7529741262123305E-4</v>
      </c>
      <c r="BW110" s="128">
        <v>4.0655175332614669E-4</v>
      </c>
      <c r="BX110" s="128">
        <v>1.3561337298791749E-3</v>
      </c>
      <c r="BY110" s="128">
        <v>3.2587429667030395E-3</v>
      </c>
      <c r="BZ110" s="128">
        <v>2.2502380702194595E-3</v>
      </c>
      <c r="CA110" s="128">
        <v>3.6992285087253216E-3</v>
      </c>
      <c r="CB110" s="128">
        <v>1.6259870362891375E-3</v>
      </c>
      <c r="CC110" s="128">
        <v>9.701006522046746E-4</v>
      </c>
      <c r="CD110" s="128">
        <v>2.482483225858239E-4</v>
      </c>
      <c r="CE110" s="128">
        <v>3.2666026353896458E-3</v>
      </c>
      <c r="CF110" s="128">
        <v>1.973184552823702E-3</v>
      </c>
      <c r="CG110" s="128">
        <v>1.9760701291160806E-3</v>
      </c>
      <c r="CH110" s="128">
        <v>2.681764939181265E-3</v>
      </c>
      <c r="CI110" s="128">
        <v>5.0677401704646418E-3</v>
      </c>
      <c r="CJ110" s="128">
        <v>3.5625065069330212E-3</v>
      </c>
      <c r="CK110" s="128">
        <v>4.2128760222273336E-3</v>
      </c>
      <c r="CL110" s="128">
        <v>3.390924481522509E-3</v>
      </c>
      <c r="CM110" s="128">
        <v>3.4799326358652986E-3</v>
      </c>
      <c r="CN110" s="128">
        <v>2.6682023977504798E-3</v>
      </c>
      <c r="CO110" s="128">
        <v>9.7486243429671009E-4</v>
      </c>
      <c r="CP110" s="128">
        <v>2.3249186544677838E-3</v>
      </c>
      <c r="CQ110" s="128">
        <v>2.6845050458118394E-3</v>
      </c>
      <c r="CR110" s="128">
        <v>2.9312473379224844E-3</v>
      </c>
      <c r="CS110" s="128">
        <v>1.8967986282157864E-3</v>
      </c>
      <c r="CT110" s="128">
        <v>7.2494061982520336E-3</v>
      </c>
      <c r="CU110" s="128">
        <v>1.6452279942865747E-3</v>
      </c>
      <c r="CV110" s="128">
        <v>5.3463038156133479E-3</v>
      </c>
      <c r="CW110" s="128">
        <v>4.6958998581819057E-3</v>
      </c>
      <c r="CX110" s="128">
        <v>4.9261831410380543E-3</v>
      </c>
      <c r="CY110" s="128">
        <v>4.6322129159252151E-3</v>
      </c>
      <c r="CZ110" s="128">
        <v>1.8984617971524917E-3</v>
      </c>
      <c r="DA110" s="128">
        <v>1.7818607186516004E-3</v>
      </c>
      <c r="DB110" s="128">
        <v>1.8534461461704747E-3</v>
      </c>
      <c r="DC110" s="128">
        <v>2.1348087242124003E-3</v>
      </c>
      <c r="DD110" s="128">
        <v>2.9813112934064566E-3</v>
      </c>
      <c r="DE110" s="128">
        <v>1.1371340939123592E-3</v>
      </c>
      <c r="DF110" s="128">
        <v>4.120484759962512E-3</v>
      </c>
      <c r="DG110" s="128">
        <v>2.509054311193699E-3</v>
      </c>
      <c r="DH110" s="128">
        <v>3.2091138190891593E-3</v>
      </c>
      <c r="DI110" s="128">
        <v>3.0147665269172424E-3</v>
      </c>
      <c r="DJ110" s="128">
        <v>1.0008592646709302</v>
      </c>
      <c r="DK110" s="128">
        <v>6.8957674827192349E-4</v>
      </c>
    </row>
    <row r="111" spans="2:115">
      <c r="B111" s="133">
        <v>691</v>
      </c>
      <c r="C111" s="134" t="s">
        <v>577</v>
      </c>
      <c r="D111" s="135">
        <v>0.86001495909806924</v>
      </c>
      <c r="E111" s="135">
        <v>8.2658853879220406E-3</v>
      </c>
      <c r="F111" s="135">
        <v>0.55841740651246763</v>
      </c>
      <c r="G111" s="135">
        <v>8.4525283964417726E-6</v>
      </c>
      <c r="H111" s="135">
        <v>0</v>
      </c>
      <c r="I111" s="135">
        <v>0</v>
      </c>
      <c r="J111" s="135">
        <v>9.2018443682735859E-3</v>
      </c>
      <c r="K111" s="135">
        <v>3.9179129497964793E-3</v>
      </c>
      <c r="L111" s="135">
        <v>2.1940693458136484E-3</v>
      </c>
      <c r="M111" s="135">
        <v>1.2845974964730571E-3</v>
      </c>
      <c r="N111" s="135">
        <v>1.5804527033312369E-2</v>
      </c>
      <c r="O111" s="135">
        <v>2.7216217496404392E-3</v>
      </c>
      <c r="P111" s="135">
        <v>9.6379653753961153E-3</v>
      </c>
      <c r="Q111" s="135">
        <v>4.3832722191710118E-3</v>
      </c>
      <c r="R111" s="135">
        <v>2.9387754613810846E-3</v>
      </c>
      <c r="S111" s="135">
        <v>1.5844724341661828E-2</v>
      </c>
      <c r="T111" s="135">
        <v>0</v>
      </c>
      <c r="U111" s="135">
        <v>3.1272565013644427E-3</v>
      </c>
      <c r="V111" s="135">
        <v>4.4022377441573762E-3</v>
      </c>
      <c r="W111" s="135">
        <v>7.5338784878198782E-3</v>
      </c>
      <c r="X111" s="135">
        <v>6.4732582915136483E-3</v>
      </c>
      <c r="Y111" s="135">
        <v>2.5737914647009099E-3</v>
      </c>
      <c r="Z111" s="135">
        <v>6.2573302825586511E-3</v>
      </c>
      <c r="AA111" s="135">
        <v>2.6205460432484639E-3</v>
      </c>
      <c r="AB111" s="135">
        <v>1.0814271434569683E-3</v>
      </c>
      <c r="AC111" s="135">
        <v>1.2008576754671274E-3</v>
      </c>
      <c r="AD111" s="135">
        <v>0</v>
      </c>
      <c r="AE111" s="135">
        <v>9.3949899336935236E-4</v>
      </c>
      <c r="AF111" s="135">
        <v>4.7526548491891672E-3</v>
      </c>
      <c r="AG111" s="135">
        <v>1.3194792556923617E-2</v>
      </c>
      <c r="AH111" s="135">
        <v>1.3398428196502109E-3</v>
      </c>
      <c r="AI111" s="135">
        <v>1.645173224270006E-3</v>
      </c>
      <c r="AJ111" s="135">
        <v>4.0884139310743025E-4</v>
      </c>
      <c r="AK111" s="135">
        <v>3.2825818472503265E-2</v>
      </c>
      <c r="AL111" s="135">
        <v>2.4240526119890522E-3</v>
      </c>
      <c r="AM111" s="135">
        <v>1.2014572190798142E-2</v>
      </c>
      <c r="AN111" s="135">
        <v>5.3409224229560978E-3</v>
      </c>
      <c r="AO111" s="135">
        <v>1.142192696096578E-2</v>
      </c>
      <c r="AP111" s="135">
        <v>8.2475223708715021E-3</v>
      </c>
      <c r="AQ111" s="135">
        <v>2.0129244141923624E-3</v>
      </c>
      <c r="AR111" s="135">
        <v>1.6691426393108191E-2</v>
      </c>
      <c r="AS111" s="135">
        <v>3.4112627848393241E-3</v>
      </c>
      <c r="AT111" s="135">
        <v>2.1254472256448348E-3</v>
      </c>
      <c r="AU111" s="135">
        <v>1.4876437292387513E-2</v>
      </c>
      <c r="AV111" s="135">
        <v>2.0470293632761861E-2</v>
      </c>
      <c r="AW111" s="135">
        <v>1.3011561544936624E-3</v>
      </c>
      <c r="AX111" s="135">
        <v>4.641588288115059E-3</v>
      </c>
      <c r="AY111" s="135">
        <v>5.4566155530746197E-3</v>
      </c>
      <c r="AZ111" s="135">
        <v>9.2350899016527162E-3</v>
      </c>
      <c r="BA111" s="135">
        <v>9.6667724879233464E-3</v>
      </c>
      <c r="BB111" s="135">
        <v>8.8965616060777408E-3</v>
      </c>
      <c r="BC111" s="135">
        <v>3.5375649396517067E-3</v>
      </c>
      <c r="BD111" s="135">
        <v>1.6524736218950526E-3</v>
      </c>
      <c r="BE111" s="135">
        <v>1.147469990662229E-3</v>
      </c>
      <c r="BF111" s="135">
        <v>3.0026137517638E-3</v>
      </c>
      <c r="BG111" s="135">
        <v>1.8272448507895673E-3</v>
      </c>
      <c r="BH111" s="135">
        <v>1.2471470553138912E-3</v>
      </c>
      <c r="BI111" s="135">
        <v>6.8979573249535612E-3</v>
      </c>
      <c r="BJ111" s="135">
        <v>3.6745016355487952E-3</v>
      </c>
      <c r="BK111" s="135">
        <v>2.0923167530023604E-3</v>
      </c>
      <c r="BL111" s="135">
        <v>1.2523024486227536E-3</v>
      </c>
      <c r="BM111" s="135">
        <v>1.9138027086727477E-3</v>
      </c>
      <c r="BN111" s="135">
        <v>8.7669097287700823E-3</v>
      </c>
      <c r="BO111" s="135">
        <v>4.3725365084762028E-3</v>
      </c>
      <c r="BP111" s="135">
        <v>2.2652338789809615E-3</v>
      </c>
      <c r="BQ111" s="135">
        <v>2.8624360645062843E-3</v>
      </c>
      <c r="BR111" s="135">
        <v>1.1832730297406857E-2</v>
      </c>
      <c r="BS111" s="135">
        <v>1.4650534037488235E-2</v>
      </c>
      <c r="BT111" s="135">
        <v>1.0963440607715608E-2</v>
      </c>
      <c r="BU111" s="135">
        <v>1.5848099119001653E-2</v>
      </c>
      <c r="BV111" s="135">
        <v>4.363593978950326E-3</v>
      </c>
      <c r="BW111" s="135">
        <v>2.9063249786566861E-3</v>
      </c>
      <c r="BX111" s="135">
        <v>7.7875502430424471E-3</v>
      </c>
      <c r="BY111" s="135">
        <v>1.0772592507194199E-2</v>
      </c>
      <c r="BZ111" s="135">
        <v>4.4605312477012634E-3</v>
      </c>
      <c r="CA111" s="135">
        <v>1.0343085345988325E-2</v>
      </c>
      <c r="CB111" s="135">
        <v>1.0340153837592547E-2</v>
      </c>
      <c r="CC111" s="135">
        <v>8.2885348386485622E-3</v>
      </c>
      <c r="CD111" s="135">
        <v>9.3776581171566107E-4</v>
      </c>
      <c r="CE111" s="135">
        <v>6.4829219282589749E-3</v>
      </c>
      <c r="CF111" s="135">
        <v>1.8643593762913532E-3</v>
      </c>
      <c r="CG111" s="135">
        <v>2.6968860925409544E-3</v>
      </c>
      <c r="CH111" s="135">
        <v>4.8222664859133039E-3</v>
      </c>
      <c r="CI111" s="135">
        <v>5.2837372424778565E-3</v>
      </c>
      <c r="CJ111" s="135">
        <v>3.8572849070367841E-3</v>
      </c>
      <c r="CK111" s="135">
        <v>6.6890688103687385E-3</v>
      </c>
      <c r="CL111" s="135">
        <v>7.9919924418916119E-4</v>
      </c>
      <c r="CM111" s="135">
        <v>7.5736530743410226E-3</v>
      </c>
      <c r="CN111" s="135">
        <v>9.4823647703098524E-3</v>
      </c>
      <c r="CO111" s="135">
        <v>1.8455441075303826E-3</v>
      </c>
      <c r="CP111" s="135">
        <v>1.1653386106414497E-2</v>
      </c>
      <c r="CQ111" s="135">
        <v>4.1474807694974226E-3</v>
      </c>
      <c r="CR111" s="135">
        <v>1.017085915358251E-3</v>
      </c>
      <c r="CS111" s="135">
        <v>3.1165971956844938E-3</v>
      </c>
      <c r="CT111" s="135">
        <v>2.1776128392464603E-3</v>
      </c>
      <c r="CU111" s="135">
        <v>2.4120393192647964E-3</v>
      </c>
      <c r="CV111" s="135">
        <v>1.6607866710278731E-2</v>
      </c>
      <c r="CW111" s="135">
        <v>4.2255826997075049E-3</v>
      </c>
      <c r="CX111" s="135">
        <v>4.5673328807802321E-3</v>
      </c>
      <c r="CY111" s="135">
        <v>8.9118189135613587E-3</v>
      </c>
      <c r="CZ111" s="135">
        <v>4.0306194192290543E-3</v>
      </c>
      <c r="DA111" s="135">
        <v>2.4933233084701535E-3</v>
      </c>
      <c r="DB111" s="135">
        <v>5.4798594745226409E-3</v>
      </c>
      <c r="DC111" s="135">
        <v>6.0663002649218659E-3</v>
      </c>
      <c r="DD111" s="135">
        <v>1.8931786531348176E-2</v>
      </c>
      <c r="DE111" s="135">
        <v>2.9653847379389592E-3</v>
      </c>
      <c r="DF111" s="135">
        <v>9.3748508642508433E-3</v>
      </c>
      <c r="DG111" s="135">
        <v>2.2479898789512548E-3</v>
      </c>
      <c r="DH111" s="135">
        <v>2.3948901983628311E-3</v>
      </c>
      <c r="DI111" s="135">
        <v>6.6254754220756145E-3</v>
      </c>
      <c r="DJ111" s="135">
        <v>2.3472741248261597E-3</v>
      </c>
      <c r="DK111" s="135">
        <v>1.0013069559596581</v>
      </c>
    </row>
    <row r="112" spans="2:115">
      <c r="B112" s="133">
        <v>700</v>
      </c>
      <c r="C112" s="134" t="s">
        <v>695</v>
      </c>
      <c r="G112" s="136">
        <v>1</v>
      </c>
    </row>
    <row r="113" s="53" customFormat="1"/>
    <row r="114" s="53" customFormat="1"/>
    <row r="115" s="53" customFormat="1"/>
    <row r="116" s="53" customFormat="1"/>
    <row r="117" s="53" customFormat="1"/>
    <row r="118" s="53" customFormat="1"/>
    <row r="119" s="53" customFormat="1"/>
    <row r="120" s="53" customFormat="1"/>
    <row r="121" s="53" customFormat="1"/>
    <row r="122" s="53" customFormat="1"/>
    <row r="123" s="53" customFormat="1"/>
    <row r="124" s="53" customFormat="1"/>
    <row r="125" s="53" customFormat="1"/>
    <row r="126" s="53" customFormat="1"/>
    <row r="127" s="53" customFormat="1"/>
    <row r="128" s="53" customFormat="1"/>
    <row r="129" s="53" customFormat="1"/>
    <row r="130" s="53" customFormat="1"/>
    <row r="131" s="53" customFormat="1"/>
    <row r="132" s="53" customFormat="1"/>
    <row r="133" s="53" customFormat="1"/>
    <row r="134" s="53" customFormat="1"/>
    <row r="135" s="53" customFormat="1"/>
    <row r="136" s="53" customFormat="1"/>
    <row r="137" s="53" customFormat="1"/>
    <row r="138" s="53" customFormat="1"/>
    <row r="139" s="53" customFormat="1"/>
    <row r="140" s="53" customFormat="1"/>
    <row r="141" s="53" customFormat="1"/>
    <row r="142" s="53" customFormat="1"/>
    <row r="143" s="53" customFormat="1"/>
    <row r="144" s="53" customFormat="1"/>
    <row r="145" s="53" customFormat="1"/>
    <row r="146" s="53" customFormat="1"/>
    <row r="147" s="53" customFormat="1"/>
    <row r="148" s="53" customFormat="1"/>
    <row r="149" s="53" customFormat="1"/>
    <row r="150" s="53" customFormat="1"/>
    <row r="151" s="53" customFormat="1"/>
    <row r="152" s="53" customFormat="1"/>
    <row r="153" s="53" customFormat="1"/>
    <row r="154" s="53" customFormat="1"/>
    <row r="155" s="53" customFormat="1"/>
    <row r="156" s="53" customFormat="1"/>
    <row r="157" s="53" customFormat="1"/>
    <row r="158" s="53" customFormat="1"/>
    <row r="159" s="53" customFormat="1"/>
    <row r="160" s="53" customFormat="1"/>
    <row r="161" s="53" customFormat="1"/>
    <row r="162" s="53" customFormat="1"/>
    <row r="163" s="53" customFormat="1"/>
    <row r="164" s="53" customFormat="1"/>
    <row r="165" s="53" customFormat="1"/>
    <row r="166" s="53" customFormat="1"/>
    <row r="167" s="53" customFormat="1"/>
    <row r="168" s="53" customFormat="1"/>
    <row r="169" s="53" customFormat="1"/>
    <row r="170" s="53" customFormat="1"/>
    <row r="171" s="53" customFormat="1"/>
    <row r="172" s="53" customFormat="1"/>
    <row r="173" s="53" customFormat="1"/>
    <row r="174" s="53" customFormat="1"/>
    <row r="175" s="53" customFormat="1"/>
    <row r="176" s="53" customFormat="1"/>
    <row r="177" s="53" customFormat="1"/>
    <row r="178" s="53" customFormat="1"/>
    <row r="179" s="53" customFormat="1"/>
    <row r="180" s="53" customFormat="1"/>
    <row r="181" s="53" customFormat="1"/>
    <row r="182" s="53" customFormat="1"/>
    <row r="183" s="53" customFormat="1"/>
    <row r="184" s="53" customFormat="1"/>
    <row r="185" s="53" customFormat="1"/>
    <row r="186" s="53" customFormat="1"/>
    <row r="187" s="53" customFormat="1"/>
    <row r="188" s="53" customFormat="1"/>
    <row r="189" s="53" customFormat="1"/>
    <row r="190" s="53" customFormat="1"/>
    <row r="191" s="53" customFormat="1"/>
    <row r="192" s="53" customFormat="1"/>
    <row r="193" s="53" customFormat="1"/>
    <row r="194" s="53" customFormat="1"/>
    <row r="195" s="53" customFormat="1"/>
    <row r="196" s="53" customFormat="1"/>
    <row r="197" s="53" customFormat="1"/>
    <row r="198" s="53" customFormat="1"/>
    <row r="199" s="53" customFormat="1"/>
    <row r="200" s="53" customFormat="1"/>
    <row r="201" s="53" customFormat="1"/>
    <row r="202" s="53" customFormat="1"/>
    <row r="203" s="53" customFormat="1"/>
    <row r="204" s="53" customFormat="1"/>
    <row r="205" s="53" customFormat="1"/>
    <row r="206" s="53" customFormat="1"/>
    <row r="207" s="53" customFormat="1"/>
    <row r="208" s="53" customFormat="1"/>
    <row r="209" s="53" customFormat="1"/>
    <row r="210" s="53" customFormat="1"/>
    <row r="211" s="53" customFormat="1"/>
    <row r="212" s="53" customFormat="1"/>
    <row r="213" s="53" customFormat="1"/>
    <row r="214" s="53" customFormat="1"/>
    <row r="215" s="53" customFormat="1"/>
    <row r="216" s="53" customFormat="1"/>
    <row r="217" s="53" customFormat="1"/>
    <row r="218" s="53" customFormat="1"/>
    <row r="219" s="53" customFormat="1"/>
    <row r="220" s="53" customFormat="1"/>
    <row r="221" s="53" customFormat="1"/>
    <row r="222" s="53" customFormat="1"/>
    <row r="223" s="53" customFormat="1"/>
    <row r="224" s="53" customFormat="1"/>
    <row r="225" s="53" customFormat="1"/>
    <row r="226" s="53" customFormat="1"/>
    <row r="227" s="53" customFormat="1"/>
    <row r="228" s="53" customFormat="1"/>
    <row r="229" s="53" customFormat="1"/>
    <row r="230" s="53" customFormat="1"/>
    <row r="231" s="53" customFormat="1"/>
    <row r="232" s="53" customFormat="1"/>
    <row r="233" s="53" customFormat="1"/>
    <row r="234" s="53" customFormat="1"/>
    <row r="235" s="53" customFormat="1"/>
    <row r="236" s="53" customFormat="1"/>
    <row r="237" s="53" customFormat="1"/>
    <row r="238" s="53" customFormat="1"/>
    <row r="239" s="53" customFormat="1"/>
    <row r="240" s="53" customFormat="1"/>
    <row r="241" s="53" customFormat="1"/>
    <row r="242" s="53" customFormat="1"/>
    <row r="243" s="53" customFormat="1"/>
    <row r="244" s="53" customFormat="1"/>
    <row r="245" s="53" customFormat="1"/>
    <row r="246" s="53" customFormat="1"/>
    <row r="247" s="53" customFormat="1"/>
    <row r="248" s="53" customFormat="1"/>
    <row r="249" s="53" customFormat="1"/>
    <row r="250" s="53" customFormat="1"/>
    <row r="251" s="53" customFormat="1"/>
    <row r="252" s="53" customFormat="1"/>
    <row r="253" s="53" customFormat="1"/>
    <row r="254" s="53" customFormat="1"/>
    <row r="255" s="53" customFormat="1"/>
    <row r="256" s="53" customFormat="1"/>
    <row r="257" s="53" customFormat="1"/>
    <row r="258" s="53" customFormat="1"/>
    <row r="259" s="53" customFormat="1"/>
    <row r="260" s="53" customFormat="1"/>
    <row r="261" s="53" customFormat="1"/>
    <row r="262" s="53" customFormat="1"/>
    <row r="263" s="53" customFormat="1"/>
    <row r="264" s="53" customFormat="1"/>
    <row r="265" s="53" customFormat="1"/>
    <row r="266" s="53" customFormat="1"/>
    <row r="267" s="53" customFormat="1"/>
    <row r="268" s="53" customFormat="1"/>
    <row r="269" s="53" customFormat="1"/>
    <row r="270" s="53" customFormat="1"/>
    <row r="271" s="53" customFormat="1"/>
    <row r="272" s="53" customFormat="1"/>
    <row r="273" s="53" customFormat="1"/>
    <row r="274" s="53" customFormat="1"/>
    <row r="275" s="53" customFormat="1"/>
    <row r="276" s="53" customFormat="1"/>
    <row r="277" s="53" customFormat="1"/>
    <row r="278" s="53" customFormat="1"/>
    <row r="279" s="53" customFormat="1"/>
    <row r="280" s="53" customFormat="1"/>
    <row r="281" s="53" customFormat="1"/>
    <row r="282" s="53" customFormat="1"/>
    <row r="283" s="53" customFormat="1"/>
    <row r="284" s="53" customFormat="1"/>
    <row r="285" s="53" customFormat="1"/>
    <row r="286" s="53" customFormat="1"/>
    <row r="287" s="53" customFormat="1"/>
    <row r="288" s="53" customFormat="1"/>
    <row r="289" s="53" customFormat="1"/>
    <row r="290" s="53" customFormat="1"/>
    <row r="291" s="53" customFormat="1"/>
    <row r="292" s="53" customFormat="1"/>
    <row r="293" s="53" customFormat="1"/>
    <row r="294" s="53" customFormat="1"/>
    <row r="295" s="53" customFormat="1"/>
    <row r="296" s="53" customFormat="1"/>
    <row r="297" s="53" customFormat="1"/>
    <row r="298" s="53" customFormat="1"/>
    <row r="299" s="53" customFormat="1"/>
    <row r="300" s="53" customFormat="1"/>
    <row r="301" s="53" customFormat="1"/>
    <row r="302" s="53" customFormat="1"/>
    <row r="303" s="53" customFormat="1"/>
    <row r="304" s="53" customFormat="1"/>
    <row r="305" s="53" customFormat="1"/>
    <row r="306" s="53" customFormat="1"/>
    <row r="307" s="53" customFormat="1"/>
    <row r="308" s="53" customFormat="1"/>
    <row r="309" s="53" customFormat="1"/>
    <row r="310" s="53" customFormat="1"/>
    <row r="311" s="53" customFormat="1"/>
    <row r="312" s="53" customFormat="1"/>
    <row r="313" s="53" customFormat="1"/>
    <row r="314" s="53" customFormat="1"/>
    <row r="315" s="53" customFormat="1"/>
    <row r="316" s="53" customFormat="1"/>
    <row r="317" s="53" customFormat="1"/>
    <row r="318" s="53" customFormat="1"/>
    <row r="319" s="53" customFormat="1"/>
    <row r="320" s="53" customFormat="1"/>
    <row r="321" s="53" customFormat="1"/>
    <row r="322" s="53" customFormat="1"/>
    <row r="323" s="53" customFormat="1"/>
    <row r="324" s="53" customFormat="1"/>
    <row r="325" s="53" customFormat="1"/>
    <row r="326" s="53" customFormat="1"/>
    <row r="327" s="53" customFormat="1"/>
    <row r="328" s="53" customFormat="1"/>
    <row r="329" s="53" customFormat="1"/>
    <row r="330" s="53" customFormat="1"/>
    <row r="331" s="53" customFormat="1"/>
    <row r="332" s="53" customFormat="1"/>
    <row r="333" s="53" customFormat="1"/>
    <row r="334" s="53" customFormat="1"/>
    <row r="335" s="53" customFormat="1"/>
    <row r="336" s="53" customFormat="1"/>
    <row r="337" s="53" customFormat="1"/>
    <row r="338" s="53" customFormat="1"/>
    <row r="339" s="53" customFormat="1"/>
    <row r="340" s="53" customFormat="1"/>
    <row r="341" s="53" customFormat="1"/>
    <row r="342" s="53" customFormat="1"/>
    <row r="343" s="53" customFormat="1"/>
    <row r="344" s="53" customFormat="1"/>
    <row r="345" s="53" customFormat="1"/>
    <row r="346" s="53" customFormat="1"/>
    <row r="347" s="53" customFormat="1"/>
    <row r="348" s="53" customFormat="1"/>
    <row r="349" s="53" customFormat="1"/>
    <row r="350" s="53" customFormat="1"/>
    <row r="351" s="53" customFormat="1"/>
    <row r="352" s="53" customFormat="1"/>
    <row r="353" s="53" customFormat="1"/>
    <row r="354" s="53" customFormat="1"/>
    <row r="355" s="53" customFormat="1"/>
    <row r="356" s="53" customFormat="1"/>
    <row r="357" s="53" customFormat="1"/>
    <row r="358" s="53" customFormat="1"/>
    <row r="359" s="53" customFormat="1"/>
    <row r="360" s="53" customFormat="1"/>
    <row r="361" s="53" customFormat="1"/>
    <row r="362" s="53" customFormat="1"/>
    <row r="363" s="53" customFormat="1"/>
    <row r="364" s="53" customFormat="1"/>
    <row r="365" s="53" customFormat="1"/>
    <row r="366" s="53" customFormat="1"/>
    <row r="367" s="53" customFormat="1"/>
    <row r="368" s="53" customFormat="1"/>
    <row r="369" s="53" customFormat="1"/>
    <row r="370" s="53" customFormat="1"/>
    <row r="371" s="53" customFormat="1"/>
    <row r="372" s="53" customFormat="1"/>
    <row r="373" s="53" customFormat="1"/>
    <row r="374" s="53" customFormat="1"/>
    <row r="375" s="53" customFormat="1"/>
    <row r="376" s="53" customFormat="1"/>
    <row r="377" s="53" customFormat="1"/>
    <row r="378" s="53" customFormat="1"/>
    <row r="379" s="53" customFormat="1"/>
    <row r="380" s="53" customFormat="1"/>
    <row r="381" s="53" customFormat="1"/>
    <row r="382" s="53" customFormat="1"/>
    <row r="383" s="53" customFormat="1"/>
    <row r="384" s="53" customFormat="1"/>
    <row r="385" s="53" customFormat="1"/>
    <row r="386" s="53" customFormat="1"/>
    <row r="387" s="53" customFormat="1"/>
    <row r="388" s="53" customFormat="1"/>
    <row r="389" s="53" customFormat="1"/>
    <row r="390" s="53" customFormat="1"/>
    <row r="391" s="53" customFormat="1"/>
    <row r="392" s="53" customFormat="1"/>
    <row r="393" s="53" customFormat="1"/>
    <row r="394" s="53" customFormat="1"/>
    <row r="395" s="53" customFormat="1"/>
    <row r="396" s="53" customFormat="1"/>
    <row r="397" s="53" customFormat="1"/>
    <row r="398" s="53" customFormat="1"/>
    <row r="399" s="53" customFormat="1"/>
    <row r="400" s="53" customFormat="1"/>
    <row r="401" s="53" customFormat="1"/>
    <row r="402" s="53" customFormat="1"/>
    <row r="403" s="53" customFormat="1"/>
    <row r="404" s="53" customFormat="1"/>
    <row r="405" s="53" customFormat="1"/>
    <row r="406" s="53" customFormat="1"/>
    <row r="407" s="53" customFormat="1"/>
    <row r="408" s="53" customFormat="1"/>
    <row r="409" s="53" customFormat="1"/>
    <row r="410" s="53" customFormat="1"/>
    <row r="411" s="53" customFormat="1"/>
    <row r="412" s="53" customFormat="1"/>
    <row r="413" s="53" customFormat="1"/>
    <row r="414" s="53" customFormat="1"/>
    <row r="415" s="53" customFormat="1"/>
    <row r="416" s="53" customFormat="1"/>
    <row r="417" s="53" customFormat="1"/>
    <row r="418" s="53" customFormat="1"/>
    <row r="419" s="53" customFormat="1"/>
    <row r="420" s="53" customFormat="1"/>
    <row r="421" s="53" customFormat="1"/>
    <row r="422" s="53" customFormat="1"/>
    <row r="423" s="53" customFormat="1"/>
    <row r="424" s="53" customFormat="1"/>
    <row r="425" s="53" customFormat="1"/>
    <row r="426" s="53" customFormat="1"/>
    <row r="427" s="53" customFormat="1"/>
    <row r="428" s="53" customFormat="1"/>
  </sheetData>
  <sheetProtection sheet="1" objects="1" scenarios="1"/>
  <mergeCells count="113">
    <mergeCell ref="DG4:DG5"/>
    <mergeCell ref="DH4:DH5"/>
    <mergeCell ref="DI4:DI5"/>
    <mergeCell ref="DJ4:DJ5"/>
    <mergeCell ref="DK4:DK5"/>
    <mergeCell ref="DA4:DA5"/>
    <mergeCell ref="DB4:DB5"/>
    <mergeCell ref="DC4:DC5"/>
    <mergeCell ref="DD4:DD5"/>
    <mergeCell ref="DE4:DE5"/>
    <mergeCell ref="DF4:DF5"/>
    <mergeCell ref="CU4:CU5"/>
    <mergeCell ref="CV4:CV5"/>
    <mergeCell ref="CW4:CW5"/>
    <mergeCell ref="CX4:CX5"/>
    <mergeCell ref="CY4:CY5"/>
    <mergeCell ref="CZ4:CZ5"/>
    <mergeCell ref="CO4:CO5"/>
    <mergeCell ref="CP4:CP5"/>
    <mergeCell ref="CQ4:CQ5"/>
    <mergeCell ref="CR4:CR5"/>
    <mergeCell ref="CS4:CS5"/>
    <mergeCell ref="CT4:CT5"/>
    <mergeCell ref="CI4:CI5"/>
    <mergeCell ref="CJ4:CJ5"/>
    <mergeCell ref="CK4:CK5"/>
    <mergeCell ref="CL4:CL5"/>
    <mergeCell ref="CM4:CM5"/>
    <mergeCell ref="CN4:CN5"/>
    <mergeCell ref="CC4:CC5"/>
    <mergeCell ref="CD4:CD5"/>
    <mergeCell ref="CE4:CE5"/>
    <mergeCell ref="CF4:CF5"/>
    <mergeCell ref="CG4:CG5"/>
    <mergeCell ref="CH4:CH5"/>
    <mergeCell ref="BW4:BW5"/>
    <mergeCell ref="BX4:BX5"/>
    <mergeCell ref="BY4:BY5"/>
    <mergeCell ref="BZ4:BZ5"/>
    <mergeCell ref="CA4:CA5"/>
    <mergeCell ref="CB4:CB5"/>
    <mergeCell ref="BQ4:BQ5"/>
    <mergeCell ref="BR4:BR5"/>
    <mergeCell ref="BS4:BS5"/>
    <mergeCell ref="BT4:BT5"/>
    <mergeCell ref="BU4:BU5"/>
    <mergeCell ref="BV4:BV5"/>
    <mergeCell ref="BK4:BK5"/>
    <mergeCell ref="BL4:BL5"/>
    <mergeCell ref="BM4:BM5"/>
    <mergeCell ref="BN4:BN5"/>
    <mergeCell ref="BO4:BO5"/>
    <mergeCell ref="BP4:BP5"/>
    <mergeCell ref="BE4:BE5"/>
    <mergeCell ref="BF4:BF5"/>
    <mergeCell ref="BG4:BG5"/>
    <mergeCell ref="BH4:BH5"/>
    <mergeCell ref="BI4:BI5"/>
    <mergeCell ref="BJ4:BJ5"/>
    <mergeCell ref="AY4:AY5"/>
    <mergeCell ref="AZ4:AZ5"/>
    <mergeCell ref="BA4:BA5"/>
    <mergeCell ref="BB4:BB5"/>
    <mergeCell ref="BC4:BC5"/>
    <mergeCell ref="BD4:BD5"/>
    <mergeCell ref="AS4:AS5"/>
    <mergeCell ref="AT4:AT5"/>
    <mergeCell ref="AU4:AU5"/>
    <mergeCell ref="AV4:AV5"/>
    <mergeCell ref="AW4:AW5"/>
    <mergeCell ref="AX4:AX5"/>
    <mergeCell ref="AM4:AM5"/>
    <mergeCell ref="AN4:AN5"/>
    <mergeCell ref="AO4:AO5"/>
    <mergeCell ref="AP4:AP5"/>
    <mergeCell ref="AQ4:AQ5"/>
    <mergeCell ref="AR4:AR5"/>
    <mergeCell ref="AG4:AG5"/>
    <mergeCell ref="AH4:AH5"/>
    <mergeCell ref="AI4:AI5"/>
    <mergeCell ref="AJ4:AJ5"/>
    <mergeCell ref="AK4:AK5"/>
    <mergeCell ref="AL4:AL5"/>
    <mergeCell ref="AA4:AA5"/>
    <mergeCell ref="AB4:AB5"/>
    <mergeCell ref="AC4:AC5"/>
    <mergeCell ref="AD4:AD5"/>
    <mergeCell ref="AE4:AE5"/>
    <mergeCell ref="AF4:AF5"/>
    <mergeCell ref="U4:U5"/>
    <mergeCell ref="V4:V5"/>
    <mergeCell ref="W4:W5"/>
    <mergeCell ref="X4:X5"/>
    <mergeCell ref="Y4:Y5"/>
    <mergeCell ref="Z4:Z5"/>
    <mergeCell ref="R4:R5"/>
    <mergeCell ref="S4:S5"/>
    <mergeCell ref="T4:T5"/>
    <mergeCell ref="I2:I4"/>
    <mergeCell ref="J4:J5"/>
    <mergeCell ref="K4:K5"/>
    <mergeCell ref="L4:L5"/>
    <mergeCell ref="M4:M5"/>
    <mergeCell ref="N4:N5"/>
    <mergeCell ref="B2:C5"/>
    <mergeCell ref="D2:D4"/>
    <mergeCell ref="E2:E4"/>
    <mergeCell ref="F2:F4"/>
    <mergeCell ref="G2:G4"/>
    <mergeCell ref="H2:H4"/>
    <mergeCell ref="O4:O5"/>
    <mergeCell ref="P4:P5"/>
    <mergeCell ref="Q4:Q5"/>
  </mergeCells>
  <phoneticPr fontId="3"/>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vt:i4>
      </vt:variant>
    </vt:vector>
  </HeadingPairs>
  <TitlesOfParts>
    <vt:vector size="16" baseType="lpstr">
      <vt:lpstr>操作説明</vt:lpstr>
      <vt:lpstr>入力</vt:lpstr>
      <vt:lpstr>定義</vt:lpstr>
      <vt:lpstr>報告書</vt:lpstr>
      <vt:lpstr>flow</vt:lpstr>
      <vt:lpstr>埼玉波及</vt:lpstr>
      <vt:lpstr>全国波及</vt:lpstr>
      <vt:lpstr>DATA</vt:lpstr>
      <vt:lpstr>埼玉係数</vt:lpstr>
      <vt:lpstr>全国係数</vt:lpstr>
      <vt:lpstr>建設係数</vt:lpstr>
      <vt:lpstr>flow!Print_Area</vt:lpstr>
      <vt:lpstr>報告書!Print_Area</vt:lpstr>
      <vt:lpstr>YN</vt:lpstr>
      <vt:lpstr>単位</vt:lpstr>
      <vt:lpstr>部門</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數藤 正也（統計課）</cp:lastModifiedBy>
  <cp:lastPrinted>2026-03-26T08:44:36Z</cp:lastPrinted>
  <dcterms:created xsi:type="dcterms:W3CDTF">2020-05-21T23:34:28Z</dcterms:created>
  <dcterms:modified xsi:type="dcterms:W3CDTF">2026-03-31T00:49:15Z</dcterms:modified>
</cp:coreProperties>
</file>