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<sst xmlns="http://schemas.openxmlformats.org/spreadsheetml/2006/main" count="224" uniqueCount="111">
  <si>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</si>
  <si>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</si>
  <si>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</si>
  <si>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</si>
  <si>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</si>
  <si>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</si>
  <si>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</si>
  <si>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</si>
  <si>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</si>
  <si>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</si>
  <si>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</si>
  <si>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</si>
  <si>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</si>
  <si>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</si>
  <si>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</si>
  <si>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</si>
  <si>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</si>
  <si>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</si>
  <si>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</si>
  <si>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</si>
  <si>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</si>
  <si>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</si>
  <si>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</si>
  <si>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</si>
  <si>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</si>
  <si>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</si>
  <si>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</si>
  <si>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</si>
  <si>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</si>
  <si>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</si>
  <si>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</si>
  <si>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</si>
  <si>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</si>
  <si>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</si>
  <si>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</si>
  <si>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</si>
  <si>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</si>
  <si>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</si>
  <si>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</si>
  <si>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</si>
  <si>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</si>
  <si>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</si>
  <si>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</si>
  <si>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</si>
  <si>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</si>
  <si>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</si>
  <si>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</si>
  <si>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</si>
  <si>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</si>
  <si>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</si>
  <si>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</si>
  <si>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</si>
  <si>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</si>
  <si>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</si>
  <si>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</si>
  <si>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</si>
  <si>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</si>
  <si>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</si>
  <si>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</si>
  <si>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</si>
  <si>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</si>
  <si>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</si>
  <si>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</si>
  <si>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</si>
  <si>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</si>
  <si>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</si>
  <si>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</si>
  <si>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</si>
  <si>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</si>
  <si>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</si>
  <si>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</si>
  <si>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</si>
  <si>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</si>
  <si>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</si>
  <si>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</si>
  <si>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</si>
  <si>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</si>
  <si>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</si>
  <si>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</si>
  <si>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</si>
  <si>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</si>
  <si>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</si>
  <si>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</si>
  <si>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</si>
  <si>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</si>
  <si>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</si>
  <si>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</si>
  <si>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</si>
  <si>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</si>
  <si>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</si>
  <si>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</si>
  <si>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</si>
  <si>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</si>
  <si>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</si>
  <si>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</si>
  <si>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</si>
  <si>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埼玉県　毛呂山・越生・鳩山公共下水道組合</t>
  </si>
  <si>
    <t>法非適用</t>
  </si>
  <si>
    <t>下水道事業</t>
  </si>
  <si>
    <t>公共下水道</t>
  </si>
  <si>
    <t>Bc2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</si>
  <si>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</si>
  <si>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</si>
  <si>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</si>
  <si>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</si>
  <si>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</si>
  <si>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</si>
  <si>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</si>
  <si>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及び経費回収率が100%に満たない状態であり、使用料金以外の一般会計からの繰入金等より賄われている。今後は、適正な使用料収入の確保及び経費削減等、経営改善に向けた取組みを実施していく必要がある。</t>
    <rPh sb="1" eb="4">
      <t>シュウエキテキ</t>
    </rPh>
    <rPh sb="4" eb="6">
      <t>シュウシ</t>
    </rPh>
    <rPh sb="6" eb="8">
      <t>ヒリツ</t>
    </rPh>
    <rPh sb="8" eb="9">
      <t>オヨ</t>
    </rPh>
    <rPh sb="10" eb="12">
      <t>ケイヒ</t>
    </rPh>
    <rPh sb="12" eb="14">
      <t>カイシュウ</t>
    </rPh>
    <rPh sb="14" eb="15">
      <t>リツ</t>
    </rPh>
    <rPh sb="21" eb="22">
      <t>ミ</t>
    </rPh>
    <rPh sb="25" eb="27">
      <t>ジョウタイ</t>
    </rPh>
    <rPh sb="31" eb="34">
      <t>シヨウリョウ</t>
    </rPh>
    <rPh sb="34" eb="35">
      <t>キン</t>
    </rPh>
    <rPh sb="35" eb="37">
      <t>イガイ</t>
    </rPh>
    <rPh sb="38" eb="40">
      <t>イッパン</t>
    </rPh>
    <rPh sb="40" eb="42">
      <t>カイケイ</t>
    </rPh>
    <rPh sb="45" eb="47">
      <t>クリイレ</t>
    </rPh>
    <rPh sb="47" eb="48">
      <t>キン</t>
    </rPh>
    <rPh sb="48" eb="49">
      <t>トウ</t>
    </rPh>
    <rPh sb="51" eb="52">
      <t>マカナ</t>
    </rPh>
    <rPh sb="58" eb="60">
      <t>コンゴ</t>
    </rPh>
    <rPh sb="62" eb="64">
      <t>テキセイ</t>
    </rPh>
    <rPh sb="65" eb="67">
      <t>シヨウ</t>
    </rPh>
    <rPh sb="67" eb="68">
      <t>リョウ</t>
    </rPh>
    <rPh sb="68" eb="70">
      <t>シュウニュウ</t>
    </rPh>
    <rPh sb="71" eb="73">
      <t>カクホ</t>
    </rPh>
    <rPh sb="73" eb="74">
      <t>オヨ</t>
    </rPh>
    <rPh sb="75" eb="77">
      <t>ケイヒ</t>
    </rPh>
    <rPh sb="77" eb="79">
      <t>サクゲン</t>
    </rPh>
    <rPh sb="79" eb="80">
      <t>トウ</t>
    </rPh>
    <rPh sb="81" eb="83">
      <t>ケイエイ</t>
    </rPh>
    <rPh sb="83" eb="85">
      <t>カイゼン</t>
    </rPh>
    <rPh sb="86" eb="87">
      <t>ム</t>
    </rPh>
    <rPh sb="89" eb="90">
      <t>ト</t>
    </rPh>
    <rPh sb="90" eb="91">
      <t>ク</t>
    </rPh>
    <rPh sb="93" eb="95">
      <t>ジッシ</t>
    </rPh>
    <rPh sb="99" eb="101">
      <t>ヒツヨウ</t>
    </rPh>
    <phoneticPr fontId="4"/>
  </si>
  <si>
    <t>　管渠改善率が低い状態であるが、今のところ更新等の必要な管渠がほとんど無いと思われる。　しかし、今後は老朽化等、更新の必要が予想されるため、将来の更新計画を準備しておく必要がある。</t>
    <rPh sb="1" eb="3">
      <t>カンキョ</t>
    </rPh>
    <rPh sb="3" eb="5">
      <t>カイゼン</t>
    </rPh>
    <rPh sb="5" eb="6">
      <t>リツ</t>
    </rPh>
    <rPh sb="7" eb="8">
      <t>ヒク</t>
    </rPh>
    <rPh sb="9" eb="11">
      <t>ジョウタイ</t>
    </rPh>
    <rPh sb="16" eb="17">
      <t>イマ</t>
    </rPh>
    <rPh sb="21" eb="23">
      <t>コウシン</t>
    </rPh>
    <rPh sb="23" eb="24">
      <t>トウ</t>
    </rPh>
    <rPh sb="25" eb="27">
      <t>ヒツヨウ</t>
    </rPh>
    <rPh sb="28" eb="30">
      <t>カンキョ</t>
    </rPh>
    <rPh sb="35" eb="36">
      <t>ナ</t>
    </rPh>
    <rPh sb="38" eb="39">
      <t>オモ</t>
    </rPh>
    <rPh sb="48" eb="50">
      <t>コンゴ</t>
    </rPh>
    <rPh sb="51" eb="54">
      <t>ロウキュウカ</t>
    </rPh>
    <rPh sb="54" eb="55">
      <t>トウ</t>
    </rPh>
    <rPh sb="56" eb="58">
      <t>コウシン</t>
    </rPh>
    <rPh sb="59" eb="61">
      <t>ヒツヨウ</t>
    </rPh>
    <rPh sb="62" eb="64">
      <t>ヨソウ</t>
    </rPh>
    <rPh sb="70" eb="72">
      <t>ショウライ</t>
    </rPh>
    <rPh sb="73" eb="75">
      <t>コウシン</t>
    </rPh>
    <rPh sb="75" eb="77">
      <t>ケイカク</t>
    </rPh>
    <rPh sb="78" eb="80">
      <t>ジュンビ</t>
    </rPh>
    <rPh sb="84" eb="86">
      <t>ヒツヨウ</t>
    </rPh>
    <phoneticPr fontId="4"/>
  </si>
  <si>
    <t>　現段階において分析表のとおり、経営健全に向けた取組や計画的な経営が必要となってくる。また、地方公営企業法の適用の移行準備中であり、適用後は当組合における経営状況がより一層、把握できることになり更に改善できると期待される。</t>
    <rPh sb="1" eb="4">
      <t>ゲンダンカイ</t>
    </rPh>
    <rPh sb="8" eb="10">
      <t>ブンセキ</t>
    </rPh>
    <rPh sb="10" eb="11">
      <t>ヒョウ</t>
    </rPh>
    <rPh sb="16" eb="18">
      <t>ケイエイ</t>
    </rPh>
    <rPh sb="18" eb="20">
      <t>ケンゼン</t>
    </rPh>
    <rPh sb="21" eb="22">
      <t>ム</t>
    </rPh>
    <rPh sb="24" eb="26">
      <t>トリクミ</t>
    </rPh>
    <rPh sb="27" eb="30">
      <t>ケイカクテキ</t>
    </rPh>
    <rPh sb="31" eb="33">
      <t>ケイエイ</t>
    </rPh>
    <rPh sb="34" eb="36">
      <t>ヒツヨウ</t>
    </rPh>
    <rPh sb="46" eb="48">
      <t>チホウ</t>
    </rPh>
    <rPh sb="48" eb="50">
      <t>コウエイ</t>
    </rPh>
    <rPh sb="50" eb="52">
      <t>キギョウ</t>
    </rPh>
    <rPh sb="52" eb="53">
      <t>ホウ</t>
    </rPh>
    <rPh sb="54" eb="56">
      <t>テキヨウ</t>
    </rPh>
    <rPh sb="57" eb="59">
      <t>イコウ</t>
    </rPh>
    <rPh sb="59" eb="62">
      <t>ジュンビチュウ</t>
    </rPh>
    <rPh sb="66" eb="68">
      <t>テキヨウ</t>
    </rPh>
    <rPh sb="68" eb="69">
      <t>ゴ</t>
    </rPh>
    <rPh sb="70" eb="71">
      <t>トウ</t>
    </rPh>
    <rPh sb="71" eb="73">
      <t>クミアイ</t>
    </rPh>
    <rPh sb="77" eb="79">
      <t>ケイエイ</t>
    </rPh>
    <rPh sb="79" eb="81">
      <t>ジョウキョウ</t>
    </rPh>
    <rPh sb="84" eb="86">
      <t>イッソウ</t>
    </rPh>
    <rPh sb="87" eb="89">
      <t>ハアク</t>
    </rPh>
    <rPh sb="97" eb="98">
      <t>サラ</t>
    </rPh>
    <rPh sb="99" eb="101">
      <t>カイゼン</t>
    </rPh>
    <rPh sb="105" eb="107">
      <t>キタイ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</si>
</sst>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70048"/>
        <c:axId val="66771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0.19</c:v>
                </c:pt>
                <c:pt idx="2">
                  <c:v>0.04</c:v>
                </c:pt>
                <c:pt idx="3">
                  <c:v>0.06</c:v>
                </c:pt>
                <c:pt idx="4">
                  <c:v>0.05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70048"/>
        <c:axId val="66771968"/>
      </c:lineChart>
      <c:dateAx>
        <c:axId val="66770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771968"/>
        <c:crosses val="autoZero"/>
        <c:auto val="1"/>
        <c:lblOffset val="100"/>
        <c:baseTimeUnit val="years"/>
      </c:dateAx>
      <c:valAx>
        <c:axId val="66771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770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42.1</c:v>
                </c:pt>
                <c:pt idx="1">
                  <c:v>43.06</c:v>
                </c:pt>
                <c:pt idx="2">
                  <c:v>42.21</c:v>
                </c:pt>
                <c:pt idx="3">
                  <c:v>43.24</c:v>
                </c:pt>
                <c:pt idx="4">
                  <c:v>42.66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43808"/>
        <c:axId val="73145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57.39</c:v>
                </c:pt>
                <c:pt idx="1">
                  <c:v>57.74</c:v>
                </c:pt>
                <c:pt idx="2">
                  <c:v>58.78</c:v>
                </c:pt>
                <c:pt idx="3">
                  <c:v>56.94</c:v>
                </c:pt>
                <c:pt idx="4">
                  <c:v>58.28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143808"/>
        <c:axId val="73145728"/>
      </c:lineChart>
      <c:dateAx>
        <c:axId val="73143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145728"/>
        <c:crosses val="autoZero"/>
        <c:auto val="1"/>
        <c:lblOffset val="100"/>
        <c:baseTimeUnit val="years"/>
      </c:dateAx>
      <c:valAx>
        <c:axId val="73145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143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91.22</c:v>
                </c:pt>
                <c:pt idx="1">
                  <c:v>91.53</c:v>
                </c:pt>
                <c:pt idx="2">
                  <c:v>91.56</c:v>
                </c:pt>
                <c:pt idx="3">
                  <c:v>91.41</c:v>
                </c:pt>
                <c:pt idx="4">
                  <c:v>90.42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92576"/>
        <c:axId val="73194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90.12</c:v>
                </c:pt>
                <c:pt idx="1">
                  <c:v>90.95</c:v>
                </c:pt>
                <c:pt idx="2">
                  <c:v>92.42</c:v>
                </c:pt>
                <c:pt idx="3">
                  <c:v>92.35</c:v>
                </c:pt>
                <c:pt idx="4">
                  <c:v>92.78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192576"/>
        <c:axId val="73194496"/>
      </c:lineChart>
      <c:dateAx>
        <c:axId val="73192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194496"/>
        <c:crosses val="autoZero"/>
        <c:auto val="1"/>
        <c:lblOffset val="100"/>
        <c:baseTimeUnit val="years"/>
      </c:dateAx>
      <c:valAx>
        <c:axId val="73194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192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83.92</c:v>
                </c:pt>
                <c:pt idx="1">
                  <c:v>84.09</c:v>
                </c:pt>
                <c:pt idx="2">
                  <c:v>85.36</c:v>
                </c:pt>
                <c:pt idx="3">
                  <c:v>84.67</c:v>
                </c:pt>
                <c:pt idx="4">
                  <c:v>86.15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712960"/>
        <c:axId val="72714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12960"/>
        <c:axId val="72714880"/>
      </c:lineChart>
      <c:dateAx>
        <c:axId val="7271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714880"/>
        <c:crosses val="autoZero"/>
        <c:auto val="1"/>
        <c:lblOffset val="100"/>
        <c:baseTimeUnit val="years"/>
      </c:dateAx>
      <c:valAx>
        <c:axId val="72714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712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749440"/>
        <c:axId val="7275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49440"/>
        <c:axId val="72751360"/>
      </c:lineChart>
      <c:dateAx>
        <c:axId val="72749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751360"/>
        <c:crosses val="autoZero"/>
        <c:auto val="1"/>
        <c:lblOffset val="100"/>
        <c:baseTimeUnit val="years"/>
      </c:dateAx>
      <c:valAx>
        <c:axId val="7275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749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781824"/>
        <c:axId val="727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81824"/>
        <c:axId val="72783744"/>
      </c:lineChart>
      <c:dateAx>
        <c:axId val="7278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783744"/>
        <c:crosses val="autoZero"/>
        <c:auto val="1"/>
        <c:lblOffset val="100"/>
        <c:baseTimeUnit val="years"/>
      </c:dateAx>
      <c:valAx>
        <c:axId val="727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78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00608"/>
        <c:axId val="72902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900608"/>
        <c:axId val="72902528"/>
      </c:lineChart>
      <c:dateAx>
        <c:axId val="72900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902528"/>
        <c:crosses val="autoZero"/>
        <c:auto val="1"/>
        <c:lblOffset val="100"/>
        <c:baseTimeUnit val="years"/>
      </c:dateAx>
      <c:valAx>
        <c:axId val="72902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900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28640"/>
        <c:axId val="72947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928640"/>
        <c:axId val="72947200"/>
      </c:lineChart>
      <c:dateAx>
        <c:axId val="72928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947200"/>
        <c:crosses val="autoZero"/>
        <c:auto val="1"/>
        <c:lblOffset val="100"/>
        <c:baseTimeUnit val="years"/>
      </c:dateAx>
      <c:valAx>
        <c:axId val="72947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928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1715.09</c:v>
                </c:pt>
                <c:pt idx="1">
                  <c:v>1679.84</c:v>
                </c:pt>
                <c:pt idx="2">
                  <c:v>1612.91</c:v>
                </c:pt>
                <c:pt idx="3">
                  <c:v>1537.7</c:v>
                </c:pt>
                <c:pt idx="4">
                  <c:v>1467.05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65120"/>
        <c:axId val="72983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1066.95</c:v>
                </c:pt>
                <c:pt idx="1">
                  <c:v>1070.3499999999999</c:v>
                </c:pt>
                <c:pt idx="2">
                  <c:v>1127.77</c:v>
                </c:pt>
                <c:pt idx="3">
                  <c:v>1066.1600000000001</c:v>
                </c:pt>
                <c:pt idx="4">
                  <c:v>1117.27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965120"/>
        <c:axId val="72983680"/>
      </c:lineChart>
      <c:dateAx>
        <c:axId val="72965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983680"/>
        <c:crosses val="autoZero"/>
        <c:auto val="1"/>
        <c:lblOffset val="100"/>
        <c:baseTimeUnit val="years"/>
      </c:dateAx>
      <c:valAx>
        <c:axId val="72983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965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76.209999999999994</c:v>
                </c:pt>
                <c:pt idx="1">
                  <c:v>75.62</c:v>
                </c:pt>
                <c:pt idx="2">
                  <c:v>75.239999999999995</c:v>
                </c:pt>
                <c:pt idx="3">
                  <c:v>75.13</c:v>
                </c:pt>
                <c:pt idx="4">
                  <c:v>76.760000000000005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83520"/>
        <c:axId val="73085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78.8</c:v>
                </c:pt>
                <c:pt idx="1">
                  <c:v>77.56</c:v>
                </c:pt>
                <c:pt idx="2">
                  <c:v>75.08</c:v>
                </c:pt>
                <c:pt idx="3">
                  <c:v>76.91</c:v>
                </c:pt>
                <c:pt idx="4">
                  <c:v>76.33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083520"/>
        <c:axId val="73085696"/>
      </c:lineChart>
      <c:dateAx>
        <c:axId val="73083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085696"/>
        <c:crosses val="autoZero"/>
        <c:auto val="1"/>
        <c:lblOffset val="100"/>
        <c:baseTimeUnit val="years"/>
      </c:dateAx>
      <c:valAx>
        <c:axId val="73085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083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19616"/>
        <c:axId val="73121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159.43</c:v>
                </c:pt>
                <c:pt idx="1">
                  <c:v>164.14</c:v>
                </c:pt>
                <c:pt idx="2">
                  <c:v>164.73</c:v>
                </c:pt>
                <c:pt idx="3">
                  <c:v>160.77000000000001</c:v>
                </c:pt>
                <c:pt idx="4">
                  <c:v>164.13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119616"/>
        <c:axId val="73121792"/>
      </c:lineChart>
      <c:dateAx>
        <c:axId val="73119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121792"/>
        <c:crosses val="autoZero"/>
        <c:auto val="1"/>
        <c:lblOffset val="100"/>
        <c:baseTimeUnit val="years"/>
      </c:dateAx>
      <c:valAx>
        <c:axId val="73121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119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埼玉県　毛呂山・越生・鳩山公共下水道組合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Bc2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 t="str">
        <f>データ!R6</f>
        <v>-</v>
      </c>
      <c r="AM8" s="47"/>
      <c r="AN8" s="47"/>
      <c r="AO8" s="47"/>
      <c r="AP8" s="47"/>
      <c r="AQ8" s="47"/>
      <c r="AR8" s="47"/>
      <c r="AS8" s="47"/>
      <c r="AT8" s="43" t="str">
        <f>データ!S6</f>
        <v>-</v>
      </c>
      <c r="AU8" s="43"/>
      <c r="AV8" s="43"/>
      <c r="AW8" s="43"/>
      <c r="AX8" s="43"/>
      <c r="AY8" s="43"/>
      <c r="AZ8" s="43"/>
      <c r="BA8" s="43"/>
      <c r="BB8" s="43" t="str">
        <f>データ!T6</f>
        <v>-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62.38</v>
      </c>
      <c r="Q10" s="43"/>
      <c r="R10" s="43"/>
      <c r="S10" s="43"/>
      <c r="T10" s="43"/>
      <c r="U10" s="43"/>
      <c r="V10" s="43"/>
      <c r="W10" s="43">
        <f>データ!P6</f>
        <v>91.36</v>
      </c>
      <c r="X10" s="43"/>
      <c r="Y10" s="43"/>
      <c r="Z10" s="43"/>
      <c r="AA10" s="43"/>
      <c r="AB10" s="43"/>
      <c r="AC10" s="43"/>
      <c r="AD10" s="47">
        <f>データ!Q6</f>
        <v>1890</v>
      </c>
      <c r="AE10" s="47"/>
      <c r="AF10" s="47"/>
      <c r="AG10" s="47"/>
      <c r="AH10" s="47"/>
      <c r="AI10" s="47"/>
      <c r="AJ10" s="47"/>
      <c r="AK10" s="2"/>
      <c r="AL10" s="47">
        <f>データ!U6</f>
        <v>38558</v>
      </c>
      <c r="AM10" s="47"/>
      <c r="AN10" s="47"/>
      <c r="AO10" s="47"/>
      <c r="AP10" s="47"/>
      <c r="AQ10" s="47"/>
      <c r="AR10" s="47"/>
      <c r="AS10" s="47"/>
      <c r="AT10" s="43">
        <f>データ!V6</f>
        <v>7.4</v>
      </c>
      <c r="AU10" s="43"/>
      <c r="AV10" s="43"/>
      <c r="AW10" s="43"/>
      <c r="AX10" s="43"/>
      <c r="AY10" s="43"/>
      <c r="AZ10" s="43"/>
      <c r="BA10" s="43"/>
      <c r="BB10" s="43">
        <f>データ!W6</f>
        <v>5210.54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118907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埼玉県　毛呂山・越生・鳩山公共下水道組合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Bc2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62.38</v>
      </c>
      <c r="P6" s="32">
        <f t="shared" si="3"/>
        <v>91.36</v>
      </c>
      <c r="Q6" s="32">
        <f t="shared" si="3"/>
        <v>1890</v>
      </c>
      <c r="R6" s="32" t="str">
        <f t="shared" si="3"/>
        <v>-</v>
      </c>
      <c r="S6" s="32" t="str">
        <f t="shared" si="3"/>
        <v>-</v>
      </c>
      <c r="T6" s="32" t="str">
        <f t="shared" si="3"/>
        <v>-</v>
      </c>
      <c r="U6" s="32">
        <f t="shared" si="3"/>
        <v>38558</v>
      </c>
      <c r="V6" s="32">
        <f t="shared" si="3"/>
        <v>7.4</v>
      </c>
      <c r="W6" s="32">
        <f t="shared" si="3"/>
        <v>5210.54</v>
      </c>
      <c r="X6" s="33">
        <f>IF(X7="",NA(),X7)</f>
        <v>83.92</v>
      </c>
      <c r="Y6" s="33">
        <f t="shared" ref="Y6:AG6" si="4">IF(Y7="",NA(),Y7)</f>
        <v>84.09</v>
      </c>
      <c r="Z6" s="33">
        <f t="shared" si="4"/>
        <v>85.36</v>
      </c>
      <c r="AA6" s="33">
        <f t="shared" si="4"/>
        <v>84.67</v>
      </c>
      <c r="AB6" s="33">
        <f t="shared" si="4"/>
        <v>86.15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1715.09</v>
      </c>
      <c r="BF6" s="33">
        <f t="shared" ref="BF6:BN6" si="7">IF(BF7="",NA(),BF7)</f>
        <v>1679.84</v>
      </c>
      <c r="BG6" s="33">
        <f t="shared" si="7"/>
        <v>1612.91</v>
      </c>
      <c r="BH6" s="33">
        <f t="shared" si="7"/>
        <v>1537.7</v>
      </c>
      <c r="BI6" s="33">
        <f t="shared" si="7"/>
        <v>1467.05</v>
      </c>
      <c r="BJ6" s="33">
        <f t="shared" si="7"/>
        <v>1066.95</v>
      </c>
      <c r="BK6" s="33">
        <f t="shared" si="7"/>
        <v>1070.3499999999999</v>
      </c>
      <c r="BL6" s="33">
        <f t="shared" si="7"/>
        <v>1127.77</v>
      </c>
      <c r="BM6" s="33">
        <f t="shared" si="7"/>
        <v>1066.1600000000001</v>
      </c>
      <c r="BN6" s="33">
        <f t="shared" si="7"/>
        <v>1117.27</v>
      </c>
      <c r="BO6" s="32" t="str">
        <f>IF(BO7="","",IF(BO7="-","【-】","【"&amp;SUBSTITUTE(TEXT(BO7,"#,##0.00"),"-","△")&amp;"】"))</f>
        <v>【776.35】</v>
      </c>
      <c r="BP6" s="33">
        <f>IF(BP7="",NA(),BP7)</f>
        <v>76.209999999999994</v>
      </c>
      <c r="BQ6" s="33">
        <f t="shared" ref="BQ6:BY6" si="8">IF(BQ7="",NA(),BQ7)</f>
        <v>75.62</v>
      </c>
      <c r="BR6" s="33">
        <f t="shared" si="8"/>
        <v>75.239999999999995</v>
      </c>
      <c r="BS6" s="33">
        <f t="shared" si="8"/>
        <v>75.13</v>
      </c>
      <c r="BT6" s="33">
        <f t="shared" si="8"/>
        <v>76.760000000000005</v>
      </c>
      <c r="BU6" s="33">
        <f t="shared" si="8"/>
        <v>78.8</v>
      </c>
      <c r="BV6" s="33">
        <f t="shared" si="8"/>
        <v>77.56</v>
      </c>
      <c r="BW6" s="33">
        <f t="shared" si="8"/>
        <v>75.08</v>
      </c>
      <c r="BX6" s="33">
        <f t="shared" si="8"/>
        <v>76.91</v>
      </c>
      <c r="BY6" s="33">
        <f t="shared" si="8"/>
        <v>76.33</v>
      </c>
      <c r="BZ6" s="32" t="str">
        <f>IF(BZ7="","",IF(BZ7="-","【-】","【"&amp;SUBSTITUTE(TEXT(BZ7,"#,##0.00"),"-","△")&amp;"】"))</f>
        <v>【96.57】</v>
      </c>
      <c r="CA6" s="33">
        <f>IF(CA7="",NA(),CA7)</f>
        <v>150</v>
      </c>
      <c r="CB6" s="33">
        <f t="shared" ref="CB6:CJ6" si="9">IF(CB7="",NA(),CB7)</f>
        <v>150</v>
      </c>
      <c r="CC6" s="33">
        <f t="shared" si="9"/>
        <v>150</v>
      </c>
      <c r="CD6" s="33">
        <f t="shared" si="9"/>
        <v>150</v>
      </c>
      <c r="CE6" s="33">
        <f t="shared" si="9"/>
        <v>150</v>
      </c>
      <c r="CF6" s="33">
        <f t="shared" si="9"/>
        <v>159.43</v>
      </c>
      <c r="CG6" s="33">
        <f t="shared" si="9"/>
        <v>164.14</v>
      </c>
      <c r="CH6" s="33">
        <f t="shared" si="9"/>
        <v>164.73</v>
      </c>
      <c r="CI6" s="33">
        <f t="shared" si="9"/>
        <v>160.77000000000001</v>
      </c>
      <c r="CJ6" s="33">
        <f t="shared" si="9"/>
        <v>164.13</v>
      </c>
      <c r="CK6" s="32" t="str">
        <f>IF(CK7="","",IF(CK7="-","【-】","【"&amp;SUBSTITUTE(TEXT(CK7,"#,##0.00"),"-","△")&amp;"】"))</f>
        <v>【142.28】</v>
      </c>
      <c r="CL6" s="33">
        <f>IF(CL7="",NA(),CL7)</f>
        <v>42.1</v>
      </c>
      <c r="CM6" s="33">
        <f t="shared" ref="CM6:CU6" si="10">IF(CM7="",NA(),CM7)</f>
        <v>43.06</v>
      </c>
      <c r="CN6" s="33">
        <f t="shared" si="10"/>
        <v>42.21</v>
      </c>
      <c r="CO6" s="33">
        <f t="shared" si="10"/>
        <v>43.24</v>
      </c>
      <c r="CP6" s="33">
        <f t="shared" si="10"/>
        <v>42.66</v>
      </c>
      <c r="CQ6" s="33">
        <f t="shared" si="10"/>
        <v>57.39</v>
      </c>
      <c r="CR6" s="33">
        <f t="shared" si="10"/>
        <v>57.74</v>
      </c>
      <c r="CS6" s="33">
        <f t="shared" si="10"/>
        <v>58.78</v>
      </c>
      <c r="CT6" s="33">
        <f t="shared" si="10"/>
        <v>56.94</v>
      </c>
      <c r="CU6" s="33">
        <f t="shared" si="10"/>
        <v>58.28</v>
      </c>
      <c r="CV6" s="32" t="str">
        <f>IF(CV7="","",IF(CV7="-","【-】","【"&amp;SUBSTITUTE(TEXT(CV7,"#,##0.00"),"-","△")&amp;"】"))</f>
        <v>【60.35】</v>
      </c>
      <c r="CW6" s="33">
        <f>IF(CW7="",NA(),CW7)</f>
        <v>91.22</v>
      </c>
      <c r="CX6" s="33">
        <f t="shared" ref="CX6:DF6" si="11">IF(CX7="",NA(),CX7)</f>
        <v>91.53</v>
      </c>
      <c r="CY6" s="33">
        <f t="shared" si="11"/>
        <v>91.56</v>
      </c>
      <c r="CZ6" s="33">
        <f t="shared" si="11"/>
        <v>91.41</v>
      </c>
      <c r="DA6" s="33">
        <f t="shared" si="11"/>
        <v>90.42</v>
      </c>
      <c r="DB6" s="33">
        <f t="shared" si="11"/>
        <v>90.12</v>
      </c>
      <c r="DC6" s="33">
        <f t="shared" si="11"/>
        <v>90.95</v>
      </c>
      <c r="DD6" s="33">
        <f t="shared" si="11"/>
        <v>92.42</v>
      </c>
      <c r="DE6" s="33">
        <f t="shared" si="11"/>
        <v>92.35</v>
      </c>
      <c r="DF6" s="33">
        <f t="shared" si="11"/>
        <v>92.78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0.04</v>
      </c>
      <c r="EJ6" s="33">
        <f t="shared" si="14"/>
        <v>0.19</v>
      </c>
      <c r="EK6" s="33">
        <f t="shared" si="14"/>
        <v>0.04</v>
      </c>
      <c r="EL6" s="33">
        <f t="shared" si="14"/>
        <v>0.06</v>
      </c>
      <c r="EM6" s="33">
        <f t="shared" si="14"/>
        <v>0.05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118907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62.38</v>
      </c>
      <c r="P7" s="36">
        <v>91.36</v>
      </c>
      <c r="Q7" s="36">
        <v>1890</v>
      </c>
      <c r="R7" s="36" t="s">
        <v>101</v>
      </c>
      <c r="S7" s="36" t="s">
        <v>101</v>
      </c>
      <c r="T7" s="36" t="s">
        <v>101</v>
      </c>
      <c r="U7" s="36">
        <v>38558</v>
      </c>
      <c r="V7" s="36">
        <v>7.4</v>
      </c>
      <c r="W7" s="36">
        <v>5210.54</v>
      </c>
      <c r="X7" s="36">
        <v>83.92</v>
      </c>
      <c r="Y7" s="36">
        <v>84.09</v>
      </c>
      <c r="Z7" s="36">
        <v>85.36</v>
      </c>
      <c r="AA7" s="36">
        <v>84.67</v>
      </c>
      <c r="AB7" s="36">
        <v>86.15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1715.09</v>
      </c>
      <c r="BF7" s="36">
        <v>1679.84</v>
      </c>
      <c r="BG7" s="36">
        <v>1612.91</v>
      </c>
      <c r="BH7" s="36">
        <v>1537.7</v>
      </c>
      <c r="BI7" s="36">
        <v>1467.05</v>
      </c>
      <c r="BJ7" s="36">
        <v>1066.95</v>
      </c>
      <c r="BK7" s="36">
        <v>1070.3499999999999</v>
      </c>
      <c r="BL7" s="36">
        <v>1127.77</v>
      </c>
      <c r="BM7" s="36">
        <v>1066.1600000000001</v>
      </c>
      <c r="BN7" s="36">
        <v>1117.27</v>
      </c>
      <c r="BO7" s="36">
        <v>776.35</v>
      </c>
      <c r="BP7" s="36">
        <v>76.209999999999994</v>
      </c>
      <c r="BQ7" s="36">
        <v>75.62</v>
      </c>
      <c r="BR7" s="36">
        <v>75.239999999999995</v>
      </c>
      <c r="BS7" s="36">
        <v>75.13</v>
      </c>
      <c r="BT7" s="36">
        <v>76.760000000000005</v>
      </c>
      <c r="BU7" s="36">
        <v>78.8</v>
      </c>
      <c r="BV7" s="36">
        <v>77.56</v>
      </c>
      <c r="BW7" s="36">
        <v>75.08</v>
      </c>
      <c r="BX7" s="36">
        <v>76.91</v>
      </c>
      <c r="BY7" s="36">
        <v>76.33</v>
      </c>
      <c r="BZ7" s="36">
        <v>96.57</v>
      </c>
      <c r="CA7" s="36">
        <v>150</v>
      </c>
      <c r="CB7" s="36">
        <v>150</v>
      </c>
      <c r="CC7" s="36">
        <v>150</v>
      </c>
      <c r="CD7" s="36">
        <v>150</v>
      </c>
      <c r="CE7" s="36">
        <v>150</v>
      </c>
      <c r="CF7" s="36">
        <v>159.43</v>
      </c>
      <c r="CG7" s="36">
        <v>164.14</v>
      </c>
      <c r="CH7" s="36">
        <v>164.73</v>
      </c>
      <c r="CI7" s="36">
        <v>160.77000000000001</v>
      </c>
      <c r="CJ7" s="36">
        <v>164.13</v>
      </c>
      <c r="CK7" s="36">
        <v>142.28</v>
      </c>
      <c r="CL7" s="36">
        <v>42.1</v>
      </c>
      <c r="CM7" s="36">
        <v>43.06</v>
      </c>
      <c r="CN7" s="36">
        <v>42.21</v>
      </c>
      <c r="CO7" s="36">
        <v>43.24</v>
      </c>
      <c r="CP7" s="36">
        <v>42.66</v>
      </c>
      <c r="CQ7" s="36">
        <v>57.39</v>
      </c>
      <c r="CR7" s="36">
        <v>57.74</v>
      </c>
      <c r="CS7" s="36">
        <v>58.78</v>
      </c>
      <c r="CT7" s="36">
        <v>56.94</v>
      </c>
      <c r="CU7" s="36">
        <v>58.28</v>
      </c>
      <c r="CV7" s="36">
        <v>60.35</v>
      </c>
      <c r="CW7" s="36">
        <v>91.22</v>
      </c>
      <c r="CX7" s="36">
        <v>91.53</v>
      </c>
      <c r="CY7" s="36">
        <v>91.56</v>
      </c>
      <c r="CZ7" s="36">
        <v>91.41</v>
      </c>
      <c r="DA7" s="36">
        <v>90.42</v>
      </c>
      <c r="DB7" s="36">
        <v>90.12</v>
      </c>
      <c r="DC7" s="36">
        <v>90.95</v>
      </c>
      <c r="DD7" s="36">
        <v>92.42</v>
      </c>
      <c r="DE7" s="36">
        <v>92.35</v>
      </c>
      <c r="DF7" s="36">
        <v>92.78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0.04</v>
      </c>
      <c r="EJ7" s="36">
        <v>0.19</v>
      </c>
      <c r="EK7" s="36">
        <v>0.04</v>
      </c>
      <c r="EL7" s="36">
        <v>0.06</v>
      </c>
      <c r="EM7" s="36">
        <v>0.05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FJ-USER</cp:lastModifiedBy>
  <cp:lastPrinted>2016-02-12T07:22:56Z</cp:lastPrinted>
  <dcterms:created xsi:type="dcterms:W3CDTF">2016-02-03T08:50:02Z</dcterms:created>
  <dcterms:modified xsi:type="dcterms:W3CDTF">2016-02-12T07:31:15Z</dcterms:modified>
  <cp:category/>
</cp:coreProperties>
</file>