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<sst xmlns="http://schemas.openxmlformats.org/spreadsheetml/2006/main" count="220" uniqueCount="107">
  <si>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</si>
  <si>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</si>
  <si>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</si>
  <si>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</si>
  <si>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</si>
  <si>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</si>
  <si>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</si>
  <si>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</si>
  <si>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</si>
  <si>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</si>
  <si>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</si>
  <si>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</si>
  <si>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</si>
  <si>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</si>
  <si>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</si>
  <si>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</si>
  <si>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</si>
  <si>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</si>
  <si>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</si>
  <si>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</si>
  <si>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</si>
  <si>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</si>
  <si>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</si>
  <si>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</si>
  <si>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</si>
  <si>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</si>
  <si>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</si>
  <si>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</si>
  <si>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</si>
  <si>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</si>
  <si>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</si>
  <si>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</si>
  <si>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</si>
  <si>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</si>
  <si>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</si>
  <si>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</si>
  <si>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</si>
  <si>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</si>
  <si>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</si>
  <si>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</si>
  <si>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</si>
  <si>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</si>
  <si>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</si>
  <si>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</si>
  <si>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</si>
  <si>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</si>
  <si>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</si>
  <si>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</si>
  <si>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</si>
  <si>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</si>
  <si>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</si>
  <si>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</si>
  <si>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</si>
  <si>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</si>
  <si>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</si>
  <si>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</si>
  <si>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</si>
  <si>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</si>
  <si>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</si>
  <si>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</si>
  <si>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</si>
  <si>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</si>
  <si>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</si>
  <si>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</si>
  <si>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</si>
  <si>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</si>
  <si>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</si>
  <si>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</si>
  <si>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</si>
  <si>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</si>
  <si>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</si>
  <si>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</si>
  <si>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</si>
  <si>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</si>
  <si>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</si>
  <si>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</si>
  <si>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</si>
  <si>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</si>
  <si>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</si>
  <si>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</si>
  <si>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</si>
  <si>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</si>
  <si>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</si>
  <si>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</si>
  <si>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</si>
  <si>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</si>
  <si>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</si>
  <si>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</si>
  <si>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</si>
  <si>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</si>
  <si>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</si>
  <si>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</si>
  <si>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</si>
  <si>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越谷・松伏水道企業団</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</si>
  <si>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</si>
  <si>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</si>
  <si>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</si>
  <si>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</si>
  <si>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</si>
  <si>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</si>
  <si>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</si>
  <si>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</si>
  <si>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</si>
  <si>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</si>
  <si>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・給水原価は、類団平均値よりも高いものの、料金回収率は類団平均値を上回り、経常収支比率にもそれが反映されている。現段階においては経営の健全性は確保されている。
・施設利用率は、水需要の減少と共に低下する傾向にあり、水道施設の更新の際にはダウンサイジングやスペックダウンを考慮し、さらなる水需要の減少に備えるべく計画的な対応を検討していく。
・有収率は高水準を維持しており、効率的な水道事業が行えている。</t>
    <rPh sb="1" eb="3">
      <t>キュウスイ</t>
    </rPh>
    <rPh sb="3" eb="5">
      <t>ゲンカ</t>
    </rPh>
    <rPh sb="7" eb="8">
      <t>ルイ</t>
    </rPh>
    <rPh sb="8" eb="9">
      <t>ダン</t>
    </rPh>
    <rPh sb="9" eb="11">
      <t>ヘイキン</t>
    </rPh>
    <rPh sb="11" eb="12">
      <t>チ</t>
    </rPh>
    <rPh sb="15" eb="16">
      <t>タカ</t>
    </rPh>
    <rPh sb="21" eb="23">
      <t>リョウキン</t>
    </rPh>
    <rPh sb="23" eb="25">
      <t>カイシュウ</t>
    </rPh>
    <rPh sb="25" eb="26">
      <t>リツ</t>
    </rPh>
    <rPh sb="27" eb="28">
      <t>ルイ</t>
    </rPh>
    <rPh sb="28" eb="29">
      <t>ダン</t>
    </rPh>
    <rPh sb="29" eb="31">
      <t>ヘイキン</t>
    </rPh>
    <rPh sb="31" eb="32">
      <t>チ</t>
    </rPh>
    <rPh sb="33" eb="35">
      <t>ウワマワ</t>
    </rPh>
    <rPh sb="37" eb="39">
      <t>ケイジョウ</t>
    </rPh>
    <rPh sb="39" eb="41">
      <t>シュウシ</t>
    </rPh>
    <rPh sb="41" eb="43">
      <t>ヒリツ</t>
    </rPh>
    <rPh sb="48" eb="50">
      <t>ハンエイ</t>
    </rPh>
    <rPh sb="56" eb="59">
      <t>ゲンダンカイ</t>
    </rPh>
    <rPh sb="64" eb="66">
      <t>ケイエイ</t>
    </rPh>
    <rPh sb="67" eb="70">
      <t>ケンゼンセイ</t>
    </rPh>
    <rPh sb="71" eb="73">
      <t>カクホ</t>
    </rPh>
    <rPh sb="82" eb="84">
      <t>シセツ</t>
    </rPh>
    <rPh sb="84" eb="87">
      <t>リヨウリツ</t>
    </rPh>
    <rPh sb="89" eb="90">
      <t>ミズ</t>
    </rPh>
    <rPh sb="90" eb="92">
      <t>ジュヨウ</t>
    </rPh>
    <rPh sb="93" eb="95">
      <t>ゲンショウ</t>
    </rPh>
    <rPh sb="96" eb="97">
      <t>トモ</t>
    </rPh>
    <rPh sb="98" eb="100">
      <t>テイカ</t>
    </rPh>
    <rPh sb="102" eb="104">
      <t>ケイコウ</t>
    </rPh>
    <rPh sb="108" eb="110">
      <t>スイドウ</t>
    </rPh>
    <rPh sb="110" eb="112">
      <t>シセツ</t>
    </rPh>
    <rPh sb="113" eb="115">
      <t>コウシン</t>
    </rPh>
    <rPh sb="116" eb="117">
      <t>サイ</t>
    </rPh>
    <rPh sb="136" eb="138">
      <t>コウリョ</t>
    </rPh>
    <rPh sb="144" eb="145">
      <t>ミズ</t>
    </rPh>
    <rPh sb="145" eb="147">
      <t>ジュヨウ</t>
    </rPh>
    <rPh sb="148" eb="150">
      <t>ゲンショウ</t>
    </rPh>
    <rPh sb="151" eb="152">
      <t>ソナ</t>
    </rPh>
    <rPh sb="156" eb="159">
      <t>ケイカクテキ</t>
    </rPh>
    <rPh sb="160" eb="162">
      <t>タイオウ</t>
    </rPh>
    <rPh sb="163" eb="165">
      <t>ケントウ</t>
    </rPh>
    <rPh sb="173" eb="174">
      <t>ユウ</t>
    </rPh>
    <rPh sb="174" eb="175">
      <t>シュウ</t>
    </rPh>
    <rPh sb="175" eb="176">
      <t>リツ</t>
    </rPh>
    <rPh sb="177" eb="180">
      <t>コウスイジュン</t>
    </rPh>
    <rPh sb="181" eb="183">
      <t>イジ</t>
    </rPh>
    <rPh sb="188" eb="191">
      <t>コウリツテキ</t>
    </rPh>
    <rPh sb="192" eb="194">
      <t>スイドウ</t>
    </rPh>
    <rPh sb="194" eb="196">
      <t>ジギョウ</t>
    </rPh>
    <rPh sb="197" eb="198">
      <t>オコナ</t>
    </rPh>
    <phoneticPr fontId="4"/>
  </si>
  <si>
    <t>　類団平均値と比べ、管路の老朽化は進んでいないことが伺え、そのため管路更新率は平均を下回っていた。
　今後は、経年化を迎える耐震性の低い管路が多くなることが見込まれるため、アセットマネジメントに基づく効率的な更新による強靭な水道の構築を進めていく。</t>
    <rPh sb="1" eb="2">
      <t>ルイ</t>
    </rPh>
    <rPh sb="2" eb="3">
      <t>ダン</t>
    </rPh>
    <rPh sb="3" eb="5">
      <t>ヘイキン</t>
    </rPh>
    <rPh sb="5" eb="6">
      <t>チ</t>
    </rPh>
    <rPh sb="7" eb="8">
      <t>クラ</t>
    </rPh>
    <rPh sb="10" eb="12">
      <t>カンロ</t>
    </rPh>
    <rPh sb="13" eb="16">
      <t>ロウキュウカ</t>
    </rPh>
    <rPh sb="17" eb="18">
      <t>スス</t>
    </rPh>
    <rPh sb="26" eb="27">
      <t>ウカガ</t>
    </rPh>
    <rPh sb="33" eb="35">
      <t>カンロ</t>
    </rPh>
    <rPh sb="35" eb="37">
      <t>コウシン</t>
    </rPh>
    <rPh sb="37" eb="38">
      <t>リツ</t>
    </rPh>
    <rPh sb="39" eb="41">
      <t>ヘイキン</t>
    </rPh>
    <rPh sb="42" eb="44">
      <t>シタマワ</t>
    </rPh>
    <rPh sb="51" eb="53">
      <t>コンゴ</t>
    </rPh>
    <rPh sb="55" eb="58">
      <t>ケイネンカ</t>
    </rPh>
    <rPh sb="59" eb="60">
      <t>ムカ</t>
    </rPh>
    <rPh sb="62" eb="65">
      <t>タイシンセイ</t>
    </rPh>
    <rPh sb="66" eb="67">
      <t>ヒク</t>
    </rPh>
    <rPh sb="68" eb="70">
      <t>カンロ</t>
    </rPh>
    <rPh sb="71" eb="72">
      <t>オオ</t>
    </rPh>
    <rPh sb="78" eb="80">
      <t>ミコ</t>
    </rPh>
    <rPh sb="97" eb="98">
      <t>モト</t>
    </rPh>
    <rPh sb="100" eb="103">
      <t>コウリツテキ</t>
    </rPh>
    <rPh sb="104" eb="106">
      <t>コウシン</t>
    </rPh>
    <rPh sb="109" eb="111">
      <t>キョウジン</t>
    </rPh>
    <rPh sb="112" eb="114">
      <t>スイドウ</t>
    </rPh>
    <rPh sb="115" eb="117">
      <t>コウチク</t>
    </rPh>
    <rPh sb="118" eb="119">
      <t>スス</t>
    </rPh>
    <phoneticPr fontId="4"/>
  </si>
  <si>
    <t>　今後も水需要の減少が見込まれるが、ライフラインであり、社会生活と経済活動に欠かすことのできない水道を強靭かつ健全な状態で次世代に引き継いでいくため、より効率的な水道事業経営に努めていく。</t>
    <rPh sb="1" eb="3">
      <t>コンゴ</t>
    </rPh>
    <rPh sb="4" eb="5">
      <t>ミズ</t>
    </rPh>
    <rPh sb="5" eb="7">
      <t>ジュヨウ</t>
    </rPh>
    <rPh sb="8" eb="10">
      <t>ゲンショウ</t>
    </rPh>
    <rPh sb="11" eb="13">
      <t>ミコ</t>
    </rPh>
    <rPh sb="28" eb="30">
      <t>シャカイ</t>
    </rPh>
    <rPh sb="30" eb="32">
      <t>セイカツ</t>
    </rPh>
    <rPh sb="33" eb="35">
      <t>ケイザイ</t>
    </rPh>
    <rPh sb="35" eb="37">
      <t>カツドウ</t>
    </rPh>
    <rPh sb="38" eb="39">
      <t>カ</t>
    </rPh>
    <rPh sb="48" eb="50">
      <t>スイドウ</t>
    </rPh>
    <rPh sb="51" eb="53">
      <t>キョウジン</t>
    </rPh>
    <rPh sb="55" eb="57">
      <t>ケンゼン</t>
    </rPh>
    <rPh sb="58" eb="60">
      <t>ジョウタイ</t>
    </rPh>
    <rPh sb="61" eb="64">
      <t>ジセダイ</t>
    </rPh>
    <rPh sb="65" eb="66">
      <t>ヒ</t>
    </rPh>
    <rPh sb="67" eb="68">
      <t>ツ</t>
    </rPh>
    <rPh sb="77" eb="80">
      <t>コウリツテキ</t>
    </rPh>
    <rPh sb="81" eb="83">
      <t>スイドウ</t>
    </rPh>
    <rPh sb="83" eb="85">
      <t>ジギョウ</t>
    </rPh>
    <rPh sb="85" eb="87">
      <t>ケイエイ</t>
    </rPh>
    <rPh sb="88" eb="8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</si>
</sst>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0.47</c:v>
                </c:pt>
                <c:pt idx="1">
                  <c:v>0.55000000000000004</c:v>
                </c:pt>
                <c:pt idx="2">
                  <c:v>0.62</c:v>
                </c:pt>
                <c:pt idx="3">
                  <c:v>0.43</c:v>
                </c:pt>
                <c:pt idx="4">
                  <c:v>0.75</c:v>
                </c:pt>
              </c:numCache>
            </c:numRef>
          </c:val>
        </c:ser>
        <c:dLbls>
          <c:showLegendKey val="0"/>
          <c:showVal val="0"/>
          <c:showCatName val="0"/>
          <c:showSerName val="0"/>
          <c:showPercent val="0"/>
          <c:showBubbleSize val="0"/>
        </c:dLbls>
        <c:gapWidth val="150"/>
        <c:axId val="180196864"/>
        <c:axId val="1801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80196864"/>
        <c:axId val="180198784"/>
      </c:lineChart>
      <c:dateAx>
        <c:axId val="180196864"/>
        <c:scaling>
          <c:orientation val="minMax"/>
        </c:scaling>
        <c:delete val="1"/>
        <c:axPos val="b"/>
        <c:numFmt formatCode="ge" sourceLinked="1"/>
        <c:majorTickMark val="none"/>
        <c:minorTickMark val="none"/>
        <c:tickLblPos val="none"/>
        <c:crossAx val="180198784"/>
        <c:crosses val="autoZero"/>
        <c:auto val="1"/>
        <c:lblOffset val="100"/>
        <c:baseTimeUnit val="years"/>
      </c:dateAx>
      <c:valAx>
        <c:axId val="1801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75.400000000000006</c:v>
                </c:pt>
                <c:pt idx="1">
                  <c:v>74.819999999999993</c:v>
                </c:pt>
                <c:pt idx="2">
                  <c:v>69.180000000000007</c:v>
                </c:pt>
                <c:pt idx="3">
                  <c:v>68.73</c:v>
                </c:pt>
                <c:pt idx="4">
                  <c:v>67.599999999999994</c:v>
                </c:pt>
              </c:numCache>
            </c:numRef>
          </c:val>
        </c:ser>
        <c:dLbls>
          <c:showLegendKey val="0"/>
          <c:showVal val="0"/>
          <c:showCatName val="0"/>
          <c:showSerName val="0"/>
          <c:showPercent val="0"/>
          <c:showBubbleSize val="0"/>
        </c:dLbls>
        <c:gapWidth val="150"/>
        <c:axId val="178997120"/>
        <c:axId val="1790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178997120"/>
        <c:axId val="179011584"/>
      </c:lineChart>
      <c:dateAx>
        <c:axId val="178997120"/>
        <c:scaling>
          <c:orientation val="minMax"/>
        </c:scaling>
        <c:delete val="1"/>
        <c:axPos val="b"/>
        <c:numFmt formatCode="ge" sourceLinked="1"/>
        <c:majorTickMark val="none"/>
        <c:minorTickMark val="none"/>
        <c:tickLblPos val="none"/>
        <c:crossAx val="179011584"/>
        <c:crosses val="autoZero"/>
        <c:auto val="1"/>
        <c:lblOffset val="100"/>
        <c:baseTimeUnit val="years"/>
      </c:dateAx>
      <c:valAx>
        <c:axId val="1790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96.01</c:v>
                </c:pt>
                <c:pt idx="1">
                  <c:v>94.78</c:v>
                </c:pt>
                <c:pt idx="2">
                  <c:v>95.76</c:v>
                </c:pt>
                <c:pt idx="3">
                  <c:v>96.34</c:v>
                </c:pt>
                <c:pt idx="4">
                  <c:v>96.65</c:v>
                </c:pt>
              </c:numCache>
            </c:numRef>
          </c:val>
        </c:ser>
        <c:dLbls>
          <c:showLegendKey val="0"/>
          <c:showVal val="0"/>
          <c:showCatName val="0"/>
          <c:showSerName val="0"/>
          <c:showPercent val="0"/>
          <c:showBubbleSize val="0"/>
        </c:dLbls>
        <c:gapWidth val="150"/>
        <c:axId val="179029504"/>
        <c:axId val="1790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179029504"/>
        <c:axId val="179031424"/>
      </c:lineChart>
      <c:dateAx>
        <c:axId val="179029504"/>
        <c:scaling>
          <c:orientation val="minMax"/>
        </c:scaling>
        <c:delete val="1"/>
        <c:axPos val="b"/>
        <c:numFmt formatCode="ge" sourceLinked="1"/>
        <c:majorTickMark val="none"/>
        <c:minorTickMark val="none"/>
        <c:tickLblPos val="none"/>
        <c:crossAx val="179031424"/>
        <c:crosses val="autoZero"/>
        <c:auto val="1"/>
        <c:lblOffset val="100"/>
        <c:baseTimeUnit val="years"/>
      </c:dateAx>
      <c:valAx>
        <c:axId val="1790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112.26</c:v>
                </c:pt>
                <c:pt idx="1">
                  <c:v>109.82</c:v>
                </c:pt>
                <c:pt idx="2">
                  <c:v>110.72</c:v>
                </c:pt>
                <c:pt idx="3">
                  <c:v>112.06</c:v>
                </c:pt>
                <c:pt idx="4">
                  <c:v>115.6</c:v>
                </c:pt>
              </c:numCache>
            </c:numRef>
          </c:val>
        </c:ser>
        <c:dLbls>
          <c:showLegendKey val="0"/>
          <c:showVal val="0"/>
          <c:showCatName val="0"/>
          <c:showSerName val="0"/>
          <c:showPercent val="0"/>
          <c:showBubbleSize val="0"/>
        </c:dLbls>
        <c:gapWidth val="150"/>
        <c:axId val="183968896"/>
        <c:axId val="18397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83968896"/>
        <c:axId val="183970816"/>
      </c:lineChart>
      <c:dateAx>
        <c:axId val="183968896"/>
        <c:scaling>
          <c:orientation val="minMax"/>
        </c:scaling>
        <c:delete val="1"/>
        <c:axPos val="b"/>
        <c:numFmt formatCode="ge" sourceLinked="1"/>
        <c:majorTickMark val="none"/>
        <c:minorTickMark val="none"/>
        <c:tickLblPos val="none"/>
        <c:crossAx val="183970816"/>
        <c:crosses val="autoZero"/>
        <c:auto val="1"/>
        <c:lblOffset val="100"/>
        <c:baseTimeUnit val="years"/>
      </c:dateAx>
      <c:valAx>
        <c:axId val="18397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9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35.619999999999997</c:v>
                </c:pt>
                <c:pt idx="1">
                  <c:v>36.96</c:v>
                </c:pt>
                <c:pt idx="2">
                  <c:v>38.130000000000003</c:v>
                </c:pt>
                <c:pt idx="3">
                  <c:v>39.39</c:v>
                </c:pt>
                <c:pt idx="4">
                  <c:v>40.56</c:v>
                </c:pt>
              </c:numCache>
            </c:numRef>
          </c:val>
        </c:ser>
        <c:dLbls>
          <c:showLegendKey val="0"/>
          <c:showVal val="0"/>
          <c:showCatName val="0"/>
          <c:showSerName val="0"/>
          <c:showPercent val="0"/>
          <c:showBubbleSize val="0"/>
        </c:dLbls>
        <c:gapWidth val="150"/>
        <c:axId val="183993088"/>
        <c:axId val="1839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83993088"/>
        <c:axId val="183995008"/>
      </c:lineChart>
      <c:dateAx>
        <c:axId val="183993088"/>
        <c:scaling>
          <c:orientation val="minMax"/>
        </c:scaling>
        <c:delete val="1"/>
        <c:axPos val="b"/>
        <c:numFmt formatCode="ge" sourceLinked="1"/>
        <c:majorTickMark val="none"/>
        <c:minorTickMark val="none"/>
        <c:tickLblPos val="none"/>
        <c:crossAx val="183995008"/>
        <c:crosses val="autoZero"/>
        <c:auto val="1"/>
        <c:lblOffset val="100"/>
        <c:baseTimeUnit val="years"/>
      </c:dateAx>
      <c:valAx>
        <c:axId val="1839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1.6</c:v>
                </c:pt>
                <c:pt idx="1">
                  <c:v>2.0299999999999998</c:v>
                </c:pt>
                <c:pt idx="2">
                  <c:v>2.85</c:v>
                </c:pt>
                <c:pt idx="3">
                  <c:v>4.2300000000000004</c:v>
                </c:pt>
                <c:pt idx="4">
                  <c:v>4.3899999999999997</c:v>
                </c:pt>
              </c:numCache>
            </c:numRef>
          </c:val>
        </c:ser>
        <c:dLbls>
          <c:showLegendKey val="0"/>
          <c:showVal val="0"/>
          <c:showCatName val="0"/>
          <c:showSerName val="0"/>
          <c:showPercent val="0"/>
          <c:showBubbleSize val="0"/>
        </c:dLbls>
        <c:gapWidth val="150"/>
        <c:axId val="184156544"/>
        <c:axId val="184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84156544"/>
        <c:axId val="184158464"/>
      </c:lineChart>
      <c:dateAx>
        <c:axId val="184156544"/>
        <c:scaling>
          <c:orientation val="minMax"/>
        </c:scaling>
        <c:delete val="1"/>
        <c:axPos val="b"/>
        <c:numFmt formatCode="ge" sourceLinked="1"/>
        <c:majorTickMark val="none"/>
        <c:minorTickMark val="none"/>
        <c:tickLblPos val="none"/>
        <c:crossAx val="184158464"/>
        <c:crosses val="autoZero"/>
        <c:auto val="1"/>
        <c:lblOffset val="100"/>
        <c:baseTimeUnit val="years"/>
      </c:dateAx>
      <c:valAx>
        <c:axId val="184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180736"/>
        <c:axId val="1841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184180736"/>
        <c:axId val="184182656"/>
      </c:lineChart>
      <c:dateAx>
        <c:axId val="184180736"/>
        <c:scaling>
          <c:orientation val="minMax"/>
        </c:scaling>
        <c:delete val="1"/>
        <c:axPos val="b"/>
        <c:numFmt formatCode="ge" sourceLinked="1"/>
        <c:majorTickMark val="none"/>
        <c:minorTickMark val="none"/>
        <c:tickLblPos val="none"/>
        <c:crossAx val="184182656"/>
        <c:crosses val="autoZero"/>
        <c:auto val="1"/>
        <c:lblOffset val="100"/>
        <c:baseTimeUnit val="years"/>
      </c:dateAx>
      <c:valAx>
        <c:axId val="18418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18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1015.97</c:v>
                </c:pt>
                <c:pt idx="1">
                  <c:v>1188.07</c:v>
                </c:pt>
                <c:pt idx="2">
                  <c:v>1434.36</c:v>
                </c:pt>
                <c:pt idx="3">
                  <c:v>1325.76</c:v>
                </c:pt>
                <c:pt idx="4">
                  <c:v>293</c:v>
                </c:pt>
              </c:numCache>
            </c:numRef>
          </c:val>
        </c:ser>
        <c:dLbls>
          <c:showLegendKey val="0"/>
          <c:showVal val="0"/>
          <c:showCatName val="0"/>
          <c:showSerName val="0"/>
          <c:showPercent val="0"/>
          <c:showBubbleSize val="0"/>
        </c:dLbls>
        <c:gapWidth val="150"/>
        <c:axId val="184208768"/>
        <c:axId val="1842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184208768"/>
        <c:axId val="184215040"/>
      </c:lineChart>
      <c:dateAx>
        <c:axId val="184208768"/>
        <c:scaling>
          <c:orientation val="minMax"/>
        </c:scaling>
        <c:delete val="1"/>
        <c:axPos val="b"/>
        <c:numFmt formatCode="ge" sourceLinked="1"/>
        <c:majorTickMark val="none"/>
        <c:minorTickMark val="none"/>
        <c:tickLblPos val="none"/>
        <c:crossAx val="184215040"/>
        <c:crosses val="autoZero"/>
        <c:auto val="1"/>
        <c:lblOffset val="100"/>
        <c:baseTimeUnit val="years"/>
      </c:dateAx>
      <c:valAx>
        <c:axId val="18421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2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312.94</c:v>
                </c:pt>
                <c:pt idx="1">
                  <c:v>302.31</c:v>
                </c:pt>
                <c:pt idx="2">
                  <c:v>283.14999999999998</c:v>
                </c:pt>
                <c:pt idx="3">
                  <c:v>271.97000000000003</c:v>
                </c:pt>
                <c:pt idx="4">
                  <c:v>261.27999999999997</c:v>
                </c:pt>
              </c:numCache>
            </c:numRef>
          </c:val>
        </c:ser>
        <c:dLbls>
          <c:showLegendKey val="0"/>
          <c:showVal val="0"/>
          <c:showCatName val="0"/>
          <c:showSerName val="0"/>
          <c:showPercent val="0"/>
          <c:showBubbleSize val="0"/>
        </c:dLbls>
        <c:gapWidth val="150"/>
        <c:axId val="178920448"/>
        <c:axId val="1789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178920448"/>
        <c:axId val="178934912"/>
      </c:lineChart>
      <c:dateAx>
        <c:axId val="178920448"/>
        <c:scaling>
          <c:orientation val="minMax"/>
        </c:scaling>
        <c:delete val="1"/>
        <c:axPos val="b"/>
        <c:numFmt formatCode="ge" sourceLinked="1"/>
        <c:majorTickMark val="none"/>
        <c:minorTickMark val="none"/>
        <c:tickLblPos val="none"/>
        <c:crossAx val="178934912"/>
        <c:crosses val="autoZero"/>
        <c:auto val="1"/>
        <c:lblOffset val="100"/>
        <c:baseTimeUnit val="years"/>
      </c:dateAx>
      <c:valAx>
        <c:axId val="17893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9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106.71</c:v>
                </c:pt>
                <c:pt idx="1">
                  <c:v>104.93</c:v>
                </c:pt>
                <c:pt idx="2">
                  <c:v>105.01</c:v>
                </c:pt>
                <c:pt idx="3">
                  <c:v>106.93</c:v>
                </c:pt>
                <c:pt idx="4">
                  <c:v>112.13</c:v>
                </c:pt>
              </c:numCache>
            </c:numRef>
          </c:val>
        </c:ser>
        <c:dLbls>
          <c:showLegendKey val="0"/>
          <c:showVal val="0"/>
          <c:showCatName val="0"/>
          <c:showSerName val="0"/>
          <c:showPercent val="0"/>
          <c:showBubbleSize val="0"/>
        </c:dLbls>
        <c:gapWidth val="150"/>
        <c:axId val="178961024"/>
        <c:axId val="1789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178961024"/>
        <c:axId val="178967296"/>
      </c:lineChart>
      <c:dateAx>
        <c:axId val="178961024"/>
        <c:scaling>
          <c:orientation val="minMax"/>
        </c:scaling>
        <c:delete val="1"/>
        <c:axPos val="b"/>
        <c:numFmt formatCode="ge" sourceLinked="1"/>
        <c:majorTickMark val="none"/>
        <c:minorTickMark val="none"/>
        <c:tickLblPos val="none"/>
        <c:crossAx val="178967296"/>
        <c:crosses val="autoZero"/>
        <c:auto val="1"/>
        <c:lblOffset val="100"/>
        <c:baseTimeUnit val="years"/>
      </c:dateAx>
      <c:valAx>
        <c:axId val="1789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167.43</c:v>
                </c:pt>
                <c:pt idx="1">
                  <c:v>168.77</c:v>
                </c:pt>
                <c:pt idx="2">
                  <c:v>168.15</c:v>
                </c:pt>
                <c:pt idx="3">
                  <c:v>164.28</c:v>
                </c:pt>
                <c:pt idx="4">
                  <c:v>155.88</c:v>
                </c:pt>
              </c:numCache>
            </c:numRef>
          </c:val>
        </c:ser>
        <c:dLbls>
          <c:showLegendKey val="0"/>
          <c:showVal val="0"/>
          <c:showCatName val="0"/>
          <c:showSerName val="0"/>
          <c:showPercent val="0"/>
          <c:showBubbleSize val="0"/>
        </c:dLbls>
        <c:gapWidth val="150"/>
        <c:axId val="179886336"/>
        <c:axId val="1798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179886336"/>
        <c:axId val="179888512"/>
      </c:lineChart>
      <c:dateAx>
        <c:axId val="179886336"/>
        <c:scaling>
          <c:orientation val="minMax"/>
        </c:scaling>
        <c:delete val="1"/>
        <c:axPos val="b"/>
        <c:numFmt formatCode="ge" sourceLinked="1"/>
        <c:majorTickMark val="none"/>
        <c:minorTickMark val="none"/>
        <c:tickLblPos val="none"/>
        <c:crossAx val="179888512"/>
        <c:crosses val="autoZero"/>
        <c:auto val="1"/>
        <c:lblOffset val="100"/>
        <c:baseTimeUnit val="years"/>
      </c:dateAx>
      <c:valAx>
        <c:axId val="179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0" zoomScaleNormal="5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8" t="str">
        <f>データ!H6</f>
        <v>埼玉県　越谷・松伏水道企業団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2">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2">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2">
      <c r="A10" s="2"/>
      <c r="B10" s="57" t="str">
        <f>データ!M6</f>
        <v>-</v>
      </c>
      <c r="C10" s="57"/>
      <c r="D10" s="57"/>
      <c r="E10" s="57"/>
      <c r="F10" s="57"/>
      <c r="G10" s="57"/>
      <c r="H10" s="57"/>
      <c r="I10" s="57"/>
      <c r="J10" s="57">
        <f>データ!N6</f>
        <v>71.44</v>
      </c>
      <c r="K10" s="57"/>
      <c r="L10" s="57"/>
      <c r="M10" s="57"/>
      <c r="N10" s="57"/>
      <c r="O10" s="57"/>
      <c r="P10" s="57"/>
      <c r="Q10" s="57"/>
      <c r="R10" s="57">
        <f>データ!O6</f>
        <v>99.99</v>
      </c>
      <c r="S10" s="57"/>
      <c r="T10" s="57"/>
      <c r="U10" s="57"/>
      <c r="V10" s="57"/>
      <c r="W10" s="57"/>
      <c r="X10" s="57"/>
      <c r="Y10" s="57"/>
      <c r="Z10" s="65">
        <f>データ!P6</f>
        <v>2754</v>
      </c>
      <c r="AA10" s="65"/>
      <c r="AB10" s="65"/>
      <c r="AC10" s="65"/>
      <c r="AD10" s="65"/>
      <c r="AE10" s="65"/>
      <c r="AF10" s="65"/>
      <c r="AG10" s="65"/>
      <c r="AH10" s="2"/>
      <c r="AI10" s="65">
        <f>データ!T6</f>
        <v>365155</v>
      </c>
      <c r="AJ10" s="65"/>
      <c r="AK10" s="65"/>
      <c r="AL10" s="65"/>
      <c r="AM10" s="65"/>
      <c r="AN10" s="65"/>
      <c r="AO10" s="65"/>
      <c r="AP10" s="65"/>
      <c r="AQ10" s="57">
        <f>データ!U6</f>
        <v>76.44</v>
      </c>
      <c r="AR10" s="57"/>
      <c r="AS10" s="57"/>
      <c r="AT10" s="57"/>
      <c r="AU10" s="57"/>
      <c r="AV10" s="57"/>
      <c r="AW10" s="57"/>
      <c r="AX10" s="57"/>
      <c r="AY10" s="57">
        <f>データ!V6</f>
        <v>4777.01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x14ac:dyDescent="0.2"/>
  <cols>
    <col min="2" max="143" width="11.88671875" customWidth="1"/>
  </cols>
  <sheetData>
    <row r="1" spans="1:143" x14ac:dyDescent="0.2">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2">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2">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2">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2">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2">
      <c r="A6" s="26" t="s">
        <v>92</v>
      </c>
      <c r="B6" s="31">
        <f>B7</f>
        <v>2014</v>
      </c>
      <c r="C6" s="31">
        <f t="shared" ref="C6:V6" si="3">C7</f>
        <v>118362</v>
      </c>
      <c r="D6" s="31">
        <f t="shared" si="3"/>
        <v>46</v>
      </c>
      <c r="E6" s="31">
        <f t="shared" si="3"/>
        <v>1</v>
      </c>
      <c r="F6" s="31">
        <f t="shared" si="3"/>
        <v>0</v>
      </c>
      <c r="G6" s="31">
        <f t="shared" si="3"/>
        <v>1</v>
      </c>
      <c r="H6" s="31" t="str">
        <f t="shared" si="3"/>
        <v>埼玉県　越谷・松伏水道企業団</v>
      </c>
      <c r="I6" s="31" t="str">
        <f t="shared" si="3"/>
        <v>法適用</v>
      </c>
      <c r="J6" s="31" t="str">
        <f t="shared" si="3"/>
        <v>水道事業</v>
      </c>
      <c r="K6" s="31" t="str">
        <f t="shared" si="3"/>
        <v>末端給水事業</v>
      </c>
      <c r="L6" s="31" t="str">
        <f t="shared" si="3"/>
        <v>A1</v>
      </c>
      <c r="M6" s="32" t="str">
        <f t="shared" si="3"/>
        <v>-</v>
      </c>
      <c r="N6" s="32">
        <f t="shared" si="3"/>
        <v>71.44</v>
      </c>
      <c r="O6" s="32">
        <f t="shared" si="3"/>
        <v>99.99</v>
      </c>
      <c r="P6" s="32">
        <f t="shared" si="3"/>
        <v>2754</v>
      </c>
      <c r="Q6" s="32" t="str">
        <f t="shared" si="3"/>
        <v>-</v>
      </c>
      <c r="R6" s="32" t="str">
        <f t="shared" si="3"/>
        <v>-</v>
      </c>
      <c r="S6" s="32" t="str">
        <f t="shared" si="3"/>
        <v>-</v>
      </c>
      <c r="T6" s="32">
        <f t="shared" si="3"/>
        <v>365155</v>
      </c>
      <c r="U6" s="32">
        <f t="shared" si="3"/>
        <v>76.44</v>
      </c>
      <c r="V6" s="32">
        <f t="shared" si="3"/>
        <v>4777.01</v>
      </c>
      <c r="W6" s="33">
        <f>IF(W7="",NA(),W7)</f>
        <v>112.26</v>
      </c>
      <c r="X6" s="33">
        <f t="shared" ref="X6:AF6" si="4">IF(X7="",NA(),X7)</f>
        <v>109.82</v>
      </c>
      <c r="Y6" s="33">
        <f t="shared" si="4"/>
        <v>110.72</v>
      </c>
      <c r="Z6" s="33">
        <f t="shared" si="4"/>
        <v>112.06</v>
      </c>
      <c r="AA6" s="33">
        <f t="shared" si="4"/>
        <v>115.6</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1015.97</v>
      </c>
      <c r="AT6" s="33">
        <f t="shared" ref="AT6:BB6" si="6">IF(AT7="",NA(),AT7)</f>
        <v>1188.07</v>
      </c>
      <c r="AU6" s="33">
        <f t="shared" si="6"/>
        <v>1434.36</v>
      </c>
      <c r="AV6" s="33">
        <f t="shared" si="6"/>
        <v>1325.76</v>
      </c>
      <c r="AW6" s="33">
        <f t="shared" si="6"/>
        <v>293</v>
      </c>
      <c r="AX6" s="33">
        <f t="shared" si="6"/>
        <v>485.84</v>
      </c>
      <c r="AY6" s="33">
        <f t="shared" si="6"/>
        <v>487.15</v>
      </c>
      <c r="AZ6" s="33">
        <f t="shared" si="6"/>
        <v>475.07</v>
      </c>
      <c r="BA6" s="33">
        <f t="shared" si="6"/>
        <v>473.46</v>
      </c>
      <c r="BB6" s="33">
        <f t="shared" si="6"/>
        <v>240.81</v>
      </c>
      <c r="BC6" s="32" t="str">
        <f>IF(BC7="","",IF(BC7="-","【-】","【"&amp;SUBSTITUTE(TEXT(BC7,"#,##0.00"),"-","△")&amp;"】"))</f>
        <v>【264.16】</v>
      </c>
      <c r="BD6" s="33">
        <f>IF(BD7="",NA(),BD7)</f>
        <v>312.94</v>
      </c>
      <c r="BE6" s="33">
        <f t="shared" ref="BE6:BM6" si="7">IF(BE7="",NA(),BE7)</f>
        <v>302.31</v>
      </c>
      <c r="BF6" s="33">
        <f t="shared" si="7"/>
        <v>283.14999999999998</v>
      </c>
      <c r="BG6" s="33">
        <f t="shared" si="7"/>
        <v>271.97000000000003</v>
      </c>
      <c r="BH6" s="33">
        <f t="shared" si="7"/>
        <v>261.27999999999997</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106.71</v>
      </c>
      <c r="BP6" s="33">
        <f t="shared" ref="BP6:BX6" si="8">IF(BP7="",NA(),BP7)</f>
        <v>104.93</v>
      </c>
      <c r="BQ6" s="33">
        <f t="shared" si="8"/>
        <v>105.01</v>
      </c>
      <c r="BR6" s="33">
        <f t="shared" si="8"/>
        <v>106.93</v>
      </c>
      <c r="BS6" s="33">
        <f t="shared" si="8"/>
        <v>112.13</v>
      </c>
      <c r="BT6" s="33">
        <f t="shared" si="8"/>
        <v>102.8</v>
      </c>
      <c r="BU6" s="33">
        <f t="shared" si="8"/>
        <v>100.35</v>
      </c>
      <c r="BV6" s="33">
        <f t="shared" si="8"/>
        <v>100.42</v>
      </c>
      <c r="BW6" s="33">
        <f t="shared" si="8"/>
        <v>100.77</v>
      </c>
      <c r="BX6" s="33">
        <f t="shared" si="8"/>
        <v>107.74</v>
      </c>
      <c r="BY6" s="32" t="str">
        <f>IF(BY7="","",IF(BY7="-","【-】","【"&amp;SUBSTITUTE(TEXT(BY7,"#,##0.00"),"-","△")&amp;"】"))</f>
        <v>【104.60】</v>
      </c>
      <c r="BZ6" s="33">
        <f>IF(BZ7="",NA(),BZ7)</f>
        <v>167.43</v>
      </c>
      <c r="CA6" s="33">
        <f t="shared" ref="CA6:CI6" si="9">IF(CA7="",NA(),CA7)</f>
        <v>168.77</v>
      </c>
      <c r="CB6" s="33">
        <f t="shared" si="9"/>
        <v>168.15</v>
      </c>
      <c r="CC6" s="33">
        <f t="shared" si="9"/>
        <v>164.28</v>
      </c>
      <c r="CD6" s="33">
        <f t="shared" si="9"/>
        <v>155.88</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75.400000000000006</v>
      </c>
      <c r="CL6" s="33">
        <f t="shared" ref="CL6:CT6" si="10">IF(CL7="",NA(),CL7)</f>
        <v>74.819999999999993</v>
      </c>
      <c r="CM6" s="33">
        <f t="shared" si="10"/>
        <v>69.180000000000007</v>
      </c>
      <c r="CN6" s="33">
        <f t="shared" si="10"/>
        <v>68.73</v>
      </c>
      <c r="CO6" s="33">
        <f t="shared" si="10"/>
        <v>67.599999999999994</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96.01</v>
      </c>
      <c r="CW6" s="33">
        <f t="shared" ref="CW6:DE6" si="11">IF(CW7="",NA(),CW7)</f>
        <v>94.78</v>
      </c>
      <c r="CX6" s="33">
        <f t="shared" si="11"/>
        <v>95.76</v>
      </c>
      <c r="CY6" s="33">
        <f t="shared" si="11"/>
        <v>96.34</v>
      </c>
      <c r="CZ6" s="33">
        <f t="shared" si="11"/>
        <v>96.65</v>
      </c>
      <c r="DA6" s="33">
        <f t="shared" si="11"/>
        <v>91.27</v>
      </c>
      <c r="DB6" s="33">
        <f t="shared" si="11"/>
        <v>90.63</v>
      </c>
      <c r="DC6" s="33">
        <f t="shared" si="11"/>
        <v>91.19</v>
      </c>
      <c r="DD6" s="33">
        <f t="shared" si="11"/>
        <v>91.45</v>
      </c>
      <c r="DE6" s="33">
        <f t="shared" si="11"/>
        <v>91.07</v>
      </c>
      <c r="DF6" s="32" t="str">
        <f>IF(DF7="","",IF(DF7="-","【-】","【"&amp;SUBSTITUTE(TEXT(DF7,"#,##0.00"),"-","△")&amp;"】"))</f>
        <v>【89.78】</v>
      </c>
      <c r="DG6" s="33">
        <f>IF(DG7="",NA(),DG7)</f>
        <v>35.619999999999997</v>
      </c>
      <c r="DH6" s="33">
        <f t="shared" ref="DH6:DP6" si="12">IF(DH7="",NA(),DH7)</f>
        <v>36.96</v>
      </c>
      <c r="DI6" s="33">
        <f t="shared" si="12"/>
        <v>38.130000000000003</v>
      </c>
      <c r="DJ6" s="33">
        <f t="shared" si="12"/>
        <v>39.39</v>
      </c>
      <c r="DK6" s="33">
        <f t="shared" si="12"/>
        <v>40.56</v>
      </c>
      <c r="DL6" s="33">
        <f t="shared" si="12"/>
        <v>42.32</v>
      </c>
      <c r="DM6" s="33">
        <f t="shared" si="12"/>
        <v>43.4</v>
      </c>
      <c r="DN6" s="33">
        <f t="shared" si="12"/>
        <v>44.41</v>
      </c>
      <c r="DO6" s="33">
        <f t="shared" si="12"/>
        <v>45.38</v>
      </c>
      <c r="DP6" s="33">
        <f t="shared" si="12"/>
        <v>47.7</v>
      </c>
      <c r="DQ6" s="32" t="str">
        <f>IF(DQ7="","",IF(DQ7="-","【-】","【"&amp;SUBSTITUTE(TEXT(DQ7,"#,##0.00"),"-","△")&amp;"】"))</f>
        <v>【46.31】</v>
      </c>
      <c r="DR6" s="33">
        <f>IF(DR7="",NA(),DR7)</f>
        <v>1.6</v>
      </c>
      <c r="DS6" s="33">
        <f t="shared" ref="DS6:EA6" si="13">IF(DS7="",NA(),DS7)</f>
        <v>2.0299999999999998</v>
      </c>
      <c r="DT6" s="33">
        <f t="shared" si="13"/>
        <v>2.85</v>
      </c>
      <c r="DU6" s="33">
        <f t="shared" si="13"/>
        <v>4.2300000000000004</v>
      </c>
      <c r="DV6" s="33">
        <f t="shared" si="13"/>
        <v>4.3899999999999997</v>
      </c>
      <c r="DW6" s="33">
        <f t="shared" si="13"/>
        <v>10.07</v>
      </c>
      <c r="DX6" s="33">
        <f t="shared" si="13"/>
        <v>10.94</v>
      </c>
      <c r="DY6" s="33">
        <f t="shared" si="13"/>
        <v>12.28</v>
      </c>
      <c r="DZ6" s="33">
        <f t="shared" si="13"/>
        <v>13.33</v>
      </c>
      <c r="EA6" s="33">
        <f t="shared" si="13"/>
        <v>14.54</v>
      </c>
      <c r="EB6" s="32" t="str">
        <f>IF(EB7="","",IF(EB7="-","【-】","【"&amp;SUBSTITUTE(TEXT(EB7,"#,##0.00"),"-","△")&amp;"】"))</f>
        <v>【12.42】</v>
      </c>
      <c r="EC6" s="33">
        <f>IF(EC7="",NA(),EC7)</f>
        <v>0.47</v>
      </c>
      <c r="ED6" s="33">
        <f t="shared" ref="ED6:EL6" si="14">IF(ED7="",NA(),ED7)</f>
        <v>0.55000000000000004</v>
      </c>
      <c r="EE6" s="33">
        <f t="shared" si="14"/>
        <v>0.62</v>
      </c>
      <c r="EF6" s="33">
        <f t="shared" si="14"/>
        <v>0.43</v>
      </c>
      <c r="EG6" s="33">
        <f t="shared" si="14"/>
        <v>0.75</v>
      </c>
      <c r="EH6" s="33">
        <f t="shared" si="14"/>
        <v>0.72</v>
      </c>
      <c r="EI6" s="33">
        <f t="shared" si="14"/>
        <v>0.8</v>
      </c>
      <c r="EJ6" s="33">
        <f t="shared" si="14"/>
        <v>0.74</v>
      </c>
      <c r="EK6" s="33">
        <f t="shared" si="14"/>
        <v>0.76</v>
      </c>
      <c r="EL6" s="33">
        <f t="shared" si="14"/>
        <v>0.69</v>
      </c>
      <c r="EM6" s="32" t="str">
        <f>IF(EM7="","",IF(EM7="-","【-】","【"&amp;SUBSTITUTE(TEXT(EM7,"#,##0.00"),"-","△")&amp;"】"))</f>
        <v>【0.78】</v>
      </c>
    </row>
    <row r="7" spans="1:143" s="34" customFormat="1" x14ac:dyDescent="0.2">
      <c r="A7" s="26"/>
      <c r="B7" s="35">
        <v>2014</v>
      </c>
      <c r="C7" s="35">
        <v>118362</v>
      </c>
      <c r="D7" s="35">
        <v>46</v>
      </c>
      <c r="E7" s="35">
        <v>1</v>
      </c>
      <c r="F7" s="35">
        <v>0</v>
      </c>
      <c r="G7" s="35">
        <v>1</v>
      </c>
      <c r="H7" s="35" t="s">
        <v>93</v>
      </c>
      <c r="I7" s="35" t="s">
        <v>94</v>
      </c>
      <c r="J7" s="35" t="s">
        <v>95</v>
      </c>
      <c r="K7" s="35" t="s">
        <v>96</v>
      </c>
      <c r="L7" s="35" t="s">
        <v>97</v>
      </c>
      <c r="M7" s="36" t="s">
        <v>98</v>
      </c>
      <c r="N7" s="36">
        <v>71.44</v>
      </c>
      <c r="O7" s="36">
        <v>99.99</v>
      </c>
      <c r="P7" s="36">
        <v>2754</v>
      </c>
      <c r="Q7" s="36" t="s">
        <v>98</v>
      </c>
      <c r="R7" s="36" t="s">
        <v>98</v>
      </c>
      <c r="S7" s="36" t="s">
        <v>98</v>
      </c>
      <c r="T7" s="36">
        <v>365155</v>
      </c>
      <c r="U7" s="36">
        <v>76.44</v>
      </c>
      <c r="V7" s="36">
        <v>4777.01</v>
      </c>
      <c r="W7" s="36">
        <v>112.26</v>
      </c>
      <c r="X7" s="36">
        <v>109.82</v>
      </c>
      <c r="Y7" s="36">
        <v>110.72</v>
      </c>
      <c r="Z7" s="36">
        <v>112.06</v>
      </c>
      <c r="AA7" s="36">
        <v>115.6</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1015.97</v>
      </c>
      <c r="AT7" s="36">
        <v>1188.07</v>
      </c>
      <c r="AU7" s="36">
        <v>1434.36</v>
      </c>
      <c r="AV7" s="36">
        <v>1325.76</v>
      </c>
      <c r="AW7" s="36">
        <v>293</v>
      </c>
      <c r="AX7" s="36">
        <v>485.84</v>
      </c>
      <c r="AY7" s="36">
        <v>487.15</v>
      </c>
      <c r="AZ7" s="36">
        <v>475.07</v>
      </c>
      <c r="BA7" s="36">
        <v>473.46</v>
      </c>
      <c r="BB7" s="36">
        <v>240.81</v>
      </c>
      <c r="BC7" s="36">
        <v>264.16000000000003</v>
      </c>
      <c r="BD7" s="36">
        <v>312.94</v>
      </c>
      <c r="BE7" s="36">
        <v>302.31</v>
      </c>
      <c r="BF7" s="36">
        <v>283.14999999999998</v>
      </c>
      <c r="BG7" s="36">
        <v>271.97000000000003</v>
      </c>
      <c r="BH7" s="36">
        <v>261.27999999999997</v>
      </c>
      <c r="BI7" s="36">
        <v>306.12</v>
      </c>
      <c r="BJ7" s="36">
        <v>304.97000000000003</v>
      </c>
      <c r="BK7" s="36">
        <v>296.5</v>
      </c>
      <c r="BL7" s="36">
        <v>285.77</v>
      </c>
      <c r="BM7" s="36">
        <v>283.10000000000002</v>
      </c>
      <c r="BN7" s="36">
        <v>283.72000000000003</v>
      </c>
      <c r="BO7" s="36">
        <v>106.71</v>
      </c>
      <c r="BP7" s="36">
        <v>104.93</v>
      </c>
      <c r="BQ7" s="36">
        <v>105.01</v>
      </c>
      <c r="BR7" s="36">
        <v>106.93</v>
      </c>
      <c r="BS7" s="36">
        <v>112.13</v>
      </c>
      <c r="BT7" s="36">
        <v>102.8</v>
      </c>
      <c r="BU7" s="36">
        <v>100.35</v>
      </c>
      <c r="BV7" s="36">
        <v>100.42</v>
      </c>
      <c r="BW7" s="36">
        <v>100.77</v>
      </c>
      <c r="BX7" s="36">
        <v>107.74</v>
      </c>
      <c r="BY7" s="36">
        <v>104.6</v>
      </c>
      <c r="BZ7" s="36">
        <v>167.43</v>
      </c>
      <c r="CA7" s="36">
        <v>168.77</v>
      </c>
      <c r="CB7" s="36">
        <v>168.15</v>
      </c>
      <c r="CC7" s="36">
        <v>164.28</v>
      </c>
      <c r="CD7" s="36">
        <v>155.88</v>
      </c>
      <c r="CE7" s="36">
        <v>164.81</v>
      </c>
      <c r="CF7" s="36">
        <v>166.95</v>
      </c>
      <c r="CG7" s="36">
        <v>166.61</v>
      </c>
      <c r="CH7" s="36">
        <v>165.74</v>
      </c>
      <c r="CI7" s="36">
        <v>154.33000000000001</v>
      </c>
      <c r="CJ7" s="36">
        <v>164.21</v>
      </c>
      <c r="CK7" s="36">
        <v>75.400000000000006</v>
      </c>
      <c r="CL7" s="36">
        <v>74.819999999999993</v>
      </c>
      <c r="CM7" s="36">
        <v>69.180000000000007</v>
      </c>
      <c r="CN7" s="36">
        <v>68.73</v>
      </c>
      <c r="CO7" s="36">
        <v>67.599999999999994</v>
      </c>
      <c r="CP7" s="36">
        <v>65.510000000000005</v>
      </c>
      <c r="CQ7" s="36">
        <v>64.66</v>
      </c>
      <c r="CR7" s="36">
        <v>64.09</v>
      </c>
      <c r="CS7" s="36">
        <v>63.91</v>
      </c>
      <c r="CT7" s="36">
        <v>63.25</v>
      </c>
      <c r="CU7" s="36">
        <v>59.8</v>
      </c>
      <c r="CV7" s="36">
        <v>96.01</v>
      </c>
      <c r="CW7" s="36">
        <v>94.78</v>
      </c>
      <c r="CX7" s="36">
        <v>95.76</v>
      </c>
      <c r="CY7" s="36">
        <v>96.34</v>
      </c>
      <c r="CZ7" s="36">
        <v>96.65</v>
      </c>
      <c r="DA7" s="36">
        <v>91.27</v>
      </c>
      <c r="DB7" s="36">
        <v>90.63</v>
      </c>
      <c r="DC7" s="36">
        <v>91.19</v>
      </c>
      <c r="DD7" s="36">
        <v>91.45</v>
      </c>
      <c r="DE7" s="36">
        <v>91.07</v>
      </c>
      <c r="DF7" s="36">
        <v>89.78</v>
      </c>
      <c r="DG7" s="36">
        <v>35.619999999999997</v>
      </c>
      <c r="DH7" s="36">
        <v>36.96</v>
      </c>
      <c r="DI7" s="36">
        <v>38.130000000000003</v>
      </c>
      <c r="DJ7" s="36">
        <v>39.39</v>
      </c>
      <c r="DK7" s="36">
        <v>40.56</v>
      </c>
      <c r="DL7" s="36">
        <v>42.32</v>
      </c>
      <c r="DM7" s="36">
        <v>43.4</v>
      </c>
      <c r="DN7" s="36">
        <v>44.41</v>
      </c>
      <c r="DO7" s="36">
        <v>45.38</v>
      </c>
      <c r="DP7" s="36">
        <v>47.7</v>
      </c>
      <c r="DQ7" s="36">
        <v>46.31</v>
      </c>
      <c r="DR7" s="36">
        <v>1.6</v>
      </c>
      <c r="DS7" s="36">
        <v>2.0299999999999998</v>
      </c>
      <c r="DT7" s="36">
        <v>2.85</v>
      </c>
      <c r="DU7" s="36">
        <v>4.2300000000000004</v>
      </c>
      <c r="DV7" s="36">
        <v>4.3899999999999997</v>
      </c>
      <c r="DW7" s="36">
        <v>10.07</v>
      </c>
      <c r="DX7" s="36">
        <v>10.94</v>
      </c>
      <c r="DY7" s="36">
        <v>12.28</v>
      </c>
      <c r="DZ7" s="36">
        <v>13.33</v>
      </c>
      <c r="EA7" s="36">
        <v>14.54</v>
      </c>
      <c r="EB7" s="36">
        <v>12.42</v>
      </c>
      <c r="EC7" s="36">
        <v>0.47</v>
      </c>
      <c r="ED7" s="36">
        <v>0.55000000000000004</v>
      </c>
      <c r="EE7" s="36">
        <v>0.62</v>
      </c>
      <c r="EF7" s="36">
        <v>0.43</v>
      </c>
      <c r="EG7" s="36">
        <v>0.75</v>
      </c>
      <c r="EH7" s="36">
        <v>0.72</v>
      </c>
      <c r="EI7" s="36">
        <v>0.8</v>
      </c>
      <c r="EJ7" s="36">
        <v>0.74</v>
      </c>
      <c r="EK7" s="36">
        <v>0.76</v>
      </c>
      <c r="EL7" s="36">
        <v>0.69</v>
      </c>
      <c r="EM7" s="36">
        <v>0.78</v>
      </c>
    </row>
    <row r="8" spans="1:143" x14ac:dyDescent="0.2">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2">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2">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2016-01-27T06:56:01Z</cp:lastPrinted>
  <dcterms:created xsi:type="dcterms:W3CDTF">2016-01-18T04:43:53Z</dcterms:created>
  <dcterms:modified xsi:type="dcterms:W3CDTF">2016-02-01T06:30:24Z</dcterms:modified>
  <cp:category/>
</cp:coreProperties>
</file>