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75" windowWidth="14940" windowHeight="78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<sst xmlns="http://schemas.openxmlformats.org/spreadsheetml/2006/main" count="224" uniqueCount="111">
  <si>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</si>
  <si>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</si>
  <si>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</si>
  <si>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</si>
  <si>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</si>
  <si>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</si>
  <si>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</si>
  <si>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</si>
  <si>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</si>
  <si>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</si>
  <si>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</si>
  <si>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</si>
  <si>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</si>
  <si>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</si>
  <si>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</si>
  <si>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</si>
  <si>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</si>
  <si>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</si>
  <si>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</si>
  <si>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</si>
  <si>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</si>
  <si>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</si>
  <si>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</si>
  <si>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</si>
  <si>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</si>
  <si>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</si>
  <si>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</si>
  <si>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</si>
  <si>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</si>
  <si>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</si>
  <si>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</si>
  <si>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</si>
  <si>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</si>
  <si>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</si>
  <si>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</si>
  <si>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</si>
  <si>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</si>
  <si>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</si>
  <si>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</si>
  <si>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</si>
  <si>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</si>
  <si>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</si>
  <si>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</si>
  <si>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</si>
  <si>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</si>
  <si>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</si>
  <si>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</si>
  <si>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</si>
  <si>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</si>
  <si>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</si>
  <si>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</si>
  <si>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</si>
  <si>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</si>
  <si>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</si>
  <si>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</si>
  <si>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</si>
  <si>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</si>
  <si>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</si>
  <si>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</si>
  <si>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</si>
  <si>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</si>
  <si>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</si>
  <si>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</si>
  <si>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</si>
  <si>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</si>
  <si>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</si>
  <si>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</si>
  <si>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</si>
  <si>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</si>
  <si>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</si>
  <si>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</si>
  <si>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</si>
  <si>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</si>
  <si>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</si>
  <si>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</si>
  <si>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</si>
  <si>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</si>
  <si>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</si>
  <si>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</si>
  <si>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</si>
  <si>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</si>
  <si>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</si>
  <si>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</si>
  <si>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</si>
  <si>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</si>
  <si>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</si>
  <si>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</si>
  <si>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</si>
  <si>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</si>
  <si>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</si>
  <si>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</si>
  <si>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</si>
  <si>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</si>
  <si>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</si>
  <si>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</si>
  <si>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</si>
  <si>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松伏町</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</si>
  <si>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</si>
  <si>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</si>
  <si>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</si>
  <si>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</si>
  <si>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</si>
  <si>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</si>
  <si>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</si>
  <si>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</si>
  <si>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</si>
  <si>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</si>
  <si>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</si>
  <si>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供用開始からおよそ１１年を経過したところでありますが、上屋及び処理槽等の鉄筋コンクリート構造物、管路については耐用年数から見ても老朽化については問題ありません。機械・電気設備についてはメンテナンスやオーバーホールで対応できる状況です。</t>
    <rPh sb="0" eb="2">
      <t>キョウヨウ</t>
    </rPh>
    <rPh sb="2" eb="4">
      <t>カイシ</t>
    </rPh>
    <rPh sb="11" eb="12">
      <t>ネン</t>
    </rPh>
    <rPh sb="13" eb="15">
      <t>ケイカ</t>
    </rPh>
    <rPh sb="27" eb="29">
      <t>ウワヤ</t>
    </rPh>
    <rPh sb="29" eb="30">
      <t>オヨ</t>
    </rPh>
    <rPh sb="31" eb="33">
      <t>ショリ</t>
    </rPh>
    <rPh sb="33" eb="34">
      <t>ソウ</t>
    </rPh>
    <rPh sb="34" eb="35">
      <t>ナド</t>
    </rPh>
    <rPh sb="36" eb="38">
      <t>テッキン</t>
    </rPh>
    <rPh sb="44" eb="47">
      <t>コウゾウブツ</t>
    </rPh>
    <rPh sb="48" eb="50">
      <t>カンロ</t>
    </rPh>
    <rPh sb="55" eb="57">
      <t>タイヨウ</t>
    </rPh>
    <rPh sb="57" eb="59">
      <t>ネンスウ</t>
    </rPh>
    <rPh sb="61" eb="62">
      <t>ミ</t>
    </rPh>
    <rPh sb="64" eb="67">
      <t>ロウキュウカ</t>
    </rPh>
    <rPh sb="72" eb="74">
      <t>モンダイ</t>
    </rPh>
    <rPh sb="80" eb="82">
      <t>キカイ</t>
    </rPh>
    <rPh sb="83" eb="85">
      <t>デンキ</t>
    </rPh>
    <rPh sb="85" eb="87">
      <t>セツビ</t>
    </rPh>
    <rPh sb="107" eb="109">
      <t>タイオウ</t>
    </rPh>
    <rPh sb="112" eb="114">
      <t>ジョウキョウ</t>
    </rPh>
    <phoneticPr fontId="4"/>
  </si>
  <si>
    <t>現在、維持管理にかかる費用は必要最小限であり、これ以上の経費の削減は放流水の水質悪化の恐れもあり、出来ません。収入についても増加は見込めない事から、当分の間、現状を維持したいと考えます。</t>
    <rPh sb="0" eb="2">
      <t>ゲンザイ</t>
    </rPh>
    <rPh sb="3" eb="5">
      <t>イジ</t>
    </rPh>
    <rPh sb="5" eb="7">
      <t>カンリ</t>
    </rPh>
    <rPh sb="11" eb="13">
      <t>ヒヨウ</t>
    </rPh>
    <rPh sb="14" eb="16">
      <t>ヒツヨウ</t>
    </rPh>
    <rPh sb="16" eb="19">
      <t>サイショウゲン</t>
    </rPh>
    <rPh sb="25" eb="27">
      <t>イジョウ</t>
    </rPh>
    <rPh sb="28" eb="30">
      <t>ケイヒ</t>
    </rPh>
    <rPh sb="31" eb="33">
      <t>サクゲン</t>
    </rPh>
    <rPh sb="34" eb="36">
      <t>ホウリュウ</t>
    </rPh>
    <rPh sb="37" eb="38">
      <t>シュッスイ</t>
    </rPh>
    <rPh sb="38" eb="40">
      <t>スイシツ</t>
    </rPh>
    <rPh sb="40" eb="42">
      <t>アッカ</t>
    </rPh>
    <rPh sb="43" eb="44">
      <t>オソ</t>
    </rPh>
    <rPh sb="49" eb="51">
      <t>デキ</t>
    </rPh>
    <rPh sb="55" eb="57">
      <t>シュウニュウ</t>
    </rPh>
    <rPh sb="62" eb="64">
      <t>ゾウカ</t>
    </rPh>
    <rPh sb="65" eb="67">
      <t>ミコ</t>
    </rPh>
    <rPh sb="70" eb="71">
      <t>コト</t>
    </rPh>
    <rPh sb="74" eb="76">
      <t>トウブン</t>
    </rPh>
    <rPh sb="77" eb="78">
      <t>アイダ</t>
    </rPh>
    <rPh sb="79" eb="81">
      <t>ゲンジョウ</t>
    </rPh>
    <rPh sb="82" eb="84">
      <t>イジ</t>
    </rPh>
    <rPh sb="88" eb="89">
      <t>カンガ</t>
    </rPh>
    <phoneticPr fontId="4"/>
  </si>
  <si>
    <t>経営については大変苦しい状況です。健全化しようとすれば、使用料の収入を大幅に増やすしかなく、水洗化率も８４％に達している中、限られた処理区域内で接続件数を増やすことは困難である事から使用料を値上げするしかない状況です。しかしながら現在既に公共下水道などと比べ割高な使用料を徴収しており、更に値上げすることは到底理解を得られません。経営的に不健全且つ非効率的であっても現状を維持するしかありません。処理区域の拡大などの更なる費用負担は見合った効果を得ることが困難であり論外です。</t>
    <rPh sb="0" eb="2">
      <t>ケイエイ</t>
    </rPh>
    <rPh sb="7" eb="9">
      <t>タイヘン</t>
    </rPh>
    <rPh sb="9" eb="10">
      <t>クル</t>
    </rPh>
    <rPh sb="12" eb="14">
      <t>ジョウキョウ</t>
    </rPh>
    <rPh sb="17" eb="20">
      <t>ケンゼンカ</t>
    </rPh>
    <rPh sb="28" eb="31">
      <t>シヨウリョウ</t>
    </rPh>
    <rPh sb="32" eb="34">
      <t>シュウニュウ</t>
    </rPh>
    <rPh sb="35" eb="37">
      <t>オオハバ</t>
    </rPh>
    <rPh sb="38" eb="39">
      <t>フ</t>
    </rPh>
    <rPh sb="46" eb="49">
      <t>スイセンカ</t>
    </rPh>
    <rPh sb="49" eb="50">
      <t>リツ</t>
    </rPh>
    <rPh sb="55" eb="56">
      <t>タッ</t>
    </rPh>
    <rPh sb="60" eb="61">
      <t>ナカ</t>
    </rPh>
    <rPh sb="62" eb="63">
      <t>カギ</t>
    </rPh>
    <rPh sb="66" eb="68">
      <t>ショリ</t>
    </rPh>
    <rPh sb="68" eb="70">
      <t>クイキ</t>
    </rPh>
    <rPh sb="70" eb="71">
      <t>ナイ</t>
    </rPh>
    <rPh sb="72" eb="74">
      <t>セツゾク</t>
    </rPh>
    <rPh sb="74" eb="76">
      <t>ケンスウ</t>
    </rPh>
    <rPh sb="77" eb="78">
      <t>フ</t>
    </rPh>
    <rPh sb="83" eb="85">
      <t>コンナン</t>
    </rPh>
    <rPh sb="88" eb="89">
      <t>コト</t>
    </rPh>
    <rPh sb="91" eb="94">
      <t>シヨウリョウ</t>
    </rPh>
    <rPh sb="95" eb="97">
      <t>ネア</t>
    </rPh>
    <rPh sb="104" eb="106">
      <t>ジョウキョウ</t>
    </rPh>
    <rPh sb="115" eb="117">
      <t>ゲンザイ</t>
    </rPh>
    <rPh sb="117" eb="118">
      <t>スデ</t>
    </rPh>
    <rPh sb="119" eb="121">
      <t>コウキョウ</t>
    </rPh>
    <rPh sb="121" eb="124">
      <t>ゲスイドウ</t>
    </rPh>
    <rPh sb="127" eb="128">
      <t>クラ</t>
    </rPh>
    <rPh sb="129" eb="131">
      <t>ワリダカ</t>
    </rPh>
    <rPh sb="132" eb="135">
      <t>シヨウリョウ</t>
    </rPh>
    <rPh sb="136" eb="138">
      <t>チョウシュウ</t>
    </rPh>
    <rPh sb="143" eb="144">
      <t>サラ</t>
    </rPh>
    <rPh sb="145" eb="147">
      <t>ネア</t>
    </rPh>
    <rPh sb="153" eb="155">
      <t>トウテイ</t>
    </rPh>
    <rPh sb="155" eb="157">
      <t>リカイ</t>
    </rPh>
    <rPh sb="158" eb="159">
      <t>エ</t>
    </rPh>
    <rPh sb="165" eb="168">
      <t>ケイエイテキ</t>
    </rPh>
    <rPh sb="169" eb="172">
      <t>フケンゼン</t>
    </rPh>
    <rPh sb="172" eb="173">
      <t>カ</t>
    </rPh>
    <rPh sb="174" eb="178">
      <t>ヒコウリツテキ</t>
    </rPh>
    <rPh sb="183" eb="185">
      <t>ゲンジョウ</t>
    </rPh>
    <rPh sb="186" eb="188">
      <t>イジ</t>
    </rPh>
    <rPh sb="198" eb="200">
      <t>ショリ</t>
    </rPh>
    <rPh sb="200" eb="202">
      <t>クイキ</t>
    </rPh>
    <rPh sb="203" eb="205">
      <t>カクダイ</t>
    </rPh>
    <rPh sb="208" eb="209">
      <t>サラ</t>
    </rPh>
    <rPh sb="211" eb="213">
      <t>ヒヨウ</t>
    </rPh>
    <rPh sb="213" eb="215">
      <t>フタン</t>
    </rPh>
    <rPh sb="216" eb="218">
      <t>ミア</t>
    </rPh>
    <rPh sb="220" eb="222">
      <t>コウカ</t>
    </rPh>
    <rPh sb="223" eb="224">
      <t>エ</t>
    </rPh>
    <rPh sb="228" eb="230">
      <t>コンナン</t>
    </rPh>
    <rPh sb="233" eb="235">
      <t>ロンガイ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</si>
</sst>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8536960"/>
        <c:axId val="9025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0.04</c:v>
                </c:pt>
                <c:pt idx="4">
                  <c:v>7.0000000000000007E-2</c:v>
                </c:pt>
              </c:numCache>
            </c:numRef>
          </c:val>
          <c:smooth val="0"/>
        </c:ser>
        <c:dLbls>
          <c:showLegendKey val="0"/>
          <c:showVal val="0"/>
          <c:showCatName val="0"/>
          <c:showSerName val="0"/>
          <c:showPercent val="0"/>
          <c:showBubbleSize val="0"/>
        </c:dLbls>
        <c:marker val="1"/>
        <c:smooth val="0"/>
        <c:axId val="88536960"/>
        <c:axId val="90251264"/>
      </c:lineChart>
      <c:dateAx>
        <c:axId val="88536960"/>
        <c:scaling>
          <c:orientation val="minMax"/>
        </c:scaling>
        <c:delete val="1"/>
        <c:axPos val="b"/>
        <c:numFmt formatCode="ge" sourceLinked="1"/>
        <c:majorTickMark val="none"/>
        <c:minorTickMark val="none"/>
        <c:tickLblPos val="none"/>
        <c:crossAx val="90251264"/>
        <c:crosses val="autoZero"/>
        <c:auto val="1"/>
        <c:lblOffset val="100"/>
        <c:baseTimeUnit val="years"/>
      </c:dateAx>
      <c:valAx>
        <c:axId val="9025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3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56.14</c:v>
                </c:pt>
                <c:pt idx="4">
                  <c:v>56.14</c:v>
                </c:pt>
              </c:numCache>
            </c:numRef>
          </c:val>
        </c:ser>
        <c:dLbls>
          <c:showLegendKey val="0"/>
          <c:showVal val="0"/>
          <c:showCatName val="0"/>
          <c:showSerName val="0"/>
          <c:showPercent val="0"/>
          <c:showBubbleSize val="0"/>
        </c:dLbls>
        <c:gapWidth val="150"/>
        <c:axId val="90503424"/>
        <c:axId val="9091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46.06</c:v>
                </c:pt>
                <c:pt idx="3">
                  <c:v>45.95</c:v>
                </c:pt>
                <c:pt idx="4">
                  <c:v>44.69</c:v>
                </c:pt>
              </c:numCache>
            </c:numRef>
          </c:val>
          <c:smooth val="0"/>
        </c:ser>
        <c:dLbls>
          <c:showLegendKey val="0"/>
          <c:showVal val="0"/>
          <c:showCatName val="0"/>
          <c:showSerName val="0"/>
          <c:showPercent val="0"/>
          <c:showBubbleSize val="0"/>
        </c:dLbls>
        <c:marker val="1"/>
        <c:smooth val="0"/>
        <c:axId val="90503424"/>
        <c:axId val="90915200"/>
      </c:lineChart>
      <c:dateAx>
        <c:axId val="90503424"/>
        <c:scaling>
          <c:orientation val="minMax"/>
        </c:scaling>
        <c:delete val="1"/>
        <c:axPos val="b"/>
        <c:numFmt formatCode="ge" sourceLinked="1"/>
        <c:majorTickMark val="none"/>
        <c:minorTickMark val="none"/>
        <c:tickLblPos val="none"/>
        <c:crossAx val="90915200"/>
        <c:crosses val="autoZero"/>
        <c:auto val="1"/>
        <c:lblOffset val="100"/>
        <c:baseTimeUnit val="years"/>
      </c:dateAx>
      <c:valAx>
        <c:axId val="9091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0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87.32</c:v>
                </c:pt>
                <c:pt idx="1">
                  <c:v>80.13</c:v>
                </c:pt>
                <c:pt idx="2">
                  <c:v>84.14</c:v>
                </c:pt>
                <c:pt idx="3">
                  <c:v>85.52</c:v>
                </c:pt>
                <c:pt idx="4">
                  <c:v>84.25</c:v>
                </c:pt>
              </c:numCache>
            </c:numRef>
          </c:val>
        </c:ser>
        <c:dLbls>
          <c:showLegendKey val="0"/>
          <c:showVal val="0"/>
          <c:showCatName val="0"/>
          <c:showSerName val="0"/>
          <c:showPercent val="0"/>
          <c:showBubbleSize val="0"/>
        </c:dLbls>
        <c:gapWidth val="150"/>
        <c:axId val="90957696"/>
        <c:axId val="9095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71.97</c:v>
                </c:pt>
                <c:pt idx="4">
                  <c:v>70.59</c:v>
                </c:pt>
              </c:numCache>
            </c:numRef>
          </c:val>
          <c:smooth val="0"/>
        </c:ser>
        <c:dLbls>
          <c:showLegendKey val="0"/>
          <c:showVal val="0"/>
          <c:showCatName val="0"/>
          <c:showSerName val="0"/>
          <c:showPercent val="0"/>
          <c:showBubbleSize val="0"/>
        </c:dLbls>
        <c:marker val="1"/>
        <c:smooth val="0"/>
        <c:axId val="90957696"/>
        <c:axId val="90959872"/>
      </c:lineChart>
      <c:dateAx>
        <c:axId val="90957696"/>
        <c:scaling>
          <c:orientation val="minMax"/>
        </c:scaling>
        <c:delete val="1"/>
        <c:axPos val="b"/>
        <c:numFmt formatCode="ge" sourceLinked="1"/>
        <c:majorTickMark val="none"/>
        <c:minorTickMark val="none"/>
        <c:tickLblPos val="none"/>
        <c:crossAx val="90959872"/>
        <c:crosses val="autoZero"/>
        <c:auto val="1"/>
        <c:lblOffset val="100"/>
        <c:baseTimeUnit val="years"/>
      </c:dateAx>
      <c:valAx>
        <c:axId val="9095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5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104.54</c:v>
                </c:pt>
                <c:pt idx="1">
                  <c:v>105.37</c:v>
                </c:pt>
                <c:pt idx="2">
                  <c:v>73.13</c:v>
                </c:pt>
                <c:pt idx="3">
                  <c:v>88.56</c:v>
                </c:pt>
                <c:pt idx="4">
                  <c:v>97.12</c:v>
                </c:pt>
              </c:numCache>
            </c:numRef>
          </c:val>
        </c:ser>
        <c:dLbls>
          <c:showLegendKey val="0"/>
          <c:showVal val="0"/>
          <c:showCatName val="0"/>
          <c:showSerName val="0"/>
          <c:showPercent val="0"/>
          <c:showBubbleSize val="0"/>
        </c:dLbls>
        <c:gapWidth val="150"/>
        <c:axId val="90285568"/>
        <c:axId val="9028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285568"/>
        <c:axId val="90287488"/>
      </c:lineChart>
      <c:dateAx>
        <c:axId val="90285568"/>
        <c:scaling>
          <c:orientation val="minMax"/>
        </c:scaling>
        <c:delete val="1"/>
        <c:axPos val="b"/>
        <c:numFmt formatCode="ge" sourceLinked="1"/>
        <c:majorTickMark val="none"/>
        <c:minorTickMark val="none"/>
        <c:tickLblPos val="none"/>
        <c:crossAx val="90287488"/>
        <c:crosses val="autoZero"/>
        <c:auto val="1"/>
        <c:lblOffset val="100"/>
        <c:baseTimeUnit val="years"/>
      </c:dateAx>
      <c:valAx>
        <c:axId val="9028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28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425600"/>
        <c:axId val="8842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425600"/>
        <c:axId val="88427520"/>
      </c:lineChart>
      <c:dateAx>
        <c:axId val="88425600"/>
        <c:scaling>
          <c:orientation val="minMax"/>
        </c:scaling>
        <c:delete val="1"/>
        <c:axPos val="b"/>
        <c:numFmt formatCode="ge" sourceLinked="1"/>
        <c:majorTickMark val="none"/>
        <c:minorTickMark val="none"/>
        <c:tickLblPos val="none"/>
        <c:crossAx val="88427520"/>
        <c:crosses val="autoZero"/>
        <c:auto val="1"/>
        <c:lblOffset val="100"/>
        <c:baseTimeUnit val="years"/>
      </c:dateAx>
      <c:valAx>
        <c:axId val="8842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2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455424"/>
        <c:axId val="8846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455424"/>
        <c:axId val="88461696"/>
      </c:lineChart>
      <c:dateAx>
        <c:axId val="88455424"/>
        <c:scaling>
          <c:orientation val="minMax"/>
        </c:scaling>
        <c:delete val="1"/>
        <c:axPos val="b"/>
        <c:numFmt formatCode="ge" sourceLinked="1"/>
        <c:majorTickMark val="none"/>
        <c:minorTickMark val="none"/>
        <c:tickLblPos val="none"/>
        <c:crossAx val="88461696"/>
        <c:crosses val="autoZero"/>
        <c:auto val="1"/>
        <c:lblOffset val="100"/>
        <c:baseTimeUnit val="years"/>
      </c:dateAx>
      <c:valAx>
        <c:axId val="8846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5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331392"/>
        <c:axId val="9034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331392"/>
        <c:axId val="90341760"/>
      </c:lineChart>
      <c:dateAx>
        <c:axId val="90331392"/>
        <c:scaling>
          <c:orientation val="minMax"/>
        </c:scaling>
        <c:delete val="1"/>
        <c:axPos val="b"/>
        <c:numFmt formatCode="ge" sourceLinked="1"/>
        <c:majorTickMark val="none"/>
        <c:minorTickMark val="none"/>
        <c:tickLblPos val="none"/>
        <c:crossAx val="90341760"/>
        <c:crosses val="autoZero"/>
        <c:auto val="1"/>
        <c:lblOffset val="100"/>
        <c:baseTimeUnit val="years"/>
      </c:dateAx>
      <c:valAx>
        <c:axId val="9034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33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376064"/>
        <c:axId val="9038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376064"/>
        <c:axId val="90386432"/>
      </c:lineChart>
      <c:dateAx>
        <c:axId val="90376064"/>
        <c:scaling>
          <c:orientation val="minMax"/>
        </c:scaling>
        <c:delete val="1"/>
        <c:axPos val="b"/>
        <c:numFmt formatCode="ge" sourceLinked="1"/>
        <c:majorTickMark val="none"/>
        <c:minorTickMark val="none"/>
        <c:tickLblPos val="none"/>
        <c:crossAx val="90386432"/>
        <c:crosses val="autoZero"/>
        <c:auto val="1"/>
        <c:lblOffset val="100"/>
        <c:baseTimeUnit val="years"/>
      </c:dateAx>
      <c:valAx>
        <c:axId val="9038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37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0424832"/>
        <c:axId val="9042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1117.1099999999999</c:v>
                </c:pt>
                <c:pt idx="4">
                  <c:v>1161.05</c:v>
                </c:pt>
              </c:numCache>
            </c:numRef>
          </c:val>
          <c:smooth val="0"/>
        </c:ser>
        <c:dLbls>
          <c:showLegendKey val="0"/>
          <c:showVal val="0"/>
          <c:showCatName val="0"/>
          <c:showSerName val="0"/>
          <c:showPercent val="0"/>
          <c:showBubbleSize val="0"/>
        </c:dLbls>
        <c:marker val="1"/>
        <c:smooth val="0"/>
        <c:axId val="90424832"/>
        <c:axId val="90426752"/>
      </c:lineChart>
      <c:dateAx>
        <c:axId val="90424832"/>
        <c:scaling>
          <c:orientation val="minMax"/>
        </c:scaling>
        <c:delete val="1"/>
        <c:axPos val="b"/>
        <c:numFmt formatCode="ge" sourceLinked="1"/>
        <c:majorTickMark val="none"/>
        <c:minorTickMark val="none"/>
        <c:tickLblPos val="none"/>
        <c:crossAx val="90426752"/>
        <c:crosses val="autoZero"/>
        <c:auto val="1"/>
        <c:lblOffset val="100"/>
        <c:baseTimeUnit val="years"/>
      </c:dateAx>
      <c:valAx>
        <c:axId val="9042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2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16.22</c:v>
                </c:pt>
                <c:pt idx="1">
                  <c:v>27.9</c:v>
                </c:pt>
                <c:pt idx="2">
                  <c:v>30.28</c:v>
                </c:pt>
                <c:pt idx="3">
                  <c:v>26.31</c:v>
                </c:pt>
                <c:pt idx="4">
                  <c:v>27.63</c:v>
                </c:pt>
              </c:numCache>
            </c:numRef>
          </c:val>
        </c:ser>
        <c:dLbls>
          <c:showLegendKey val="0"/>
          <c:showVal val="0"/>
          <c:showCatName val="0"/>
          <c:showSerName val="0"/>
          <c:showPercent val="0"/>
          <c:showBubbleSize val="0"/>
        </c:dLbls>
        <c:gapWidth val="150"/>
        <c:axId val="90457216"/>
        <c:axId val="9045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41.04</c:v>
                </c:pt>
                <c:pt idx="4">
                  <c:v>41.08</c:v>
                </c:pt>
              </c:numCache>
            </c:numRef>
          </c:val>
          <c:smooth val="0"/>
        </c:ser>
        <c:dLbls>
          <c:showLegendKey val="0"/>
          <c:showVal val="0"/>
          <c:showCatName val="0"/>
          <c:showSerName val="0"/>
          <c:showPercent val="0"/>
          <c:showBubbleSize val="0"/>
        </c:dLbls>
        <c:marker val="1"/>
        <c:smooth val="0"/>
        <c:axId val="90457216"/>
        <c:axId val="90459136"/>
      </c:lineChart>
      <c:dateAx>
        <c:axId val="90457216"/>
        <c:scaling>
          <c:orientation val="minMax"/>
        </c:scaling>
        <c:delete val="1"/>
        <c:axPos val="b"/>
        <c:numFmt formatCode="ge" sourceLinked="1"/>
        <c:majorTickMark val="none"/>
        <c:minorTickMark val="none"/>
        <c:tickLblPos val="none"/>
        <c:crossAx val="90459136"/>
        <c:crosses val="autoZero"/>
        <c:auto val="1"/>
        <c:lblOffset val="100"/>
        <c:baseTimeUnit val="years"/>
      </c:dateAx>
      <c:valAx>
        <c:axId val="9045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5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877.56</c:v>
                </c:pt>
                <c:pt idx="1">
                  <c:v>507.64</c:v>
                </c:pt>
                <c:pt idx="2">
                  <c:v>488.2</c:v>
                </c:pt>
                <c:pt idx="3">
                  <c:v>558.42999999999995</c:v>
                </c:pt>
                <c:pt idx="4">
                  <c:v>529.35</c:v>
                </c:pt>
              </c:numCache>
            </c:numRef>
          </c:val>
        </c:ser>
        <c:dLbls>
          <c:showLegendKey val="0"/>
          <c:showVal val="0"/>
          <c:showCatName val="0"/>
          <c:showSerName val="0"/>
          <c:showPercent val="0"/>
          <c:showBubbleSize val="0"/>
        </c:dLbls>
        <c:gapWidth val="150"/>
        <c:axId val="90475136"/>
        <c:axId val="9049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357.08</c:v>
                </c:pt>
                <c:pt idx="4">
                  <c:v>378.08</c:v>
                </c:pt>
              </c:numCache>
            </c:numRef>
          </c:val>
          <c:smooth val="0"/>
        </c:ser>
        <c:dLbls>
          <c:showLegendKey val="0"/>
          <c:showVal val="0"/>
          <c:showCatName val="0"/>
          <c:showSerName val="0"/>
          <c:showPercent val="0"/>
          <c:showBubbleSize val="0"/>
        </c:dLbls>
        <c:marker val="1"/>
        <c:smooth val="0"/>
        <c:axId val="90475136"/>
        <c:axId val="90493696"/>
      </c:lineChart>
      <c:dateAx>
        <c:axId val="90475136"/>
        <c:scaling>
          <c:orientation val="minMax"/>
        </c:scaling>
        <c:delete val="1"/>
        <c:axPos val="b"/>
        <c:numFmt formatCode="ge" sourceLinked="1"/>
        <c:majorTickMark val="none"/>
        <c:minorTickMark val="none"/>
        <c:tickLblPos val="none"/>
        <c:crossAx val="90493696"/>
        <c:crosses val="autoZero"/>
        <c:auto val="1"/>
        <c:lblOffset val="100"/>
        <c:baseTimeUnit val="years"/>
      </c:dateAx>
      <c:valAx>
        <c:axId val="9049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7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L6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埼玉県　松伏町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F3</v>
      </c>
      <c r="X8" s="46"/>
      <c r="Y8" s="46"/>
      <c r="Z8" s="46"/>
      <c r="AA8" s="46"/>
      <c r="AB8" s="46"/>
      <c r="AC8" s="46"/>
      <c r="AD8" s="3"/>
      <c r="AE8" s="3"/>
      <c r="AF8" s="3"/>
      <c r="AG8" s="3"/>
      <c r="AH8" s="3"/>
      <c r="AI8" s="3"/>
      <c r="AJ8" s="3"/>
      <c r="AK8" s="3"/>
      <c r="AL8" s="47">
        <f>データ!R6</f>
        <v>30590</v>
      </c>
      <c r="AM8" s="47"/>
      <c r="AN8" s="47"/>
      <c r="AO8" s="47"/>
      <c r="AP8" s="47"/>
      <c r="AQ8" s="47"/>
      <c r="AR8" s="47"/>
      <c r="AS8" s="47"/>
      <c r="AT8" s="43">
        <f>データ!S6</f>
        <v>16.2</v>
      </c>
      <c r="AU8" s="43"/>
      <c r="AV8" s="43"/>
      <c r="AW8" s="43"/>
      <c r="AX8" s="43"/>
      <c r="AY8" s="43"/>
      <c r="AZ8" s="43"/>
      <c r="BA8" s="43"/>
      <c r="BB8" s="43">
        <f>データ!T6</f>
        <v>1888.27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0.48</v>
      </c>
      <c r="Q10" s="43"/>
      <c r="R10" s="43"/>
      <c r="S10" s="43"/>
      <c r="T10" s="43"/>
      <c r="U10" s="43"/>
      <c r="V10" s="43"/>
      <c r="W10" s="43">
        <f>データ!P6</f>
        <v>100</v>
      </c>
      <c r="X10" s="43"/>
      <c r="Y10" s="43"/>
      <c r="Z10" s="43"/>
      <c r="AA10" s="43"/>
      <c r="AB10" s="43"/>
      <c r="AC10" s="43"/>
      <c r="AD10" s="47">
        <f>データ!Q6</f>
        <v>3780</v>
      </c>
      <c r="AE10" s="47"/>
      <c r="AF10" s="47"/>
      <c r="AG10" s="47"/>
      <c r="AH10" s="47"/>
      <c r="AI10" s="47"/>
      <c r="AJ10" s="47"/>
      <c r="AK10" s="2"/>
      <c r="AL10" s="47">
        <f>データ!U6</f>
        <v>146</v>
      </c>
      <c r="AM10" s="47"/>
      <c r="AN10" s="47"/>
      <c r="AO10" s="47"/>
      <c r="AP10" s="47"/>
      <c r="AQ10" s="47"/>
      <c r="AR10" s="47"/>
      <c r="AS10" s="47"/>
      <c r="AT10" s="43">
        <f>データ!V6</f>
        <v>0.04</v>
      </c>
      <c r="AU10" s="43"/>
      <c r="AV10" s="43"/>
      <c r="AW10" s="43"/>
      <c r="AX10" s="43"/>
      <c r="AY10" s="43"/>
      <c r="AZ10" s="43"/>
      <c r="BA10" s="43"/>
      <c r="BB10" s="43">
        <f>データ!W6</f>
        <v>3650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114651</v>
      </c>
      <c r="D6" s="31">
        <f t="shared" si="3"/>
        <v>47</v>
      </c>
      <c r="E6" s="31">
        <f t="shared" si="3"/>
        <v>17</v>
      </c>
      <c r="F6" s="31">
        <f t="shared" si="3"/>
        <v>5</v>
      </c>
      <c r="G6" s="31">
        <f t="shared" si="3"/>
        <v>0</v>
      </c>
      <c r="H6" s="31" t="str">
        <f t="shared" si="3"/>
        <v>埼玉県　松伏町</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0.48</v>
      </c>
      <c r="P6" s="32">
        <f t="shared" si="3"/>
        <v>100</v>
      </c>
      <c r="Q6" s="32">
        <f t="shared" si="3"/>
        <v>3780</v>
      </c>
      <c r="R6" s="32">
        <f t="shared" si="3"/>
        <v>30590</v>
      </c>
      <c r="S6" s="32">
        <f t="shared" si="3"/>
        <v>16.2</v>
      </c>
      <c r="T6" s="32">
        <f t="shared" si="3"/>
        <v>1888.27</v>
      </c>
      <c r="U6" s="32">
        <f t="shared" si="3"/>
        <v>146</v>
      </c>
      <c r="V6" s="32">
        <f t="shared" si="3"/>
        <v>0.04</v>
      </c>
      <c r="W6" s="32">
        <f t="shared" si="3"/>
        <v>3650</v>
      </c>
      <c r="X6" s="33">
        <f>IF(X7="",NA(),X7)</f>
        <v>104.54</v>
      </c>
      <c r="Y6" s="33">
        <f t="shared" ref="Y6:AG6" si="4">IF(Y7="",NA(),Y7)</f>
        <v>105.37</v>
      </c>
      <c r="Z6" s="33">
        <f t="shared" si="4"/>
        <v>73.13</v>
      </c>
      <c r="AA6" s="33">
        <f t="shared" si="4"/>
        <v>88.56</v>
      </c>
      <c r="AB6" s="33">
        <f t="shared" si="4"/>
        <v>97.12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1316.7</v>
      </c>
      <c r="BK6" s="33">
        <f t="shared" si="7"/>
        <v>1224.75</v>
      </c>
      <c r="BL6" s="33">
        <f t="shared" si="7"/>
        <v>1144.05</v>
      </c>
      <c r="BM6" s="33">
        <f t="shared" si="7"/>
        <v>1117.1099999999999</v>
      </c>
      <c r="BN6" s="33">
        <f t="shared" si="7"/>
        <v>1161.05</v>
      </c>
      <c r="BO6" s="32" t="str">
        <f>IF(BO7="","",IF(BO7="-","【-】","【"&amp;SUBSTITUTE(TEXT(BO7,"#,##0.00"),"-","△")&amp;"】"))</f>
        <v>【992.47】</v>
      </c>
      <c r="BP6" s="33">
        <f>IF(BP7="",NA(),BP7)</f>
        <v>16.22</v>
      </c>
      <c r="BQ6" s="33">
        <f t="shared" ref="BQ6:BY6" si="8">IF(BQ7="",NA(),BQ7)</f>
        <v>27.9</v>
      </c>
      <c r="BR6" s="33">
        <f t="shared" si="8"/>
        <v>30.28</v>
      </c>
      <c r="BS6" s="33">
        <f t="shared" si="8"/>
        <v>26.31</v>
      </c>
      <c r="BT6" s="33">
        <f t="shared" si="8"/>
        <v>27.63</v>
      </c>
      <c r="BU6" s="33">
        <f t="shared" si="8"/>
        <v>43.24</v>
      </c>
      <c r="BV6" s="33">
        <f t="shared" si="8"/>
        <v>42.13</v>
      </c>
      <c r="BW6" s="33">
        <f t="shared" si="8"/>
        <v>42.48</v>
      </c>
      <c r="BX6" s="33">
        <f t="shared" si="8"/>
        <v>41.04</v>
      </c>
      <c r="BY6" s="33">
        <f t="shared" si="8"/>
        <v>41.08</v>
      </c>
      <c r="BZ6" s="32" t="str">
        <f>IF(BZ7="","",IF(BZ7="-","【-】","【"&amp;SUBSTITUTE(TEXT(BZ7,"#,##0.00"),"-","△")&amp;"】"))</f>
        <v>【51.49】</v>
      </c>
      <c r="CA6" s="33">
        <f>IF(CA7="",NA(),CA7)</f>
        <v>877.56</v>
      </c>
      <c r="CB6" s="33">
        <f t="shared" ref="CB6:CJ6" si="9">IF(CB7="",NA(),CB7)</f>
        <v>507.64</v>
      </c>
      <c r="CC6" s="33">
        <f t="shared" si="9"/>
        <v>488.2</v>
      </c>
      <c r="CD6" s="33">
        <f t="shared" si="9"/>
        <v>558.42999999999995</v>
      </c>
      <c r="CE6" s="33">
        <f t="shared" si="9"/>
        <v>529.35</v>
      </c>
      <c r="CF6" s="33">
        <f t="shared" si="9"/>
        <v>338.76</v>
      </c>
      <c r="CG6" s="33">
        <f t="shared" si="9"/>
        <v>348.41</v>
      </c>
      <c r="CH6" s="33">
        <f t="shared" si="9"/>
        <v>343.8</v>
      </c>
      <c r="CI6" s="33">
        <f t="shared" si="9"/>
        <v>357.08</v>
      </c>
      <c r="CJ6" s="33">
        <f t="shared" si="9"/>
        <v>378.08</v>
      </c>
      <c r="CK6" s="32" t="str">
        <f>IF(CK7="","",IF(CK7="-","【-】","【"&amp;SUBSTITUTE(TEXT(CK7,"#,##0.00"),"-","△")&amp;"】"))</f>
        <v>【295.10】</v>
      </c>
      <c r="CL6" s="33" t="str">
        <f>IF(CL7="",NA(),CL7)</f>
        <v>-</v>
      </c>
      <c r="CM6" s="33" t="str">
        <f t="shared" ref="CM6:CU6" si="10">IF(CM7="",NA(),CM7)</f>
        <v>-</v>
      </c>
      <c r="CN6" s="33" t="str">
        <f t="shared" si="10"/>
        <v>-</v>
      </c>
      <c r="CO6" s="33">
        <f t="shared" si="10"/>
        <v>56.14</v>
      </c>
      <c r="CP6" s="33">
        <f t="shared" si="10"/>
        <v>56.14</v>
      </c>
      <c r="CQ6" s="33">
        <f t="shared" si="10"/>
        <v>44.65</v>
      </c>
      <c r="CR6" s="33">
        <f t="shared" si="10"/>
        <v>46.85</v>
      </c>
      <c r="CS6" s="33">
        <f t="shared" si="10"/>
        <v>46.06</v>
      </c>
      <c r="CT6" s="33">
        <f t="shared" si="10"/>
        <v>45.95</v>
      </c>
      <c r="CU6" s="33">
        <f t="shared" si="10"/>
        <v>44.69</v>
      </c>
      <c r="CV6" s="32" t="str">
        <f>IF(CV7="","",IF(CV7="-","【-】","【"&amp;SUBSTITUTE(TEXT(CV7,"#,##0.00"),"-","△")&amp;"】"))</f>
        <v>【53.32】</v>
      </c>
      <c r="CW6" s="33">
        <f>IF(CW7="",NA(),CW7)</f>
        <v>87.32</v>
      </c>
      <c r="CX6" s="33">
        <f t="shared" ref="CX6:DF6" si="11">IF(CX7="",NA(),CX7)</f>
        <v>80.13</v>
      </c>
      <c r="CY6" s="33">
        <f t="shared" si="11"/>
        <v>84.14</v>
      </c>
      <c r="CZ6" s="33">
        <f t="shared" si="11"/>
        <v>85.52</v>
      </c>
      <c r="DA6" s="33">
        <f t="shared" si="11"/>
        <v>84.25</v>
      </c>
      <c r="DB6" s="33">
        <f t="shared" si="11"/>
        <v>73.599999999999994</v>
      </c>
      <c r="DC6" s="33">
        <f t="shared" si="11"/>
        <v>73.78</v>
      </c>
      <c r="DD6" s="33">
        <f t="shared" si="11"/>
        <v>72.989999999999995</v>
      </c>
      <c r="DE6" s="33">
        <f t="shared" si="11"/>
        <v>71.97</v>
      </c>
      <c r="DF6" s="33">
        <f t="shared" si="11"/>
        <v>70.59</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0.04</v>
      </c>
      <c r="EM6" s="33">
        <f t="shared" si="14"/>
        <v>7.0000000000000007E-2</v>
      </c>
      <c r="EN6" s="32" t="str">
        <f>IF(EN7="","",IF(EN7="-","【-】","【"&amp;SUBSTITUTE(TEXT(EN7,"#,##0.00"),"-","△")&amp;"】"))</f>
        <v>【0.03】</v>
      </c>
    </row>
    <row r="7" spans="1:144" s="34" customFormat="1">
      <c r="A7" s="26"/>
      <c r="B7" s="35">
        <v>2014</v>
      </c>
      <c r="C7" s="35">
        <v>114651</v>
      </c>
      <c r="D7" s="35">
        <v>47</v>
      </c>
      <c r="E7" s="35">
        <v>17</v>
      </c>
      <c r="F7" s="35">
        <v>5</v>
      </c>
      <c r="G7" s="35">
        <v>0</v>
      </c>
      <c r="H7" s="35" t="s">
        <v>96</v>
      </c>
      <c r="I7" s="35" t="s">
        <v>97</v>
      </c>
      <c r="J7" s="35" t="s">
        <v>98</v>
      </c>
      <c r="K7" s="35" t="s">
        <v>99</v>
      </c>
      <c r="L7" s="35" t="s">
        <v>100</v>
      </c>
      <c r="M7" s="36" t="s">
        <v>101</v>
      </c>
      <c r="N7" s="36" t="s">
        <v>102</v>
      </c>
      <c r="O7" s="36">
        <v>0.48</v>
      </c>
      <c r="P7" s="36">
        <v>100</v>
      </c>
      <c r="Q7" s="36">
        <v>3780</v>
      </c>
      <c r="R7" s="36">
        <v>30590</v>
      </c>
      <c r="S7" s="36">
        <v>16.2</v>
      </c>
      <c r="T7" s="36">
        <v>1888.27</v>
      </c>
      <c r="U7" s="36">
        <v>146</v>
      </c>
      <c r="V7" s="36">
        <v>0.04</v>
      </c>
      <c r="W7" s="36">
        <v>3650</v>
      </c>
      <c r="X7" s="36">
        <v>104.54</v>
      </c>
      <c r="Y7" s="36">
        <v>105.37</v>
      </c>
      <c r="Z7" s="36">
        <v>73.13</v>
      </c>
      <c r="AA7" s="36">
        <v>88.56</v>
      </c>
      <c r="AB7" s="36">
        <v>97.12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1316.7</v>
      </c>
      <c r="BK7" s="36">
        <v>1224.75</v>
      </c>
      <c r="BL7" s="36">
        <v>1144.05</v>
      </c>
      <c r="BM7" s="36">
        <v>1117.1099999999999</v>
      </c>
      <c r="BN7" s="36">
        <v>1161.05</v>
      </c>
      <c r="BO7" s="36">
        <v>992.47</v>
      </c>
      <c r="BP7" s="36">
        <v>16.22</v>
      </c>
      <c r="BQ7" s="36">
        <v>27.9</v>
      </c>
      <c r="BR7" s="36">
        <v>30.28</v>
      </c>
      <c r="BS7" s="36">
        <v>26.31</v>
      </c>
      <c r="BT7" s="36">
        <v>27.63</v>
      </c>
      <c r="BU7" s="36">
        <v>43.24</v>
      </c>
      <c r="BV7" s="36">
        <v>42.13</v>
      </c>
      <c r="BW7" s="36">
        <v>42.48</v>
      </c>
      <c r="BX7" s="36">
        <v>41.04</v>
      </c>
      <c r="BY7" s="36">
        <v>41.08</v>
      </c>
      <c r="BZ7" s="36">
        <v>51.49</v>
      </c>
      <c r="CA7" s="36">
        <v>877.56</v>
      </c>
      <c r="CB7" s="36">
        <v>507.64</v>
      </c>
      <c r="CC7" s="36">
        <v>488.2</v>
      </c>
      <c r="CD7" s="36">
        <v>558.42999999999995</v>
      </c>
      <c r="CE7" s="36">
        <v>529.35</v>
      </c>
      <c r="CF7" s="36">
        <v>338.76</v>
      </c>
      <c r="CG7" s="36">
        <v>348.41</v>
      </c>
      <c r="CH7" s="36">
        <v>343.8</v>
      </c>
      <c r="CI7" s="36">
        <v>357.08</v>
      </c>
      <c r="CJ7" s="36">
        <v>378.08</v>
      </c>
      <c r="CK7" s="36">
        <v>295.10000000000002</v>
      </c>
      <c r="CL7" s="36" t="s">
        <v>101</v>
      </c>
      <c r="CM7" s="36" t="s">
        <v>101</v>
      </c>
      <c r="CN7" s="36" t="s">
        <v>101</v>
      </c>
      <c r="CO7" s="36">
        <v>56.14</v>
      </c>
      <c r="CP7" s="36">
        <v>56.14</v>
      </c>
      <c r="CQ7" s="36">
        <v>44.65</v>
      </c>
      <c r="CR7" s="36">
        <v>46.85</v>
      </c>
      <c r="CS7" s="36">
        <v>46.06</v>
      </c>
      <c r="CT7" s="36">
        <v>45.95</v>
      </c>
      <c r="CU7" s="36">
        <v>44.69</v>
      </c>
      <c r="CV7" s="36">
        <v>53.32</v>
      </c>
      <c r="CW7" s="36">
        <v>87.32</v>
      </c>
      <c r="CX7" s="36">
        <v>80.13</v>
      </c>
      <c r="CY7" s="36">
        <v>84.14</v>
      </c>
      <c r="CZ7" s="36">
        <v>85.52</v>
      </c>
      <c r="DA7" s="36">
        <v>84.25</v>
      </c>
      <c r="DB7" s="36">
        <v>73.599999999999994</v>
      </c>
      <c r="DC7" s="36">
        <v>73.78</v>
      </c>
      <c r="DD7" s="36">
        <v>72.989999999999995</v>
      </c>
      <c r="DE7" s="36">
        <v>71.97</v>
      </c>
      <c r="DF7" s="36">
        <v>70.59</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0.04</v>
      </c>
      <c r="EM7" s="36">
        <v>7.0000000000000007E-2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2016-02-22T06:41:50Z</cp:lastPrinted>
  <dcterms:created xsi:type="dcterms:W3CDTF">2016-02-03T09:12:00Z</dcterms:created>
  <dcterms:modified xsi:type="dcterms:W3CDTF">2016-02-23T23:47:12Z</dcterms:modified>
</cp:coreProperties>
</file>