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8.0.25\file\2専用\310（専用）上下水道課\312課共通\02 業務班\004下水・農集業務\01下水道共通\11 調査・アンケート等\H27\⑤経営分析\"/>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<sst xmlns="http://schemas.openxmlformats.org/spreadsheetml/2006/main" count="221" uniqueCount="111">
  <si>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</si>
  <si>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</si>
  <si>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</si>
  <si>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</si>
  <si>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</si>
  <si>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</si>
  <si>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</si>
  <si>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</si>
  <si>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</si>
  <si>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</si>
  <si>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</si>
  <si>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</si>
  <si>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</si>
  <si>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</si>
  <si>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</si>
  <si>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</si>
  <si>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</si>
  <si>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</si>
  <si>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</si>
  <si>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</si>
  <si>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</si>
  <si>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</si>
  <si>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</si>
  <si>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</si>
  <si>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</si>
  <si>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</si>
  <si>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</si>
  <si>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</si>
  <si>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</si>
  <si>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</si>
  <si>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</si>
  <si>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</si>
  <si>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</si>
  <si>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</si>
  <si>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</si>
  <si>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</si>
  <si>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</si>
  <si>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</si>
  <si>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</si>
  <si>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</si>
  <si>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</si>
  <si>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</si>
  <si>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</si>
  <si>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</si>
  <si>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</si>
  <si>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</si>
  <si>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</si>
  <si>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</si>
  <si>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</si>
  <si>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</si>
  <si>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</si>
  <si>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</si>
  <si>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</si>
  <si>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</si>
  <si>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</si>
  <si>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</si>
  <si>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</si>
  <si>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</si>
  <si>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</si>
  <si>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</si>
  <si>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</si>
  <si>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</si>
  <si>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</si>
  <si>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</si>
  <si>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</si>
  <si>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</si>
  <si>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</si>
  <si>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</si>
  <si>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</si>
  <si>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</si>
  <si>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</si>
  <si>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</si>
  <si>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</si>
  <si>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</si>
  <si>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</si>
  <si>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</si>
  <si>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</si>
  <si>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</si>
  <si>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</si>
  <si>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</si>
  <si>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</si>
  <si>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</si>
  <si>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</si>
  <si>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</si>
  <si>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</si>
  <si>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</si>
  <si>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</si>
  <si>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</si>
  <si>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</si>
  <si>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</si>
  <si>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</si>
  <si>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</si>
  <si>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</si>
  <si>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</si>
  <si>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</si>
  <si>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</si>
  <si>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寄居町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</si>
  <si>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</si>
  <si>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</si>
  <si>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</si>
  <si>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</si>
  <si>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</si>
  <si>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</si>
  <si>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</si>
  <si>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</si>
  <si>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</si>
  <si>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</si>
  <si>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</si>
  <si>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について、経年で比較すると新地区を供用開始したＨ２４年度に数値が一時下がったが、その後の数値は１００％近くまで回復している。また、⑤経費回収率についても同様に、Ｈ２４年度に数値が下がり、その後は類似団体平均値と同様に推移している。このことから、経営の健全性は概ね保っていると考えられる。しかし、経費回収率の向上に向け、使用料収入の確保等の経営改善に向けた取組が必要である。
　④企業債残高対事業規模比率については、現在は整備事業をおこなっていないため、数値は０の状況が続いている。
　⑥汚水処理原価については、類似団体平均値と比較すると、新地区を供用開始したＨ２４年度は平均値を上回ったが、その後は低い数値を保っているが、今後も経費削減等の取組で経営改善が必要である。
　⑦施設利用率については、適切な施設規模と考えられるが、新地区を供用開始したＨ２４年度に数値が下がり、その後は微増しているが類似団体平均値を下回っている状況にあり、今後も接続率の向上による有収水量を増加させる取組が必要である。
　⑧水洗化率については、類似団体平均値を上回っているが、Ｈ２４年度に新地区を供用開始したこともあり、公共用水域の水質保全や使用料収入の増加等の観点からも水洗化率の向上の取組が必要である。
</t>
    <rPh sb="2" eb="4">
      <t>シュウエキ</t>
    </rPh>
    <rPh sb="4" eb="5">
      <t>テキ</t>
    </rPh>
    <rPh sb="5" eb="7">
      <t>シュウシ</t>
    </rPh>
    <rPh sb="7" eb="9">
      <t>ヒリツ</t>
    </rPh>
    <rPh sb="14" eb="16">
      <t>ケイネン</t>
    </rPh>
    <rPh sb="17" eb="19">
      <t>ヒカク</t>
    </rPh>
    <rPh sb="22" eb="25">
      <t>シンチク</t>
    </rPh>
    <rPh sb="26" eb="28">
      <t>キョウヨウ</t>
    </rPh>
    <rPh sb="28" eb="30">
      <t>カイシ</t>
    </rPh>
    <rPh sb="35" eb="37">
      <t>ネンド</t>
    </rPh>
    <rPh sb="38" eb="39">
      <t>スウ</t>
    </rPh>
    <rPh sb="39" eb="40">
      <t>アタイ</t>
    </rPh>
    <rPh sb="41" eb="43">
      <t>イチジ</t>
    </rPh>
    <rPh sb="43" eb="44">
      <t>サ</t>
    </rPh>
    <rPh sb="51" eb="52">
      <t>ゴ</t>
    </rPh>
    <rPh sb="53" eb="55">
      <t>スウチ</t>
    </rPh>
    <rPh sb="60" eb="61">
      <t>チカ</t>
    </rPh>
    <rPh sb="64" eb="66">
      <t>カイフク</t>
    </rPh>
    <rPh sb="75" eb="77">
      <t>ケイヒ</t>
    </rPh>
    <rPh sb="77" eb="79">
      <t>カイシュウ</t>
    </rPh>
    <rPh sb="79" eb="80">
      <t>リツ</t>
    </rPh>
    <rPh sb="85" eb="87">
      <t>ドウヨウ</t>
    </rPh>
    <rPh sb="92" eb="94">
      <t>ネンド</t>
    </rPh>
    <rPh sb="95" eb="97">
      <t>スウチ</t>
    </rPh>
    <rPh sb="98" eb="99">
      <t>サ</t>
    </rPh>
    <rPh sb="104" eb="105">
      <t>ゴ</t>
    </rPh>
    <rPh sb="106" eb="108">
      <t>ルイジ</t>
    </rPh>
    <rPh sb="108" eb="110">
      <t>ダンタイ</t>
    </rPh>
    <rPh sb="110" eb="112">
      <t>ヘイキン</t>
    </rPh>
    <rPh sb="112" eb="113">
      <t>チ</t>
    </rPh>
    <rPh sb="114" eb="116">
      <t>ドウヨウ</t>
    </rPh>
    <rPh sb="117" eb="119">
      <t>スイイ</t>
    </rPh>
    <rPh sb="131" eb="133">
      <t>ケイエイ</t>
    </rPh>
    <rPh sb="134" eb="137">
      <t>ケンゼンセイ</t>
    </rPh>
    <rPh sb="138" eb="139">
      <t>オオム</t>
    </rPh>
    <rPh sb="140" eb="141">
      <t>タモ</t>
    </rPh>
    <rPh sb="146" eb="147">
      <t>カンガ</t>
    </rPh>
    <rPh sb="156" eb="158">
      <t>ケイヒ</t>
    </rPh>
    <rPh sb="158" eb="160">
      <t>カイシュウ</t>
    </rPh>
    <rPh sb="160" eb="161">
      <t>リツ</t>
    </rPh>
    <rPh sb="162" eb="164">
      <t>コウジョウ</t>
    </rPh>
    <rPh sb="165" eb="166">
      <t>ム</t>
    </rPh>
    <rPh sb="168" eb="171">
      <t>シヨウリョウ</t>
    </rPh>
    <rPh sb="171" eb="173">
      <t>シュウニュウ</t>
    </rPh>
    <rPh sb="174" eb="176">
      <t>カクホ</t>
    </rPh>
    <rPh sb="176" eb="177">
      <t>トウ</t>
    </rPh>
    <rPh sb="178" eb="180">
      <t>ケイエイ</t>
    </rPh>
    <rPh sb="180" eb="182">
      <t>カイゼン</t>
    </rPh>
    <rPh sb="183" eb="184">
      <t>ム</t>
    </rPh>
    <rPh sb="186" eb="188">
      <t>トリクミ</t>
    </rPh>
    <rPh sb="189" eb="191">
      <t>ヒツヨウ</t>
    </rPh>
    <rPh sb="198" eb="200">
      <t>キギョウ</t>
    </rPh>
    <rPh sb="200" eb="201">
      <t>サイ</t>
    </rPh>
    <rPh sb="201" eb="203">
      <t>ザンダカ</t>
    </rPh>
    <rPh sb="203" eb="204">
      <t>タイ</t>
    </rPh>
    <rPh sb="216" eb="218">
      <t>ゲンザイ</t>
    </rPh>
    <rPh sb="219" eb="221">
      <t>セイビ</t>
    </rPh>
    <rPh sb="221" eb="223">
      <t>ジギョウ</t>
    </rPh>
    <rPh sb="235" eb="237">
      <t>スウチ</t>
    </rPh>
    <rPh sb="240" eb="242">
      <t>ジョウキョウ</t>
    </rPh>
    <rPh sb="243" eb="244">
      <t>ツヅ</t>
    </rPh>
    <rPh sb="252" eb="254">
      <t>オスイ</t>
    </rPh>
    <rPh sb="254" eb="256">
      <t>ショリ</t>
    </rPh>
    <rPh sb="256" eb="258">
      <t>ゲンカ</t>
    </rPh>
    <rPh sb="278" eb="281">
      <t>シンチク</t>
    </rPh>
    <rPh sb="282" eb="284">
      <t>キョウヨウ</t>
    </rPh>
    <rPh sb="284" eb="286">
      <t>カイシ</t>
    </rPh>
    <rPh sb="291" eb="293">
      <t>ネンド</t>
    </rPh>
    <rPh sb="294" eb="296">
      <t>ヘイキン</t>
    </rPh>
    <rPh sb="296" eb="297">
      <t>チ</t>
    </rPh>
    <rPh sb="298" eb="300">
      <t>ウワマワ</t>
    </rPh>
    <rPh sb="306" eb="307">
      <t>ゴ</t>
    </rPh>
    <rPh sb="308" eb="309">
      <t>ヒク</t>
    </rPh>
    <rPh sb="310" eb="312">
      <t>スウチ</t>
    </rPh>
    <rPh sb="313" eb="314">
      <t>タモ</t>
    </rPh>
    <rPh sb="323" eb="325">
      <t>ケイヒ</t>
    </rPh>
    <rPh sb="325" eb="327">
      <t>サクゲン</t>
    </rPh>
    <rPh sb="327" eb="328">
      <t>トウ</t>
    </rPh>
    <rPh sb="346" eb="348">
      <t>シセツ</t>
    </rPh>
    <rPh sb="348" eb="351">
      <t>リヨウリツ</t>
    </rPh>
    <rPh sb="357" eb="359">
      <t>テキセツ</t>
    </rPh>
    <rPh sb="360" eb="362">
      <t>シセツ</t>
    </rPh>
    <rPh sb="362" eb="364">
      <t>キボ</t>
    </rPh>
    <rPh sb="365" eb="366">
      <t>カンガ</t>
    </rPh>
    <rPh sb="372" eb="375">
      <t>シンチク</t>
    </rPh>
    <rPh sb="376" eb="378">
      <t>キョウヨウ</t>
    </rPh>
    <rPh sb="378" eb="380">
      <t>カイシ</t>
    </rPh>
    <rPh sb="385" eb="387">
      <t>ネンド</t>
    </rPh>
    <rPh sb="388" eb="390">
      <t>スウチ</t>
    </rPh>
    <rPh sb="391" eb="392">
      <t>サ</t>
    </rPh>
    <rPh sb="397" eb="398">
      <t>ゴ</t>
    </rPh>
    <rPh sb="399" eb="401">
      <t>ビゾウ</t>
    </rPh>
    <rPh sb="406" eb="408">
      <t>ルイジ</t>
    </rPh>
    <rPh sb="408" eb="410">
      <t>ダンタイ</t>
    </rPh>
    <rPh sb="410" eb="412">
      <t>ヘイキン</t>
    </rPh>
    <rPh sb="412" eb="413">
      <t>チ</t>
    </rPh>
    <rPh sb="414" eb="416">
      <t>シタマワ</t>
    </rPh>
    <rPh sb="420" eb="422">
      <t>ジョウキョウ</t>
    </rPh>
    <rPh sb="448" eb="450">
      <t>トリクミ</t>
    </rPh>
    <rPh sb="451" eb="453">
      <t>ヒツヨウ</t>
    </rPh>
    <rPh sb="460" eb="463">
      <t>スイセンカ</t>
    </rPh>
    <rPh sb="463" eb="464">
      <t>リツ</t>
    </rPh>
    <rPh sb="470" eb="472">
      <t>ルイジ</t>
    </rPh>
    <rPh sb="472" eb="474">
      <t>ダンタイ</t>
    </rPh>
    <rPh sb="474" eb="476">
      <t>ヘイキン</t>
    </rPh>
    <rPh sb="476" eb="477">
      <t>チ</t>
    </rPh>
    <rPh sb="478" eb="480">
      <t>ウワマワ</t>
    </rPh>
    <rPh sb="489" eb="491">
      <t>ネンド</t>
    </rPh>
    <rPh sb="492" eb="495">
      <t>シンチク</t>
    </rPh>
    <rPh sb="496" eb="498">
      <t>キョウヨウ</t>
    </rPh>
    <rPh sb="498" eb="500">
      <t>カイシ</t>
    </rPh>
    <rPh sb="508" eb="511">
      <t>コウキョウヨウ</t>
    </rPh>
    <rPh sb="511" eb="513">
      <t>スイイキ</t>
    </rPh>
    <rPh sb="514" eb="516">
      <t>スイシツ</t>
    </rPh>
    <rPh sb="516" eb="518">
      <t>ホゼン</t>
    </rPh>
    <rPh sb="519" eb="522">
      <t>シヨウリョウ</t>
    </rPh>
    <rPh sb="522" eb="524">
      <t>シュウニュウ</t>
    </rPh>
    <rPh sb="525" eb="528">
      <t>ゾウカトウ</t>
    </rPh>
    <rPh sb="529" eb="531">
      <t>カンテン</t>
    </rPh>
    <rPh sb="534" eb="537">
      <t>スイセンカ</t>
    </rPh>
    <rPh sb="537" eb="538">
      <t>リツ</t>
    </rPh>
    <rPh sb="539" eb="541">
      <t>コウジョウ</t>
    </rPh>
    <rPh sb="542" eb="544">
      <t>トリクミ</t>
    </rPh>
    <rPh sb="545" eb="547">
      <t>ヒツヨウ</t>
    </rPh>
    <phoneticPr fontId="4"/>
  </si>
  <si>
    <t>　現状においては、経営の健全性は概ね保たれていると考えられる。
　経営の健全性・効率性において、一番の課題は水洗化率の向上である。
　水洗化率の向上により、有収水量が増加し施設利用率も向上する。また、使用料収入の増加が見込めることで経費回収率も向上し、経営改善も図れる。公共用水域の水質保全の観点からも水洗化率の向上の取組が必要である。
　施設の老朽化対策については、今後は長寿命化等の取組も含め計画的な対策を検討する必要がある。</t>
    <phoneticPr fontId="4"/>
  </si>
  <si>
    <t>　これまで管渠が耐用年数からみて、まだ新しく改築等の必要がなかったが、供用開始して１５年以上経過したこともあり、今後は長寿命化等の取組も含め計画的な対策を検討する必要がある。</t>
    <rPh sb="9" eb="10">
      <t>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</si>
</sst>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312488"/>
        <c:axId val="21227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212312488"/>
        <c:axId val="212272336"/>
      </c:lineChart>
      <c:dateAx>
        <c:axId val="212312488"/>
        <c:scaling>
          <c:orientation val="minMax"/>
        </c:scaling>
        <c:delete val="1"/>
        <c:axPos val="b"/>
        <c:numFmt formatCode="ge" sourceLinked="1"/>
        <c:majorTickMark val="none"/>
        <c:minorTickMark val="none"/>
        <c:tickLblPos val="none"/>
        <c:crossAx val="212272336"/>
        <c:crosses val="autoZero"/>
        <c:auto val="1"/>
        <c:lblOffset val="100"/>
        <c:baseTimeUnit val="years"/>
      </c:dateAx>
      <c:valAx>
        <c:axId val="21227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1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41.25</c:v>
                </c:pt>
                <c:pt idx="1">
                  <c:v>40.799999999999997</c:v>
                </c:pt>
                <c:pt idx="2">
                  <c:v>32.08</c:v>
                </c:pt>
                <c:pt idx="3">
                  <c:v>38.03</c:v>
                </c:pt>
                <c:pt idx="4">
                  <c:v>40.799999999999997</c:v>
                </c:pt>
              </c:numCache>
            </c:numRef>
          </c:val>
        </c:ser>
        <c:dLbls>
          <c:showLegendKey val="0"/>
          <c:showVal val="0"/>
          <c:showCatName val="0"/>
          <c:showSerName val="0"/>
          <c:showPercent val="0"/>
          <c:showBubbleSize val="0"/>
        </c:dLbls>
        <c:gapWidth val="150"/>
        <c:axId val="213241032"/>
        <c:axId val="21324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213241032"/>
        <c:axId val="213241424"/>
      </c:lineChart>
      <c:dateAx>
        <c:axId val="213241032"/>
        <c:scaling>
          <c:orientation val="minMax"/>
        </c:scaling>
        <c:delete val="1"/>
        <c:axPos val="b"/>
        <c:numFmt formatCode="ge" sourceLinked="1"/>
        <c:majorTickMark val="none"/>
        <c:minorTickMark val="none"/>
        <c:tickLblPos val="none"/>
        <c:crossAx val="213241424"/>
        <c:crosses val="autoZero"/>
        <c:auto val="1"/>
        <c:lblOffset val="100"/>
        <c:baseTimeUnit val="years"/>
      </c:dateAx>
      <c:valAx>
        <c:axId val="21324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4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c:v>
                </c:pt>
                <c:pt idx="1">
                  <c:v>94.32</c:v>
                </c:pt>
                <c:pt idx="2">
                  <c:v>80.45</c:v>
                </c:pt>
                <c:pt idx="3">
                  <c:v>80.650000000000006</c:v>
                </c:pt>
                <c:pt idx="4">
                  <c:v>84.96</c:v>
                </c:pt>
              </c:numCache>
            </c:numRef>
          </c:val>
        </c:ser>
        <c:dLbls>
          <c:showLegendKey val="0"/>
          <c:showVal val="0"/>
          <c:showCatName val="0"/>
          <c:showSerName val="0"/>
          <c:showPercent val="0"/>
          <c:showBubbleSize val="0"/>
        </c:dLbls>
        <c:gapWidth val="150"/>
        <c:axId val="213242600"/>
        <c:axId val="21324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213242600"/>
        <c:axId val="213242992"/>
      </c:lineChart>
      <c:dateAx>
        <c:axId val="213242600"/>
        <c:scaling>
          <c:orientation val="minMax"/>
        </c:scaling>
        <c:delete val="1"/>
        <c:axPos val="b"/>
        <c:numFmt formatCode="ge" sourceLinked="1"/>
        <c:majorTickMark val="none"/>
        <c:minorTickMark val="none"/>
        <c:tickLblPos val="none"/>
        <c:crossAx val="213242992"/>
        <c:crosses val="autoZero"/>
        <c:auto val="1"/>
        <c:lblOffset val="100"/>
        <c:baseTimeUnit val="years"/>
      </c:dateAx>
      <c:valAx>
        <c:axId val="21324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4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101.48</c:v>
                </c:pt>
                <c:pt idx="1">
                  <c:v>101.65</c:v>
                </c:pt>
                <c:pt idx="2">
                  <c:v>72.75</c:v>
                </c:pt>
                <c:pt idx="3">
                  <c:v>98.85</c:v>
                </c:pt>
                <c:pt idx="4">
                  <c:v>96.7</c:v>
                </c:pt>
              </c:numCache>
            </c:numRef>
          </c:val>
        </c:ser>
        <c:dLbls>
          <c:showLegendKey val="0"/>
          <c:showVal val="0"/>
          <c:showCatName val="0"/>
          <c:showSerName val="0"/>
          <c:showPercent val="0"/>
          <c:showBubbleSize val="0"/>
        </c:dLbls>
        <c:gapWidth val="150"/>
        <c:axId val="212282016"/>
        <c:axId val="21195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282016"/>
        <c:axId val="211950200"/>
      </c:lineChart>
      <c:dateAx>
        <c:axId val="212282016"/>
        <c:scaling>
          <c:orientation val="minMax"/>
        </c:scaling>
        <c:delete val="1"/>
        <c:axPos val="b"/>
        <c:numFmt formatCode="ge" sourceLinked="1"/>
        <c:majorTickMark val="none"/>
        <c:minorTickMark val="none"/>
        <c:tickLblPos val="none"/>
        <c:crossAx val="211950200"/>
        <c:crosses val="autoZero"/>
        <c:auto val="1"/>
        <c:lblOffset val="100"/>
        <c:baseTimeUnit val="years"/>
      </c:dateAx>
      <c:valAx>
        <c:axId val="21195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285848"/>
        <c:axId val="21284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285848"/>
        <c:axId val="212844120"/>
      </c:lineChart>
      <c:dateAx>
        <c:axId val="212285848"/>
        <c:scaling>
          <c:orientation val="minMax"/>
        </c:scaling>
        <c:delete val="1"/>
        <c:axPos val="b"/>
        <c:numFmt formatCode="ge" sourceLinked="1"/>
        <c:majorTickMark val="none"/>
        <c:minorTickMark val="none"/>
        <c:tickLblPos val="none"/>
        <c:crossAx val="212844120"/>
        <c:crosses val="autoZero"/>
        <c:auto val="1"/>
        <c:lblOffset val="100"/>
        <c:baseTimeUnit val="years"/>
      </c:dateAx>
      <c:valAx>
        <c:axId val="21284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843664"/>
        <c:axId val="21288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843664"/>
        <c:axId val="212881320"/>
      </c:lineChart>
      <c:dateAx>
        <c:axId val="212843664"/>
        <c:scaling>
          <c:orientation val="minMax"/>
        </c:scaling>
        <c:delete val="1"/>
        <c:axPos val="b"/>
        <c:numFmt formatCode="ge" sourceLinked="1"/>
        <c:majorTickMark val="none"/>
        <c:minorTickMark val="none"/>
        <c:tickLblPos val="none"/>
        <c:crossAx val="212881320"/>
        <c:crosses val="autoZero"/>
        <c:auto val="1"/>
        <c:lblOffset val="100"/>
        <c:baseTimeUnit val="years"/>
      </c:dateAx>
      <c:valAx>
        <c:axId val="21288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4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58960"/>
        <c:axId val="10935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58960"/>
        <c:axId val="109359352"/>
      </c:lineChart>
      <c:dateAx>
        <c:axId val="109358960"/>
        <c:scaling>
          <c:orientation val="minMax"/>
        </c:scaling>
        <c:delete val="1"/>
        <c:axPos val="b"/>
        <c:numFmt formatCode="ge" sourceLinked="1"/>
        <c:majorTickMark val="none"/>
        <c:minorTickMark val="none"/>
        <c:tickLblPos val="none"/>
        <c:crossAx val="109359352"/>
        <c:crosses val="autoZero"/>
        <c:auto val="1"/>
        <c:lblOffset val="100"/>
        <c:baseTimeUnit val="years"/>
      </c:dateAx>
      <c:valAx>
        <c:axId val="10935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5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58176"/>
        <c:axId val="10935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58176"/>
        <c:axId val="109357784"/>
      </c:lineChart>
      <c:dateAx>
        <c:axId val="109358176"/>
        <c:scaling>
          <c:orientation val="minMax"/>
        </c:scaling>
        <c:delete val="1"/>
        <c:axPos val="b"/>
        <c:numFmt formatCode="ge" sourceLinked="1"/>
        <c:majorTickMark val="none"/>
        <c:minorTickMark val="none"/>
        <c:tickLblPos val="none"/>
        <c:crossAx val="109357784"/>
        <c:crosses val="autoZero"/>
        <c:auto val="1"/>
        <c:lblOffset val="100"/>
        <c:baseTimeUnit val="years"/>
      </c:dateAx>
      <c:valAx>
        <c:axId val="10935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3440.06</c:v>
                </c:pt>
                <c:pt idx="1">
                  <c:v>0</c:v>
                </c:pt>
                <c:pt idx="2">
                  <c:v>0</c:v>
                </c:pt>
                <c:pt idx="3">
                  <c:v>0</c:v>
                </c:pt>
                <c:pt idx="4">
                  <c:v>0</c:v>
                </c:pt>
              </c:numCache>
            </c:numRef>
          </c:val>
        </c:ser>
        <c:dLbls>
          <c:showLegendKey val="0"/>
          <c:showVal val="0"/>
          <c:showCatName val="0"/>
          <c:showSerName val="0"/>
          <c:showPercent val="0"/>
          <c:showBubbleSize val="0"/>
        </c:dLbls>
        <c:gapWidth val="150"/>
        <c:axId val="109360528"/>
        <c:axId val="21306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109360528"/>
        <c:axId val="213069488"/>
      </c:lineChart>
      <c:dateAx>
        <c:axId val="109360528"/>
        <c:scaling>
          <c:orientation val="minMax"/>
        </c:scaling>
        <c:delete val="1"/>
        <c:axPos val="b"/>
        <c:numFmt formatCode="ge" sourceLinked="1"/>
        <c:majorTickMark val="none"/>
        <c:minorTickMark val="none"/>
        <c:tickLblPos val="none"/>
        <c:crossAx val="213069488"/>
        <c:crosses val="autoZero"/>
        <c:auto val="1"/>
        <c:lblOffset val="100"/>
        <c:baseTimeUnit val="years"/>
      </c:dateAx>
      <c:valAx>
        <c:axId val="21306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6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90.08</c:v>
                </c:pt>
                <c:pt idx="1">
                  <c:v>81.430000000000007</c:v>
                </c:pt>
                <c:pt idx="2">
                  <c:v>42</c:v>
                </c:pt>
                <c:pt idx="3">
                  <c:v>46.71</c:v>
                </c:pt>
                <c:pt idx="4">
                  <c:v>50.08</c:v>
                </c:pt>
              </c:numCache>
            </c:numRef>
          </c:val>
        </c:ser>
        <c:dLbls>
          <c:showLegendKey val="0"/>
          <c:showVal val="0"/>
          <c:showCatName val="0"/>
          <c:showSerName val="0"/>
          <c:showPercent val="0"/>
          <c:showBubbleSize val="0"/>
        </c:dLbls>
        <c:gapWidth val="150"/>
        <c:axId val="213070664"/>
        <c:axId val="21307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213070664"/>
        <c:axId val="213071056"/>
      </c:lineChart>
      <c:dateAx>
        <c:axId val="213070664"/>
        <c:scaling>
          <c:orientation val="minMax"/>
        </c:scaling>
        <c:delete val="1"/>
        <c:axPos val="b"/>
        <c:numFmt formatCode="ge" sourceLinked="1"/>
        <c:majorTickMark val="none"/>
        <c:minorTickMark val="none"/>
        <c:tickLblPos val="none"/>
        <c:crossAx val="213071056"/>
        <c:crosses val="autoZero"/>
        <c:auto val="1"/>
        <c:lblOffset val="100"/>
        <c:baseTimeUnit val="years"/>
      </c:dateAx>
      <c:valAx>
        <c:axId val="21307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161.93</c:v>
                </c:pt>
                <c:pt idx="1">
                  <c:v>181.34</c:v>
                </c:pt>
                <c:pt idx="2">
                  <c:v>348.44</c:v>
                </c:pt>
                <c:pt idx="3">
                  <c:v>300.98</c:v>
                </c:pt>
                <c:pt idx="4">
                  <c:v>288.33</c:v>
                </c:pt>
              </c:numCache>
            </c:numRef>
          </c:val>
        </c:ser>
        <c:dLbls>
          <c:showLegendKey val="0"/>
          <c:showVal val="0"/>
          <c:showCatName val="0"/>
          <c:showSerName val="0"/>
          <c:showPercent val="0"/>
          <c:showBubbleSize val="0"/>
        </c:dLbls>
        <c:gapWidth val="150"/>
        <c:axId val="213072232"/>
        <c:axId val="21307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213072232"/>
        <c:axId val="213072624"/>
      </c:lineChart>
      <c:dateAx>
        <c:axId val="213072232"/>
        <c:scaling>
          <c:orientation val="minMax"/>
        </c:scaling>
        <c:delete val="1"/>
        <c:axPos val="b"/>
        <c:numFmt formatCode="ge" sourceLinked="1"/>
        <c:majorTickMark val="none"/>
        <c:minorTickMark val="none"/>
        <c:tickLblPos val="none"/>
        <c:crossAx val="213072624"/>
        <c:crosses val="autoZero"/>
        <c:auto val="1"/>
        <c:lblOffset val="100"/>
        <c:baseTimeUnit val="years"/>
      </c:dateAx>
      <c:valAx>
        <c:axId val="21307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寄居町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35213</v>
      </c>
      <c r="AM8" s="47"/>
      <c r="AN8" s="47"/>
      <c r="AO8" s="47"/>
      <c r="AP8" s="47"/>
      <c r="AQ8" s="47"/>
      <c r="AR8" s="47"/>
      <c r="AS8" s="47"/>
      <c r="AT8" s="43">
        <f>データ!S6</f>
        <v>64.25</v>
      </c>
      <c r="AU8" s="43"/>
      <c r="AV8" s="43"/>
      <c r="AW8" s="43"/>
      <c r="AX8" s="43"/>
      <c r="AY8" s="43"/>
      <c r="AZ8" s="43"/>
      <c r="BA8" s="43"/>
      <c r="BB8" s="43">
        <f>データ!T6</f>
        <v>548.05999999999995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6.88</v>
      </c>
      <c r="Q10" s="43"/>
      <c r="R10" s="43"/>
      <c r="S10" s="43"/>
      <c r="T10" s="43"/>
      <c r="U10" s="43"/>
      <c r="V10" s="43"/>
      <c r="W10" s="43">
        <f>データ!P6</f>
        <v>100</v>
      </c>
      <c r="X10" s="43"/>
      <c r="Y10" s="43"/>
      <c r="Z10" s="43"/>
      <c r="AA10" s="43"/>
      <c r="AB10" s="43"/>
      <c r="AC10" s="43"/>
      <c r="AD10" s="47">
        <f>データ!Q6</f>
        <v>3358</v>
      </c>
      <c r="AE10" s="47"/>
      <c r="AF10" s="47"/>
      <c r="AG10" s="47"/>
      <c r="AH10" s="47"/>
      <c r="AI10" s="47"/>
      <c r="AJ10" s="47"/>
      <c r="AK10" s="2"/>
      <c r="AL10" s="47">
        <f>データ!U6</f>
        <v>2414</v>
      </c>
      <c r="AM10" s="47"/>
      <c r="AN10" s="47"/>
      <c r="AO10" s="47"/>
      <c r="AP10" s="47"/>
      <c r="AQ10" s="47"/>
      <c r="AR10" s="47"/>
      <c r="AS10" s="47"/>
      <c r="AT10" s="43">
        <f>データ!V6</f>
        <v>0.85</v>
      </c>
      <c r="AU10" s="43"/>
      <c r="AV10" s="43"/>
      <c r="AW10" s="43"/>
      <c r="AX10" s="43"/>
      <c r="AY10" s="43"/>
      <c r="AZ10" s="43"/>
      <c r="BA10" s="43"/>
      <c r="BB10" s="43">
        <f>データ!W6</f>
        <v>2840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114081</v>
      </c>
      <c r="D6" s="31">
        <f t="shared" si="3"/>
        <v>47</v>
      </c>
      <c r="E6" s="31">
        <f t="shared" si="3"/>
        <v>17</v>
      </c>
      <c r="F6" s="31">
        <f t="shared" si="3"/>
        <v>5</v>
      </c>
      <c r="G6" s="31">
        <f t="shared" si="3"/>
        <v>0</v>
      </c>
      <c r="H6" s="31" t="str">
        <f t="shared" si="3"/>
        <v>埼玉県　寄居町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6.88</v>
      </c>
      <c r="P6" s="32">
        <f t="shared" si="3"/>
        <v>100</v>
      </c>
      <c r="Q6" s="32">
        <f t="shared" si="3"/>
        <v>3358</v>
      </c>
      <c r="R6" s="32">
        <f t="shared" si="3"/>
        <v>35213</v>
      </c>
      <c r="S6" s="32">
        <f t="shared" si="3"/>
        <v>64.25</v>
      </c>
      <c r="T6" s="32">
        <f t="shared" si="3"/>
        <v>548.05999999999995</v>
      </c>
      <c r="U6" s="32">
        <f t="shared" si="3"/>
        <v>2414</v>
      </c>
      <c r="V6" s="32">
        <f t="shared" si="3"/>
        <v>0.85</v>
      </c>
      <c r="W6" s="32">
        <f t="shared" si="3"/>
        <v>2840</v>
      </c>
      <c r="X6" s="33">
        <f>IF(X7="",NA(),X7)</f>
        <v>101.48</v>
      </c>
      <c r="Y6" s="33">
        <f t="shared" ref="Y6:AG6" si="4">IF(Y7="",NA(),Y7)</f>
        <v>101.65</v>
      </c>
      <c r="Z6" s="33">
        <f t="shared" si="4"/>
        <v>72.75</v>
      </c>
      <c r="AA6" s="33">
        <f t="shared" si="4"/>
        <v>98.85</v>
      </c>
      <c r="AB6" s="33">
        <f t="shared" si="4"/>
        <v>96.7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3440.06</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90.08</v>
      </c>
      <c r="BQ6" s="33">
        <f t="shared" ref="BQ6:BY6" si="8">IF(BQ7="",NA(),BQ7)</f>
        <v>81.430000000000007</v>
      </c>
      <c r="BR6" s="33">
        <f t="shared" si="8"/>
        <v>42</v>
      </c>
      <c r="BS6" s="33">
        <f t="shared" si="8"/>
        <v>46.71</v>
      </c>
      <c r="BT6" s="33">
        <f t="shared" si="8"/>
        <v>50.08</v>
      </c>
      <c r="BU6" s="33">
        <f t="shared" si="8"/>
        <v>43.24</v>
      </c>
      <c r="BV6" s="33">
        <f t="shared" si="8"/>
        <v>42.13</v>
      </c>
      <c r="BW6" s="33">
        <f t="shared" si="8"/>
        <v>42.48</v>
      </c>
      <c r="BX6" s="33">
        <f t="shared" si="8"/>
        <v>41.04</v>
      </c>
      <c r="BY6" s="33">
        <f t="shared" si="8"/>
        <v>50.82</v>
      </c>
      <c r="BZ6" s="32" t="str">
        <f>IF(BZ7="","",IF(BZ7="-","【-】","【"&amp;SUBSTITUTE(TEXT(BZ7,"#,##0.00"),"-","△")&amp;"】"))</f>
        <v>【51.49】</v>
      </c>
      <c r="CA6" s="33">
        <f>IF(CA7="",NA(),CA7)</f>
        <v>161.93</v>
      </c>
      <c r="CB6" s="33">
        <f t="shared" ref="CB6:CJ6" si="9">IF(CB7="",NA(),CB7)</f>
        <v>181.34</v>
      </c>
      <c r="CC6" s="33">
        <f t="shared" si="9"/>
        <v>348.44</v>
      </c>
      <c r="CD6" s="33">
        <f t="shared" si="9"/>
        <v>300.98</v>
      </c>
      <c r="CE6" s="33">
        <f t="shared" si="9"/>
        <v>288.33</v>
      </c>
      <c r="CF6" s="33">
        <f t="shared" si="9"/>
        <v>338.76</v>
      </c>
      <c r="CG6" s="33">
        <f t="shared" si="9"/>
        <v>348.41</v>
      </c>
      <c r="CH6" s="33">
        <f t="shared" si="9"/>
        <v>343.8</v>
      </c>
      <c r="CI6" s="33">
        <f t="shared" si="9"/>
        <v>357.08</v>
      </c>
      <c r="CJ6" s="33">
        <f t="shared" si="9"/>
        <v>300.52</v>
      </c>
      <c r="CK6" s="32" t="str">
        <f>IF(CK7="","",IF(CK7="-","【-】","【"&amp;SUBSTITUTE(TEXT(CK7,"#,##0.00"),"-","△")&amp;"】"))</f>
        <v>【295.10】</v>
      </c>
      <c r="CL6" s="33">
        <f>IF(CL7="",NA(),CL7)</f>
        <v>41.25</v>
      </c>
      <c r="CM6" s="33">
        <f t="shared" ref="CM6:CU6" si="10">IF(CM7="",NA(),CM7)</f>
        <v>40.799999999999997</v>
      </c>
      <c r="CN6" s="33">
        <f t="shared" si="10"/>
        <v>32.08</v>
      </c>
      <c r="CO6" s="33">
        <f t="shared" si="10"/>
        <v>38.03</v>
      </c>
      <c r="CP6" s="33">
        <f t="shared" si="10"/>
        <v>40.799999999999997</v>
      </c>
      <c r="CQ6" s="33">
        <f t="shared" si="10"/>
        <v>44.65</v>
      </c>
      <c r="CR6" s="33">
        <f t="shared" si="10"/>
        <v>46.85</v>
      </c>
      <c r="CS6" s="33">
        <f t="shared" si="10"/>
        <v>46.06</v>
      </c>
      <c r="CT6" s="33">
        <f t="shared" si="10"/>
        <v>45.95</v>
      </c>
      <c r="CU6" s="33">
        <f t="shared" si="10"/>
        <v>53.24</v>
      </c>
      <c r="CV6" s="32" t="str">
        <f>IF(CV7="","",IF(CV7="-","【-】","【"&amp;SUBSTITUTE(TEXT(CV7,"#,##0.00"),"-","△")&amp;"】"))</f>
        <v>【53.32】</v>
      </c>
      <c r="CW6" s="33">
        <f>IF(CW7="",NA(),CW7)</f>
        <v>94</v>
      </c>
      <c r="CX6" s="33">
        <f t="shared" ref="CX6:DF6" si="11">IF(CX7="",NA(),CX7)</f>
        <v>94.32</v>
      </c>
      <c r="CY6" s="33">
        <f t="shared" si="11"/>
        <v>80.45</v>
      </c>
      <c r="CZ6" s="33">
        <f t="shared" si="11"/>
        <v>80.650000000000006</v>
      </c>
      <c r="DA6" s="33">
        <f t="shared" si="11"/>
        <v>84.96</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114081</v>
      </c>
      <c r="D7" s="35">
        <v>47</v>
      </c>
      <c r="E7" s="35">
        <v>17</v>
      </c>
      <c r="F7" s="35">
        <v>5</v>
      </c>
      <c r="G7" s="35">
        <v>0</v>
      </c>
      <c r="H7" s="35" t="s">
        <v>96</v>
      </c>
      <c r="I7" s="35" t="s">
        <v>97</v>
      </c>
      <c r="J7" s="35" t="s">
        <v>98</v>
      </c>
      <c r="K7" s="35" t="s">
        <v>99</v>
      </c>
      <c r="L7" s="35" t="s">
        <v>100</v>
      </c>
      <c r="M7" s="36" t="s">
        <v>101</v>
      </c>
      <c r="N7" s="36" t="s">
        <v>102</v>
      </c>
      <c r="O7" s="36">
        <v>6.88</v>
      </c>
      <c r="P7" s="36">
        <v>100</v>
      </c>
      <c r="Q7" s="36">
        <v>3358</v>
      </c>
      <c r="R7" s="36">
        <v>35213</v>
      </c>
      <c r="S7" s="36">
        <v>64.25</v>
      </c>
      <c r="T7" s="36">
        <v>548.05999999999995</v>
      </c>
      <c r="U7" s="36">
        <v>2414</v>
      </c>
      <c r="V7" s="36">
        <v>0.85</v>
      </c>
      <c r="W7" s="36">
        <v>2840</v>
      </c>
      <c r="X7" s="36">
        <v>101.48</v>
      </c>
      <c r="Y7" s="36">
        <v>101.65</v>
      </c>
      <c r="Z7" s="36">
        <v>72.75</v>
      </c>
      <c r="AA7" s="36">
        <v>98.85</v>
      </c>
      <c r="AB7" s="36">
        <v>96.7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3440.06</v>
      </c>
      <c r="BF7" s="36">
        <v>0</v>
      </c>
      <c r="BG7" s="36">
        <v>0</v>
      </c>
      <c r="BH7" s="36">
        <v>0</v>
      </c>
      <c r="BI7" s="36">
        <v>0</v>
      </c>
      <c r="BJ7" s="36">
        <v>1316.7</v>
      </c>
      <c r="BK7" s="36">
        <v>1224.75</v>
      </c>
      <c r="BL7" s="36">
        <v>1144.05</v>
      </c>
      <c r="BM7" s="36">
        <v>1117.1099999999999</v>
      </c>
      <c r="BN7" s="36">
        <v>1044.8</v>
      </c>
      <c r="BO7" s="36">
        <v>992.47</v>
      </c>
      <c r="BP7" s="36">
        <v>90.08</v>
      </c>
      <c r="BQ7" s="36">
        <v>81.430000000000007</v>
      </c>
      <c r="BR7" s="36">
        <v>42</v>
      </c>
      <c r="BS7" s="36">
        <v>46.71</v>
      </c>
      <c r="BT7" s="36">
        <v>50.08</v>
      </c>
      <c r="BU7" s="36">
        <v>43.24</v>
      </c>
      <c r="BV7" s="36">
        <v>42.13</v>
      </c>
      <c r="BW7" s="36">
        <v>42.48</v>
      </c>
      <c r="BX7" s="36">
        <v>41.04</v>
      </c>
      <c r="BY7" s="36">
        <v>50.82</v>
      </c>
      <c r="BZ7" s="36">
        <v>51.49</v>
      </c>
      <c r="CA7" s="36">
        <v>161.93</v>
      </c>
      <c r="CB7" s="36">
        <v>181.34</v>
      </c>
      <c r="CC7" s="36">
        <v>348.44</v>
      </c>
      <c r="CD7" s="36">
        <v>300.98</v>
      </c>
      <c r="CE7" s="36">
        <v>288.33</v>
      </c>
      <c r="CF7" s="36">
        <v>338.76</v>
      </c>
      <c r="CG7" s="36">
        <v>348.41</v>
      </c>
      <c r="CH7" s="36">
        <v>343.8</v>
      </c>
      <c r="CI7" s="36">
        <v>357.08</v>
      </c>
      <c r="CJ7" s="36">
        <v>300.52</v>
      </c>
      <c r="CK7" s="36">
        <v>295.10000000000002</v>
      </c>
      <c r="CL7" s="36">
        <v>41.25</v>
      </c>
      <c r="CM7" s="36">
        <v>40.799999999999997</v>
      </c>
      <c r="CN7" s="36">
        <v>32.08</v>
      </c>
      <c r="CO7" s="36">
        <v>38.03</v>
      </c>
      <c r="CP7" s="36">
        <v>40.799999999999997</v>
      </c>
      <c r="CQ7" s="36">
        <v>44.65</v>
      </c>
      <c r="CR7" s="36">
        <v>46.85</v>
      </c>
      <c r="CS7" s="36">
        <v>46.06</v>
      </c>
      <c r="CT7" s="36">
        <v>45.95</v>
      </c>
      <c r="CU7" s="36">
        <v>53.24</v>
      </c>
      <c r="CV7" s="36">
        <v>53.32</v>
      </c>
      <c r="CW7" s="36">
        <v>94</v>
      </c>
      <c r="CX7" s="36">
        <v>94.32</v>
      </c>
      <c r="CY7" s="36">
        <v>80.45</v>
      </c>
      <c r="CZ7" s="36">
        <v>80.650000000000006</v>
      </c>
      <c r="DA7" s="36">
        <v>84.96</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安規男</cp:lastModifiedBy>
  <dcterms:created xsi:type="dcterms:W3CDTF">2016-02-03T09:11:58Z</dcterms:created>
  <dcterms:modified xsi:type="dcterms:W3CDTF">2016-02-18T09:40:44Z</dcterms:modified>
  <cp:category/>
</cp:coreProperties>
</file>