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<sst xmlns="http://schemas.openxmlformats.org/spreadsheetml/2006/main" count="221" uniqueCount="111">
  <si>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</si>
  <si>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</si>
  <si>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</si>
  <si>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</si>
  <si>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</si>
  <si>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</si>
  <si>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</si>
  <si>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</si>
  <si>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</si>
  <si>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</si>
  <si>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</si>
  <si>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</si>
  <si>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</si>
  <si>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</si>
  <si>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</si>
  <si>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</si>
  <si>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</si>
  <si>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</si>
  <si>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</si>
  <si>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</si>
  <si>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</si>
  <si>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</si>
  <si>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</si>
  <si>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</si>
  <si>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</si>
  <si>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</si>
  <si>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</si>
  <si>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</si>
  <si>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</si>
  <si>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</si>
  <si>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</si>
  <si>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</si>
  <si>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</si>
  <si>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</si>
  <si>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</si>
  <si>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</si>
  <si>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</si>
  <si>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</si>
  <si>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</si>
  <si>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</si>
  <si>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</si>
  <si>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</si>
  <si>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</si>
  <si>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</si>
  <si>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</si>
  <si>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</si>
  <si>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</si>
  <si>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</si>
  <si>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</si>
  <si>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</si>
  <si>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</si>
  <si>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</si>
  <si>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</si>
  <si>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</si>
  <si>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</si>
  <si>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</si>
  <si>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</si>
  <si>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</si>
  <si>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</si>
  <si>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</si>
  <si>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</si>
  <si>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</si>
  <si>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</si>
  <si>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</si>
  <si>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</si>
  <si>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</si>
  <si>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</si>
  <si>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</si>
  <si>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</si>
  <si>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</si>
  <si>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</si>
  <si>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</si>
  <si>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</si>
  <si>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</si>
  <si>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</si>
  <si>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</si>
  <si>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</si>
  <si>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</si>
  <si>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</si>
  <si>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</si>
  <si>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</si>
  <si>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</si>
  <si>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</si>
  <si>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</si>
  <si>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</si>
  <si>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</si>
  <si>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</si>
  <si>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</si>
  <si>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</si>
  <si>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</si>
  <si>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</si>
  <si>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</si>
  <si>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</si>
  <si>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</si>
  <si>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</si>
  <si>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</si>
  <si>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美里町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</si>
  <si>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</si>
  <si>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</si>
  <si>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</si>
  <si>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</si>
  <si>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</si>
  <si>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</si>
  <si>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</si>
  <si>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</si>
  <si>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</si>
  <si>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</si>
  <si>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</si>
  <si>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美里町の農業集落排水事業は、「経営の健全性・効率性」に関する経営指標は、類型団体と比較すると、低い数値です。平成25年度に整備完了し供用開始後間もないことを踏まえても、「施設の効率性」に関する経営指標である「水洗化率」及び「施設利用率」が低いと考えられます。
経営改善のためには、今後も引き続き、回覧や広報紙での接続促進、また戸別訪問などを行い水洗化普及活動に尽力し、水洗化人口及び有収水量の増加を目指していく必要があります。</t>
    <phoneticPr fontId="4"/>
  </si>
  <si>
    <t>美里町の農業集落排水事業は、平成７年度に十条処理区、小栗処理区、平成９年度に広木処理区、平成１０年度に沼上処理区、円良田処理区、平成１６年度に駒衣処理区、平成２５年度には南部中央処理区が完成し、７処理区すべてで供用開始しています。
十条処理区については供用開始後２０年が経過し老朽化が著しいため、平成２７年度に施設の機能診断業務を行いました。また他の施設も機能診断業務を行います。
今後は、各処理区の診断結果を基に事業の再編整備計画を策定し、施設の機能強化や処理区の統合を実施する必要があります。</t>
    <rPh sb="0" eb="3">
      <t>ミサトマチ</t>
    </rPh>
    <rPh sb="4" eb="6">
      <t>ノウギョウ</t>
    </rPh>
    <rPh sb="6" eb="8">
      <t>シュウラク</t>
    </rPh>
    <rPh sb="8" eb="10">
      <t>ハイスイ</t>
    </rPh>
    <rPh sb="10" eb="12">
      <t/>
    </rPh>
    <rPh sb="116" eb="118">
      <t>ジュウジョウ</t>
    </rPh>
    <rPh sb="118" eb="120">
      <t>ショリ</t>
    </rPh>
    <rPh sb="120" eb="121">
      <t>ク</t>
    </rPh>
    <rPh sb="126" eb="128">
      <t>キョウヨウ</t>
    </rPh>
    <rPh sb="128" eb="131">
      <t>カイシゴ</t>
    </rPh>
    <rPh sb="133" eb="134">
      <t>ネン</t>
    </rPh>
    <rPh sb="135" eb="137">
      <t>ケイカ</t>
    </rPh>
    <rPh sb="138" eb="141">
      <t>ロウキュウカ</t>
    </rPh>
    <rPh sb="142" eb="143">
      <t>イチジル</t>
    </rPh>
    <rPh sb="148" eb="150">
      <t>ヘイセイ</t>
    </rPh>
    <rPh sb="152" eb="154">
      <t>ネンド</t>
    </rPh>
    <rPh sb="155" eb="157">
      <t>シセツ</t>
    </rPh>
    <rPh sb="158" eb="160">
      <t>キノウ</t>
    </rPh>
    <rPh sb="160" eb="162">
      <t>シンダン</t>
    </rPh>
    <rPh sb="162" eb="164">
      <t>ギョウム</t>
    </rPh>
    <rPh sb="165" eb="166">
      <t>オコナ</t>
    </rPh>
    <rPh sb="173" eb="174">
      <t>ホカ</t>
    </rPh>
    <rPh sb="175" eb="177">
      <t>シセツ</t>
    </rPh>
    <rPh sb="178" eb="180">
      <t>キノウ</t>
    </rPh>
    <rPh sb="180" eb="182">
      <t>シンダン</t>
    </rPh>
    <rPh sb="182" eb="184">
      <t>ギョウム</t>
    </rPh>
    <rPh sb="185" eb="186">
      <t>オコナ</t>
    </rPh>
    <rPh sb="191" eb="193">
      <t>コンゴ</t>
    </rPh>
    <rPh sb="207" eb="209">
      <t>ジギョウ</t>
    </rPh>
    <rPh sb="210" eb="212">
      <t>サイヘン</t>
    </rPh>
    <rPh sb="212" eb="214">
      <t>セイビ</t>
    </rPh>
    <rPh sb="214" eb="216">
      <t>ケイカク</t>
    </rPh>
    <rPh sb="217" eb="219">
      <t>サクテイ</t>
    </rPh>
    <phoneticPr fontId="4"/>
  </si>
  <si>
    <t>美里町は今後施設の老朽化対策が急務になると思われます。
接続率の向上や、維持管理費の削減など経営改善を行いつつ、将来人口の推移を踏まえた処理区の統合や施設の機能強化を行い効率的で経済的な事業運営を目指します。</t>
    <rPh sb="0" eb="3">
      <t>ミサトマチ</t>
    </rPh>
    <rPh sb="4" eb="6">
      <t>コンゴ</t>
    </rPh>
    <rPh sb="6" eb="8">
      <t>シセツ</t>
    </rPh>
    <rPh sb="9" eb="12">
      <t>ロウキュウカ</t>
    </rPh>
    <rPh sb="12" eb="14">
      <t>タイサク</t>
    </rPh>
    <rPh sb="15" eb="17">
      <t>キュウム</t>
    </rPh>
    <rPh sb="21" eb="22">
      <t>オモ</t>
    </rPh>
    <rPh sb="28" eb="30">
      <t>セツゾク</t>
    </rPh>
    <rPh sb="30" eb="31">
      <t>リツ</t>
    </rPh>
    <rPh sb="32" eb="34">
      <t>コウジョウ</t>
    </rPh>
    <rPh sb="36" eb="38">
      <t>イジ</t>
    </rPh>
    <rPh sb="38" eb="41">
      <t>カンリヒ</t>
    </rPh>
    <rPh sb="42" eb="44">
      <t>サクゲン</t>
    </rPh>
    <rPh sb="46" eb="48">
      <t>ケイエイ</t>
    </rPh>
    <rPh sb="48" eb="50">
      <t>カイゼン</t>
    </rPh>
    <rPh sb="51" eb="52">
      <t>オコナ</t>
    </rPh>
    <rPh sb="56" eb="58">
      <t>ショウライ</t>
    </rPh>
    <rPh sb="58" eb="60">
      <t>ジンコウ</t>
    </rPh>
    <rPh sb="61" eb="63">
      <t>スイイ</t>
    </rPh>
    <rPh sb="64" eb="65">
      <t>フ</t>
    </rPh>
    <rPh sb="68" eb="70">
      <t>ショリ</t>
    </rPh>
    <rPh sb="70" eb="71">
      <t>ク</t>
    </rPh>
    <rPh sb="72" eb="74">
      <t>トウゴウ</t>
    </rPh>
    <rPh sb="75" eb="77">
      <t>シセツ</t>
    </rPh>
    <rPh sb="78" eb="80">
      <t>キノウ</t>
    </rPh>
    <rPh sb="80" eb="82">
      <t>キョウカ</t>
    </rPh>
    <rPh sb="83" eb="84">
      <t>オコナ</t>
    </rPh>
    <rPh sb="85" eb="88">
      <t>コウリツテキ</t>
    </rPh>
    <rPh sb="89" eb="92">
      <t>ケイザイテキ</t>
    </rPh>
    <rPh sb="93" eb="95">
      <t>ジギョウ</t>
    </rPh>
    <rPh sb="95" eb="97">
      <t>ウンエイ</t>
    </rPh>
    <rPh sb="98" eb="10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</si>
</sst>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57248"/>
        <c:axId val="819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1957248"/>
        <c:axId val="81959168"/>
      </c:lineChart>
      <c:dateAx>
        <c:axId val="81957248"/>
        <c:scaling>
          <c:orientation val="minMax"/>
        </c:scaling>
        <c:delete val="1"/>
        <c:axPos val="b"/>
        <c:numFmt formatCode="ge" sourceLinked="1"/>
        <c:majorTickMark val="none"/>
        <c:minorTickMark val="none"/>
        <c:tickLblPos val="none"/>
        <c:crossAx val="81959168"/>
        <c:crosses val="autoZero"/>
        <c:auto val="1"/>
        <c:lblOffset val="100"/>
        <c:baseTimeUnit val="years"/>
      </c:dateAx>
      <c:valAx>
        <c:axId val="819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572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46.34</c:v>
                </c:pt>
                <c:pt idx="1">
                  <c:v>37.51</c:v>
                </c:pt>
                <c:pt idx="2">
                  <c:v>38.630000000000003</c:v>
                </c:pt>
                <c:pt idx="3">
                  <c:v>39.14</c:v>
                </c:pt>
                <c:pt idx="4">
                  <c:v>40.020000000000003</c:v>
                </c:pt>
              </c:numCache>
            </c:numRef>
          </c:val>
        </c:ser>
        <c:dLbls>
          <c:showLegendKey val="0"/>
          <c:showVal val="0"/>
          <c:showCatName val="0"/>
          <c:showSerName val="0"/>
          <c:showPercent val="0"/>
          <c:showBubbleSize val="0"/>
        </c:dLbls>
        <c:gapWidth val="150"/>
        <c:axId val="83093760"/>
        <c:axId val="831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54.36</c:v>
                </c:pt>
                <c:pt idx="4">
                  <c:v>53.52</c:v>
                </c:pt>
              </c:numCache>
            </c:numRef>
          </c:val>
          <c:smooth val="0"/>
        </c:ser>
        <c:dLbls>
          <c:showLegendKey val="0"/>
          <c:showVal val="0"/>
          <c:showCatName val="0"/>
          <c:showSerName val="0"/>
          <c:showPercent val="0"/>
          <c:showBubbleSize val="0"/>
        </c:dLbls>
        <c:marker val="1"/>
        <c:smooth val="0"/>
        <c:axId val="83093760"/>
        <c:axId val="83104128"/>
      </c:lineChart>
      <c:dateAx>
        <c:axId val="83093760"/>
        <c:scaling>
          <c:orientation val="minMax"/>
        </c:scaling>
        <c:delete val="1"/>
        <c:axPos val="b"/>
        <c:numFmt formatCode="ge" sourceLinked="1"/>
        <c:majorTickMark val="none"/>
        <c:minorTickMark val="none"/>
        <c:tickLblPos val="none"/>
        <c:crossAx val="83104128"/>
        <c:crosses val="autoZero"/>
        <c:auto val="1"/>
        <c:lblOffset val="100"/>
        <c:baseTimeUnit val="years"/>
      </c:dateAx>
      <c:valAx>
        <c:axId val="83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72.290000000000006</c:v>
                </c:pt>
                <c:pt idx="1">
                  <c:v>61.71</c:v>
                </c:pt>
                <c:pt idx="2">
                  <c:v>63.24</c:v>
                </c:pt>
                <c:pt idx="3">
                  <c:v>65.48</c:v>
                </c:pt>
                <c:pt idx="4">
                  <c:v>67.42</c:v>
                </c:pt>
              </c:numCache>
            </c:numRef>
          </c:val>
        </c:ser>
        <c:dLbls>
          <c:showLegendKey val="0"/>
          <c:showVal val="0"/>
          <c:showCatName val="0"/>
          <c:showSerName val="0"/>
          <c:showPercent val="0"/>
          <c:showBubbleSize val="0"/>
        </c:dLbls>
        <c:gapWidth val="150"/>
        <c:axId val="83149184"/>
        <c:axId val="831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3149184"/>
        <c:axId val="83151104"/>
      </c:lineChart>
      <c:dateAx>
        <c:axId val="83149184"/>
        <c:scaling>
          <c:orientation val="minMax"/>
        </c:scaling>
        <c:delete val="1"/>
        <c:axPos val="b"/>
        <c:numFmt formatCode="ge" sourceLinked="1"/>
        <c:majorTickMark val="none"/>
        <c:minorTickMark val="none"/>
        <c:tickLblPos val="none"/>
        <c:crossAx val="83151104"/>
        <c:crosses val="autoZero"/>
        <c:auto val="1"/>
        <c:lblOffset val="100"/>
        <c:baseTimeUnit val="years"/>
      </c:dateAx>
      <c:valAx>
        <c:axId val="831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58.92</c:v>
                </c:pt>
                <c:pt idx="1">
                  <c:v>65.28</c:v>
                </c:pt>
                <c:pt idx="2">
                  <c:v>69.61</c:v>
                </c:pt>
                <c:pt idx="3">
                  <c:v>62.51</c:v>
                </c:pt>
                <c:pt idx="4">
                  <c:v>53.89</c:v>
                </c:pt>
              </c:numCache>
            </c:numRef>
          </c:val>
        </c:ser>
        <c:dLbls>
          <c:showLegendKey val="0"/>
          <c:showVal val="0"/>
          <c:showCatName val="0"/>
          <c:showSerName val="0"/>
          <c:showPercent val="0"/>
          <c:showBubbleSize val="0"/>
        </c:dLbls>
        <c:gapWidth val="150"/>
        <c:axId val="82989056"/>
        <c:axId val="829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89056"/>
        <c:axId val="82990976"/>
      </c:lineChart>
      <c:dateAx>
        <c:axId val="82989056"/>
        <c:scaling>
          <c:orientation val="minMax"/>
        </c:scaling>
        <c:delete val="1"/>
        <c:axPos val="b"/>
        <c:numFmt formatCode="ge" sourceLinked="1"/>
        <c:majorTickMark val="none"/>
        <c:minorTickMark val="none"/>
        <c:tickLblPos val="none"/>
        <c:crossAx val="82990976"/>
        <c:crosses val="autoZero"/>
        <c:auto val="1"/>
        <c:lblOffset val="100"/>
        <c:baseTimeUnit val="years"/>
      </c:dateAx>
      <c:valAx>
        <c:axId val="82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10912"/>
        <c:axId val="830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10912"/>
        <c:axId val="83017088"/>
      </c:lineChart>
      <c:dateAx>
        <c:axId val="82710912"/>
        <c:scaling>
          <c:orientation val="minMax"/>
        </c:scaling>
        <c:delete val="1"/>
        <c:axPos val="b"/>
        <c:numFmt formatCode="ge" sourceLinked="1"/>
        <c:majorTickMark val="none"/>
        <c:minorTickMark val="none"/>
        <c:tickLblPos val="none"/>
        <c:crossAx val="83017088"/>
        <c:crosses val="autoZero"/>
        <c:auto val="1"/>
        <c:lblOffset val="100"/>
        <c:baseTimeUnit val="years"/>
      </c:dateAx>
      <c:valAx>
        <c:axId val="830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44064"/>
        <c:axId val="827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44064"/>
        <c:axId val="82745984"/>
      </c:lineChart>
      <c:dateAx>
        <c:axId val="82744064"/>
        <c:scaling>
          <c:orientation val="minMax"/>
        </c:scaling>
        <c:delete val="1"/>
        <c:axPos val="b"/>
        <c:numFmt formatCode="ge" sourceLinked="1"/>
        <c:majorTickMark val="none"/>
        <c:minorTickMark val="none"/>
        <c:tickLblPos val="none"/>
        <c:crossAx val="82745984"/>
        <c:crosses val="autoZero"/>
        <c:auto val="1"/>
        <c:lblOffset val="100"/>
        <c:baseTimeUnit val="years"/>
      </c:dateAx>
      <c:valAx>
        <c:axId val="827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73120"/>
        <c:axId val="827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73120"/>
        <c:axId val="82775040"/>
      </c:lineChart>
      <c:dateAx>
        <c:axId val="82773120"/>
        <c:scaling>
          <c:orientation val="minMax"/>
        </c:scaling>
        <c:delete val="1"/>
        <c:axPos val="b"/>
        <c:numFmt formatCode="ge" sourceLinked="1"/>
        <c:majorTickMark val="none"/>
        <c:minorTickMark val="none"/>
        <c:tickLblPos val="none"/>
        <c:crossAx val="82775040"/>
        <c:crosses val="autoZero"/>
        <c:auto val="1"/>
        <c:lblOffset val="100"/>
        <c:baseTimeUnit val="years"/>
      </c:dateAx>
      <c:valAx>
        <c:axId val="82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09600"/>
        <c:axId val="828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09600"/>
        <c:axId val="82811520"/>
      </c:lineChart>
      <c:dateAx>
        <c:axId val="82809600"/>
        <c:scaling>
          <c:orientation val="minMax"/>
        </c:scaling>
        <c:delete val="1"/>
        <c:axPos val="b"/>
        <c:numFmt formatCode="ge" sourceLinked="1"/>
        <c:majorTickMark val="none"/>
        <c:minorTickMark val="none"/>
        <c:tickLblPos val="none"/>
        <c:crossAx val="82811520"/>
        <c:crosses val="autoZero"/>
        <c:auto val="1"/>
        <c:lblOffset val="100"/>
        <c:baseTimeUnit val="years"/>
      </c:dateAx>
      <c:valAx>
        <c:axId val="828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59.78</c:v>
                </c:pt>
                <c:pt idx="1">
                  <c:v>0</c:v>
                </c:pt>
                <c:pt idx="2">
                  <c:v>0</c:v>
                </c:pt>
                <c:pt idx="3">
                  <c:v>0</c:v>
                </c:pt>
                <c:pt idx="4">
                  <c:v>0</c:v>
                </c:pt>
              </c:numCache>
            </c:numRef>
          </c:val>
        </c:ser>
        <c:dLbls>
          <c:showLegendKey val="0"/>
          <c:showVal val="0"/>
          <c:showCatName val="0"/>
          <c:showSerName val="0"/>
          <c:showPercent val="0"/>
          <c:showBubbleSize val="0"/>
        </c:dLbls>
        <c:gapWidth val="150"/>
        <c:axId val="82911616"/>
        <c:axId val="829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2911616"/>
        <c:axId val="82913536"/>
      </c:lineChart>
      <c:dateAx>
        <c:axId val="82911616"/>
        <c:scaling>
          <c:orientation val="minMax"/>
        </c:scaling>
        <c:delete val="1"/>
        <c:axPos val="b"/>
        <c:numFmt formatCode="ge" sourceLinked="1"/>
        <c:majorTickMark val="none"/>
        <c:minorTickMark val="none"/>
        <c:tickLblPos val="none"/>
        <c:crossAx val="82913536"/>
        <c:crosses val="autoZero"/>
        <c:auto val="1"/>
        <c:lblOffset val="100"/>
        <c:baseTimeUnit val="years"/>
      </c:dateAx>
      <c:valAx>
        <c:axId val="829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77.58</c:v>
                </c:pt>
                <c:pt idx="1">
                  <c:v>81.260000000000005</c:v>
                </c:pt>
                <c:pt idx="2">
                  <c:v>76.930000000000007</c:v>
                </c:pt>
                <c:pt idx="3">
                  <c:v>69.7</c:v>
                </c:pt>
                <c:pt idx="4">
                  <c:v>85.05</c:v>
                </c:pt>
              </c:numCache>
            </c:numRef>
          </c:val>
        </c:ser>
        <c:dLbls>
          <c:showLegendKey val="0"/>
          <c:showVal val="0"/>
          <c:showCatName val="0"/>
          <c:showSerName val="0"/>
          <c:showPercent val="0"/>
          <c:showBubbleSize val="0"/>
        </c:dLbls>
        <c:gapWidth val="150"/>
        <c:axId val="82964480"/>
        <c:axId val="829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2964480"/>
        <c:axId val="82966400"/>
      </c:lineChart>
      <c:dateAx>
        <c:axId val="82964480"/>
        <c:scaling>
          <c:orientation val="minMax"/>
        </c:scaling>
        <c:delete val="1"/>
        <c:axPos val="b"/>
        <c:numFmt formatCode="ge" sourceLinked="1"/>
        <c:majorTickMark val="none"/>
        <c:minorTickMark val="none"/>
        <c:tickLblPos val="none"/>
        <c:crossAx val="82966400"/>
        <c:crosses val="autoZero"/>
        <c:auto val="1"/>
        <c:lblOffset val="100"/>
        <c:baseTimeUnit val="years"/>
      </c:dateAx>
      <c:valAx>
        <c:axId val="829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173.98</c:v>
                </c:pt>
                <c:pt idx="1">
                  <c:v>162.19</c:v>
                </c:pt>
                <c:pt idx="2">
                  <c:v>178.93</c:v>
                </c:pt>
                <c:pt idx="3">
                  <c:v>203.13</c:v>
                </c:pt>
                <c:pt idx="4">
                  <c:v>173.89</c:v>
                </c:pt>
              </c:numCache>
            </c:numRef>
          </c:val>
        </c:ser>
        <c:dLbls>
          <c:showLegendKey val="0"/>
          <c:showVal val="0"/>
          <c:showCatName val="0"/>
          <c:showSerName val="0"/>
          <c:showPercent val="0"/>
          <c:showBubbleSize val="0"/>
        </c:dLbls>
        <c:gapWidth val="150"/>
        <c:axId val="83041280"/>
        <c:axId val="830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3041280"/>
        <c:axId val="83063936"/>
      </c:lineChart>
      <c:dateAx>
        <c:axId val="83041280"/>
        <c:scaling>
          <c:orientation val="minMax"/>
        </c:scaling>
        <c:delete val="1"/>
        <c:axPos val="b"/>
        <c:numFmt formatCode="ge" sourceLinked="1"/>
        <c:majorTickMark val="none"/>
        <c:minorTickMark val="none"/>
        <c:tickLblPos val="none"/>
        <c:crossAx val="83063936"/>
        <c:crosses val="autoZero"/>
        <c:auto val="1"/>
        <c:lblOffset val="100"/>
        <c:baseTimeUnit val="years"/>
      </c:dateAx>
      <c:valAx>
        <c:axId val="830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美里町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11589</v>
      </c>
      <c r="AM8" s="64"/>
      <c r="AN8" s="64"/>
      <c r="AO8" s="64"/>
      <c r="AP8" s="64"/>
      <c r="AQ8" s="64"/>
      <c r="AR8" s="64"/>
      <c r="AS8" s="64"/>
      <c r="AT8" s="63">
        <f>データ!S6</f>
        <v>33.409999999999997</v>
      </c>
      <c r="AU8" s="63"/>
      <c r="AV8" s="63"/>
      <c r="AW8" s="63"/>
      <c r="AX8" s="63"/>
      <c r="AY8" s="63"/>
      <c r="AZ8" s="63"/>
      <c r="BA8" s="63"/>
      <c r="BB8" s="63">
        <f>データ!T6</f>
        <v>346.87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48.11</v>
      </c>
      <c r="Q10" s="63"/>
      <c r="R10" s="63"/>
      <c r="S10" s="63"/>
      <c r="T10" s="63"/>
      <c r="U10" s="63"/>
      <c r="V10" s="63"/>
      <c r="W10" s="63">
        <f>データ!P6</f>
        <v>100</v>
      </c>
      <c r="X10" s="63"/>
      <c r="Y10" s="63"/>
      <c r="Z10" s="63"/>
      <c r="AA10" s="63"/>
      <c r="AB10" s="63"/>
      <c r="AC10" s="63"/>
      <c r="AD10" s="64">
        <f>データ!Q6</f>
        <v>3673</v>
      </c>
      <c r="AE10" s="64"/>
      <c r="AF10" s="64"/>
      <c r="AG10" s="64"/>
      <c r="AH10" s="64"/>
      <c r="AI10" s="64"/>
      <c r="AJ10" s="64"/>
      <c r="AK10" s="2"/>
      <c r="AL10" s="64">
        <f>データ!U6</f>
        <v>5549</v>
      </c>
      <c r="AM10" s="64"/>
      <c r="AN10" s="64"/>
      <c r="AO10" s="64"/>
      <c r="AP10" s="64"/>
      <c r="AQ10" s="64"/>
      <c r="AR10" s="64"/>
      <c r="AS10" s="64"/>
      <c r="AT10" s="63">
        <f>データ!V6</f>
        <v>2.82</v>
      </c>
      <c r="AU10" s="63"/>
      <c r="AV10" s="63"/>
      <c r="AW10" s="63"/>
      <c r="AX10" s="63"/>
      <c r="AY10" s="63"/>
      <c r="AZ10" s="63"/>
      <c r="BA10" s="63"/>
      <c r="BB10" s="63">
        <f>データ!W6</f>
        <v>1967.73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113816</v>
      </c>
      <c r="D6" s="31">
        <f t="shared" si="3"/>
        <v>47</v>
      </c>
      <c r="E6" s="31">
        <f t="shared" si="3"/>
        <v>17</v>
      </c>
      <c r="F6" s="31">
        <f t="shared" si="3"/>
        <v>5</v>
      </c>
      <c r="G6" s="31">
        <f t="shared" si="3"/>
        <v>0</v>
      </c>
      <c r="H6" s="31" t="str">
        <f t="shared" si="3"/>
        <v>埼玉県　美里町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48.11</v>
      </c>
      <c r="P6" s="32">
        <f t="shared" si="3"/>
        <v>100</v>
      </c>
      <c r="Q6" s="32">
        <f t="shared" si="3"/>
        <v>3673</v>
      </c>
      <c r="R6" s="32">
        <f t="shared" si="3"/>
        <v>11589</v>
      </c>
      <c r="S6" s="32">
        <f t="shared" si="3"/>
        <v>33.409999999999997</v>
      </c>
      <c r="T6" s="32">
        <f t="shared" si="3"/>
        <v>346.87</v>
      </c>
      <c r="U6" s="32">
        <f t="shared" si="3"/>
        <v>5549</v>
      </c>
      <c r="V6" s="32">
        <f t="shared" si="3"/>
        <v>2.82</v>
      </c>
      <c r="W6" s="32">
        <f t="shared" si="3"/>
        <v>1967.73</v>
      </c>
      <c r="X6" s="33">
        <f>IF(X7="",NA(),X7)</f>
        <v>58.92</v>
      </c>
      <c r="Y6" s="33">
        <f t="shared" ref="Y6:AG6" si="4">IF(Y7="",NA(),Y7)</f>
        <v>65.28</v>
      </c>
      <c r="Z6" s="33">
        <f t="shared" si="4"/>
        <v>69.61</v>
      </c>
      <c r="AA6" s="33">
        <f t="shared" si="4"/>
        <v>62.51</v>
      </c>
      <c r="AB6" s="33">
        <f t="shared" si="4"/>
        <v>53.89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59.78</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77.58</v>
      </c>
      <c r="BQ6" s="33">
        <f t="shared" ref="BQ6:BY6" si="8">IF(BQ7="",NA(),BQ7)</f>
        <v>81.260000000000005</v>
      </c>
      <c r="BR6" s="33">
        <f t="shared" si="8"/>
        <v>76.930000000000007</v>
      </c>
      <c r="BS6" s="33">
        <f t="shared" si="8"/>
        <v>69.7</v>
      </c>
      <c r="BT6" s="33">
        <f t="shared" si="8"/>
        <v>85.05</v>
      </c>
      <c r="BU6" s="33">
        <f t="shared" si="8"/>
        <v>53.42</v>
      </c>
      <c r="BV6" s="33">
        <f t="shared" si="8"/>
        <v>51.56</v>
      </c>
      <c r="BW6" s="33">
        <f t="shared" si="8"/>
        <v>51.03</v>
      </c>
      <c r="BX6" s="33">
        <f t="shared" si="8"/>
        <v>50.9</v>
      </c>
      <c r="BY6" s="33">
        <f t="shared" si="8"/>
        <v>50.82</v>
      </c>
      <c r="BZ6" s="32" t="str">
        <f>IF(BZ7="","",IF(BZ7="-","【-】","【"&amp;SUBSTITUTE(TEXT(BZ7,"#,##0.00"),"-","△")&amp;"】"))</f>
        <v>【51.49】</v>
      </c>
      <c r="CA6" s="33">
        <f>IF(CA7="",NA(),CA7)</f>
        <v>173.98</v>
      </c>
      <c r="CB6" s="33">
        <f t="shared" ref="CB6:CJ6" si="9">IF(CB7="",NA(),CB7)</f>
        <v>162.19</v>
      </c>
      <c r="CC6" s="33">
        <f t="shared" si="9"/>
        <v>178.93</v>
      </c>
      <c r="CD6" s="33">
        <f t="shared" si="9"/>
        <v>203.13</v>
      </c>
      <c r="CE6" s="33">
        <f t="shared" si="9"/>
        <v>173.89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46.34</v>
      </c>
      <c r="CM6" s="33">
        <f t="shared" ref="CM6:CU6" si="10">IF(CM7="",NA(),CM7)</f>
        <v>37.51</v>
      </c>
      <c r="CN6" s="33">
        <f t="shared" si="10"/>
        <v>38.630000000000003</v>
      </c>
      <c r="CO6" s="33">
        <f t="shared" si="10"/>
        <v>39.14</v>
      </c>
      <c r="CP6" s="33">
        <f t="shared" si="10"/>
        <v>40.020000000000003</v>
      </c>
      <c r="CQ6" s="33">
        <f t="shared" si="10"/>
        <v>54.23</v>
      </c>
      <c r="CR6" s="33">
        <f t="shared" si="10"/>
        <v>55.49</v>
      </c>
      <c r="CS6" s="33">
        <f t="shared" si="10"/>
        <v>54.99</v>
      </c>
      <c r="CT6" s="33">
        <f t="shared" si="10"/>
        <v>54.36</v>
      </c>
      <c r="CU6" s="33">
        <f t="shared" si="10"/>
        <v>53.52</v>
      </c>
      <c r="CV6" s="32" t="str">
        <f>IF(CV7="","",IF(CV7="-","【-】","【"&amp;SUBSTITUTE(TEXT(CV7,"#,##0.00"),"-","△")&amp;"】"))</f>
        <v>【53.65】</v>
      </c>
      <c r="CW6" s="33">
        <f>IF(CW7="",NA(),CW7)</f>
        <v>72.290000000000006</v>
      </c>
      <c r="CX6" s="33">
        <f t="shared" ref="CX6:DF6" si="11">IF(CX7="",NA(),CX7)</f>
        <v>61.71</v>
      </c>
      <c r="CY6" s="33">
        <f t="shared" si="11"/>
        <v>63.24</v>
      </c>
      <c r="CZ6" s="33">
        <f t="shared" si="11"/>
        <v>65.48</v>
      </c>
      <c r="DA6" s="33">
        <f t="shared" si="11"/>
        <v>67.42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113816</v>
      </c>
      <c r="D7" s="35">
        <v>47</v>
      </c>
      <c r="E7" s="35">
        <v>17</v>
      </c>
      <c r="F7" s="35">
        <v>5</v>
      </c>
      <c r="G7" s="35">
        <v>0</v>
      </c>
      <c r="H7" s="35" t="s">
        <v>96</v>
      </c>
      <c r="I7" s="35" t="s">
        <v>97</v>
      </c>
      <c r="J7" s="35" t="s">
        <v>98</v>
      </c>
      <c r="K7" s="35" t="s">
        <v>99</v>
      </c>
      <c r="L7" s="35" t="s">
        <v>100</v>
      </c>
      <c r="M7" s="36" t="s">
        <v>101</v>
      </c>
      <c r="N7" s="36" t="s">
        <v>102</v>
      </c>
      <c r="O7" s="36">
        <v>48.11</v>
      </c>
      <c r="P7" s="36">
        <v>100</v>
      </c>
      <c r="Q7" s="36">
        <v>3673</v>
      </c>
      <c r="R7" s="36">
        <v>11589</v>
      </c>
      <c r="S7" s="36">
        <v>33.409999999999997</v>
      </c>
      <c r="T7" s="36">
        <v>346.87</v>
      </c>
      <c r="U7" s="36">
        <v>5549</v>
      </c>
      <c r="V7" s="36">
        <v>2.82</v>
      </c>
      <c r="W7" s="36">
        <v>1967.73</v>
      </c>
      <c r="X7" s="36">
        <v>58.92</v>
      </c>
      <c r="Y7" s="36">
        <v>65.28</v>
      </c>
      <c r="Z7" s="36">
        <v>69.61</v>
      </c>
      <c r="AA7" s="36">
        <v>62.51</v>
      </c>
      <c r="AB7" s="36">
        <v>53.89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59.78</v>
      </c>
      <c r="BF7" s="36">
        <v>0</v>
      </c>
      <c r="BG7" s="36">
        <v>0</v>
      </c>
      <c r="BH7" s="36">
        <v>0</v>
      </c>
      <c r="BI7" s="36">
        <v>0</v>
      </c>
      <c r="BJ7" s="36">
        <v>1267.26</v>
      </c>
      <c r="BK7" s="36">
        <v>1239.2</v>
      </c>
      <c r="BL7" s="36">
        <v>1197.82</v>
      </c>
      <c r="BM7" s="36">
        <v>1126.77</v>
      </c>
      <c r="BN7" s="36">
        <v>1044.8</v>
      </c>
      <c r="BO7" s="36">
        <v>992.47</v>
      </c>
      <c r="BP7" s="36">
        <v>77.58</v>
      </c>
      <c r="BQ7" s="36">
        <v>81.260000000000005</v>
      </c>
      <c r="BR7" s="36">
        <v>76.930000000000007</v>
      </c>
      <c r="BS7" s="36">
        <v>69.7</v>
      </c>
      <c r="BT7" s="36">
        <v>85.05</v>
      </c>
      <c r="BU7" s="36">
        <v>53.42</v>
      </c>
      <c r="BV7" s="36">
        <v>51.56</v>
      </c>
      <c r="BW7" s="36">
        <v>51.03</v>
      </c>
      <c r="BX7" s="36">
        <v>50.9</v>
      </c>
      <c r="BY7" s="36">
        <v>50.82</v>
      </c>
      <c r="BZ7" s="36">
        <v>51.49</v>
      </c>
      <c r="CA7" s="36">
        <v>173.98</v>
      </c>
      <c r="CB7" s="36">
        <v>162.19</v>
      </c>
      <c r="CC7" s="36">
        <v>178.93</v>
      </c>
      <c r="CD7" s="36">
        <v>203.13</v>
      </c>
      <c r="CE7" s="36">
        <v>173.89</v>
      </c>
      <c r="CF7" s="36">
        <v>269.12</v>
      </c>
      <c r="CG7" s="36">
        <v>283.26</v>
      </c>
      <c r="CH7" s="36">
        <v>289.60000000000002</v>
      </c>
      <c r="CI7" s="36">
        <v>293.27</v>
      </c>
      <c r="CJ7" s="36">
        <v>300.52</v>
      </c>
      <c r="CK7" s="36">
        <v>295.10000000000002</v>
      </c>
      <c r="CL7" s="36">
        <v>46.34</v>
      </c>
      <c r="CM7" s="36">
        <v>37.51</v>
      </c>
      <c r="CN7" s="36">
        <v>38.630000000000003</v>
      </c>
      <c r="CO7" s="36">
        <v>39.14</v>
      </c>
      <c r="CP7" s="36">
        <v>40.020000000000003</v>
      </c>
      <c r="CQ7" s="36">
        <v>54.23</v>
      </c>
      <c r="CR7" s="36">
        <v>55.49</v>
      </c>
      <c r="CS7" s="36">
        <v>54.99</v>
      </c>
      <c r="CT7" s="36">
        <v>54.36</v>
      </c>
      <c r="CU7" s="36">
        <v>53.52</v>
      </c>
      <c r="CV7" s="36">
        <v>53.65</v>
      </c>
      <c r="CW7" s="36">
        <v>72.290000000000006</v>
      </c>
      <c r="CX7" s="36">
        <v>61.71</v>
      </c>
      <c r="CY7" s="36">
        <v>63.24</v>
      </c>
      <c r="CZ7" s="36">
        <v>65.48</v>
      </c>
      <c r="DA7" s="36">
        <v>67.42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2016-01-14T10:58:47Z</dcterms:created>
  <dcterms:modified xsi:type="dcterms:W3CDTF">2016-02-15T00:27:44Z</dcterms:modified>
  <cp:category/>
</cp:coreProperties>
</file>