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730" windowHeight="1176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<sst xmlns="http://schemas.openxmlformats.org/spreadsheetml/2006/main" count="217" uniqueCount="107">
  <si>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</si>
  <si>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</si>
  <si>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</si>
  <si>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</si>
  <si>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</si>
  <si>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</si>
  <si>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</si>
  <si>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</si>
  <si>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</si>
  <si>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</si>
  <si>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</si>
  <si>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</si>
  <si>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</si>
  <si>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</si>
  <si>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</si>
  <si>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</si>
  <si>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</si>
  <si>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</si>
  <si>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</si>
  <si>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</si>
  <si>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</si>
  <si>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</si>
  <si>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</si>
  <si>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</si>
  <si>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</si>
  <si>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</si>
  <si>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</si>
  <si>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</si>
  <si>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</si>
  <si>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</si>
  <si>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</si>
  <si>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</si>
  <si>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</si>
  <si>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</si>
  <si>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</si>
  <si>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</si>
  <si>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</si>
  <si>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</si>
  <si>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</si>
  <si>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</si>
  <si>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</si>
  <si>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</si>
  <si>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</si>
  <si>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</si>
  <si>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</si>
  <si>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</si>
  <si>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</si>
  <si>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</si>
  <si>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</si>
  <si>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</si>
  <si>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</si>
  <si>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</si>
  <si>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</si>
  <si>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</si>
  <si>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</si>
  <si>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</si>
  <si>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</si>
  <si>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</si>
  <si>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</si>
  <si>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</si>
  <si>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</si>
  <si>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</si>
  <si>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</si>
  <si>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</si>
  <si>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</si>
  <si>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</si>
  <si>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</si>
  <si>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</si>
  <si>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</si>
  <si>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</si>
  <si>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</si>
  <si>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</si>
  <si>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</si>
  <si>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</si>
  <si>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</si>
  <si>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</si>
  <si>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</si>
  <si>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</si>
  <si>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</si>
  <si>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</si>
  <si>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</si>
  <si>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</si>
  <si>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</si>
  <si>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</si>
  <si>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</si>
  <si>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</si>
  <si>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</si>
  <si>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</si>
  <si>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</si>
  <si>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</si>
  <si>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</si>
  <si>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</si>
  <si>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</si>
  <si>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小鹿野町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</si>
  <si>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</si>
  <si>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</si>
  <si>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</si>
  <si>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</si>
  <si>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</si>
  <si>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</si>
  <si>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</si>
  <si>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</si>
  <si>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</si>
  <si>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</si>
  <si>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経営の健全性については、経常収支比率①を見るように平成２４年度から赤字経営となり、料金回収率⑤も減少しています。
　主な要因は、人口減少や節水機器の普及などによる給水収益の減少であり、今後もその傾向が続くものと思われます。
　小鹿野町では経営面を考慮した料金改定を昭和６１年以降２９年間行っていません。そのため、安心・安全な水道を未来永劫に引き継ぐためには、住民生活を第一に考えた料金改定を早急に行う必要があると考えます。
　また、有収率⑧が３年連続で減少し、給水原価⑥が上昇していますが、その主な要因は老朽管の漏水等によるものです。必要な施設更新を図ることで、無駄な漏水を無くし、効率的な運営に努めたいと思います。</t>
    <phoneticPr fontId="4"/>
  </si>
  <si>
    <t xml:space="preserve">
  老朽化の状況については、管路経年化率②が類似団体平均値よりも高く、管路更新率③が1％を下回っていることから、施設の更新（整備）が遅れていることが分かります。
　そのため、地震等による断水が発生した場合には、住民生活や企業活動に多大な影響を与えてしまうことから、老朽管及び施設の更新事業（耐震化）の計画的かつ早期の実施に努めたいと思います。</t>
    <phoneticPr fontId="4"/>
  </si>
  <si>
    <t xml:space="preserve">  
  経営分析からは、上記のようなことが推察され、
水道事業が安心・安全な水の供給を継続するためには、適切な料金改定を行い、赤字体質を脱却するとともに、老朽化施設の更新を図る必要があります。
　そのため、秩父地域（１市４町）では、同様の課題を抱える水道事業体が協同し、水需要の不均衡の解消、施設整備水準の平準化、恒久的な事業運営に向けた運営基盤強化のための水道広域化を選択し、平成２８年４月１日より秩父広域市町村圏組合による運営を開始します。（料金改定を、統合後５年以内に行う予定です）</t>
    <rPh sb="240" eb="24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</si>
</sst>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1.31</c:v>
                </c:pt>
                <c:pt idx="1">
                  <c:v>1.33</c:v>
                </c:pt>
                <c:pt idx="2">
                  <c:v>1.26</c:v>
                </c:pt>
                <c:pt idx="3">
                  <c:v>1.22</c:v>
                </c:pt>
                <c:pt idx="4">
                  <c:v>0.97</c:v>
                </c:pt>
              </c:numCache>
            </c:numRef>
          </c:val>
        </c:ser>
        <c:dLbls>
          <c:showLegendKey val="0"/>
          <c:showVal val="0"/>
          <c:showCatName val="0"/>
          <c:showSerName val="0"/>
          <c:showPercent val="0"/>
          <c:showBubbleSize val="0"/>
        </c:dLbls>
        <c:gapWidth val="150"/>
        <c:axId val="88033152"/>
        <c:axId val="880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88033152"/>
        <c:axId val="88059904"/>
      </c:lineChart>
      <c:dateAx>
        <c:axId val="88033152"/>
        <c:scaling>
          <c:orientation val="minMax"/>
        </c:scaling>
        <c:delete val="1"/>
        <c:axPos val="b"/>
        <c:numFmt formatCode="ge" sourceLinked="1"/>
        <c:majorTickMark val="none"/>
        <c:minorTickMark val="none"/>
        <c:tickLblPos val="none"/>
        <c:crossAx val="88059904"/>
        <c:crosses val="autoZero"/>
        <c:auto val="1"/>
        <c:lblOffset val="100"/>
        <c:baseTimeUnit val="years"/>
      </c:dateAx>
      <c:valAx>
        <c:axId val="880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68.56</c:v>
                </c:pt>
                <c:pt idx="1">
                  <c:v>64.45</c:v>
                </c:pt>
                <c:pt idx="2">
                  <c:v>61.17</c:v>
                </c:pt>
                <c:pt idx="3">
                  <c:v>62.5</c:v>
                </c:pt>
                <c:pt idx="4">
                  <c:v>64.98</c:v>
                </c:pt>
              </c:numCache>
            </c:numRef>
          </c:val>
        </c:ser>
        <c:dLbls>
          <c:showLegendKey val="0"/>
          <c:showVal val="0"/>
          <c:showCatName val="0"/>
          <c:showSerName val="0"/>
          <c:showPercent val="0"/>
          <c:showBubbleSize val="0"/>
        </c:dLbls>
        <c:gapWidth val="150"/>
        <c:axId val="89303296"/>
        <c:axId val="893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89303296"/>
        <c:axId val="89321856"/>
      </c:lineChart>
      <c:dateAx>
        <c:axId val="89303296"/>
        <c:scaling>
          <c:orientation val="minMax"/>
        </c:scaling>
        <c:delete val="1"/>
        <c:axPos val="b"/>
        <c:numFmt formatCode="ge" sourceLinked="1"/>
        <c:majorTickMark val="none"/>
        <c:minorTickMark val="none"/>
        <c:tickLblPos val="none"/>
        <c:crossAx val="89321856"/>
        <c:crosses val="autoZero"/>
        <c:auto val="1"/>
        <c:lblOffset val="100"/>
        <c:baseTimeUnit val="years"/>
      </c:dateAx>
      <c:valAx>
        <c:axId val="893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87.52</c:v>
                </c:pt>
                <c:pt idx="1">
                  <c:v>89.35</c:v>
                </c:pt>
                <c:pt idx="2">
                  <c:v>92.9</c:v>
                </c:pt>
                <c:pt idx="3">
                  <c:v>90.67</c:v>
                </c:pt>
                <c:pt idx="4">
                  <c:v>87.09</c:v>
                </c:pt>
              </c:numCache>
            </c:numRef>
          </c:val>
        </c:ser>
        <c:dLbls>
          <c:showLegendKey val="0"/>
          <c:showVal val="0"/>
          <c:showCatName val="0"/>
          <c:showSerName val="0"/>
          <c:showPercent val="0"/>
          <c:showBubbleSize val="0"/>
        </c:dLbls>
        <c:gapWidth val="150"/>
        <c:axId val="89409408"/>
        <c:axId val="894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89409408"/>
        <c:axId val="89419776"/>
      </c:lineChart>
      <c:dateAx>
        <c:axId val="89409408"/>
        <c:scaling>
          <c:orientation val="minMax"/>
        </c:scaling>
        <c:delete val="1"/>
        <c:axPos val="b"/>
        <c:numFmt formatCode="ge" sourceLinked="1"/>
        <c:majorTickMark val="none"/>
        <c:minorTickMark val="none"/>
        <c:tickLblPos val="none"/>
        <c:crossAx val="89419776"/>
        <c:crosses val="autoZero"/>
        <c:auto val="1"/>
        <c:lblOffset val="100"/>
        <c:baseTimeUnit val="years"/>
      </c:dateAx>
      <c:valAx>
        <c:axId val="894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109.79</c:v>
                </c:pt>
                <c:pt idx="1">
                  <c:v>106.28</c:v>
                </c:pt>
                <c:pt idx="2">
                  <c:v>98.28</c:v>
                </c:pt>
                <c:pt idx="3">
                  <c:v>97.62</c:v>
                </c:pt>
                <c:pt idx="4">
                  <c:v>94.83</c:v>
                </c:pt>
              </c:numCache>
            </c:numRef>
          </c:val>
        </c:ser>
        <c:dLbls>
          <c:showLegendKey val="0"/>
          <c:showVal val="0"/>
          <c:showCatName val="0"/>
          <c:showSerName val="0"/>
          <c:showPercent val="0"/>
          <c:showBubbleSize val="0"/>
        </c:dLbls>
        <c:gapWidth val="150"/>
        <c:axId val="87889408"/>
        <c:axId val="878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87889408"/>
        <c:axId val="87891328"/>
      </c:lineChart>
      <c:dateAx>
        <c:axId val="87889408"/>
        <c:scaling>
          <c:orientation val="minMax"/>
        </c:scaling>
        <c:delete val="1"/>
        <c:axPos val="b"/>
        <c:numFmt formatCode="ge" sourceLinked="1"/>
        <c:majorTickMark val="none"/>
        <c:minorTickMark val="none"/>
        <c:tickLblPos val="none"/>
        <c:crossAx val="87891328"/>
        <c:crosses val="autoZero"/>
        <c:auto val="1"/>
        <c:lblOffset val="100"/>
        <c:baseTimeUnit val="years"/>
      </c:dateAx>
      <c:valAx>
        <c:axId val="8789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8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39.979999999999997</c:v>
                </c:pt>
                <c:pt idx="1">
                  <c:v>40.9</c:v>
                </c:pt>
                <c:pt idx="2">
                  <c:v>42</c:v>
                </c:pt>
                <c:pt idx="3">
                  <c:v>43.04</c:v>
                </c:pt>
                <c:pt idx="4">
                  <c:v>50.88</c:v>
                </c:pt>
              </c:numCache>
            </c:numRef>
          </c:val>
        </c:ser>
        <c:dLbls>
          <c:showLegendKey val="0"/>
          <c:showVal val="0"/>
          <c:showCatName val="0"/>
          <c:showSerName val="0"/>
          <c:showPercent val="0"/>
          <c:showBubbleSize val="0"/>
        </c:dLbls>
        <c:gapWidth val="150"/>
        <c:axId val="87921792"/>
        <c:axId val="879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87921792"/>
        <c:axId val="87923712"/>
      </c:lineChart>
      <c:dateAx>
        <c:axId val="87921792"/>
        <c:scaling>
          <c:orientation val="minMax"/>
        </c:scaling>
        <c:delete val="1"/>
        <c:axPos val="b"/>
        <c:numFmt formatCode="ge" sourceLinked="1"/>
        <c:majorTickMark val="none"/>
        <c:minorTickMark val="none"/>
        <c:tickLblPos val="none"/>
        <c:crossAx val="87923712"/>
        <c:crosses val="autoZero"/>
        <c:auto val="1"/>
        <c:lblOffset val="100"/>
        <c:baseTimeUnit val="years"/>
      </c:dateAx>
      <c:valAx>
        <c:axId val="879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16.77</c:v>
                </c:pt>
                <c:pt idx="1">
                  <c:v>15.45</c:v>
                </c:pt>
                <c:pt idx="2">
                  <c:v>15.42</c:v>
                </c:pt>
                <c:pt idx="3">
                  <c:v>15.12</c:v>
                </c:pt>
                <c:pt idx="4">
                  <c:v>16.7</c:v>
                </c:pt>
              </c:numCache>
            </c:numRef>
          </c:val>
        </c:ser>
        <c:dLbls>
          <c:showLegendKey val="0"/>
          <c:showVal val="0"/>
          <c:showCatName val="0"/>
          <c:showSerName val="0"/>
          <c:showPercent val="0"/>
          <c:showBubbleSize val="0"/>
        </c:dLbls>
        <c:gapWidth val="150"/>
        <c:axId val="87978752"/>
        <c:axId val="879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87978752"/>
        <c:axId val="87980672"/>
      </c:lineChart>
      <c:dateAx>
        <c:axId val="87978752"/>
        <c:scaling>
          <c:orientation val="minMax"/>
        </c:scaling>
        <c:delete val="1"/>
        <c:axPos val="b"/>
        <c:numFmt formatCode="ge" sourceLinked="1"/>
        <c:majorTickMark val="none"/>
        <c:minorTickMark val="none"/>
        <c:tickLblPos val="none"/>
        <c:crossAx val="87980672"/>
        <c:crosses val="autoZero"/>
        <c:auto val="1"/>
        <c:lblOffset val="100"/>
        <c:baseTimeUnit val="years"/>
      </c:dateAx>
      <c:valAx>
        <c:axId val="879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formatCode="#,##0.00;&quot;△&quot;#,##0.00;&quot;-&quot;">
                  <c:v>1.73</c:v>
                </c:pt>
                <c:pt idx="3" formatCode="#,##0.00;&quot;△&quot;#,##0.00;&quot;-&quot;">
                  <c:v>4.18</c:v>
                </c:pt>
                <c:pt idx="4">
                  <c:v>0</c:v>
                </c:pt>
              </c:numCache>
            </c:numRef>
          </c:val>
        </c:ser>
        <c:dLbls>
          <c:showLegendKey val="0"/>
          <c:showVal val="0"/>
          <c:showCatName val="0"/>
          <c:showSerName val="0"/>
          <c:showPercent val="0"/>
          <c:showBubbleSize val="0"/>
        </c:dLbls>
        <c:gapWidth val="150"/>
        <c:axId val="88008960"/>
        <c:axId val="892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88008960"/>
        <c:axId val="89203072"/>
      </c:lineChart>
      <c:dateAx>
        <c:axId val="88008960"/>
        <c:scaling>
          <c:orientation val="minMax"/>
        </c:scaling>
        <c:delete val="1"/>
        <c:axPos val="b"/>
        <c:numFmt formatCode="ge" sourceLinked="1"/>
        <c:majorTickMark val="none"/>
        <c:minorTickMark val="none"/>
        <c:tickLblPos val="none"/>
        <c:crossAx val="89203072"/>
        <c:crosses val="autoZero"/>
        <c:auto val="1"/>
        <c:lblOffset val="100"/>
        <c:baseTimeUnit val="years"/>
      </c:dateAx>
      <c:valAx>
        <c:axId val="89203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0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1596.17</c:v>
                </c:pt>
                <c:pt idx="1">
                  <c:v>807.76</c:v>
                </c:pt>
                <c:pt idx="2">
                  <c:v>4784.96</c:v>
                </c:pt>
                <c:pt idx="3">
                  <c:v>5826.39</c:v>
                </c:pt>
                <c:pt idx="4">
                  <c:v>838.67</c:v>
                </c:pt>
              </c:numCache>
            </c:numRef>
          </c:val>
        </c:ser>
        <c:dLbls>
          <c:showLegendKey val="0"/>
          <c:showVal val="0"/>
          <c:showCatName val="0"/>
          <c:showSerName val="0"/>
          <c:showPercent val="0"/>
          <c:showBubbleSize val="0"/>
        </c:dLbls>
        <c:gapWidth val="150"/>
        <c:axId val="89245952"/>
        <c:axId val="892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89245952"/>
        <c:axId val="89248128"/>
      </c:lineChart>
      <c:dateAx>
        <c:axId val="89245952"/>
        <c:scaling>
          <c:orientation val="minMax"/>
        </c:scaling>
        <c:delete val="1"/>
        <c:axPos val="b"/>
        <c:numFmt formatCode="ge" sourceLinked="1"/>
        <c:majorTickMark val="none"/>
        <c:minorTickMark val="none"/>
        <c:tickLblPos val="none"/>
        <c:crossAx val="89248128"/>
        <c:crosses val="autoZero"/>
        <c:auto val="1"/>
        <c:lblOffset val="100"/>
        <c:baseTimeUnit val="years"/>
      </c:dateAx>
      <c:valAx>
        <c:axId val="89248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201.32</c:v>
                </c:pt>
                <c:pt idx="1">
                  <c:v>191.18</c:v>
                </c:pt>
                <c:pt idx="2">
                  <c:v>179.46</c:v>
                </c:pt>
                <c:pt idx="3">
                  <c:v>168.46</c:v>
                </c:pt>
                <c:pt idx="4">
                  <c:v>163.77000000000001</c:v>
                </c:pt>
              </c:numCache>
            </c:numRef>
          </c:val>
        </c:ser>
        <c:dLbls>
          <c:showLegendKey val="0"/>
          <c:showVal val="0"/>
          <c:showCatName val="0"/>
          <c:showSerName val="0"/>
          <c:showPercent val="0"/>
          <c:showBubbleSize val="0"/>
        </c:dLbls>
        <c:gapWidth val="150"/>
        <c:axId val="89528192"/>
        <c:axId val="895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89528192"/>
        <c:axId val="89542656"/>
      </c:lineChart>
      <c:dateAx>
        <c:axId val="89528192"/>
        <c:scaling>
          <c:orientation val="minMax"/>
        </c:scaling>
        <c:delete val="1"/>
        <c:axPos val="b"/>
        <c:numFmt formatCode="ge" sourceLinked="1"/>
        <c:majorTickMark val="none"/>
        <c:minorTickMark val="none"/>
        <c:tickLblPos val="none"/>
        <c:crossAx val="89542656"/>
        <c:crosses val="autoZero"/>
        <c:auto val="1"/>
        <c:lblOffset val="100"/>
        <c:baseTimeUnit val="years"/>
      </c:dateAx>
      <c:valAx>
        <c:axId val="8954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107.73</c:v>
                </c:pt>
                <c:pt idx="1">
                  <c:v>104.9</c:v>
                </c:pt>
                <c:pt idx="2">
                  <c:v>96.55</c:v>
                </c:pt>
                <c:pt idx="3">
                  <c:v>95.46</c:v>
                </c:pt>
                <c:pt idx="4">
                  <c:v>92.27</c:v>
                </c:pt>
              </c:numCache>
            </c:numRef>
          </c:val>
        </c:ser>
        <c:dLbls>
          <c:showLegendKey val="0"/>
          <c:showVal val="0"/>
          <c:showCatName val="0"/>
          <c:showSerName val="0"/>
          <c:showPercent val="0"/>
          <c:showBubbleSize val="0"/>
        </c:dLbls>
        <c:gapWidth val="150"/>
        <c:axId val="89585920"/>
        <c:axId val="892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89585920"/>
        <c:axId val="89260032"/>
      </c:lineChart>
      <c:dateAx>
        <c:axId val="89585920"/>
        <c:scaling>
          <c:orientation val="minMax"/>
        </c:scaling>
        <c:delete val="1"/>
        <c:axPos val="b"/>
        <c:numFmt formatCode="ge" sourceLinked="1"/>
        <c:majorTickMark val="none"/>
        <c:minorTickMark val="none"/>
        <c:tickLblPos val="none"/>
        <c:crossAx val="89260032"/>
        <c:crosses val="autoZero"/>
        <c:auto val="1"/>
        <c:lblOffset val="100"/>
        <c:baseTimeUnit val="years"/>
      </c:dateAx>
      <c:valAx>
        <c:axId val="892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134.44</c:v>
                </c:pt>
                <c:pt idx="1">
                  <c:v>136.83000000000001</c:v>
                </c:pt>
                <c:pt idx="2">
                  <c:v>149.02000000000001</c:v>
                </c:pt>
                <c:pt idx="3">
                  <c:v>151.19999999999999</c:v>
                </c:pt>
                <c:pt idx="4">
                  <c:v>156.91999999999999</c:v>
                </c:pt>
              </c:numCache>
            </c:numRef>
          </c:val>
        </c:ser>
        <c:dLbls>
          <c:showLegendKey val="0"/>
          <c:showVal val="0"/>
          <c:showCatName val="0"/>
          <c:showSerName val="0"/>
          <c:showPercent val="0"/>
          <c:showBubbleSize val="0"/>
        </c:dLbls>
        <c:gapWidth val="150"/>
        <c:axId val="89271296"/>
        <c:axId val="892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89271296"/>
        <c:axId val="89281664"/>
      </c:lineChart>
      <c:dateAx>
        <c:axId val="89271296"/>
        <c:scaling>
          <c:orientation val="minMax"/>
        </c:scaling>
        <c:delete val="1"/>
        <c:axPos val="b"/>
        <c:numFmt formatCode="ge" sourceLinked="1"/>
        <c:majorTickMark val="none"/>
        <c:minorTickMark val="none"/>
        <c:tickLblPos val="none"/>
        <c:crossAx val="89281664"/>
        <c:crosses val="autoZero"/>
        <c:auto val="1"/>
        <c:lblOffset val="100"/>
        <c:baseTimeUnit val="years"/>
      </c:dateAx>
      <c:valAx>
        <c:axId val="892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小鹿野町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12788</v>
      </c>
      <c r="AJ8" s="75"/>
      <c r="AK8" s="75"/>
      <c r="AL8" s="75"/>
      <c r="AM8" s="75"/>
      <c r="AN8" s="75"/>
      <c r="AO8" s="75"/>
      <c r="AP8" s="76"/>
      <c r="AQ8" s="57">
        <f>データ!R6</f>
        <v>171.26</v>
      </c>
      <c r="AR8" s="57"/>
      <c r="AS8" s="57"/>
      <c r="AT8" s="57"/>
      <c r="AU8" s="57"/>
      <c r="AV8" s="57"/>
      <c r="AW8" s="57"/>
      <c r="AX8" s="57"/>
      <c r="AY8" s="57">
        <f>データ!S6</f>
        <v>74.67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84.75</v>
      </c>
      <c r="K10" s="57"/>
      <c r="L10" s="57"/>
      <c r="M10" s="57"/>
      <c r="N10" s="57"/>
      <c r="O10" s="57"/>
      <c r="P10" s="57"/>
      <c r="Q10" s="57"/>
      <c r="R10" s="57">
        <f>データ!O6</f>
        <v>98.39</v>
      </c>
      <c r="S10" s="57"/>
      <c r="T10" s="57"/>
      <c r="U10" s="57"/>
      <c r="V10" s="57"/>
      <c r="W10" s="57"/>
      <c r="X10" s="57"/>
      <c r="Y10" s="57"/>
      <c r="Z10" s="65">
        <f>データ!P6</f>
        <v>2322</v>
      </c>
      <c r="AA10" s="65"/>
      <c r="AB10" s="65"/>
      <c r="AC10" s="65"/>
      <c r="AD10" s="65"/>
      <c r="AE10" s="65"/>
      <c r="AF10" s="65"/>
      <c r="AG10" s="65"/>
      <c r="AH10" s="2"/>
      <c r="AI10" s="65">
        <f>データ!T6</f>
        <v>12374</v>
      </c>
      <c r="AJ10" s="65"/>
      <c r="AK10" s="65"/>
      <c r="AL10" s="65"/>
      <c r="AM10" s="65"/>
      <c r="AN10" s="65"/>
      <c r="AO10" s="65"/>
      <c r="AP10" s="65"/>
      <c r="AQ10" s="57">
        <f>データ!U6</f>
        <v>58.2</v>
      </c>
      <c r="AR10" s="57"/>
      <c r="AS10" s="57"/>
      <c r="AT10" s="57"/>
      <c r="AU10" s="57"/>
      <c r="AV10" s="57"/>
      <c r="AW10" s="57"/>
      <c r="AX10" s="57"/>
      <c r="AY10" s="57">
        <f>データ!V6</f>
        <v>212.61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113654</v>
      </c>
      <c r="D6" s="31">
        <f t="shared" si="3"/>
        <v>46</v>
      </c>
      <c r="E6" s="31">
        <f t="shared" si="3"/>
        <v>1</v>
      </c>
      <c r="F6" s="31">
        <f t="shared" si="3"/>
        <v>0</v>
      </c>
      <c r="G6" s="31">
        <f t="shared" si="3"/>
        <v>1</v>
      </c>
      <c r="H6" s="31" t="str">
        <f t="shared" si="3"/>
        <v>埼玉県　小鹿野町</v>
      </c>
      <c r="I6" s="31" t="str">
        <f t="shared" si="3"/>
        <v>法適用</v>
      </c>
      <c r="J6" s="31" t="str">
        <f t="shared" si="3"/>
        <v>水道事業</v>
      </c>
      <c r="K6" s="31" t="str">
        <f t="shared" si="3"/>
        <v>末端給水事業</v>
      </c>
      <c r="L6" s="31" t="str">
        <f t="shared" si="3"/>
        <v>A7</v>
      </c>
      <c r="M6" s="32" t="str">
        <f t="shared" si="3"/>
        <v>-</v>
      </c>
      <c r="N6" s="32">
        <f t="shared" si="3"/>
        <v>84.75</v>
      </c>
      <c r="O6" s="32">
        <f t="shared" si="3"/>
        <v>98.39</v>
      </c>
      <c r="P6" s="32">
        <f t="shared" si="3"/>
        <v>2322</v>
      </c>
      <c r="Q6" s="32">
        <f t="shared" si="3"/>
        <v>12788</v>
      </c>
      <c r="R6" s="32">
        <f t="shared" si="3"/>
        <v>171.26</v>
      </c>
      <c r="S6" s="32">
        <f t="shared" si="3"/>
        <v>74.67</v>
      </c>
      <c r="T6" s="32">
        <f t="shared" si="3"/>
        <v>12374</v>
      </c>
      <c r="U6" s="32">
        <f t="shared" si="3"/>
        <v>58.2</v>
      </c>
      <c r="V6" s="32">
        <f t="shared" si="3"/>
        <v>212.61</v>
      </c>
      <c r="W6" s="33">
        <f>IF(W7="",NA(),W7)</f>
        <v>109.79</v>
      </c>
      <c r="X6" s="33">
        <f t="shared" ref="X6:AF6" si="4">IF(X7="",NA(),X7)</f>
        <v>106.28</v>
      </c>
      <c r="Y6" s="33">
        <f t="shared" si="4"/>
        <v>98.28</v>
      </c>
      <c r="Z6" s="33">
        <f t="shared" si="4"/>
        <v>97.62</v>
      </c>
      <c r="AA6" s="33">
        <f t="shared" si="4"/>
        <v>94.83</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3">
        <f t="shared" si="5"/>
        <v>1.73</v>
      </c>
      <c r="AK6" s="33">
        <f t="shared" si="5"/>
        <v>4.18</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1596.17</v>
      </c>
      <c r="AT6" s="33">
        <f t="shared" ref="AT6:BB6" si="6">IF(AT7="",NA(),AT7)</f>
        <v>807.76</v>
      </c>
      <c r="AU6" s="33">
        <f t="shared" si="6"/>
        <v>4784.96</v>
      </c>
      <c r="AV6" s="33">
        <f t="shared" si="6"/>
        <v>5826.39</v>
      </c>
      <c r="AW6" s="33">
        <f t="shared" si="6"/>
        <v>838.67</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201.32</v>
      </c>
      <c r="BE6" s="33">
        <f t="shared" ref="BE6:BM6" si="7">IF(BE7="",NA(),BE7)</f>
        <v>191.18</v>
      </c>
      <c r="BF6" s="33">
        <f t="shared" si="7"/>
        <v>179.46</v>
      </c>
      <c r="BG6" s="33">
        <f t="shared" si="7"/>
        <v>168.46</v>
      </c>
      <c r="BH6" s="33">
        <f t="shared" si="7"/>
        <v>163.77000000000001</v>
      </c>
      <c r="BI6" s="33">
        <f t="shared" si="7"/>
        <v>462.52</v>
      </c>
      <c r="BJ6" s="33">
        <f t="shared" si="7"/>
        <v>474.06</v>
      </c>
      <c r="BK6" s="33">
        <f t="shared" si="7"/>
        <v>458</v>
      </c>
      <c r="BL6" s="33">
        <f t="shared" si="7"/>
        <v>443.13</v>
      </c>
      <c r="BM6" s="33">
        <f t="shared" si="7"/>
        <v>442.54</v>
      </c>
      <c r="BN6" s="32" t="str">
        <f>IF(BN7="","",IF(BN7="-","【-】","【"&amp;SUBSTITUTE(TEXT(BN7,"#,##0.00"),"-","△")&amp;"】"))</f>
        <v>【283.72】</v>
      </c>
      <c r="BO6" s="33">
        <f>IF(BO7="",NA(),BO7)</f>
        <v>107.73</v>
      </c>
      <c r="BP6" s="33">
        <f t="shared" ref="BP6:BX6" si="8">IF(BP7="",NA(),BP7)</f>
        <v>104.9</v>
      </c>
      <c r="BQ6" s="33">
        <f t="shared" si="8"/>
        <v>96.55</v>
      </c>
      <c r="BR6" s="33">
        <f t="shared" si="8"/>
        <v>95.46</v>
      </c>
      <c r="BS6" s="33">
        <f t="shared" si="8"/>
        <v>92.27</v>
      </c>
      <c r="BT6" s="33">
        <f t="shared" si="8"/>
        <v>99.71</v>
      </c>
      <c r="BU6" s="33">
        <f t="shared" si="8"/>
        <v>96.62</v>
      </c>
      <c r="BV6" s="33">
        <f t="shared" si="8"/>
        <v>96.27</v>
      </c>
      <c r="BW6" s="33">
        <f t="shared" si="8"/>
        <v>95.4</v>
      </c>
      <c r="BX6" s="33">
        <f t="shared" si="8"/>
        <v>98.6</v>
      </c>
      <c r="BY6" s="32" t="str">
        <f>IF(BY7="","",IF(BY7="-","【-】","【"&amp;SUBSTITUTE(TEXT(BY7,"#,##0.00"),"-","△")&amp;"】"))</f>
        <v>【104.60】</v>
      </c>
      <c r="BZ6" s="33">
        <f>IF(BZ7="",NA(),BZ7)</f>
        <v>134.44</v>
      </c>
      <c r="CA6" s="33">
        <f t="shared" ref="CA6:CI6" si="9">IF(CA7="",NA(),CA7)</f>
        <v>136.83000000000001</v>
      </c>
      <c r="CB6" s="33">
        <f t="shared" si="9"/>
        <v>149.02000000000001</v>
      </c>
      <c r="CC6" s="33">
        <f t="shared" si="9"/>
        <v>151.19999999999999</v>
      </c>
      <c r="CD6" s="33">
        <f t="shared" si="9"/>
        <v>156.91999999999999</v>
      </c>
      <c r="CE6" s="33">
        <f t="shared" si="9"/>
        <v>176.84</v>
      </c>
      <c r="CF6" s="33">
        <f t="shared" si="9"/>
        <v>184.53</v>
      </c>
      <c r="CG6" s="33">
        <f t="shared" si="9"/>
        <v>186.94</v>
      </c>
      <c r="CH6" s="33">
        <f t="shared" si="9"/>
        <v>186.15</v>
      </c>
      <c r="CI6" s="33">
        <f t="shared" si="9"/>
        <v>181.67</v>
      </c>
      <c r="CJ6" s="32" t="str">
        <f>IF(CJ7="","",IF(CJ7="-","【-】","【"&amp;SUBSTITUTE(TEXT(CJ7,"#,##0.00"),"-","△")&amp;"】"))</f>
        <v>【164.21】</v>
      </c>
      <c r="CK6" s="33">
        <f>IF(CK7="",NA(),CK7)</f>
        <v>68.56</v>
      </c>
      <c r="CL6" s="33">
        <f t="shared" ref="CL6:CT6" si="10">IF(CL7="",NA(),CL7)</f>
        <v>64.45</v>
      </c>
      <c r="CM6" s="33">
        <f t="shared" si="10"/>
        <v>61.17</v>
      </c>
      <c r="CN6" s="33">
        <f t="shared" si="10"/>
        <v>62.5</v>
      </c>
      <c r="CO6" s="33">
        <f t="shared" si="10"/>
        <v>64.98</v>
      </c>
      <c r="CP6" s="33">
        <f t="shared" si="10"/>
        <v>53.5</v>
      </c>
      <c r="CQ6" s="33">
        <f t="shared" si="10"/>
        <v>52.9</v>
      </c>
      <c r="CR6" s="33">
        <f t="shared" si="10"/>
        <v>54.51</v>
      </c>
      <c r="CS6" s="33">
        <f t="shared" si="10"/>
        <v>54.47</v>
      </c>
      <c r="CT6" s="33">
        <f t="shared" si="10"/>
        <v>53.61</v>
      </c>
      <c r="CU6" s="32" t="str">
        <f>IF(CU7="","",IF(CU7="-","【-】","【"&amp;SUBSTITUTE(TEXT(CU7,"#,##0.00"),"-","△")&amp;"】"))</f>
        <v>【59.80】</v>
      </c>
      <c r="CV6" s="33">
        <f>IF(CV7="",NA(),CV7)</f>
        <v>87.52</v>
      </c>
      <c r="CW6" s="33">
        <f t="shared" ref="CW6:DE6" si="11">IF(CW7="",NA(),CW7)</f>
        <v>89.35</v>
      </c>
      <c r="CX6" s="33">
        <f t="shared" si="11"/>
        <v>92.9</v>
      </c>
      <c r="CY6" s="33">
        <f t="shared" si="11"/>
        <v>90.67</v>
      </c>
      <c r="CZ6" s="33">
        <f t="shared" si="11"/>
        <v>87.09</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39.979999999999997</v>
      </c>
      <c r="DH6" s="33">
        <f t="shared" ref="DH6:DP6" si="12">IF(DH7="",NA(),DH7)</f>
        <v>40.9</v>
      </c>
      <c r="DI6" s="33">
        <f t="shared" si="12"/>
        <v>42</v>
      </c>
      <c r="DJ6" s="33">
        <f t="shared" si="12"/>
        <v>43.04</v>
      </c>
      <c r="DK6" s="33">
        <f t="shared" si="12"/>
        <v>50.88</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16.77</v>
      </c>
      <c r="DS6" s="33">
        <f t="shared" ref="DS6:EA6" si="13">IF(DS7="",NA(),DS7)</f>
        <v>15.45</v>
      </c>
      <c r="DT6" s="33">
        <f t="shared" si="13"/>
        <v>15.42</v>
      </c>
      <c r="DU6" s="33">
        <f t="shared" si="13"/>
        <v>15.12</v>
      </c>
      <c r="DV6" s="33">
        <f t="shared" si="13"/>
        <v>16.7</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1.31</v>
      </c>
      <c r="ED6" s="33">
        <f t="shared" ref="ED6:EL6" si="14">IF(ED7="",NA(),ED7)</f>
        <v>1.33</v>
      </c>
      <c r="EE6" s="33">
        <f t="shared" si="14"/>
        <v>1.26</v>
      </c>
      <c r="EF6" s="33">
        <f t="shared" si="14"/>
        <v>1.22</v>
      </c>
      <c r="EG6" s="33">
        <f t="shared" si="14"/>
        <v>0.97</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113654</v>
      </c>
      <c r="D7" s="35">
        <v>46</v>
      </c>
      <c r="E7" s="35">
        <v>1</v>
      </c>
      <c r="F7" s="35">
        <v>0</v>
      </c>
      <c r="G7" s="35">
        <v>1</v>
      </c>
      <c r="H7" s="35" t="s">
        <v>93</v>
      </c>
      <c r="I7" s="35" t="s">
        <v>94</v>
      </c>
      <c r="J7" s="35" t="s">
        <v>95</v>
      </c>
      <c r="K7" s="35" t="s">
        <v>96</v>
      </c>
      <c r="L7" s="35" t="s">
        <v>97</v>
      </c>
      <c r="M7" s="36" t="s">
        <v>98</v>
      </c>
      <c r="N7" s="36">
        <v>84.75</v>
      </c>
      <c r="O7" s="36">
        <v>98.39</v>
      </c>
      <c r="P7" s="36">
        <v>2322</v>
      </c>
      <c r="Q7" s="36">
        <v>12788</v>
      </c>
      <c r="R7" s="36">
        <v>171.26</v>
      </c>
      <c r="S7" s="36">
        <v>74.67</v>
      </c>
      <c r="T7" s="36">
        <v>12374</v>
      </c>
      <c r="U7" s="36">
        <v>58.2</v>
      </c>
      <c r="V7" s="36">
        <v>212.61</v>
      </c>
      <c r="W7" s="36">
        <v>109.79</v>
      </c>
      <c r="X7" s="36">
        <v>106.28</v>
      </c>
      <c r="Y7" s="36">
        <v>98.28</v>
      </c>
      <c r="Z7" s="36">
        <v>97.62</v>
      </c>
      <c r="AA7" s="36">
        <v>94.83</v>
      </c>
      <c r="AB7" s="36">
        <v>111.1</v>
      </c>
      <c r="AC7" s="36">
        <v>109.08</v>
      </c>
      <c r="AD7" s="36">
        <v>108.33</v>
      </c>
      <c r="AE7" s="36">
        <v>107.95</v>
      </c>
      <c r="AF7" s="36">
        <v>109.49</v>
      </c>
      <c r="AG7" s="36">
        <v>113.03</v>
      </c>
      <c r="AH7" s="36">
        <v>0</v>
      </c>
      <c r="AI7" s="36">
        <v>0</v>
      </c>
      <c r="AJ7" s="36">
        <v>1.73</v>
      </c>
      <c r="AK7" s="36">
        <v>4.18</v>
      </c>
      <c r="AL7" s="36">
        <v>0</v>
      </c>
      <c r="AM7" s="36">
        <v>17.43</v>
      </c>
      <c r="AN7" s="36">
        <v>16.09</v>
      </c>
      <c r="AO7" s="36">
        <v>15.69</v>
      </c>
      <c r="AP7" s="36">
        <v>13.47</v>
      </c>
      <c r="AQ7" s="36">
        <v>9.49</v>
      </c>
      <c r="AR7" s="36">
        <v>0.81</v>
      </c>
      <c r="AS7" s="36">
        <v>1596.17</v>
      </c>
      <c r="AT7" s="36">
        <v>807.76</v>
      </c>
      <c r="AU7" s="36">
        <v>4784.96</v>
      </c>
      <c r="AV7" s="36">
        <v>5826.39</v>
      </c>
      <c r="AW7" s="36">
        <v>838.67</v>
      </c>
      <c r="AX7" s="36">
        <v>1149.75</v>
      </c>
      <c r="AY7" s="36">
        <v>1128.25</v>
      </c>
      <c r="AZ7" s="36">
        <v>1159.4100000000001</v>
      </c>
      <c r="BA7" s="36">
        <v>1081.23</v>
      </c>
      <c r="BB7" s="36">
        <v>406.37</v>
      </c>
      <c r="BC7" s="36">
        <v>264.16000000000003</v>
      </c>
      <c r="BD7" s="36">
        <v>201.32</v>
      </c>
      <c r="BE7" s="36">
        <v>191.18</v>
      </c>
      <c r="BF7" s="36">
        <v>179.46</v>
      </c>
      <c r="BG7" s="36">
        <v>168.46</v>
      </c>
      <c r="BH7" s="36">
        <v>163.77000000000001</v>
      </c>
      <c r="BI7" s="36">
        <v>462.52</v>
      </c>
      <c r="BJ7" s="36">
        <v>474.06</v>
      </c>
      <c r="BK7" s="36">
        <v>458</v>
      </c>
      <c r="BL7" s="36">
        <v>443.13</v>
      </c>
      <c r="BM7" s="36">
        <v>442.54</v>
      </c>
      <c r="BN7" s="36">
        <v>283.72000000000003</v>
      </c>
      <c r="BO7" s="36">
        <v>107.73</v>
      </c>
      <c r="BP7" s="36">
        <v>104.9</v>
      </c>
      <c r="BQ7" s="36">
        <v>96.55</v>
      </c>
      <c r="BR7" s="36">
        <v>95.46</v>
      </c>
      <c r="BS7" s="36">
        <v>92.27</v>
      </c>
      <c r="BT7" s="36">
        <v>99.71</v>
      </c>
      <c r="BU7" s="36">
        <v>96.62</v>
      </c>
      <c r="BV7" s="36">
        <v>96.27</v>
      </c>
      <c r="BW7" s="36">
        <v>95.4</v>
      </c>
      <c r="BX7" s="36">
        <v>98.6</v>
      </c>
      <c r="BY7" s="36">
        <v>104.6</v>
      </c>
      <c r="BZ7" s="36">
        <v>134.44</v>
      </c>
      <c r="CA7" s="36">
        <v>136.83000000000001</v>
      </c>
      <c r="CB7" s="36">
        <v>149.02000000000001</v>
      </c>
      <c r="CC7" s="36">
        <v>151.19999999999999</v>
      </c>
      <c r="CD7" s="36">
        <v>156.91999999999999</v>
      </c>
      <c r="CE7" s="36">
        <v>176.84</v>
      </c>
      <c r="CF7" s="36">
        <v>184.53</v>
      </c>
      <c r="CG7" s="36">
        <v>186.94</v>
      </c>
      <c r="CH7" s="36">
        <v>186.15</v>
      </c>
      <c r="CI7" s="36">
        <v>181.67</v>
      </c>
      <c r="CJ7" s="36">
        <v>164.21</v>
      </c>
      <c r="CK7" s="36">
        <v>68.56</v>
      </c>
      <c r="CL7" s="36">
        <v>64.45</v>
      </c>
      <c r="CM7" s="36">
        <v>61.17</v>
      </c>
      <c r="CN7" s="36">
        <v>62.5</v>
      </c>
      <c r="CO7" s="36">
        <v>64.98</v>
      </c>
      <c r="CP7" s="36">
        <v>53.5</v>
      </c>
      <c r="CQ7" s="36">
        <v>52.9</v>
      </c>
      <c r="CR7" s="36">
        <v>54.51</v>
      </c>
      <c r="CS7" s="36">
        <v>54.47</v>
      </c>
      <c r="CT7" s="36">
        <v>53.61</v>
      </c>
      <c r="CU7" s="36">
        <v>59.8</v>
      </c>
      <c r="CV7" s="36">
        <v>87.52</v>
      </c>
      <c r="CW7" s="36">
        <v>89.35</v>
      </c>
      <c r="CX7" s="36">
        <v>92.9</v>
      </c>
      <c r="CY7" s="36">
        <v>90.67</v>
      </c>
      <c r="CZ7" s="36">
        <v>87.09</v>
      </c>
      <c r="DA7" s="36">
        <v>82.8</v>
      </c>
      <c r="DB7" s="36">
        <v>81.63</v>
      </c>
      <c r="DC7" s="36">
        <v>81.790000000000006</v>
      </c>
      <c r="DD7" s="36">
        <v>81.459999999999994</v>
      </c>
      <c r="DE7" s="36">
        <v>81.31</v>
      </c>
      <c r="DF7" s="36">
        <v>89.78</v>
      </c>
      <c r="DG7" s="36">
        <v>39.979999999999997</v>
      </c>
      <c r="DH7" s="36">
        <v>40.9</v>
      </c>
      <c r="DI7" s="36">
        <v>42</v>
      </c>
      <c r="DJ7" s="36">
        <v>43.04</v>
      </c>
      <c r="DK7" s="36">
        <v>50.88</v>
      </c>
      <c r="DL7" s="36">
        <v>35.71</v>
      </c>
      <c r="DM7" s="36">
        <v>37.25</v>
      </c>
      <c r="DN7" s="36">
        <v>37.799999999999997</v>
      </c>
      <c r="DO7" s="36">
        <v>38.520000000000003</v>
      </c>
      <c r="DP7" s="36">
        <v>46.67</v>
      </c>
      <c r="DQ7" s="36">
        <v>46.31</v>
      </c>
      <c r="DR7" s="36">
        <v>16.77</v>
      </c>
      <c r="DS7" s="36">
        <v>15.45</v>
      </c>
      <c r="DT7" s="36">
        <v>15.42</v>
      </c>
      <c r="DU7" s="36">
        <v>15.12</v>
      </c>
      <c r="DV7" s="36">
        <v>16.7</v>
      </c>
      <c r="DW7" s="36">
        <v>6.62</v>
      </c>
      <c r="DX7" s="36">
        <v>7.9</v>
      </c>
      <c r="DY7" s="36">
        <v>8.2200000000000006</v>
      </c>
      <c r="DZ7" s="36">
        <v>9.43</v>
      </c>
      <c r="EA7" s="36">
        <v>10.029999999999999</v>
      </c>
      <c r="EB7" s="36">
        <v>12.42</v>
      </c>
      <c r="EC7" s="36">
        <v>1.31</v>
      </c>
      <c r="ED7" s="36">
        <v>1.33</v>
      </c>
      <c r="EE7" s="36">
        <v>1.26</v>
      </c>
      <c r="EF7" s="36">
        <v>1.22</v>
      </c>
      <c r="EG7" s="36">
        <v>0.97</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2016-03-29T04:28:47Z</cp:lastPrinted>
  <dcterms:created xsi:type="dcterms:W3CDTF">2016-02-03T07:17:38Z</dcterms:created>
  <dcterms:modified xsi:type="dcterms:W3CDTF">2016-03-29T04:28:49Z</dcterms:modified>
  <cp:category/>
</cp:coreProperties>
</file>