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5144\Downloads\"/>
    </mc:Choice>
  </mc:AlternateContent>
  <workbookProtection workbookPassword="B501" lockStructure="1"/>
  <bookViews>
    <workbookView xWindow="0" yWindow="0" windowWidth="20490" windowHeight="7920"/>
  </bookViews>
  <sheets>
    <sheet name="法非適用_下水道事業" sheetId="4" r:id="rId1"/>
    <sheet name="データ" sheetId="5" state="hidden" r:id="rId2"/>
  </sheets>
  <definedNames>
    <definedName name="_xlnm.Print_Area" localSheetId="0">法非適用_下水道事業!$A$1:$BZ$84</definedName>
  </definedName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<sst xmlns="http://schemas.openxmlformats.org/spreadsheetml/2006/main" count="275" uniqueCount="110">
  <si>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</si>
  <si>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</si>
  <si>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</si>
  <si>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</si>
  <si>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</si>
  <si>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</si>
  <si>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</si>
  <si>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</si>
  <si>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</si>
  <si>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</si>
  <si>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</si>
  <si>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</si>
  <si>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</si>
  <si>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</si>
  <si>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</si>
  <si>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</si>
  <si>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</si>
  <si>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</si>
  <si>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</si>
  <si>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</si>
  <si>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</si>
  <si>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</si>
  <si>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</si>
  <si>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</si>
  <si>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</si>
  <si>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</si>
  <si>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</si>
  <si>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</si>
  <si>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</si>
  <si>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</si>
  <si>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</si>
  <si>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</si>
  <si>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</si>
  <si>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</si>
  <si>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</si>
  <si>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</si>
  <si>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</si>
  <si>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</si>
  <si>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</si>
  <si>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</si>
  <si>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</si>
  <si>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</si>
  <si>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</si>
  <si>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</si>
  <si>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</si>
  <si>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</si>
  <si>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</si>
  <si>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</si>
  <si>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</si>
  <si>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</si>
  <si>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</si>
  <si>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</si>
  <si>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</si>
  <si>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</si>
  <si>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</si>
  <si>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</si>
  <si>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</si>
  <si>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</si>
  <si>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</si>
  <si>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</si>
  <si>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</si>
  <si>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</si>
  <si>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</si>
  <si>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</si>
  <si>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</si>
  <si>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</si>
  <si>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</si>
  <si>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</si>
  <si>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</si>
  <si>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</si>
  <si>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</si>
  <si>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</si>
  <si>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</si>
  <si>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</si>
  <si>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</si>
  <si>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</si>
  <si>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</si>
  <si>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</si>
  <si>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</si>
  <si>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</si>
  <si>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</si>
  <si>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</si>
  <si>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</si>
  <si>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</si>
  <si>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</si>
  <si>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</si>
  <si>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</si>
  <si>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</si>
  <si>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</si>
  <si>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</si>
  <si>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</si>
  <si>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</si>
  <si>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</si>
  <si>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</si>
  <si>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</si>
  <si>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</si>
  <si>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横瀬町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</si>
  <si>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</si>
  <si>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</si>
  <si>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</si>
  <si>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</si>
  <si>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</si>
  <si>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</si>
  <si>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</si>
  <si>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</si>
  <si>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</si>
  <si>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</si>
  <si>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</si>
  <si>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今回は、事業開始年度の数値であり、事業が年度途中から開始されたことや年度内の設置基数が極端に少なかった事から、類似する団体の数値とのかい離が見られます。
事業が3年程度継続した段階で改めて分析することで今後の事業運営に生かしていくことができると思われます。
</t>
    <rPh sb="0" eb="2">
      <t>コンカイ</t>
    </rPh>
    <rPh sb="11" eb="13">
      <t>スウチ</t>
    </rPh>
    <rPh sb="17" eb="19">
      <t>ジギョウ</t>
    </rPh>
    <rPh sb="20" eb="22">
      <t>ネンド</t>
    </rPh>
    <rPh sb="22" eb="24">
      <t>トチュウ</t>
    </rPh>
    <rPh sb="26" eb="28">
      <t>カイシ</t>
    </rPh>
    <rPh sb="34" eb="37">
      <t>ネンドナイ</t>
    </rPh>
    <rPh sb="38" eb="40">
      <t>セッチ</t>
    </rPh>
    <rPh sb="40" eb="42">
      <t>キスウ</t>
    </rPh>
    <rPh sb="43" eb="45">
      <t>キョクタン</t>
    </rPh>
    <rPh sb="46" eb="47">
      <t>スク</t>
    </rPh>
    <rPh sb="51" eb="52">
      <t>コト</t>
    </rPh>
    <rPh sb="55" eb="57">
      <t>ルイジ</t>
    </rPh>
    <rPh sb="59" eb="61">
      <t>ダンタイ</t>
    </rPh>
    <rPh sb="62" eb="64">
      <t>スウチ</t>
    </rPh>
    <rPh sb="68" eb="69">
      <t>リ</t>
    </rPh>
    <rPh sb="70" eb="71">
      <t>ミ</t>
    </rPh>
    <rPh sb="77" eb="79">
      <t>ジギョウ</t>
    </rPh>
    <rPh sb="81" eb="82">
      <t>ネン</t>
    </rPh>
    <rPh sb="82" eb="84">
      <t>テイド</t>
    </rPh>
    <rPh sb="84" eb="86">
      <t>ケイゾク</t>
    </rPh>
    <rPh sb="88" eb="90">
      <t>ダンカイ</t>
    </rPh>
    <rPh sb="91" eb="92">
      <t>アラタ</t>
    </rPh>
    <rPh sb="94" eb="96">
      <t>ブンセキ</t>
    </rPh>
    <rPh sb="101" eb="103">
      <t>コンゴ</t>
    </rPh>
    <rPh sb="104" eb="106">
      <t>ジギョウ</t>
    </rPh>
    <rPh sb="106" eb="108">
      <t>ウンエイ</t>
    </rPh>
    <rPh sb="109" eb="110">
      <t>イ</t>
    </rPh>
    <rPh sb="122" eb="123">
      <t>オモ</t>
    </rPh>
    <phoneticPr fontId="4"/>
  </si>
  <si>
    <t>今回は、事業の初年度であったこと、年度途中から事業が開始されたことや浄化槽の設置基数が極端に少なかったことから類似団体との数値にかい離が見られます。
浄化槽は建物ごとに設置して個別で汚水処理を行うため効率よく処理することができます。また、当町の浄化槽使用料は、保守点検・清掃・法定検査受検料・修繕料が含まれている事が特徴です。加えて、料金体系が人槽に応じた定額制のため、安定した収入を得ることができます。
現在は、収支のバランスがとれているため他会計からの繰入金は少なくなっています。
今後の社会情勢の変化や財政状況に応じて使用料の改定を検討するなど安定した健全経営ができるよう運営していきます。
あわせて、浄化槽や制度の利点を周知しながら、住民の衛生的な生活環境や横瀬町の水環境を守るため、設置管理事業を推進していきます。</t>
    <rPh sb="17" eb="19">
      <t>ネンド</t>
    </rPh>
    <rPh sb="19" eb="21">
      <t>トチュウ</t>
    </rPh>
    <rPh sb="23" eb="25">
      <t>ジギョウ</t>
    </rPh>
    <rPh sb="26" eb="28">
      <t>カイシ</t>
    </rPh>
    <rPh sb="55" eb="57">
      <t>ルイジ</t>
    </rPh>
    <rPh sb="57" eb="59">
      <t>ダンタイ</t>
    </rPh>
    <rPh sb="61" eb="63">
      <t>スウチ</t>
    </rPh>
    <rPh sb="66" eb="67">
      <t>リ</t>
    </rPh>
    <rPh sb="68" eb="69">
      <t>ミ</t>
    </rPh>
    <rPh sb="75" eb="78">
      <t>ジョウカソウ</t>
    </rPh>
    <rPh sb="79" eb="81">
      <t>タテモノ</t>
    </rPh>
    <rPh sb="84" eb="86">
      <t>セッチ</t>
    </rPh>
    <rPh sb="88" eb="90">
      <t>コベツ</t>
    </rPh>
    <rPh sb="91" eb="93">
      <t>オスイ</t>
    </rPh>
    <rPh sb="93" eb="95">
      <t>ショリ</t>
    </rPh>
    <rPh sb="96" eb="97">
      <t>オコナ</t>
    </rPh>
    <rPh sb="100" eb="102">
      <t>コウリツ</t>
    </rPh>
    <rPh sb="104" eb="106">
      <t>ショリ</t>
    </rPh>
    <rPh sb="119" eb="121">
      <t>トウチョウ</t>
    </rPh>
    <rPh sb="156" eb="157">
      <t>コト</t>
    </rPh>
    <rPh sb="158" eb="160">
      <t>トクチョウ</t>
    </rPh>
    <rPh sb="163" eb="164">
      <t>クワ</t>
    </rPh>
    <rPh sb="167" eb="169">
      <t>リョウキン</t>
    </rPh>
    <rPh sb="169" eb="171">
      <t>タイケイ</t>
    </rPh>
    <rPh sb="180" eb="181">
      <t>セイ</t>
    </rPh>
    <rPh sb="185" eb="187">
      <t>アンテイ</t>
    </rPh>
    <rPh sb="189" eb="191">
      <t>シュウニュウ</t>
    </rPh>
    <rPh sb="192" eb="193">
      <t>エ</t>
    </rPh>
    <rPh sb="203" eb="205">
      <t>ゲンザイ</t>
    </rPh>
    <rPh sb="207" eb="209">
      <t>シュウシ</t>
    </rPh>
    <rPh sb="222" eb="225">
      <t>タカイケイ</t>
    </rPh>
    <rPh sb="228" eb="231">
      <t>クリイレキン</t>
    </rPh>
    <rPh sb="232" eb="233">
      <t>スク</t>
    </rPh>
    <rPh sb="251" eb="253">
      <t>ヘンカ</t>
    </rPh>
    <rPh sb="262" eb="265">
      <t>シヨウリョウ</t>
    </rPh>
    <rPh sb="266" eb="268">
      <t>カイテイ</t>
    </rPh>
    <rPh sb="269" eb="271">
      <t>ケントウ</t>
    </rPh>
    <rPh sb="275" eb="277">
      <t>アンテイ</t>
    </rPh>
    <rPh sb="279" eb="281">
      <t>ケンゼン</t>
    </rPh>
    <rPh sb="281" eb="283">
      <t>ケイエイ</t>
    </rPh>
    <rPh sb="289" eb="291">
      <t>ウンエイ</t>
    </rPh>
    <rPh sb="304" eb="307">
      <t>ジョウカソウ</t>
    </rPh>
    <rPh sb="308" eb="310">
      <t>セイド</t>
    </rPh>
    <rPh sb="311" eb="313">
      <t>リテン</t>
    </rPh>
    <rPh sb="314" eb="316">
      <t>シュウチ</t>
    </rPh>
    <rPh sb="321" eb="323">
      <t>ジュウミン</t>
    </rPh>
    <rPh sb="324" eb="327">
      <t>エイセイテキ</t>
    </rPh>
    <rPh sb="328" eb="330">
      <t>セイカツ</t>
    </rPh>
    <rPh sb="330" eb="332">
      <t>カンキョウ</t>
    </rPh>
    <rPh sb="333" eb="336">
      <t>ヨコゼマチ</t>
    </rPh>
    <rPh sb="337" eb="340">
      <t>ミズカンキョウ</t>
    </rPh>
    <rPh sb="341" eb="342">
      <t>マモ</t>
    </rPh>
    <rPh sb="346" eb="348">
      <t>セッチ</t>
    </rPh>
    <rPh sb="348" eb="350">
      <t>カンリ</t>
    </rPh>
    <rPh sb="350" eb="352">
      <t>ジギョウ</t>
    </rPh>
    <rPh sb="353" eb="35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</si>
</sst>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2066096"/>
        <c:axId val="185207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52066096"/>
        <c:axId val="1852074256"/>
      </c:lineChart>
      <c:dateAx>
        <c:axId val="1852066096"/>
        <c:scaling>
          <c:orientation val="minMax"/>
        </c:scaling>
        <c:delete val="1"/>
        <c:axPos val="b"/>
        <c:numFmt formatCode="ge" sourceLinked="1"/>
        <c:majorTickMark val="none"/>
        <c:minorTickMark val="none"/>
        <c:tickLblPos val="none"/>
        <c:crossAx val="1852074256"/>
        <c:crosses val="autoZero"/>
        <c:auto val="1"/>
        <c:lblOffset val="100"/>
        <c:baseTimeUnit val="years"/>
      </c:dateAx>
      <c:valAx>
        <c:axId val="18520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06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161.54</c:v>
                </c:pt>
              </c:numCache>
            </c:numRef>
          </c:val>
        </c:ser>
        <c:dLbls>
          <c:showLegendKey val="0"/>
          <c:showVal val="0"/>
          <c:showCatName val="0"/>
          <c:showSerName val="0"/>
          <c:showPercent val="0"/>
          <c:showBubbleSize val="0"/>
        </c:dLbls>
        <c:gapWidth val="150"/>
        <c:axId val="1895017536"/>
        <c:axId val="1895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59.08</c:v>
                </c:pt>
              </c:numCache>
            </c:numRef>
          </c:val>
          <c:smooth val="0"/>
        </c:ser>
        <c:dLbls>
          <c:showLegendKey val="0"/>
          <c:showVal val="0"/>
          <c:showCatName val="0"/>
          <c:showSerName val="0"/>
          <c:showPercent val="0"/>
          <c:showBubbleSize val="0"/>
        </c:dLbls>
        <c:marker val="1"/>
        <c:smooth val="0"/>
        <c:axId val="1895017536"/>
        <c:axId val="1895015360"/>
      </c:lineChart>
      <c:dateAx>
        <c:axId val="1895017536"/>
        <c:scaling>
          <c:orientation val="minMax"/>
        </c:scaling>
        <c:delete val="1"/>
        <c:axPos val="b"/>
        <c:numFmt formatCode="ge" sourceLinked="1"/>
        <c:majorTickMark val="none"/>
        <c:minorTickMark val="none"/>
        <c:tickLblPos val="none"/>
        <c:crossAx val="1895015360"/>
        <c:crosses val="autoZero"/>
        <c:auto val="1"/>
        <c:lblOffset val="100"/>
        <c:baseTimeUnit val="years"/>
      </c:dateAx>
      <c:valAx>
        <c:axId val="18950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1895011008"/>
        <c:axId val="18950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77.12</c:v>
                </c:pt>
              </c:numCache>
            </c:numRef>
          </c:val>
          <c:smooth val="0"/>
        </c:ser>
        <c:dLbls>
          <c:showLegendKey val="0"/>
          <c:showVal val="0"/>
          <c:showCatName val="0"/>
          <c:showSerName val="0"/>
          <c:showPercent val="0"/>
          <c:showBubbleSize val="0"/>
        </c:dLbls>
        <c:marker val="1"/>
        <c:smooth val="0"/>
        <c:axId val="1895011008"/>
        <c:axId val="1895009376"/>
      </c:lineChart>
      <c:dateAx>
        <c:axId val="1895011008"/>
        <c:scaling>
          <c:orientation val="minMax"/>
        </c:scaling>
        <c:delete val="1"/>
        <c:axPos val="b"/>
        <c:numFmt formatCode="ge" sourceLinked="1"/>
        <c:majorTickMark val="none"/>
        <c:minorTickMark val="none"/>
        <c:tickLblPos val="none"/>
        <c:crossAx val="1895009376"/>
        <c:crosses val="autoZero"/>
        <c:auto val="1"/>
        <c:lblOffset val="100"/>
        <c:baseTimeUnit val="years"/>
      </c:dateAx>
      <c:valAx>
        <c:axId val="18950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164.36</c:v>
                </c:pt>
              </c:numCache>
            </c:numRef>
          </c:val>
        </c:ser>
        <c:dLbls>
          <c:showLegendKey val="0"/>
          <c:showVal val="0"/>
          <c:showCatName val="0"/>
          <c:showSerName val="0"/>
          <c:showPercent val="0"/>
          <c:showBubbleSize val="0"/>
        </c:dLbls>
        <c:gapWidth val="150"/>
        <c:axId val="1899617056"/>
        <c:axId val="18996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617056"/>
        <c:axId val="1899606720"/>
      </c:lineChart>
      <c:dateAx>
        <c:axId val="1899617056"/>
        <c:scaling>
          <c:orientation val="minMax"/>
        </c:scaling>
        <c:delete val="1"/>
        <c:axPos val="b"/>
        <c:numFmt formatCode="ge" sourceLinked="1"/>
        <c:majorTickMark val="none"/>
        <c:minorTickMark val="none"/>
        <c:tickLblPos val="none"/>
        <c:crossAx val="1899606720"/>
        <c:crosses val="autoZero"/>
        <c:auto val="1"/>
        <c:lblOffset val="100"/>
        <c:baseTimeUnit val="years"/>
      </c:dateAx>
      <c:valAx>
        <c:axId val="18996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6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606176"/>
        <c:axId val="1899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606176"/>
        <c:axId val="1899612160"/>
      </c:lineChart>
      <c:dateAx>
        <c:axId val="1899606176"/>
        <c:scaling>
          <c:orientation val="minMax"/>
        </c:scaling>
        <c:delete val="1"/>
        <c:axPos val="b"/>
        <c:numFmt formatCode="ge" sourceLinked="1"/>
        <c:majorTickMark val="none"/>
        <c:minorTickMark val="none"/>
        <c:tickLblPos val="none"/>
        <c:crossAx val="1899612160"/>
        <c:crosses val="autoZero"/>
        <c:auto val="1"/>
        <c:lblOffset val="100"/>
        <c:baseTimeUnit val="years"/>
      </c:dateAx>
      <c:valAx>
        <c:axId val="1899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6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615968"/>
        <c:axId val="18996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615968"/>
        <c:axId val="1899609984"/>
      </c:lineChart>
      <c:dateAx>
        <c:axId val="1899615968"/>
        <c:scaling>
          <c:orientation val="minMax"/>
        </c:scaling>
        <c:delete val="1"/>
        <c:axPos val="b"/>
        <c:numFmt formatCode="ge" sourceLinked="1"/>
        <c:majorTickMark val="none"/>
        <c:minorTickMark val="none"/>
        <c:tickLblPos val="none"/>
        <c:crossAx val="1899609984"/>
        <c:crosses val="autoZero"/>
        <c:auto val="1"/>
        <c:lblOffset val="100"/>
        <c:baseTimeUnit val="years"/>
      </c:dateAx>
      <c:valAx>
        <c:axId val="1899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6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617600"/>
        <c:axId val="18996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617600"/>
        <c:axId val="1899613248"/>
      </c:lineChart>
      <c:dateAx>
        <c:axId val="1899617600"/>
        <c:scaling>
          <c:orientation val="minMax"/>
        </c:scaling>
        <c:delete val="1"/>
        <c:axPos val="b"/>
        <c:numFmt formatCode="ge" sourceLinked="1"/>
        <c:majorTickMark val="none"/>
        <c:minorTickMark val="none"/>
        <c:tickLblPos val="none"/>
        <c:crossAx val="1899613248"/>
        <c:crosses val="autoZero"/>
        <c:auto val="1"/>
        <c:lblOffset val="100"/>
        <c:baseTimeUnit val="years"/>
      </c:dateAx>
      <c:valAx>
        <c:axId val="18996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6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9620320"/>
        <c:axId val="18996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620320"/>
        <c:axId val="1899614880"/>
      </c:lineChart>
      <c:dateAx>
        <c:axId val="1899620320"/>
        <c:scaling>
          <c:orientation val="minMax"/>
        </c:scaling>
        <c:delete val="1"/>
        <c:axPos val="b"/>
        <c:numFmt formatCode="ge" sourceLinked="1"/>
        <c:majorTickMark val="none"/>
        <c:minorTickMark val="none"/>
        <c:tickLblPos val="none"/>
        <c:crossAx val="1899614880"/>
        <c:crosses val="autoZero"/>
        <c:auto val="1"/>
        <c:lblOffset val="100"/>
        <c:baseTimeUnit val="years"/>
      </c:dateAx>
      <c:valAx>
        <c:axId val="18996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6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8305.08</c:v>
                </c:pt>
              </c:numCache>
            </c:numRef>
          </c:val>
        </c:ser>
        <c:dLbls>
          <c:showLegendKey val="0"/>
          <c:showVal val="0"/>
          <c:showCatName val="0"/>
          <c:showSerName val="0"/>
          <c:showPercent val="0"/>
          <c:showBubbleSize val="0"/>
        </c:dLbls>
        <c:gapWidth val="150"/>
        <c:axId val="1899612704"/>
        <c:axId val="18996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416.91</c:v>
                </c:pt>
              </c:numCache>
            </c:numRef>
          </c:val>
          <c:smooth val="0"/>
        </c:ser>
        <c:dLbls>
          <c:showLegendKey val="0"/>
          <c:showVal val="0"/>
          <c:showCatName val="0"/>
          <c:showSerName val="0"/>
          <c:showPercent val="0"/>
          <c:showBubbleSize val="0"/>
        </c:dLbls>
        <c:marker val="1"/>
        <c:smooth val="0"/>
        <c:axId val="1899612704"/>
        <c:axId val="1899621408"/>
      </c:lineChart>
      <c:dateAx>
        <c:axId val="1899612704"/>
        <c:scaling>
          <c:orientation val="minMax"/>
        </c:scaling>
        <c:delete val="1"/>
        <c:axPos val="b"/>
        <c:numFmt formatCode="ge" sourceLinked="1"/>
        <c:majorTickMark val="none"/>
        <c:minorTickMark val="none"/>
        <c:tickLblPos val="none"/>
        <c:crossAx val="1899621408"/>
        <c:crosses val="autoZero"/>
        <c:auto val="1"/>
        <c:lblOffset val="100"/>
        <c:baseTimeUnit val="years"/>
      </c:dateAx>
      <c:valAx>
        <c:axId val="18996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6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0.48</c:v>
                </c:pt>
              </c:numCache>
            </c:numRef>
          </c:val>
        </c:ser>
        <c:dLbls>
          <c:showLegendKey val="0"/>
          <c:showVal val="0"/>
          <c:showCatName val="0"/>
          <c:showSerName val="0"/>
          <c:showPercent val="0"/>
          <c:showBubbleSize val="0"/>
        </c:dLbls>
        <c:gapWidth val="150"/>
        <c:axId val="1895005024"/>
        <c:axId val="18950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57.93</c:v>
                </c:pt>
              </c:numCache>
            </c:numRef>
          </c:val>
          <c:smooth val="0"/>
        </c:ser>
        <c:dLbls>
          <c:showLegendKey val="0"/>
          <c:showVal val="0"/>
          <c:showCatName val="0"/>
          <c:showSerName val="0"/>
          <c:showPercent val="0"/>
          <c:showBubbleSize val="0"/>
        </c:dLbls>
        <c:marker val="1"/>
        <c:smooth val="0"/>
        <c:axId val="1895005024"/>
        <c:axId val="1895012096"/>
      </c:lineChart>
      <c:dateAx>
        <c:axId val="1895005024"/>
        <c:scaling>
          <c:orientation val="minMax"/>
        </c:scaling>
        <c:delete val="1"/>
        <c:axPos val="b"/>
        <c:numFmt formatCode="ge" sourceLinked="1"/>
        <c:majorTickMark val="none"/>
        <c:minorTickMark val="none"/>
        <c:tickLblPos val="none"/>
        <c:crossAx val="1895012096"/>
        <c:crosses val="autoZero"/>
        <c:auto val="1"/>
        <c:lblOffset val="100"/>
        <c:baseTimeUnit val="years"/>
      </c:dateAx>
      <c:valAx>
        <c:axId val="18950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0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1066.01</c:v>
                </c:pt>
              </c:numCache>
            </c:numRef>
          </c:val>
        </c:ser>
        <c:dLbls>
          <c:showLegendKey val="0"/>
          <c:showVal val="0"/>
          <c:showCatName val="0"/>
          <c:showSerName val="0"/>
          <c:showPercent val="0"/>
          <c:showBubbleSize val="0"/>
        </c:dLbls>
        <c:gapWidth val="150"/>
        <c:axId val="1895009920"/>
        <c:axId val="18950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276.93</c:v>
                </c:pt>
              </c:numCache>
            </c:numRef>
          </c:val>
          <c:smooth val="0"/>
        </c:ser>
        <c:dLbls>
          <c:showLegendKey val="0"/>
          <c:showVal val="0"/>
          <c:showCatName val="0"/>
          <c:showSerName val="0"/>
          <c:showPercent val="0"/>
          <c:showBubbleSize val="0"/>
        </c:dLbls>
        <c:marker val="1"/>
        <c:smooth val="0"/>
        <c:axId val="1895009920"/>
        <c:axId val="1895014816"/>
      </c:lineChart>
      <c:dateAx>
        <c:axId val="1895009920"/>
        <c:scaling>
          <c:orientation val="minMax"/>
        </c:scaling>
        <c:delete val="1"/>
        <c:axPos val="b"/>
        <c:numFmt formatCode="ge" sourceLinked="1"/>
        <c:majorTickMark val="none"/>
        <c:minorTickMark val="none"/>
        <c:tickLblPos val="none"/>
        <c:crossAx val="1895014816"/>
        <c:crosses val="autoZero"/>
        <c:auto val="1"/>
        <c:lblOffset val="100"/>
        <c:baseTimeUnit val="years"/>
      </c:dateAx>
      <c:valAx>
        <c:axId val="18950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0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C19" zoomScale="6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横瀬町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特定地域生活排水処理</v>
      </c>
      <c r="Q8" s="76"/>
      <c r="R8" s="76"/>
      <c r="S8" s="76"/>
      <c r="T8" s="76"/>
      <c r="U8" s="76"/>
      <c r="V8" s="76"/>
      <c r="W8" s="76" t="str">
        <f>データ!L6</f>
        <v>K3</v>
      </c>
      <c r="X8" s="76"/>
      <c r="Y8" s="76"/>
      <c r="Z8" s="76"/>
      <c r="AA8" s="76"/>
      <c r="AB8" s="76"/>
      <c r="AC8" s="76"/>
      <c r="AD8" s="3"/>
      <c r="AE8" s="3"/>
      <c r="AF8" s="3"/>
      <c r="AG8" s="3"/>
      <c r="AH8" s="3"/>
      <c r="AI8" s="3"/>
      <c r="AJ8" s="3"/>
      <c r="AK8" s="3"/>
      <c r="AL8" s="70">
        <f>データ!R6</f>
        <v>8792</v>
      </c>
      <c r="AM8" s="70"/>
      <c r="AN8" s="70"/>
      <c r="AO8" s="70"/>
      <c r="AP8" s="70"/>
      <c r="AQ8" s="70"/>
      <c r="AR8" s="70"/>
      <c r="AS8" s="70"/>
      <c r="AT8" s="69">
        <f>データ!S6</f>
        <v>49.36</v>
      </c>
      <c r="AU8" s="69"/>
      <c r="AV8" s="69"/>
      <c r="AW8" s="69"/>
      <c r="AX8" s="69"/>
      <c r="AY8" s="69"/>
      <c r="AZ8" s="69"/>
      <c r="BA8" s="69"/>
      <c r="BB8" s="69">
        <f>データ!T6</f>
        <v>178.12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0.23</v>
      </c>
      <c r="Q10" s="69"/>
      <c r="R10" s="69"/>
      <c r="S10" s="69"/>
      <c r="T10" s="69"/>
      <c r="U10" s="69"/>
      <c r="V10" s="69"/>
      <c r="W10" s="69">
        <f>データ!P6</f>
        <v>100</v>
      </c>
      <c r="X10" s="69"/>
      <c r="Y10" s="69"/>
      <c r="Z10" s="69"/>
      <c r="AA10" s="69"/>
      <c r="AB10" s="69"/>
      <c r="AC10" s="69"/>
      <c r="AD10" s="70">
        <f>データ!Q6</f>
        <v>3456</v>
      </c>
      <c r="AE10" s="70"/>
      <c r="AF10" s="70"/>
      <c r="AG10" s="70"/>
      <c r="AH10" s="70"/>
      <c r="AI10" s="70"/>
      <c r="AJ10" s="70"/>
      <c r="AK10" s="2"/>
      <c r="AL10" s="70">
        <f>データ!U6</f>
        <v>20</v>
      </c>
      <c r="AM10" s="70"/>
      <c r="AN10" s="70"/>
      <c r="AO10" s="70"/>
      <c r="AP10" s="70"/>
      <c r="AQ10" s="70"/>
      <c r="AR10" s="70"/>
      <c r="AS10" s="70"/>
      <c r="AT10" s="69">
        <f>データ!V6</f>
        <v>0.14000000000000001</v>
      </c>
      <c r="AU10" s="69"/>
      <c r="AV10" s="69"/>
      <c r="AW10" s="69"/>
      <c r="AX10" s="69"/>
      <c r="AY10" s="69"/>
      <c r="AZ10" s="69"/>
      <c r="BA10" s="69"/>
      <c r="BB10" s="69">
        <f>データ!W6</f>
        <v>142.86000000000001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113611</v>
      </c>
      <c r="D6" s="31">
        <f t="shared" si="3"/>
        <v>47</v>
      </c>
      <c r="E6" s="31">
        <f t="shared" si="3"/>
        <v>18</v>
      </c>
      <c r="F6" s="31">
        <f t="shared" si="3"/>
        <v>0</v>
      </c>
      <c r="G6" s="31">
        <f t="shared" si="3"/>
        <v>0</v>
      </c>
      <c r="H6" s="31" t="str">
        <f t="shared" si="3"/>
        <v>埼玉県　横瀬町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0.23</v>
      </c>
      <c r="P6" s="32">
        <f t="shared" si="3"/>
        <v>100</v>
      </c>
      <c r="Q6" s="32">
        <f t="shared" si="3"/>
        <v>3456</v>
      </c>
      <c r="R6" s="32">
        <f t="shared" si="3"/>
        <v>8792</v>
      </c>
      <c r="S6" s="32">
        <f t="shared" si="3"/>
        <v>49.36</v>
      </c>
      <c r="T6" s="32">
        <f t="shared" si="3"/>
        <v>178.12</v>
      </c>
      <c r="U6" s="32">
        <f t="shared" si="3"/>
        <v>20</v>
      </c>
      <c r="V6" s="32">
        <f t="shared" si="3"/>
        <v>0.14000000000000001</v>
      </c>
      <c r="W6" s="32">
        <f t="shared" si="3"/>
        <v>142.86000000000001</v>
      </c>
      <c r="X6" s="33" t="str">
        <f>IF(X7="",NA(),X7)</f>
        <v>-</v>
      </c>
      <c r="Y6" s="33" t="str">
        <f t="shared" ref="Y6:AG6" si="4">IF(Y7="",NA(),Y7)</f>
        <v>-</v>
      </c>
      <c r="Z6" s="33" t="str">
        <f t="shared" si="4"/>
        <v>-</v>
      </c>
      <c r="AA6" s="33" t="str">
        <f t="shared" si="4"/>
        <v>-</v>
      </c>
      <c r="AB6" s="33">
        <f t="shared" si="4"/>
        <v>164.36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8305.08</v>
      </c>
      <c r="BJ6" s="33" t="str">
        <f t="shared" si="7"/>
        <v>-</v>
      </c>
      <c r="BK6" s="33" t="str">
        <f t="shared" si="7"/>
        <v>-</v>
      </c>
      <c r="BL6" s="33" t="str">
        <f t="shared" si="7"/>
        <v>-</v>
      </c>
      <c r="BM6" s="33" t="str">
        <f t="shared" si="7"/>
        <v>-</v>
      </c>
      <c r="BN6" s="33">
        <f t="shared" si="7"/>
        <v>416.91</v>
      </c>
      <c r="BO6" s="32" t="str">
        <f>IF(BO7="","",IF(BO7="-","【-】","【"&amp;SUBSTITUTE(TEXT(BO7,"#,##0.00"),"-","△")&amp;"】"))</f>
        <v>【375.36】</v>
      </c>
      <c r="BP6" s="33" t="str">
        <f>IF(BP7="",NA(),BP7)</f>
        <v>-</v>
      </c>
      <c r="BQ6" s="33" t="str">
        <f t="shared" ref="BQ6:BY6" si="8">IF(BQ7="",NA(),BQ7)</f>
        <v>-</v>
      </c>
      <c r="BR6" s="33" t="str">
        <f t="shared" si="8"/>
        <v>-</v>
      </c>
      <c r="BS6" s="33" t="str">
        <f t="shared" si="8"/>
        <v>-</v>
      </c>
      <c r="BT6" s="33">
        <f t="shared" si="8"/>
        <v>0.48</v>
      </c>
      <c r="BU6" s="33" t="str">
        <f t="shared" si="8"/>
        <v>-</v>
      </c>
      <c r="BV6" s="33" t="str">
        <f t="shared" si="8"/>
        <v>-</v>
      </c>
      <c r="BW6" s="33" t="str">
        <f t="shared" si="8"/>
        <v>-</v>
      </c>
      <c r="BX6" s="33" t="str">
        <f t="shared" si="8"/>
        <v>-</v>
      </c>
      <c r="BY6" s="33">
        <f t="shared" si="8"/>
        <v>57.93</v>
      </c>
      <c r="BZ6" s="32" t="str">
        <f>IF(BZ7="","",IF(BZ7="-","【-】","【"&amp;SUBSTITUTE(TEXT(BZ7,"#,##0.00"),"-","△")&amp;"】"))</f>
        <v>【60.44】</v>
      </c>
      <c r="CA6" s="33" t="str">
        <f>IF(CA7="",NA(),CA7)</f>
        <v>-</v>
      </c>
      <c r="CB6" s="33" t="str">
        <f t="shared" ref="CB6:CJ6" si="9">IF(CB7="",NA(),CB7)</f>
        <v>-</v>
      </c>
      <c r="CC6" s="33" t="str">
        <f t="shared" si="9"/>
        <v>-</v>
      </c>
      <c r="CD6" s="33" t="str">
        <f t="shared" si="9"/>
        <v>-</v>
      </c>
      <c r="CE6" s="33">
        <f t="shared" si="9"/>
        <v>1066.01</v>
      </c>
      <c r="CF6" s="33" t="str">
        <f t="shared" si="9"/>
        <v>-</v>
      </c>
      <c r="CG6" s="33" t="str">
        <f t="shared" si="9"/>
        <v>-</v>
      </c>
      <c r="CH6" s="33" t="str">
        <f t="shared" si="9"/>
        <v>-</v>
      </c>
      <c r="CI6" s="33" t="str">
        <f t="shared" si="9"/>
        <v>-</v>
      </c>
      <c r="CJ6" s="33">
        <f t="shared" si="9"/>
        <v>276.93</v>
      </c>
      <c r="CK6" s="32" t="str">
        <f>IF(CK7="","",IF(CK7="-","【-】","【"&amp;SUBSTITUTE(TEXT(CK7,"#,##0.00"),"-","△")&amp;"】"))</f>
        <v>【267.61】</v>
      </c>
      <c r="CL6" s="33" t="str">
        <f>IF(CL7="",NA(),CL7)</f>
        <v>-</v>
      </c>
      <c r="CM6" s="33" t="str">
        <f t="shared" ref="CM6:CU6" si="10">IF(CM7="",NA(),CM7)</f>
        <v>-</v>
      </c>
      <c r="CN6" s="33" t="str">
        <f t="shared" si="10"/>
        <v>-</v>
      </c>
      <c r="CO6" s="33" t="str">
        <f t="shared" si="10"/>
        <v>-</v>
      </c>
      <c r="CP6" s="33">
        <f t="shared" si="10"/>
        <v>161.54</v>
      </c>
      <c r="CQ6" s="33" t="str">
        <f t="shared" si="10"/>
        <v>-</v>
      </c>
      <c r="CR6" s="33" t="str">
        <f t="shared" si="10"/>
        <v>-</v>
      </c>
      <c r="CS6" s="33" t="str">
        <f t="shared" si="10"/>
        <v>-</v>
      </c>
      <c r="CT6" s="33" t="str">
        <f t="shared" si="10"/>
        <v>-</v>
      </c>
      <c r="CU6" s="33">
        <f t="shared" si="10"/>
        <v>59.08</v>
      </c>
      <c r="CV6" s="32" t="str">
        <f>IF(CV7="","",IF(CV7="-","【-】","【"&amp;SUBSTITUTE(TEXT(CV7,"#,##0.00"),"-","△")&amp;"】"))</f>
        <v>【57.75】</v>
      </c>
      <c r="CW6" s="33" t="str">
        <f>IF(CW7="",NA(),CW7)</f>
        <v>-</v>
      </c>
      <c r="CX6" s="33" t="str">
        <f t="shared" ref="CX6:DF6" si="11">IF(CX7="",NA(),CX7)</f>
        <v>-</v>
      </c>
      <c r="CY6" s="33" t="str">
        <f t="shared" si="11"/>
        <v>-</v>
      </c>
      <c r="CZ6" s="33" t="str">
        <f t="shared" si="11"/>
        <v>-</v>
      </c>
      <c r="DA6" s="33">
        <f t="shared" si="11"/>
        <v>100</v>
      </c>
      <c r="DB6" s="33" t="str">
        <f t="shared" si="11"/>
        <v>-</v>
      </c>
      <c r="DC6" s="33" t="str">
        <f t="shared" si="11"/>
        <v>-</v>
      </c>
      <c r="DD6" s="33" t="str">
        <f t="shared" si="11"/>
        <v>-</v>
      </c>
      <c r="DE6" s="33" t="str">
        <f t="shared" si="11"/>
        <v>-</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113611</v>
      </c>
      <c r="D7" s="35">
        <v>47</v>
      </c>
      <c r="E7" s="35">
        <v>18</v>
      </c>
      <c r="F7" s="35">
        <v>0</v>
      </c>
      <c r="G7" s="35">
        <v>0</v>
      </c>
      <c r="H7" s="35" t="s">
        <v>96</v>
      </c>
      <c r="I7" s="35" t="s">
        <v>97</v>
      </c>
      <c r="J7" s="35" t="s">
        <v>98</v>
      </c>
      <c r="K7" s="35" t="s">
        <v>99</v>
      </c>
      <c r="L7" s="35" t="s">
        <v>100</v>
      </c>
      <c r="M7" s="36" t="s">
        <v>101</v>
      </c>
      <c r="N7" s="36" t="s">
        <v>102</v>
      </c>
      <c r="O7" s="36">
        <v>0.23</v>
      </c>
      <c r="P7" s="36">
        <v>100</v>
      </c>
      <c r="Q7" s="36">
        <v>3456</v>
      </c>
      <c r="R7" s="36">
        <v>8792</v>
      </c>
      <c r="S7" s="36">
        <v>49.36</v>
      </c>
      <c r="T7" s="36">
        <v>178.12</v>
      </c>
      <c r="U7" s="36">
        <v>20</v>
      </c>
      <c r="V7" s="36">
        <v>0.14000000000000001</v>
      </c>
      <c r="W7" s="36">
        <v>142.86000000000001</v>
      </c>
      <c r="X7" s="36" t="s">
        <v>101</v>
      </c>
      <c r="Y7" s="36" t="s">
        <v>101</v>
      </c>
      <c r="Z7" s="36" t="s">
        <v>101</v>
      </c>
      <c r="AA7" s="36" t="s">
        <v>101</v>
      </c>
      <c r="AB7" s="36">
        <v>164.36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8305.08</v>
      </c>
      <c r="BJ7" s="36" t="s">
        <v>101</v>
      </c>
      <c r="BK7" s="36" t="s">
        <v>101</v>
      </c>
      <c r="BL7" s="36" t="s">
        <v>101</v>
      </c>
      <c r="BM7" s="36" t="s">
        <v>101</v>
      </c>
      <c r="BN7" s="36">
        <v>416.91</v>
      </c>
      <c r="BO7" s="36">
        <v>375.36</v>
      </c>
      <c r="BP7" s="36" t="s">
        <v>101</v>
      </c>
      <c r="BQ7" s="36" t="s">
        <v>101</v>
      </c>
      <c r="BR7" s="36" t="s">
        <v>101</v>
      </c>
      <c r="BS7" s="36" t="s">
        <v>101</v>
      </c>
      <c r="BT7" s="36">
        <v>0.48</v>
      </c>
      <c r="BU7" s="36" t="s">
        <v>101</v>
      </c>
      <c r="BV7" s="36" t="s">
        <v>101</v>
      </c>
      <c r="BW7" s="36" t="s">
        <v>101</v>
      </c>
      <c r="BX7" s="36" t="s">
        <v>101</v>
      </c>
      <c r="BY7" s="36">
        <v>57.93</v>
      </c>
      <c r="BZ7" s="36">
        <v>60.44</v>
      </c>
      <c r="CA7" s="36" t="s">
        <v>101</v>
      </c>
      <c r="CB7" s="36" t="s">
        <v>101</v>
      </c>
      <c r="CC7" s="36" t="s">
        <v>101</v>
      </c>
      <c r="CD7" s="36" t="s">
        <v>101</v>
      </c>
      <c r="CE7" s="36">
        <v>1066.01</v>
      </c>
      <c r="CF7" s="36" t="s">
        <v>101</v>
      </c>
      <c r="CG7" s="36" t="s">
        <v>101</v>
      </c>
      <c r="CH7" s="36" t="s">
        <v>101</v>
      </c>
      <c r="CI7" s="36" t="s">
        <v>101</v>
      </c>
      <c r="CJ7" s="36">
        <v>276.93</v>
      </c>
      <c r="CK7" s="36">
        <v>267.61</v>
      </c>
      <c r="CL7" s="36" t="s">
        <v>101</v>
      </c>
      <c r="CM7" s="36" t="s">
        <v>101</v>
      </c>
      <c r="CN7" s="36" t="s">
        <v>101</v>
      </c>
      <c r="CO7" s="36" t="s">
        <v>101</v>
      </c>
      <c r="CP7" s="36">
        <v>161.54</v>
      </c>
      <c r="CQ7" s="36" t="s">
        <v>101</v>
      </c>
      <c r="CR7" s="36" t="s">
        <v>101</v>
      </c>
      <c r="CS7" s="36" t="s">
        <v>101</v>
      </c>
      <c r="CT7" s="36" t="s">
        <v>101</v>
      </c>
      <c r="CU7" s="36">
        <v>59.08</v>
      </c>
      <c r="CV7" s="36">
        <v>57.75</v>
      </c>
      <c r="CW7" s="36" t="s">
        <v>101</v>
      </c>
      <c r="CX7" s="36" t="s">
        <v>101</v>
      </c>
      <c r="CY7" s="36" t="s">
        <v>101</v>
      </c>
      <c r="CZ7" s="36" t="s">
        <v>101</v>
      </c>
      <c r="DA7" s="36">
        <v>100</v>
      </c>
      <c r="DB7" s="36" t="s">
        <v>101</v>
      </c>
      <c r="DC7" s="36" t="s">
        <v>101</v>
      </c>
      <c r="DD7" s="36" t="s">
        <v>101</v>
      </c>
      <c r="DE7" s="36" t="s">
        <v>101</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2016-02-22T05:33:19Z</cp:lastPrinted>
  <dcterms:created xsi:type="dcterms:W3CDTF">2016-02-03T09:25:00Z</dcterms:created>
  <dcterms:modified xsi:type="dcterms:W3CDTF">2016-02-22T05:33:50Z</dcterms:modified>
  <cp:category/>
</cp:coreProperties>
</file>