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05144\Downloads\"/>
    </mc:Choice>
  </mc:AlternateContent>
  <workbookProtection workbookPassword="B501" lockStructure="1"/>
  <bookViews>
    <workbookView xWindow="0" yWindow="0" windowWidth="20490" windowHeight="7920"/>
  </bookViews>
  <sheets>
    <sheet name="法非適用_下水道事業" sheetId="4" r:id="rId1"/>
    <sheet name="データ" sheetId="5" state="hidden" r:id="rId2"/>
  </sheets>
  <definedNames>
    <definedName name="_xlnm.Print_Area" localSheetId="0">法非適用_下水道事業!$A$1:$BZ$84</definedName>
  </definedName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<sst xmlns="http://schemas.openxmlformats.org/spreadsheetml/2006/main" count="221" uniqueCount="111">
  <si>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</si>
  <si>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</si>
  <si>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</si>
  <si>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</si>
  <si>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</si>
  <si>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</si>
  <si>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</si>
  <si>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</si>
  <si>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</si>
  <si>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</si>
  <si>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</si>
  <si>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</si>
  <si>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</si>
  <si>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</si>
  <si>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</si>
  <si>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</si>
  <si>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</si>
  <si>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</si>
  <si>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</si>
  <si>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</si>
  <si>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</si>
  <si>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</si>
  <si>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</si>
  <si>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</si>
  <si>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</si>
  <si>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</si>
  <si>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</si>
  <si>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</si>
  <si>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</si>
  <si>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</si>
  <si>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</si>
  <si>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</si>
  <si>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</si>
  <si>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</si>
  <si>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</si>
  <si>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</si>
  <si>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</si>
  <si>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</si>
  <si>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</si>
  <si>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</si>
  <si>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</si>
  <si>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</si>
  <si>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</si>
  <si>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</si>
  <si>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</si>
  <si>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</si>
  <si>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</si>
  <si>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</si>
  <si>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</si>
  <si>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</si>
  <si>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</si>
  <si>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</si>
  <si>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</si>
  <si>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</si>
  <si>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</si>
  <si>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</si>
  <si>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</si>
  <si>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</si>
  <si>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</si>
  <si>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</si>
  <si>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</si>
  <si>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</si>
  <si>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</si>
  <si>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</si>
  <si>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</si>
  <si>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</si>
  <si>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</si>
  <si>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</si>
  <si>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</si>
  <si>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</si>
  <si>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</si>
  <si>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</si>
  <si>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</si>
  <si>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</si>
  <si>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</si>
  <si>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</si>
  <si>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</si>
  <si>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</si>
  <si>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</si>
  <si>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</si>
  <si>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</si>
  <si>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</si>
  <si>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</si>
  <si>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</si>
  <si>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</si>
  <si>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</si>
  <si>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</si>
  <si>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</si>
  <si>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</si>
  <si>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</si>
  <si>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</si>
  <si>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</si>
  <si>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</si>
  <si>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</si>
  <si>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</si>
  <si>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</si>
  <si>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横瀬町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</si>
  <si>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</si>
  <si>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</si>
  <si>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</si>
  <si>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</si>
  <si>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</si>
  <si>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</si>
  <si>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</si>
  <si>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</si>
  <si>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</si>
  <si>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</si>
  <si>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</si>
  <si>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当町の公共下水道は、平成19年より供用開始して8年しか経過していないため下水道管渠の更新は行っていません。
今後は、下水道事業計画において、ストックマネジメントの考え方を取り入れ、適正な維持管理、計画的な施設更新ができるように取り組む必要があると考えています。
</t>
    <phoneticPr fontId="4"/>
  </si>
  <si>
    <t xml:space="preserve">横瀬町の下水道事業は、平成36年度に面整備が完成する予定で、その後は、維持管理の時代になります。下水道経営を行う上で、人口減少は、非常に大きなマイナス要因であります。
当町の下水道事業は、住民が待ち望んで実現した事業であります。また、下水道の普及は、水環境の保全や住民の衛生的で文化的な生活実現の指標の一つでもあります。
今後も、経営分析を行い、状況に応じた計画の策定、水洗化の促進、汚水処理にかかる経費を削減しながら料金体系の見直しを検討する必要があると考えます。
</t>
    <rPh sb="192" eb="194">
      <t>オスイ</t>
    </rPh>
    <rPh sb="194" eb="196">
      <t>ショリ</t>
    </rPh>
    <rPh sb="200" eb="202">
      <t>ケイヒ</t>
    </rPh>
    <rPh sb="203" eb="205">
      <t>サクゲン</t>
    </rPh>
    <rPh sb="209" eb="211">
      <t>リョウキン</t>
    </rPh>
    <rPh sb="211" eb="213">
      <t>タイケイ</t>
    </rPh>
    <rPh sb="214" eb="216">
      <t>ミナオ</t>
    </rPh>
    <rPh sb="218" eb="220">
      <t>ケントウ</t>
    </rPh>
    <phoneticPr fontId="4"/>
  </si>
  <si>
    <r>
      <t xml:space="preserve">　収益的収支比率について、平成23年の91.38%を境に年々比率が下がり赤字の状態が続いています。
　赤字の要因は、当町では現在下水道区域拡張期であり、工事に大きな経費がかかる一方で使用料収入が少ないことが考えられます。
企業債残高対事業規模比率については、類似団体と比較して高い傾向を示しています。この要因として、現在も下水道拡張期であり、管付設工事に伴う起債が発生することに対し、使用料収入が少ないことが考えられます。
　経費回収率と汚水処理原価については、当町は類似団体と同様の傾向にあります。
</t>
    </r>
    <r>
      <rPr>
        <sz val="10"/>
        <rFont val="ＭＳ ゴシック"/>
        <family val="3"/>
        <charset val="128"/>
      </rPr>
      <t>当町は、基本使用料が1620円と県内でも比較的高く、</t>
    </r>
    <r>
      <rPr>
        <sz val="10"/>
        <color theme="1"/>
        <rFont val="ＭＳ ゴシック"/>
        <family val="3"/>
        <charset val="128"/>
      </rPr>
      <t>従量使用料は108円/㎥と県内でも比較的低廉な料金体系になっています。今後は、社会情勢の変化や財政状況を考慮した使用料改定等を検討する必要があります。
　施設利用率は、類似団体と比較し、ほぼ同様の数値を示しています。当町は、下水道区域拡張期であり、将来の汚水処理量を見込んで処理施設を設計しているため、現在の稼働率は低い状況にあります。計画では水処理施設を1系列増設する予定ですが、今後の人口減少等を考慮し、実施については慎重に検討する必要があります。
水洗化率が高い要因として、排水設備設置工事費助成金制度や受益者負担金を賦課していないことにより住民の経済的負担が比較的少ないこと、住民の下水道への要望の高さが考えられます。</t>
    </r>
    <rPh sb="1" eb="4">
      <t>シュウエキテキ</t>
    </rPh>
    <rPh sb="4" eb="6">
      <t>シュウシ</t>
    </rPh>
    <rPh sb="6" eb="8">
      <t>ヒリツ</t>
    </rPh>
    <rPh sb="13" eb="15">
      <t>ヘイセイ</t>
    </rPh>
    <rPh sb="17" eb="18">
      <t>ネン</t>
    </rPh>
    <rPh sb="26" eb="27">
      <t>サカイ</t>
    </rPh>
    <rPh sb="28" eb="30">
      <t>ネンネン</t>
    </rPh>
    <rPh sb="30" eb="32">
      <t>ヒリツ</t>
    </rPh>
    <rPh sb="33" eb="34">
      <t>サ</t>
    </rPh>
    <rPh sb="36" eb="38">
      <t>アカジ</t>
    </rPh>
    <rPh sb="39" eb="41">
      <t>ジョウタイ</t>
    </rPh>
    <rPh sb="42" eb="43">
      <t>ツヅ</t>
    </rPh>
    <rPh sb="76" eb="78">
      <t>コウジ</t>
    </rPh>
    <rPh sb="79" eb="80">
      <t>オオ</t>
    </rPh>
    <rPh sb="82" eb="84">
      <t>ケイヒ</t>
    </rPh>
    <rPh sb="88" eb="90">
      <t>イッポウ</t>
    </rPh>
    <rPh sb="91" eb="94">
      <t>シヨウリョウ</t>
    </rPh>
    <rPh sb="94" eb="96">
      <t>シュウニュウ</t>
    </rPh>
    <rPh sb="97" eb="98">
      <t>スク</t>
    </rPh>
    <rPh sb="140" eb="142">
      <t>ケイコウ</t>
    </rPh>
    <rPh sb="143" eb="144">
      <t>シメ</t>
    </rPh>
    <rPh sb="152" eb="154">
      <t>ヨウイン</t>
    </rPh>
    <rPh sb="158" eb="160">
      <t>ゲンザイ</t>
    </rPh>
    <rPh sb="161" eb="164">
      <t>ゲスイドウ</t>
    </rPh>
    <rPh sb="166" eb="167">
      <t>キ</t>
    </rPh>
    <rPh sb="171" eb="172">
      <t>カン</t>
    </rPh>
    <rPh sb="172" eb="174">
      <t>フセツ</t>
    </rPh>
    <rPh sb="174" eb="176">
      <t>コウジ</t>
    </rPh>
    <rPh sb="177" eb="178">
      <t>トモナ</t>
    </rPh>
    <rPh sb="182" eb="184">
      <t>ハッセイ</t>
    </rPh>
    <rPh sb="189" eb="190">
      <t>タイ</t>
    </rPh>
    <rPh sb="192" eb="194">
      <t>シヨウ</t>
    </rPh>
    <rPh sb="195" eb="197">
      <t>シュウニュウ</t>
    </rPh>
    <rPh sb="198" eb="199">
      <t>スク</t>
    </rPh>
    <rPh sb="204" eb="205">
      <t>カンガ</t>
    </rPh>
    <rPh sb="257" eb="260">
      <t>シヨウリョウ</t>
    </rPh>
    <rPh sb="265" eb="266">
      <t>エン</t>
    </rPh>
    <rPh sb="267" eb="269">
      <t>ケンナイ</t>
    </rPh>
    <rPh sb="271" eb="274">
      <t>ヒカクテキ</t>
    </rPh>
    <rPh sb="274" eb="275">
      <t>タカ</t>
    </rPh>
    <rPh sb="290" eb="292">
      <t>ケンナイ</t>
    </rPh>
    <rPh sb="294" eb="297">
      <t>ヒカクテキ</t>
    </rPh>
    <rPh sb="297" eb="299">
      <t>テイレン</t>
    </rPh>
    <rPh sb="300" eb="302">
      <t>リョウキン</t>
    </rPh>
    <rPh sb="302" eb="304">
      <t>タイケイ</t>
    </rPh>
    <rPh sb="312" eb="314">
      <t>コンゴ</t>
    </rPh>
    <rPh sb="316" eb="318">
      <t>シャカイ</t>
    </rPh>
    <rPh sb="318" eb="320">
      <t>ジョウセイ</t>
    </rPh>
    <rPh sb="321" eb="323">
      <t>ヘンカ</t>
    </rPh>
    <rPh sb="324" eb="326">
      <t>ザイセイ</t>
    </rPh>
    <rPh sb="326" eb="328">
      <t>ジョウキョウ</t>
    </rPh>
    <rPh sb="329" eb="331">
      <t>コウリョ</t>
    </rPh>
    <rPh sb="354" eb="356">
      <t>シセツ</t>
    </rPh>
    <rPh sb="356" eb="359">
      <t>リヨウリツ</t>
    </rPh>
    <rPh sb="361" eb="363">
      <t>ルイジ</t>
    </rPh>
    <rPh sb="363" eb="365">
      <t>ダンタイ</t>
    </rPh>
    <rPh sb="366" eb="368">
      <t>ヒカク</t>
    </rPh>
    <rPh sb="372" eb="374">
      <t>ドウヨウ</t>
    </rPh>
    <rPh sb="375" eb="377">
      <t>スウチ</t>
    </rPh>
    <rPh sb="378" eb="379">
      <t>シメ</t>
    </rPh>
    <rPh sb="521" eb="523">
      <t>セッチ</t>
    </rPh>
    <rPh sb="523" eb="525">
      <t>コウジ</t>
    </rPh>
    <rPh sb="525" eb="526">
      <t>ヒ</t>
    </rPh>
    <rPh sb="532" eb="535">
      <t>ジュエキシャ</t>
    </rPh>
    <rPh sb="535" eb="538">
      <t>フタンキン</t>
    </rPh>
    <rPh sb="539" eb="541">
      <t>フカ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</si>
</sst>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37554512"/>
        <c:axId val="173755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737554512"/>
        <c:axId val="1737556144"/>
      </c:lineChart>
      <c:dateAx>
        <c:axId val="1737554512"/>
        <c:scaling>
          <c:orientation val="minMax"/>
        </c:scaling>
        <c:delete val="1"/>
        <c:axPos val="b"/>
        <c:numFmt formatCode="ge" sourceLinked="1"/>
        <c:majorTickMark val="none"/>
        <c:minorTickMark val="none"/>
        <c:tickLblPos val="none"/>
        <c:crossAx val="1737556144"/>
        <c:crosses val="autoZero"/>
        <c:auto val="1"/>
        <c:lblOffset val="100"/>
        <c:baseTimeUnit val="years"/>
      </c:dateAx>
      <c:valAx>
        <c:axId val="173755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55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31.14</c:v>
                </c:pt>
                <c:pt idx="1">
                  <c:v>36.57</c:v>
                </c:pt>
                <c:pt idx="2">
                  <c:v>38.21</c:v>
                </c:pt>
                <c:pt idx="3">
                  <c:v>39.93</c:v>
                </c:pt>
                <c:pt idx="4">
                  <c:v>40.79</c:v>
                </c:pt>
              </c:numCache>
            </c:numRef>
          </c:val>
        </c:ser>
        <c:dLbls>
          <c:showLegendKey val="0"/>
          <c:showVal val="0"/>
          <c:showCatName val="0"/>
          <c:showSerName val="0"/>
          <c:showPercent val="0"/>
          <c:showBubbleSize val="0"/>
        </c:dLbls>
        <c:gapWidth val="150"/>
        <c:axId val="1887550064"/>
        <c:axId val="188754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887550064"/>
        <c:axId val="1887548976"/>
      </c:lineChart>
      <c:dateAx>
        <c:axId val="1887550064"/>
        <c:scaling>
          <c:orientation val="minMax"/>
        </c:scaling>
        <c:delete val="1"/>
        <c:axPos val="b"/>
        <c:numFmt formatCode="ge" sourceLinked="1"/>
        <c:majorTickMark val="none"/>
        <c:minorTickMark val="none"/>
        <c:tickLblPos val="none"/>
        <c:crossAx val="1887548976"/>
        <c:crosses val="autoZero"/>
        <c:auto val="1"/>
        <c:lblOffset val="100"/>
        <c:baseTimeUnit val="years"/>
      </c:dateAx>
      <c:valAx>
        <c:axId val="188754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55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80.010000000000005</c:v>
                </c:pt>
                <c:pt idx="1">
                  <c:v>80.989999999999995</c:v>
                </c:pt>
                <c:pt idx="2">
                  <c:v>77.3</c:v>
                </c:pt>
                <c:pt idx="3">
                  <c:v>77.94</c:v>
                </c:pt>
                <c:pt idx="4">
                  <c:v>71.069999999999993</c:v>
                </c:pt>
              </c:numCache>
            </c:numRef>
          </c:val>
        </c:ser>
        <c:dLbls>
          <c:showLegendKey val="0"/>
          <c:showVal val="0"/>
          <c:showCatName val="0"/>
          <c:showSerName val="0"/>
          <c:showPercent val="0"/>
          <c:showBubbleSize val="0"/>
        </c:dLbls>
        <c:gapWidth val="150"/>
        <c:axId val="1887550608"/>
        <c:axId val="188755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887550608"/>
        <c:axId val="1887551152"/>
      </c:lineChart>
      <c:dateAx>
        <c:axId val="1887550608"/>
        <c:scaling>
          <c:orientation val="minMax"/>
        </c:scaling>
        <c:delete val="1"/>
        <c:axPos val="b"/>
        <c:numFmt formatCode="ge" sourceLinked="1"/>
        <c:majorTickMark val="none"/>
        <c:minorTickMark val="none"/>
        <c:tickLblPos val="none"/>
        <c:crossAx val="1887551152"/>
        <c:crosses val="autoZero"/>
        <c:auto val="1"/>
        <c:lblOffset val="100"/>
        <c:baseTimeUnit val="years"/>
      </c:dateAx>
      <c:valAx>
        <c:axId val="188755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55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84.06</c:v>
                </c:pt>
                <c:pt idx="1">
                  <c:v>91.38</c:v>
                </c:pt>
                <c:pt idx="2">
                  <c:v>80.86</c:v>
                </c:pt>
                <c:pt idx="3">
                  <c:v>74.17</c:v>
                </c:pt>
                <c:pt idx="4">
                  <c:v>64.09</c:v>
                </c:pt>
              </c:numCache>
            </c:numRef>
          </c:val>
        </c:ser>
        <c:dLbls>
          <c:showLegendKey val="0"/>
          <c:showVal val="0"/>
          <c:showCatName val="0"/>
          <c:showSerName val="0"/>
          <c:showPercent val="0"/>
          <c:showBubbleSize val="0"/>
        </c:dLbls>
        <c:gapWidth val="150"/>
        <c:axId val="1737555600"/>
        <c:axId val="173755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7555600"/>
        <c:axId val="1737556688"/>
      </c:lineChart>
      <c:dateAx>
        <c:axId val="1737555600"/>
        <c:scaling>
          <c:orientation val="minMax"/>
        </c:scaling>
        <c:delete val="1"/>
        <c:axPos val="b"/>
        <c:numFmt formatCode="ge" sourceLinked="1"/>
        <c:majorTickMark val="none"/>
        <c:minorTickMark val="none"/>
        <c:tickLblPos val="none"/>
        <c:crossAx val="1737556688"/>
        <c:crosses val="autoZero"/>
        <c:auto val="1"/>
        <c:lblOffset val="100"/>
        <c:baseTimeUnit val="years"/>
      </c:dateAx>
      <c:valAx>
        <c:axId val="173755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55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3585024"/>
        <c:axId val="18535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3585024"/>
        <c:axId val="1853588288"/>
      </c:lineChart>
      <c:dateAx>
        <c:axId val="1853585024"/>
        <c:scaling>
          <c:orientation val="minMax"/>
        </c:scaling>
        <c:delete val="1"/>
        <c:axPos val="b"/>
        <c:numFmt formatCode="ge" sourceLinked="1"/>
        <c:majorTickMark val="none"/>
        <c:minorTickMark val="none"/>
        <c:tickLblPos val="none"/>
        <c:crossAx val="1853588288"/>
        <c:crosses val="autoZero"/>
        <c:auto val="1"/>
        <c:lblOffset val="100"/>
        <c:baseTimeUnit val="years"/>
      </c:dateAx>
      <c:valAx>
        <c:axId val="185358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5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3595360"/>
        <c:axId val="18535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3595360"/>
        <c:axId val="1853594272"/>
      </c:lineChart>
      <c:dateAx>
        <c:axId val="1853595360"/>
        <c:scaling>
          <c:orientation val="minMax"/>
        </c:scaling>
        <c:delete val="1"/>
        <c:axPos val="b"/>
        <c:numFmt formatCode="ge" sourceLinked="1"/>
        <c:majorTickMark val="none"/>
        <c:minorTickMark val="none"/>
        <c:tickLblPos val="none"/>
        <c:crossAx val="1853594272"/>
        <c:crosses val="autoZero"/>
        <c:auto val="1"/>
        <c:lblOffset val="100"/>
        <c:baseTimeUnit val="years"/>
      </c:dateAx>
      <c:valAx>
        <c:axId val="18535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5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3592096"/>
        <c:axId val="185358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3592096"/>
        <c:axId val="1853588832"/>
      </c:lineChart>
      <c:dateAx>
        <c:axId val="1853592096"/>
        <c:scaling>
          <c:orientation val="minMax"/>
        </c:scaling>
        <c:delete val="1"/>
        <c:axPos val="b"/>
        <c:numFmt formatCode="ge" sourceLinked="1"/>
        <c:majorTickMark val="none"/>
        <c:minorTickMark val="none"/>
        <c:tickLblPos val="none"/>
        <c:crossAx val="1853588832"/>
        <c:crosses val="autoZero"/>
        <c:auto val="1"/>
        <c:lblOffset val="100"/>
        <c:baseTimeUnit val="years"/>
      </c:dateAx>
      <c:valAx>
        <c:axId val="185358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59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3586656"/>
        <c:axId val="185358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3586656"/>
        <c:axId val="1853580672"/>
      </c:lineChart>
      <c:dateAx>
        <c:axId val="1853586656"/>
        <c:scaling>
          <c:orientation val="minMax"/>
        </c:scaling>
        <c:delete val="1"/>
        <c:axPos val="b"/>
        <c:numFmt formatCode="ge" sourceLinked="1"/>
        <c:majorTickMark val="none"/>
        <c:minorTickMark val="none"/>
        <c:tickLblPos val="none"/>
        <c:crossAx val="1853580672"/>
        <c:crosses val="autoZero"/>
        <c:auto val="1"/>
        <c:lblOffset val="100"/>
        <c:baseTimeUnit val="years"/>
      </c:dateAx>
      <c:valAx>
        <c:axId val="185358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5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5114.38</c:v>
                </c:pt>
                <c:pt idx="1">
                  <c:v>4494.3599999999997</c:v>
                </c:pt>
                <c:pt idx="2">
                  <c:v>4053.77</c:v>
                </c:pt>
                <c:pt idx="3">
                  <c:v>3931.54</c:v>
                </c:pt>
                <c:pt idx="4">
                  <c:v>3687.22</c:v>
                </c:pt>
              </c:numCache>
            </c:numRef>
          </c:val>
        </c:ser>
        <c:dLbls>
          <c:showLegendKey val="0"/>
          <c:showVal val="0"/>
          <c:showCatName val="0"/>
          <c:showSerName val="0"/>
          <c:showPercent val="0"/>
          <c:showBubbleSize val="0"/>
        </c:dLbls>
        <c:gapWidth val="150"/>
        <c:axId val="1853592640"/>
        <c:axId val="18535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853592640"/>
        <c:axId val="1853583392"/>
      </c:lineChart>
      <c:dateAx>
        <c:axId val="1853592640"/>
        <c:scaling>
          <c:orientation val="minMax"/>
        </c:scaling>
        <c:delete val="1"/>
        <c:axPos val="b"/>
        <c:numFmt formatCode="ge" sourceLinked="1"/>
        <c:majorTickMark val="none"/>
        <c:minorTickMark val="none"/>
        <c:tickLblPos val="none"/>
        <c:crossAx val="1853583392"/>
        <c:crosses val="autoZero"/>
        <c:auto val="1"/>
        <c:lblOffset val="100"/>
        <c:baseTimeUnit val="years"/>
      </c:dateAx>
      <c:valAx>
        <c:axId val="18535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5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41.54</c:v>
                </c:pt>
                <c:pt idx="1">
                  <c:v>46.25</c:v>
                </c:pt>
                <c:pt idx="2">
                  <c:v>52.91</c:v>
                </c:pt>
                <c:pt idx="3">
                  <c:v>50.7</c:v>
                </c:pt>
                <c:pt idx="4">
                  <c:v>49.5</c:v>
                </c:pt>
              </c:numCache>
            </c:numRef>
          </c:val>
        </c:ser>
        <c:dLbls>
          <c:showLegendKey val="0"/>
          <c:showVal val="0"/>
          <c:showCatName val="0"/>
          <c:showSerName val="0"/>
          <c:showPercent val="0"/>
          <c:showBubbleSize val="0"/>
        </c:dLbls>
        <c:gapWidth val="150"/>
        <c:axId val="1853590464"/>
        <c:axId val="18535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853590464"/>
        <c:axId val="1853594816"/>
      </c:lineChart>
      <c:dateAx>
        <c:axId val="1853590464"/>
        <c:scaling>
          <c:orientation val="minMax"/>
        </c:scaling>
        <c:delete val="1"/>
        <c:axPos val="b"/>
        <c:numFmt formatCode="ge" sourceLinked="1"/>
        <c:majorTickMark val="none"/>
        <c:minorTickMark val="none"/>
        <c:tickLblPos val="none"/>
        <c:crossAx val="1853594816"/>
        <c:crosses val="autoZero"/>
        <c:auto val="1"/>
        <c:lblOffset val="100"/>
        <c:baseTimeUnit val="years"/>
      </c:dateAx>
      <c:valAx>
        <c:axId val="18535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5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358.37</c:v>
                </c:pt>
                <c:pt idx="1">
                  <c:v>320.74</c:v>
                </c:pt>
                <c:pt idx="2">
                  <c:v>283.42</c:v>
                </c:pt>
                <c:pt idx="3">
                  <c:v>297.62</c:v>
                </c:pt>
                <c:pt idx="4">
                  <c:v>315.86</c:v>
                </c:pt>
              </c:numCache>
            </c:numRef>
          </c:val>
        </c:ser>
        <c:dLbls>
          <c:showLegendKey val="0"/>
          <c:showVal val="0"/>
          <c:showCatName val="0"/>
          <c:showSerName val="0"/>
          <c:showPercent val="0"/>
          <c:showBubbleSize val="0"/>
        </c:dLbls>
        <c:gapWidth val="150"/>
        <c:axId val="1887556048"/>
        <c:axId val="188755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887556048"/>
        <c:axId val="1887551696"/>
      </c:lineChart>
      <c:dateAx>
        <c:axId val="1887556048"/>
        <c:scaling>
          <c:orientation val="minMax"/>
        </c:scaling>
        <c:delete val="1"/>
        <c:axPos val="b"/>
        <c:numFmt formatCode="ge" sourceLinked="1"/>
        <c:majorTickMark val="none"/>
        <c:minorTickMark val="none"/>
        <c:tickLblPos val="none"/>
        <c:crossAx val="1887551696"/>
        <c:crosses val="autoZero"/>
        <c:auto val="1"/>
        <c:lblOffset val="100"/>
        <c:baseTimeUnit val="years"/>
      </c:dateAx>
      <c:valAx>
        <c:axId val="188755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55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topLeftCell="AP3" zoomScaleNormal="100" zoomScaleSheetLayoutView="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横瀬町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8792</v>
      </c>
      <c r="AM8" s="47"/>
      <c r="AN8" s="47"/>
      <c r="AO8" s="47"/>
      <c r="AP8" s="47"/>
      <c r="AQ8" s="47"/>
      <c r="AR8" s="47"/>
      <c r="AS8" s="47"/>
      <c r="AT8" s="43">
        <f>データ!S6</f>
        <v>49.36</v>
      </c>
      <c r="AU8" s="43"/>
      <c r="AV8" s="43"/>
      <c r="AW8" s="43"/>
      <c r="AX8" s="43"/>
      <c r="AY8" s="43"/>
      <c r="AZ8" s="43"/>
      <c r="BA8" s="43"/>
      <c r="BB8" s="43">
        <f>データ!T6</f>
        <v>178.12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36.229999999999997</v>
      </c>
      <c r="Q10" s="43"/>
      <c r="R10" s="43"/>
      <c r="S10" s="43"/>
      <c r="T10" s="43"/>
      <c r="U10" s="43"/>
      <c r="V10" s="43"/>
      <c r="W10" s="43">
        <f>データ!P6</f>
        <v>99.11</v>
      </c>
      <c r="X10" s="43"/>
      <c r="Y10" s="43"/>
      <c r="Z10" s="43"/>
      <c r="AA10" s="43"/>
      <c r="AB10" s="43"/>
      <c r="AC10" s="43"/>
      <c r="AD10" s="47">
        <f>データ!Q6</f>
        <v>3240</v>
      </c>
      <c r="AE10" s="47"/>
      <c r="AF10" s="47"/>
      <c r="AG10" s="47"/>
      <c r="AH10" s="47"/>
      <c r="AI10" s="47"/>
      <c r="AJ10" s="47"/>
      <c r="AK10" s="2"/>
      <c r="AL10" s="47">
        <f>データ!U6</f>
        <v>3163</v>
      </c>
      <c r="AM10" s="47"/>
      <c r="AN10" s="47"/>
      <c r="AO10" s="47"/>
      <c r="AP10" s="47"/>
      <c r="AQ10" s="47"/>
      <c r="AR10" s="47"/>
      <c r="AS10" s="47"/>
      <c r="AT10" s="43">
        <f>データ!V6</f>
        <v>1.04</v>
      </c>
      <c r="AU10" s="43"/>
      <c r="AV10" s="43"/>
      <c r="AW10" s="43"/>
      <c r="AX10" s="43"/>
      <c r="AY10" s="43"/>
      <c r="AZ10" s="43"/>
      <c r="BA10" s="43"/>
      <c r="BB10" s="43">
        <f>データ!W6</f>
        <v>3041.35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113611</v>
      </c>
      <c r="D6" s="31">
        <f t="shared" si="3"/>
        <v>47</v>
      </c>
      <c r="E6" s="31">
        <f t="shared" si="3"/>
        <v>17</v>
      </c>
      <c r="F6" s="31">
        <f t="shared" si="3"/>
        <v>4</v>
      </c>
      <c r="G6" s="31">
        <f t="shared" si="3"/>
        <v>0</v>
      </c>
      <c r="H6" s="31" t="str">
        <f t="shared" si="3"/>
        <v>埼玉県　横瀬町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36.229999999999997</v>
      </c>
      <c r="P6" s="32">
        <f t="shared" si="3"/>
        <v>99.11</v>
      </c>
      <c r="Q6" s="32">
        <f t="shared" si="3"/>
        <v>3240</v>
      </c>
      <c r="R6" s="32">
        <f t="shared" si="3"/>
        <v>8792</v>
      </c>
      <c r="S6" s="32">
        <f t="shared" si="3"/>
        <v>49.36</v>
      </c>
      <c r="T6" s="32">
        <f t="shared" si="3"/>
        <v>178.12</v>
      </c>
      <c r="U6" s="32">
        <f t="shared" si="3"/>
        <v>3163</v>
      </c>
      <c r="V6" s="32">
        <f t="shared" si="3"/>
        <v>1.04</v>
      </c>
      <c r="W6" s="32">
        <f t="shared" si="3"/>
        <v>3041.35</v>
      </c>
      <c r="X6" s="33">
        <f>IF(X7="",NA(),X7)</f>
        <v>84.06</v>
      </c>
      <c r="Y6" s="33">
        <f t="shared" ref="Y6:AG6" si="4">IF(Y7="",NA(),Y7)</f>
        <v>91.38</v>
      </c>
      <c r="Z6" s="33">
        <f t="shared" si="4"/>
        <v>80.86</v>
      </c>
      <c r="AA6" s="33">
        <f t="shared" si="4"/>
        <v>74.17</v>
      </c>
      <c r="AB6" s="33">
        <f t="shared" si="4"/>
        <v>64.09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5114.38</v>
      </c>
      <c r="BF6" s="33">
        <f t="shared" ref="BF6:BN6" si="7">IF(BF7="",NA(),BF7)</f>
        <v>4494.3599999999997</v>
      </c>
      <c r="BG6" s="33">
        <f t="shared" si="7"/>
        <v>4053.77</v>
      </c>
      <c r="BH6" s="33">
        <f t="shared" si="7"/>
        <v>3931.54</v>
      </c>
      <c r="BI6" s="33">
        <f t="shared" si="7"/>
        <v>3687.22</v>
      </c>
      <c r="BJ6" s="33">
        <f t="shared" si="7"/>
        <v>1868.17</v>
      </c>
      <c r="BK6" s="33">
        <f t="shared" si="7"/>
        <v>1835.56</v>
      </c>
      <c r="BL6" s="33">
        <f t="shared" si="7"/>
        <v>1716.82</v>
      </c>
      <c r="BM6" s="33">
        <f t="shared" si="7"/>
        <v>1554.05</v>
      </c>
      <c r="BN6" s="33">
        <f t="shared" si="7"/>
        <v>1671.86</v>
      </c>
      <c r="BO6" s="32" t="str">
        <f>IF(BO7="","",IF(BO7="-","【-】","【"&amp;SUBSTITUTE(TEXT(BO7,"#,##0.00"),"-","△")&amp;"】"))</f>
        <v>【1,479.31】</v>
      </c>
      <c r="BP6" s="33">
        <f>IF(BP7="",NA(),BP7)</f>
        <v>41.54</v>
      </c>
      <c r="BQ6" s="33">
        <f t="shared" ref="BQ6:BY6" si="8">IF(BQ7="",NA(),BQ7)</f>
        <v>46.25</v>
      </c>
      <c r="BR6" s="33">
        <f t="shared" si="8"/>
        <v>52.91</v>
      </c>
      <c r="BS6" s="33">
        <f t="shared" si="8"/>
        <v>50.7</v>
      </c>
      <c r="BT6" s="33">
        <f t="shared" si="8"/>
        <v>49.5</v>
      </c>
      <c r="BU6" s="33">
        <f t="shared" si="8"/>
        <v>55.15</v>
      </c>
      <c r="BV6" s="33">
        <f t="shared" si="8"/>
        <v>52.89</v>
      </c>
      <c r="BW6" s="33">
        <f t="shared" si="8"/>
        <v>51.73</v>
      </c>
      <c r="BX6" s="33">
        <f t="shared" si="8"/>
        <v>53.01</v>
      </c>
      <c r="BY6" s="33">
        <f t="shared" si="8"/>
        <v>50.54</v>
      </c>
      <c r="BZ6" s="32" t="str">
        <f>IF(BZ7="","",IF(BZ7="-","【-】","【"&amp;SUBSTITUTE(TEXT(BZ7,"#,##0.00"),"-","△")&amp;"】"))</f>
        <v>【63.50】</v>
      </c>
      <c r="CA6" s="33">
        <f>IF(CA7="",NA(),CA7)</f>
        <v>358.37</v>
      </c>
      <c r="CB6" s="33">
        <f t="shared" ref="CB6:CJ6" si="9">IF(CB7="",NA(),CB7)</f>
        <v>320.74</v>
      </c>
      <c r="CC6" s="33">
        <f t="shared" si="9"/>
        <v>283.42</v>
      </c>
      <c r="CD6" s="33">
        <f t="shared" si="9"/>
        <v>297.62</v>
      </c>
      <c r="CE6" s="33">
        <f t="shared" si="9"/>
        <v>315.86</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31.14</v>
      </c>
      <c r="CM6" s="33">
        <f t="shared" ref="CM6:CU6" si="10">IF(CM7="",NA(),CM7)</f>
        <v>36.57</v>
      </c>
      <c r="CN6" s="33">
        <f t="shared" si="10"/>
        <v>38.21</v>
      </c>
      <c r="CO6" s="33">
        <f t="shared" si="10"/>
        <v>39.93</v>
      </c>
      <c r="CP6" s="33">
        <f t="shared" si="10"/>
        <v>40.79</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80.010000000000005</v>
      </c>
      <c r="CX6" s="33">
        <f t="shared" ref="CX6:DF6" si="11">IF(CX7="",NA(),CX7)</f>
        <v>80.989999999999995</v>
      </c>
      <c r="CY6" s="33">
        <f t="shared" si="11"/>
        <v>77.3</v>
      </c>
      <c r="CZ6" s="33">
        <f t="shared" si="11"/>
        <v>77.94</v>
      </c>
      <c r="DA6" s="33">
        <f t="shared" si="11"/>
        <v>71.069999999999993</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113611</v>
      </c>
      <c r="D7" s="35">
        <v>47</v>
      </c>
      <c r="E7" s="35">
        <v>17</v>
      </c>
      <c r="F7" s="35">
        <v>4</v>
      </c>
      <c r="G7" s="35">
        <v>0</v>
      </c>
      <c r="H7" s="35" t="s">
        <v>96</v>
      </c>
      <c r="I7" s="35" t="s">
        <v>97</v>
      </c>
      <c r="J7" s="35" t="s">
        <v>98</v>
      </c>
      <c r="K7" s="35" t="s">
        <v>99</v>
      </c>
      <c r="L7" s="35" t="s">
        <v>100</v>
      </c>
      <c r="M7" s="36" t="s">
        <v>101</v>
      </c>
      <c r="N7" s="36" t="s">
        <v>102</v>
      </c>
      <c r="O7" s="36">
        <v>36.229999999999997</v>
      </c>
      <c r="P7" s="36">
        <v>99.11</v>
      </c>
      <c r="Q7" s="36">
        <v>3240</v>
      </c>
      <c r="R7" s="36">
        <v>8792</v>
      </c>
      <c r="S7" s="36">
        <v>49.36</v>
      </c>
      <c r="T7" s="36">
        <v>178.12</v>
      </c>
      <c r="U7" s="36">
        <v>3163</v>
      </c>
      <c r="V7" s="36">
        <v>1.04</v>
      </c>
      <c r="W7" s="36">
        <v>3041.35</v>
      </c>
      <c r="X7" s="36">
        <v>84.06</v>
      </c>
      <c r="Y7" s="36">
        <v>91.38</v>
      </c>
      <c r="Z7" s="36">
        <v>80.86</v>
      </c>
      <c r="AA7" s="36">
        <v>74.17</v>
      </c>
      <c r="AB7" s="36">
        <v>64.09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5114.38</v>
      </c>
      <c r="BF7" s="36">
        <v>4494.3599999999997</v>
      </c>
      <c r="BG7" s="36">
        <v>4053.77</v>
      </c>
      <c r="BH7" s="36">
        <v>3931.54</v>
      </c>
      <c r="BI7" s="36">
        <v>3687.22</v>
      </c>
      <c r="BJ7" s="36">
        <v>1868.17</v>
      </c>
      <c r="BK7" s="36">
        <v>1835.56</v>
      </c>
      <c r="BL7" s="36">
        <v>1716.82</v>
      </c>
      <c r="BM7" s="36">
        <v>1554.05</v>
      </c>
      <c r="BN7" s="36">
        <v>1671.86</v>
      </c>
      <c r="BO7" s="36">
        <v>1479.31</v>
      </c>
      <c r="BP7" s="36">
        <v>41.54</v>
      </c>
      <c r="BQ7" s="36">
        <v>46.25</v>
      </c>
      <c r="BR7" s="36">
        <v>52.91</v>
      </c>
      <c r="BS7" s="36">
        <v>50.7</v>
      </c>
      <c r="BT7" s="36">
        <v>49.5</v>
      </c>
      <c r="BU7" s="36">
        <v>55.15</v>
      </c>
      <c r="BV7" s="36">
        <v>52.89</v>
      </c>
      <c r="BW7" s="36">
        <v>51.73</v>
      </c>
      <c r="BX7" s="36">
        <v>53.01</v>
      </c>
      <c r="BY7" s="36">
        <v>50.54</v>
      </c>
      <c r="BZ7" s="36">
        <v>63.5</v>
      </c>
      <c r="CA7" s="36">
        <v>358.37</v>
      </c>
      <c r="CB7" s="36">
        <v>320.74</v>
      </c>
      <c r="CC7" s="36">
        <v>283.42</v>
      </c>
      <c r="CD7" s="36">
        <v>297.62</v>
      </c>
      <c r="CE7" s="36">
        <v>315.86</v>
      </c>
      <c r="CF7" s="36">
        <v>283.05</v>
      </c>
      <c r="CG7" s="36">
        <v>300.52</v>
      </c>
      <c r="CH7" s="36">
        <v>310.47000000000003</v>
      </c>
      <c r="CI7" s="36">
        <v>299.39</v>
      </c>
      <c r="CJ7" s="36">
        <v>320.36</v>
      </c>
      <c r="CK7" s="36">
        <v>253.12</v>
      </c>
      <c r="CL7" s="36">
        <v>31.14</v>
      </c>
      <c r="CM7" s="36">
        <v>36.57</v>
      </c>
      <c r="CN7" s="36">
        <v>38.21</v>
      </c>
      <c r="CO7" s="36">
        <v>39.93</v>
      </c>
      <c r="CP7" s="36">
        <v>40.79</v>
      </c>
      <c r="CQ7" s="36">
        <v>36.18</v>
      </c>
      <c r="CR7" s="36">
        <v>36.799999999999997</v>
      </c>
      <c r="CS7" s="36">
        <v>36.67</v>
      </c>
      <c r="CT7" s="36">
        <v>36.200000000000003</v>
      </c>
      <c r="CU7" s="36">
        <v>34.74</v>
      </c>
      <c r="CV7" s="36">
        <v>41.06</v>
      </c>
      <c r="CW7" s="36">
        <v>80.010000000000005</v>
      </c>
      <c r="CX7" s="36">
        <v>80.989999999999995</v>
      </c>
      <c r="CY7" s="36">
        <v>77.3</v>
      </c>
      <c r="CZ7" s="36">
        <v>77.94</v>
      </c>
      <c r="DA7" s="36">
        <v>71.069999999999993</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法非適用_下水道事業</vt:lpstr>
      <vt:lpstr>データ</vt:lpstr>
      <vt:lpstr>法非適用_下水道事業!Print_Area</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saitamaken</cp:lastModifiedBy>
  <cp:lastPrinted>2016-02-22T05:29:41Z</cp:lastPrinted>
  <dcterms:created xsi:type="dcterms:W3CDTF">2016-02-03T09:02:30Z</dcterms:created>
  <dcterms:modified xsi:type="dcterms:W3CDTF">2016-02-22T05:34:32Z</dcterms:modified>
  <cp:category/>
</cp:coreProperties>
</file>