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120" windowWidth="14940" windowHeight="781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Z10" i="4" s="1"/>
  <c r="O6" i="5"/>
  <c r="N6" i="5"/>
  <c r="J10" i="4" s="1"/>
  <c r="M6" i="5"/>
  <c r="L6" i="5"/>
  <c r="Z8" i="4" s="1"/>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B10" i="4"/>
  <c r="AY8" i="4"/>
  <c r="AI8" i="4"/>
  <c r="R8" i="4"/>
  <c r="B8" i="4"/>
  <c r="B6" i="4"/>
  <c r="C10" i="5" l="1"/>
  <c r="E10" i="5"/>
  <c r="D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<sst xmlns="http://schemas.openxmlformats.org/spreadsheetml/2006/main" count="217" uniqueCount="107">
  <si>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</si>
  <si>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</si>
  <si>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</si>
  <si>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</si>
  <si>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</si>
  <si>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</si>
  <si>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</si>
  <si>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</si>
  <si>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</si>
  <si>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</si>
  <si>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</si>
  <si>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</si>
  <si>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</si>
  <si>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</si>
  <si>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</si>
  <si>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</si>
  <si>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</si>
  <si>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</si>
  <si>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</si>
  <si>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</si>
  <si>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</si>
  <si>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</si>
  <si>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</si>
  <si>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</si>
  <si>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</si>
  <si>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</si>
  <si>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</si>
  <si>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</si>
  <si>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</si>
  <si>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</si>
  <si>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</si>
  <si>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</si>
  <si>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</si>
  <si>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</si>
  <si>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</si>
  <si>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</si>
  <si>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</si>
  <si>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</si>
  <si>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</si>
  <si>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</si>
  <si>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</si>
  <si>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</si>
  <si>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</si>
  <si>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</si>
  <si>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</si>
  <si>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</si>
  <si>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</si>
  <si>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</si>
  <si>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</si>
  <si>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</si>
  <si>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</si>
  <si>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</si>
  <si>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</si>
  <si>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</si>
  <si>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</si>
  <si>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</si>
  <si>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</si>
  <si>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</si>
  <si>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</si>
  <si>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</si>
  <si>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</si>
  <si>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</si>
  <si>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</si>
  <si>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</si>
  <si>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</si>
  <si>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</si>
  <si>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</si>
  <si>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</si>
  <si>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</si>
  <si>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</si>
  <si>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</si>
  <si>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</si>
  <si>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</si>
  <si>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</si>
  <si>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</si>
  <si>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</si>
  <si>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</si>
  <si>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</si>
  <si>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</si>
  <si>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</si>
  <si>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</si>
  <si>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</si>
  <si>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</si>
  <si>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</si>
  <si>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</si>
  <si>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</si>
  <si>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</si>
  <si>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</si>
  <si>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</si>
  <si>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</si>
  <si>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</si>
  <si>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</si>
  <si>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</si>
  <si>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ときがわ町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</si>
  <si>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</si>
  <si>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</si>
  <si>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</si>
  <si>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</si>
  <si>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</si>
  <si>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</si>
  <si>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</si>
  <si>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</si>
  <si>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</si>
  <si>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</si>
  <si>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経常収支比率が100％を割り込んでおり、経営規模に比して企業債残高の大きいことによる利払負担や、経営規模に比して施設多数による減価償却費の負担が損益計算上の収益圧迫要因になっている。
　山間部や小規模集落を多数抱えているため、給水原価が高く、有収率も低く、料金回収率は類似団体平均値を大きく下回っている。 </t>
    <rPh sb="1" eb="3">
      <t>ケイジョウ</t>
    </rPh>
    <rPh sb="3" eb="5">
      <t>シュウシ</t>
    </rPh>
    <rPh sb="5" eb="7">
      <t>ヒリツ</t>
    </rPh>
    <rPh sb="13" eb="14">
      <t>ワ</t>
    </rPh>
    <rPh sb="15" eb="16">
      <t>コ</t>
    </rPh>
    <rPh sb="21" eb="23">
      <t>ケイエイ</t>
    </rPh>
    <rPh sb="23" eb="25">
      <t>キボ</t>
    </rPh>
    <rPh sb="26" eb="27">
      <t>ヒ</t>
    </rPh>
    <rPh sb="29" eb="31">
      <t>キギョウ</t>
    </rPh>
    <rPh sb="31" eb="32">
      <t>サイ</t>
    </rPh>
    <rPh sb="32" eb="34">
      <t>ザンダカ</t>
    </rPh>
    <rPh sb="35" eb="36">
      <t>オオ</t>
    </rPh>
    <rPh sb="43" eb="45">
      <t>リバラ</t>
    </rPh>
    <rPh sb="45" eb="47">
      <t>フタン</t>
    </rPh>
    <rPh sb="49" eb="51">
      <t>ケイエイ</t>
    </rPh>
    <rPh sb="51" eb="53">
      <t>キボ</t>
    </rPh>
    <rPh sb="54" eb="55">
      <t>ヒ</t>
    </rPh>
    <rPh sb="57" eb="59">
      <t>シセツ</t>
    </rPh>
    <rPh sb="59" eb="61">
      <t>タスウ</t>
    </rPh>
    <rPh sb="64" eb="66">
      <t>ゲンカ</t>
    </rPh>
    <rPh sb="66" eb="68">
      <t>ショウキャク</t>
    </rPh>
    <rPh sb="68" eb="69">
      <t>ヒ</t>
    </rPh>
    <rPh sb="70" eb="72">
      <t>フタン</t>
    </rPh>
    <rPh sb="73" eb="75">
      <t>ソンエキ</t>
    </rPh>
    <rPh sb="75" eb="77">
      <t>ケイサン</t>
    </rPh>
    <rPh sb="77" eb="78">
      <t>ジョウ</t>
    </rPh>
    <rPh sb="79" eb="81">
      <t>シュウエキ</t>
    </rPh>
    <rPh sb="81" eb="83">
      <t>アッパク</t>
    </rPh>
    <rPh sb="83" eb="85">
      <t>ヨウイン</t>
    </rPh>
    <rPh sb="94" eb="97">
      <t>サンカンブ</t>
    </rPh>
    <rPh sb="98" eb="101">
      <t>ショウキボ</t>
    </rPh>
    <rPh sb="101" eb="103">
      <t>シュウラク</t>
    </rPh>
    <rPh sb="104" eb="106">
      <t>タスウ</t>
    </rPh>
    <rPh sb="106" eb="107">
      <t>カカ</t>
    </rPh>
    <rPh sb="114" eb="116">
      <t>キュウスイ</t>
    </rPh>
    <rPh sb="116" eb="118">
      <t>ゲンカ</t>
    </rPh>
    <rPh sb="119" eb="120">
      <t>タカ</t>
    </rPh>
    <rPh sb="122" eb="124">
      <t>ユウシュウ</t>
    </rPh>
    <rPh sb="124" eb="125">
      <t>リツ</t>
    </rPh>
    <rPh sb="126" eb="127">
      <t>ヒク</t>
    </rPh>
    <rPh sb="129" eb="131">
      <t>リョウキン</t>
    </rPh>
    <rPh sb="131" eb="133">
      <t>カイシュウ</t>
    </rPh>
    <rPh sb="133" eb="134">
      <t>リツ</t>
    </rPh>
    <rPh sb="135" eb="137">
      <t>ルイジ</t>
    </rPh>
    <rPh sb="137" eb="139">
      <t>ダンタイ</t>
    </rPh>
    <rPh sb="139" eb="142">
      <t>ヘイキンチ</t>
    </rPh>
    <rPh sb="143" eb="144">
      <t>オオ</t>
    </rPh>
    <rPh sb="146" eb="148">
      <t>シタマワ</t>
    </rPh>
    <phoneticPr fontId="4"/>
  </si>
  <si>
    <t>　特に管路の経年化が進んでおり、既設の石綿セメント管を中心に新しい管に更新しているが 、管路の更新需要が増大している。
　施設の老朽化も進んでおり、設備の故障が多発している。</t>
    <rPh sb="1" eb="2">
      <t>トク</t>
    </rPh>
    <rPh sb="3" eb="5">
      <t>カンロ</t>
    </rPh>
    <rPh sb="6" eb="8">
      <t>ケイネン</t>
    </rPh>
    <rPh sb="8" eb="9">
      <t>カ</t>
    </rPh>
    <rPh sb="10" eb="11">
      <t>スス</t>
    </rPh>
    <rPh sb="16" eb="18">
      <t>キセツ</t>
    </rPh>
    <rPh sb="19" eb="21">
      <t>セキメン</t>
    </rPh>
    <rPh sb="25" eb="26">
      <t>カン</t>
    </rPh>
    <rPh sb="27" eb="29">
      <t>チュウシン</t>
    </rPh>
    <rPh sb="30" eb="31">
      <t>アタラ</t>
    </rPh>
    <rPh sb="33" eb="34">
      <t>カン</t>
    </rPh>
    <rPh sb="35" eb="37">
      <t>コウシン</t>
    </rPh>
    <rPh sb="44" eb="46">
      <t>カンロ</t>
    </rPh>
    <rPh sb="47" eb="49">
      <t>コウシン</t>
    </rPh>
    <rPh sb="49" eb="51">
      <t>ジュヨウ</t>
    </rPh>
    <rPh sb="52" eb="54">
      <t>ゾウダイ</t>
    </rPh>
    <rPh sb="61" eb="63">
      <t>シセツ</t>
    </rPh>
    <rPh sb="64" eb="67">
      <t>ロウキュウカ</t>
    </rPh>
    <rPh sb="68" eb="69">
      <t>スス</t>
    </rPh>
    <rPh sb="74" eb="76">
      <t>セツビ</t>
    </rPh>
    <rPh sb="77" eb="79">
      <t>コショウ</t>
    </rPh>
    <rPh sb="80" eb="82">
      <t>タハツ</t>
    </rPh>
    <phoneticPr fontId="4"/>
  </si>
  <si>
    <t>　経営規模に比して施設維持などの必要経費が多額であり、料金収入だけでは賄いきれない恐れがあるため、運営体制のあり方（水道広域化）や今後の投資のあり方を見直す必要がある。</t>
    <rPh sb="1" eb="3">
      <t>ケイエイ</t>
    </rPh>
    <rPh sb="3" eb="5">
      <t>キボ</t>
    </rPh>
    <rPh sb="6" eb="7">
      <t>ヒ</t>
    </rPh>
    <rPh sb="9" eb="11">
      <t>シセツ</t>
    </rPh>
    <rPh sb="11" eb="13">
      <t>イジ</t>
    </rPh>
    <rPh sb="16" eb="18">
      <t>ヒツヨウ</t>
    </rPh>
    <rPh sb="18" eb="20">
      <t>ケイヒ</t>
    </rPh>
    <rPh sb="21" eb="23">
      <t>タガク</t>
    </rPh>
    <rPh sb="27" eb="29">
      <t>リョウキン</t>
    </rPh>
    <rPh sb="29" eb="31">
      <t>シュウニュウ</t>
    </rPh>
    <rPh sb="35" eb="36">
      <t>マカナ</t>
    </rPh>
    <rPh sb="41" eb="42">
      <t>オソ</t>
    </rPh>
    <rPh sb="49" eb="51">
      <t>ウンエイ</t>
    </rPh>
    <rPh sb="51" eb="53">
      <t>タイセイ</t>
    </rPh>
    <rPh sb="56" eb="57">
      <t>カタ</t>
    </rPh>
    <rPh sb="58" eb="60">
      <t>スイドウ</t>
    </rPh>
    <rPh sb="60" eb="62">
      <t>コウイキ</t>
    </rPh>
    <rPh sb="62" eb="63">
      <t>カ</t>
    </rPh>
    <rPh sb="65" eb="67">
      <t>コンゴ</t>
    </rPh>
    <rPh sb="68" eb="70">
      <t>トウシ</t>
    </rPh>
    <rPh sb="73" eb="74">
      <t>カタ</t>
    </rPh>
    <rPh sb="75" eb="77">
      <t>ミナオ</t>
    </rPh>
    <rPh sb="78" eb="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</si>
</sst>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3.11</c:v>
                </c:pt>
                <c:pt idx="1">
                  <c:v>1.8</c:v>
                </c:pt>
                <c:pt idx="2">
                  <c:v>2.1800000000000002</c:v>
                </c:pt>
                <c:pt idx="3">
                  <c:v>2.08</c:v>
                </c:pt>
                <c:pt idx="4">
                  <c:v>1.81</c:v>
                </c:pt>
              </c:numCache>
            </c:numRef>
          </c:val>
        </c:ser>
        <c:dLbls>
          <c:showLegendKey val="0"/>
          <c:showVal val="0"/>
          <c:showCatName val="0"/>
          <c:showSerName val="0"/>
          <c:showPercent val="0"/>
          <c:showBubbleSize val="0"/>
        </c:dLbls>
        <c:gapWidth val="150"/>
        <c:axId val="44142976"/>
        <c:axId val="44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44142976"/>
        <c:axId val="44144896"/>
      </c:lineChart>
      <c:dateAx>
        <c:axId val="44142976"/>
        <c:scaling>
          <c:orientation val="minMax"/>
        </c:scaling>
        <c:delete val="1"/>
        <c:axPos val="b"/>
        <c:numFmt formatCode="ge" sourceLinked="1"/>
        <c:majorTickMark val="none"/>
        <c:minorTickMark val="none"/>
        <c:tickLblPos val="none"/>
        <c:crossAx val="44144896"/>
        <c:crosses val="autoZero"/>
        <c:auto val="1"/>
        <c:lblOffset val="100"/>
        <c:baseTimeUnit val="years"/>
      </c:dateAx>
      <c:valAx>
        <c:axId val="44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81.489999999999995</c:v>
                </c:pt>
                <c:pt idx="1">
                  <c:v>79.180000000000007</c:v>
                </c:pt>
                <c:pt idx="2">
                  <c:v>77.08</c:v>
                </c:pt>
                <c:pt idx="3">
                  <c:v>75.77</c:v>
                </c:pt>
                <c:pt idx="4">
                  <c:v>73.180000000000007</c:v>
                </c:pt>
              </c:numCache>
            </c:numRef>
          </c:val>
        </c:ser>
        <c:dLbls>
          <c:showLegendKey val="0"/>
          <c:showVal val="0"/>
          <c:showCatName val="0"/>
          <c:showSerName val="0"/>
          <c:showPercent val="0"/>
          <c:showBubbleSize val="0"/>
        </c:dLbls>
        <c:gapWidth val="150"/>
        <c:axId val="44937984"/>
        <c:axId val="449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44937984"/>
        <c:axId val="44939904"/>
      </c:lineChart>
      <c:dateAx>
        <c:axId val="44937984"/>
        <c:scaling>
          <c:orientation val="minMax"/>
        </c:scaling>
        <c:delete val="1"/>
        <c:axPos val="b"/>
        <c:numFmt formatCode="ge" sourceLinked="1"/>
        <c:majorTickMark val="none"/>
        <c:minorTickMark val="none"/>
        <c:tickLblPos val="none"/>
        <c:crossAx val="44939904"/>
        <c:crosses val="autoZero"/>
        <c:auto val="1"/>
        <c:lblOffset val="100"/>
        <c:baseTimeUnit val="years"/>
      </c:dateAx>
      <c:valAx>
        <c:axId val="44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c:v>
                </c:pt>
                <c:pt idx="1">
                  <c:v>80.44</c:v>
                </c:pt>
                <c:pt idx="2">
                  <c:v>81.91</c:v>
                </c:pt>
                <c:pt idx="3">
                  <c:v>80.89</c:v>
                </c:pt>
                <c:pt idx="4">
                  <c:v>81.7</c:v>
                </c:pt>
              </c:numCache>
            </c:numRef>
          </c:val>
        </c:ser>
        <c:dLbls>
          <c:showLegendKey val="0"/>
          <c:showVal val="0"/>
          <c:showCatName val="0"/>
          <c:showSerName val="0"/>
          <c:showPercent val="0"/>
          <c:showBubbleSize val="0"/>
        </c:dLbls>
        <c:gapWidth val="150"/>
        <c:axId val="44982656"/>
        <c:axId val="449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44982656"/>
        <c:axId val="44984576"/>
      </c:lineChart>
      <c:dateAx>
        <c:axId val="44982656"/>
        <c:scaling>
          <c:orientation val="minMax"/>
        </c:scaling>
        <c:delete val="1"/>
        <c:axPos val="b"/>
        <c:numFmt formatCode="ge" sourceLinked="1"/>
        <c:majorTickMark val="none"/>
        <c:minorTickMark val="none"/>
        <c:tickLblPos val="none"/>
        <c:crossAx val="44984576"/>
        <c:crosses val="autoZero"/>
        <c:auto val="1"/>
        <c:lblOffset val="100"/>
        <c:baseTimeUnit val="years"/>
      </c:dateAx>
      <c:valAx>
        <c:axId val="449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109.66</c:v>
                </c:pt>
                <c:pt idx="1">
                  <c:v>103.35</c:v>
                </c:pt>
                <c:pt idx="2">
                  <c:v>99.65</c:v>
                </c:pt>
                <c:pt idx="3">
                  <c:v>101.49</c:v>
                </c:pt>
                <c:pt idx="4">
                  <c:v>95.11</c:v>
                </c:pt>
              </c:numCache>
            </c:numRef>
          </c:val>
        </c:ser>
        <c:dLbls>
          <c:showLegendKey val="0"/>
          <c:showVal val="0"/>
          <c:showCatName val="0"/>
          <c:showSerName val="0"/>
          <c:showPercent val="0"/>
          <c:showBubbleSize val="0"/>
        </c:dLbls>
        <c:gapWidth val="150"/>
        <c:axId val="44167168"/>
        <c:axId val="44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44167168"/>
        <c:axId val="44169088"/>
      </c:lineChart>
      <c:dateAx>
        <c:axId val="44167168"/>
        <c:scaling>
          <c:orientation val="minMax"/>
        </c:scaling>
        <c:delete val="1"/>
        <c:axPos val="b"/>
        <c:numFmt formatCode="ge" sourceLinked="1"/>
        <c:majorTickMark val="none"/>
        <c:minorTickMark val="none"/>
        <c:tickLblPos val="none"/>
        <c:crossAx val="44169088"/>
        <c:crosses val="autoZero"/>
        <c:auto val="1"/>
        <c:lblOffset val="100"/>
        <c:baseTimeUnit val="years"/>
      </c:dateAx>
      <c:valAx>
        <c:axId val="4416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30.51</c:v>
                </c:pt>
                <c:pt idx="1">
                  <c:v>31.37</c:v>
                </c:pt>
                <c:pt idx="2">
                  <c:v>32.479999999999997</c:v>
                </c:pt>
                <c:pt idx="3">
                  <c:v>33.58</c:v>
                </c:pt>
                <c:pt idx="4">
                  <c:v>43.6</c:v>
                </c:pt>
              </c:numCache>
            </c:numRef>
          </c:val>
        </c:ser>
        <c:dLbls>
          <c:showLegendKey val="0"/>
          <c:showVal val="0"/>
          <c:showCatName val="0"/>
          <c:showSerName val="0"/>
          <c:showPercent val="0"/>
          <c:showBubbleSize val="0"/>
        </c:dLbls>
        <c:gapWidth val="150"/>
        <c:axId val="44010880"/>
        <c:axId val="440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44010880"/>
        <c:axId val="44017152"/>
      </c:lineChart>
      <c:dateAx>
        <c:axId val="44010880"/>
        <c:scaling>
          <c:orientation val="minMax"/>
        </c:scaling>
        <c:delete val="1"/>
        <c:axPos val="b"/>
        <c:numFmt formatCode="ge" sourceLinked="1"/>
        <c:majorTickMark val="none"/>
        <c:minorTickMark val="none"/>
        <c:tickLblPos val="none"/>
        <c:crossAx val="44017152"/>
        <c:crosses val="autoZero"/>
        <c:auto val="1"/>
        <c:lblOffset val="100"/>
        <c:baseTimeUnit val="years"/>
      </c:dateAx>
      <c:valAx>
        <c:axId val="440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0.21</c:v>
                </c:pt>
                <c:pt idx="2">
                  <c:v>0.21</c:v>
                </c:pt>
                <c:pt idx="3">
                  <c:v>19.52</c:v>
                </c:pt>
                <c:pt idx="4">
                  <c:v>19.7</c:v>
                </c:pt>
              </c:numCache>
            </c:numRef>
          </c:val>
        </c:ser>
        <c:dLbls>
          <c:showLegendKey val="0"/>
          <c:showVal val="0"/>
          <c:showCatName val="0"/>
          <c:showSerName val="0"/>
          <c:showPercent val="0"/>
          <c:showBubbleSize val="0"/>
        </c:dLbls>
        <c:gapWidth val="150"/>
        <c:axId val="44116992"/>
        <c:axId val="988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44116992"/>
        <c:axId val="98829440"/>
      </c:lineChart>
      <c:dateAx>
        <c:axId val="44116992"/>
        <c:scaling>
          <c:orientation val="minMax"/>
        </c:scaling>
        <c:delete val="1"/>
        <c:axPos val="b"/>
        <c:numFmt formatCode="ge" sourceLinked="1"/>
        <c:majorTickMark val="none"/>
        <c:minorTickMark val="none"/>
        <c:tickLblPos val="none"/>
        <c:crossAx val="98829440"/>
        <c:crosses val="autoZero"/>
        <c:auto val="1"/>
        <c:lblOffset val="100"/>
        <c:baseTimeUnit val="years"/>
      </c:dateAx>
      <c:valAx>
        <c:axId val="988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19200"/>
        <c:axId val="441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03619200"/>
        <c:axId val="44180224"/>
      </c:lineChart>
      <c:dateAx>
        <c:axId val="103619200"/>
        <c:scaling>
          <c:orientation val="minMax"/>
        </c:scaling>
        <c:delete val="1"/>
        <c:axPos val="b"/>
        <c:numFmt formatCode="ge" sourceLinked="1"/>
        <c:majorTickMark val="none"/>
        <c:minorTickMark val="none"/>
        <c:tickLblPos val="none"/>
        <c:crossAx val="44180224"/>
        <c:crosses val="autoZero"/>
        <c:auto val="1"/>
        <c:lblOffset val="100"/>
        <c:baseTimeUnit val="years"/>
      </c:dateAx>
      <c:valAx>
        <c:axId val="4418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896.42</c:v>
                </c:pt>
                <c:pt idx="1">
                  <c:v>1489.92</c:v>
                </c:pt>
                <c:pt idx="2">
                  <c:v>2581.0100000000002</c:v>
                </c:pt>
                <c:pt idx="3">
                  <c:v>2250.98</c:v>
                </c:pt>
                <c:pt idx="4">
                  <c:v>405.18</c:v>
                </c:pt>
              </c:numCache>
            </c:numRef>
          </c:val>
        </c:ser>
        <c:dLbls>
          <c:showLegendKey val="0"/>
          <c:showVal val="0"/>
          <c:showCatName val="0"/>
          <c:showSerName val="0"/>
          <c:showPercent val="0"/>
          <c:showBubbleSize val="0"/>
        </c:dLbls>
        <c:gapWidth val="150"/>
        <c:axId val="44202240"/>
        <c:axId val="442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44202240"/>
        <c:axId val="44204416"/>
      </c:lineChart>
      <c:dateAx>
        <c:axId val="44202240"/>
        <c:scaling>
          <c:orientation val="minMax"/>
        </c:scaling>
        <c:delete val="1"/>
        <c:axPos val="b"/>
        <c:numFmt formatCode="ge" sourceLinked="1"/>
        <c:majorTickMark val="none"/>
        <c:minorTickMark val="none"/>
        <c:tickLblPos val="none"/>
        <c:crossAx val="44204416"/>
        <c:crosses val="autoZero"/>
        <c:auto val="1"/>
        <c:lblOffset val="100"/>
        <c:baseTimeUnit val="years"/>
      </c:dateAx>
      <c:valAx>
        <c:axId val="4420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361.82</c:v>
                </c:pt>
                <c:pt idx="1">
                  <c:v>353.14</c:v>
                </c:pt>
                <c:pt idx="2">
                  <c:v>354.32</c:v>
                </c:pt>
                <c:pt idx="3">
                  <c:v>365.26</c:v>
                </c:pt>
                <c:pt idx="4">
                  <c:v>373.24</c:v>
                </c:pt>
              </c:numCache>
            </c:numRef>
          </c:val>
        </c:ser>
        <c:dLbls>
          <c:showLegendKey val="0"/>
          <c:showVal val="0"/>
          <c:showCatName val="0"/>
          <c:showSerName val="0"/>
          <c:showPercent val="0"/>
          <c:showBubbleSize val="0"/>
        </c:dLbls>
        <c:gapWidth val="150"/>
        <c:axId val="44308352"/>
        <c:axId val="443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44308352"/>
        <c:axId val="44314624"/>
      </c:lineChart>
      <c:dateAx>
        <c:axId val="44308352"/>
        <c:scaling>
          <c:orientation val="minMax"/>
        </c:scaling>
        <c:delete val="1"/>
        <c:axPos val="b"/>
        <c:numFmt formatCode="ge" sourceLinked="1"/>
        <c:majorTickMark val="none"/>
        <c:minorTickMark val="none"/>
        <c:tickLblPos val="none"/>
        <c:crossAx val="44314624"/>
        <c:crosses val="autoZero"/>
        <c:auto val="1"/>
        <c:lblOffset val="100"/>
        <c:baseTimeUnit val="years"/>
      </c:dateAx>
      <c:valAx>
        <c:axId val="4431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3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83.31</c:v>
                </c:pt>
                <c:pt idx="1">
                  <c:v>77.959999999999994</c:v>
                </c:pt>
                <c:pt idx="2">
                  <c:v>74.56</c:v>
                </c:pt>
                <c:pt idx="3">
                  <c:v>75.34</c:v>
                </c:pt>
                <c:pt idx="4">
                  <c:v>69.67</c:v>
                </c:pt>
              </c:numCache>
            </c:numRef>
          </c:val>
        </c:ser>
        <c:dLbls>
          <c:showLegendKey val="0"/>
          <c:showVal val="0"/>
          <c:showCatName val="0"/>
          <c:showSerName val="0"/>
          <c:showPercent val="0"/>
          <c:showBubbleSize val="0"/>
        </c:dLbls>
        <c:gapWidth val="150"/>
        <c:axId val="44348928"/>
        <c:axId val="443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44348928"/>
        <c:axId val="44350848"/>
      </c:lineChart>
      <c:dateAx>
        <c:axId val="44348928"/>
        <c:scaling>
          <c:orientation val="minMax"/>
        </c:scaling>
        <c:delete val="1"/>
        <c:axPos val="b"/>
        <c:numFmt formatCode="ge" sourceLinked="1"/>
        <c:majorTickMark val="none"/>
        <c:minorTickMark val="none"/>
        <c:tickLblPos val="none"/>
        <c:crossAx val="44350848"/>
        <c:crosses val="autoZero"/>
        <c:auto val="1"/>
        <c:lblOffset val="100"/>
        <c:baseTimeUnit val="years"/>
      </c:dateAx>
      <c:valAx>
        <c:axId val="443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196.36</c:v>
                </c:pt>
                <c:pt idx="1">
                  <c:v>209.62</c:v>
                </c:pt>
                <c:pt idx="2">
                  <c:v>220.27</c:v>
                </c:pt>
                <c:pt idx="3">
                  <c:v>217.62</c:v>
                </c:pt>
                <c:pt idx="4">
                  <c:v>235.9</c:v>
                </c:pt>
              </c:numCache>
            </c:numRef>
          </c:val>
        </c:ser>
        <c:dLbls>
          <c:showLegendKey val="0"/>
          <c:showVal val="0"/>
          <c:showCatName val="0"/>
          <c:showSerName val="0"/>
          <c:showPercent val="0"/>
          <c:showBubbleSize val="0"/>
        </c:dLbls>
        <c:gapWidth val="150"/>
        <c:axId val="44905600"/>
        <c:axId val="449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44905600"/>
        <c:axId val="44907520"/>
      </c:lineChart>
      <c:dateAx>
        <c:axId val="44905600"/>
        <c:scaling>
          <c:orientation val="minMax"/>
        </c:scaling>
        <c:delete val="1"/>
        <c:axPos val="b"/>
        <c:numFmt formatCode="ge" sourceLinked="1"/>
        <c:majorTickMark val="none"/>
        <c:minorTickMark val="none"/>
        <c:tickLblPos val="none"/>
        <c:crossAx val="44907520"/>
        <c:crosses val="autoZero"/>
        <c:auto val="1"/>
        <c:lblOffset val="100"/>
        <c:baseTimeUnit val="years"/>
      </c:dateAx>
      <c:valAx>
        <c:axId val="449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52" zoomScaleNormal="10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ときがわ町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12062</v>
      </c>
      <c r="AJ8" s="75"/>
      <c r="AK8" s="75"/>
      <c r="AL8" s="75"/>
      <c r="AM8" s="75"/>
      <c r="AN8" s="75"/>
      <c r="AO8" s="75"/>
      <c r="AP8" s="76"/>
      <c r="AQ8" s="57">
        <f>データ!R6</f>
        <v>55.9</v>
      </c>
      <c r="AR8" s="57"/>
      <c r="AS8" s="57"/>
      <c r="AT8" s="57"/>
      <c r="AU8" s="57"/>
      <c r="AV8" s="57"/>
      <c r="AW8" s="57"/>
      <c r="AX8" s="57"/>
      <c r="AY8" s="57">
        <f>データ!S6</f>
        <v>215.78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72.760000000000005</v>
      </c>
      <c r="K10" s="57"/>
      <c r="L10" s="57"/>
      <c r="M10" s="57"/>
      <c r="N10" s="57"/>
      <c r="O10" s="57"/>
      <c r="P10" s="57"/>
      <c r="Q10" s="57"/>
      <c r="R10" s="57">
        <f>データ!O6</f>
        <v>96.39</v>
      </c>
      <c r="S10" s="57"/>
      <c r="T10" s="57"/>
      <c r="U10" s="57"/>
      <c r="V10" s="57"/>
      <c r="W10" s="57"/>
      <c r="X10" s="57"/>
      <c r="Y10" s="57"/>
      <c r="Z10" s="65">
        <f>データ!P6</f>
        <v>2883</v>
      </c>
      <c r="AA10" s="65"/>
      <c r="AB10" s="65"/>
      <c r="AC10" s="65"/>
      <c r="AD10" s="65"/>
      <c r="AE10" s="65"/>
      <c r="AF10" s="65"/>
      <c r="AG10" s="65"/>
      <c r="AH10" s="2"/>
      <c r="AI10" s="65">
        <f>データ!T6</f>
        <v>11551</v>
      </c>
      <c r="AJ10" s="65"/>
      <c r="AK10" s="65"/>
      <c r="AL10" s="65"/>
      <c r="AM10" s="65"/>
      <c r="AN10" s="65"/>
      <c r="AO10" s="65"/>
      <c r="AP10" s="65"/>
      <c r="AQ10" s="57">
        <f>データ!U6</f>
        <v>43.7</v>
      </c>
      <c r="AR10" s="57"/>
      <c r="AS10" s="57"/>
      <c r="AT10" s="57"/>
      <c r="AU10" s="57"/>
      <c r="AV10" s="57"/>
      <c r="AW10" s="57"/>
      <c r="AX10" s="57"/>
      <c r="AY10" s="57">
        <f>データ!V6</f>
        <v>264.32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113492</v>
      </c>
      <c r="D6" s="31">
        <f t="shared" si="3"/>
        <v>46</v>
      </c>
      <c r="E6" s="31">
        <f t="shared" si="3"/>
        <v>1</v>
      </c>
      <c r="F6" s="31">
        <f t="shared" si="3"/>
        <v>0</v>
      </c>
      <c r="G6" s="31">
        <f t="shared" si="3"/>
        <v>1</v>
      </c>
      <c r="H6" s="31" t="str">
        <f t="shared" si="3"/>
        <v>埼玉県　ときがわ町</v>
      </c>
      <c r="I6" s="31" t="str">
        <f t="shared" si="3"/>
        <v>法適用</v>
      </c>
      <c r="J6" s="31" t="str">
        <f t="shared" si="3"/>
        <v>水道事業</v>
      </c>
      <c r="K6" s="31" t="str">
        <f t="shared" si="3"/>
        <v>末端給水事業</v>
      </c>
      <c r="L6" s="31" t="str">
        <f t="shared" si="3"/>
        <v>A7</v>
      </c>
      <c r="M6" s="32" t="str">
        <f t="shared" si="3"/>
        <v>-</v>
      </c>
      <c r="N6" s="32">
        <f t="shared" si="3"/>
        <v>72.760000000000005</v>
      </c>
      <c r="O6" s="32">
        <f t="shared" si="3"/>
        <v>96.39</v>
      </c>
      <c r="P6" s="32">
        <f t="shared" si="3"/>
        <v>2883</v>
      </c>
      <c r="Q6" s="32">
        <f t="shared" si="3"/>
        <v>12062</v>
      </c>
      <c r="R6" s="32">
        <f t="shared" si="3"/>
        <v>55.9</v>
      </c>
      <c r="S6" s="32">
        <f t="shared" si="3"/>
        <v>215.78</v>
      </c>
      <c r="T6" s="32">
        <f t="shared" si="3"/>
        <v>11551</v>
      </c>
      <c r="U6" s="32">
        <f t="shared" si="3"/>
        <v>43.7</v>
      </c>
      <c r="V6" s="32">
        <f t="shared" si="3"/>
        <v>264.32</v>
      </c>
      <c r="W6" s="33">
        <f>IF(W7="",NA(),W7)</f>
        <v>109.66</v>
      </c>
      <c r="X6" s="33">
        <f t="shared" ref="X6:AF6" si="4">IF(X7="",NA(),X7)</f>
        <v>103.35</v>
      </c>
      <c r="Y6" s="33">
        <f t="shared" si="4"/>
        <v>99.65</v>
      </c>
      <c r="Z6" s="33">
        <f t="shared" si="4"/>
        <v>101.49</v>
      </c>
      <c r="AA6" s="33">
        <f t="shared" si="4"/>
        <v>95.11</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896.42</v>
      </c>
      <c r="AT6" s="33">
        <f t="shared" ref="AT6:BB6" si="6">IF(AT7="",NA(),AT7)</f>
        <v>1489.92</v>
      </c>
      <c r="AU6" s="33">
        <f t="shared" si="6"/>
        <v>2581.0100000000002</v>
      </c>
      <c r="AV6" s="33">
        <f t="shared" si="6"/>
        <v>2250.98</v>
      </c>
      <c r="AW6" s="33">
        <f t="shared" si="6"/>
        <v>405.18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361.82</v>
      </c>
      <c r="BE6" s="33">
        <f t="shared" ref="BE6:BM6" si="7">IF(BE7="",NA(),BE7)</f>
        <v>353.14</v>
      </c>
      <c r="BF6" s="33">
        <f t="shared" si="7"/>
        <v>354.32</v>
      </c>
      <c r="BG6" s="33">
        <f t="shared" si="7"/>
        <v>365.26</v>
      </c>
      <c r="BH6" s="33">
        <f t="shared" si="7"/>
        <v>373.24</v>
      </c>
      <c r="BI6" s="33">
        <f t="shared" si="7"/>
        <v>462.52</v>
      </c>
      <c r="BJ6" s="33">
        <f t="shared" si="7"/>
        <v>474.06</v>
      </c>
      <c r="BK6" s="33">
        <f t="shared" si="7"/>
        <v>458</v>
      </c>
      <c r="BL6" s="33">
        <f t="shared" si="7"/>
        <v>443.13</v>
      </c>
      <c r="BM6" s="33">
        <f t="shared" si="7"/>
        <v>442.54</v>
      </c>
      <c r="BN6" s="32" t="str">
        <f>IF(BN7="","",IF(BN7="-","【-】","【"&amp;SUBSTITUTE(TEXT(BN7,"#,##0.00"),"-","△")&amp;"】"))</f>
        <v>【283.72】</v>
      </c>
      <c r="BO6" s="33">
        <f>IF(BO7="",NA(),BO7)</f>
        <v>83.31</v>
      </c>
      <c r="BP6" s="33">
        <f t="shared" ref="BP6:BX6" si="8">IF(BP7="",NA(),BP7)</f>
        <v>77.959999999999994</v>
      </c>
      <c r="BQ6" s="33">
        <f t="shared" si="8"/>
        <v>74.56</v>
      </c>
      <c r="BR6" s="33">
        <f t="shared" si="8"/>
        <v>75.34</v>
      </c>
      <c r="BS6" s="33">
        <f t="shared" si="8"/>
        <v>69.67</v>
      </c>
      <c r="BT6" s="33">
        <f t="shared" si="8"/>
        <v>99.71</v>
      </c>
      <c r="BU6" s="33">
        <f t="shared" si="8"/>
        <v>96.62</v>
      </c>
      <c r="BV6" s="33">
        <f t="shared" si="8"/>
        <v>96.27</v>
      </c>
      <c r="BW6" s="33">
        <f t="shared" si="8"/>
        <v>95.4</v>
      </c>
      <c r="BX6" s="33">
        <f t="shared" si="8"/>
        <v>98.6</v>
      </c>
      <c r="BY6" s="32" t="str">
        <f>IF(BY7="","",IF(BY7="-","【-】","【"&amp;SUBSTITUTE(TEXT(BY7,"#,##0.00"),"-","△")&amp;"】"))</f>
        <v>【104.60】</v>
      </c>
      <c r="BZ6" s="33">
        <f>IF(BZ7="",NA(),BZ7)</f>
        <v>196.36</v>
      </c>
      <c r="CA6" s="33">
        <f t="shared" ref="CA6:CI6" si="9">IF(CA7="",NA(),CA7)</f>
        <v>209.62</v>
      </c>
      <c r="CB6" s="33">
        <f t="shared" si="9"/>
        <v>220.27</v>
      </c>
      <c r="CC6" s="33">
        <f t="shared" si="9"/>
        <v>217.62</v>
      </c>
      <c r="CD6" s="33">
        <f t="shared" si="9"/>
        <v>235.9</v>
      </c>
      <c r="CE6" s="33">
        <f t="shared" si="9"/>
        <v>176.84</v>
      </c>
      <c r="CF6" s="33">
        <f t="shared" si="9"/>
        <v>184.53</v>
      </c>
      <c r="CG6" s="33">
        <f t="shared" si="9"/>
        <v>186.94</v>
      </c>
      <c r="CH6" s="33">
        <f t="shared" si="9"/>
        <v>186.15</v>
      </c>
      <c r="CI6" s="33">
        <f t="shared" si="9"/>
        <v>181.67</v>
      </c>
      <c r="CJ6" s="32" t="str">
        <f>IF(CJ7="","",IF(CJ7="-","【-】","【"&amp;SUBSTITUTE(TEXT(CJ7,"#,##0.00"),"-","△")&amp;"】"))</f>
        <v>【164.21】</v>
      </c>
      <c r="CK6" s="33">
        <f>IF(CK7="",NA(),CK7)</f>
        <v>81.489999999999995</v>
      </c>
      <c r="CL6" s="33">
        <f t="shared" ref="CL6:CT6" si="10">IF(CL7="",NA(),CL7)</f>
        <v>79.180000000000007</v>
      </c>
      <c r="CM6" s="33">
        <f t="shared" si="10"/>
        <v>77.08</v>
      </c>
      <c r="CN6" s="33">
        <f t="shared" si="10"/>
        <v>75.77</v>
      </c>
      <c r="CO6" s="33">
        <f t="shared" si="10"/>
        <v>73.180000000000007</v>
      </c>
      <c r="CP6" s="33">
        <f t="shared" si="10"/>
        <v>53.5</v>
      </c>
      <c r="CQ6" s="33">
        <f t="shared" si="10"/>
        <v>52.9</v>
      </c>
      <c r="CR6" s="33">
        <f t="shared" si="10"/>
        <v>54.51</v>
      </c>
      <c r="CS6" s="33">
        <f t="shared" si="10"/>
        <v>54.47</v>
      </c>
      <c r="CT6" s="33">
        <f t="shared" si="10"/>
        <v>53.61</v>
      </c>
      <c r="CU6" s="32" t="str">
        <f>IF(CU7="","",IF(CU7="-","【-】","【"&amp;SUBSTITUTE(TEXT(CU7,"#,##0.00"),"-","△")&amp;"】"))</f>
        <v>【59.80】</v>
      </c>
      <c r="CV6" s="33">
        <f>IF(CV7="",NA(),CV7)</f>
        <v>80</v>
      </c>
      <c r="CW6" s="33">
        <f t="shared" ref="CW6:DE6" si="11">IF(CW7="",NA(),CW7)</f>
        <v>80.44</v>
      </c>
      <c r="CX6" s="33">
        <f t="shared" si="11"/>
        <v>81.91</v>
      </c>
      <c r="CY6" s="33">
        <f t="shared" si="11"/>
        <v>80.89</v>
      </c>
      <c r="CZ6" s="33">
        <f t="shared" si="11"/>
        <v>81.7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30.51</v>
      </c>
      <c r="DH6" s="33">
        <f t="shared" ref="DH6:DP6" si="12">IF(DH7="",NA(),DH7)</f>
        <v>31.37</v>
      </c>
      <c r="DI6" s="33">
        <f t="shared" si="12"/>
        <v>32.479999999999997</v>
      </c>
      <c r="DJ6" s="33">
        <f t="shared" si="12"/>
        <v>33.58</v>
      </c>
      <c r="DK6" s="33">
        <f t="shared" si="12"/>
        <v>43.6</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3">
        <f t="shared" ref="DS6:EA6" si="13">IF(DS7="",NA(),DS7)</f>
        <v>0.21</v>
      </c>
      <c r="DT6" s="33">
        <f t="shared" si="13"/>
        <v>0.21</v>
      </c>
      <c r="DU6" s="33">
        <f t="shared" si="13"/>
        <v>19.52</v>
      </c>
      <c r="DV6" s="33">
        <f t="shared" si="13"/>
        <v>19.7</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3.11</v>
      </c>
      <c r="ED6" s="33">
        <f t="shared" ref="ED6:EL6" si="14">IF(ED7="",NA(),ED7)</f>
        <v>1.8</v>
      </c>
      <c r="EE6" s="33">
        <f t="shared" si="14"/>
        <v>2.1800000000000002</v>
      </c>
      <c r="EF6" s="33">
        <f t="shared" si="14"/>
        <v>2.08</v>
      </c>
      <c r="EG6" s="33">
        <f t="shared" si="14"/>
        <v>1.81</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113492</v>
      </c>
      <c r="D7" s="35">
        <v>46</v>
      </c>
      <c r="E7" s="35">
        <v>1</v>
      </c>
      <c r="F7" s="35">
        <v>0</v>
      </c>
      <c r="G7" s="35">
        <v>1</v>
      </c>
      <c r="H7" s="35" t="s">
        <v>93</v>
      </c>
      <c r="I7" s="35" t="s">
        <v>94</v>
      </c>
      <c r="J7" s="35" t="s">
        <v>95</v>
      </c>
      <c r="K7" s="35" t="s">
        <v>96</v>
      </c>
      <c r="L7" s="35" t="s">
        <v>97</v>
      </c>
      <c r="M7" s="36" t="s">
        <v>98</v>
      </c>
      <c r="N7" s="36">
        <v>72.760000000000005</v>
      </c>
      <c r="O7" s="36">
        <v>96.39</v>
      </c>
      <c r="P7" s="36">
        <v>2883</v>
      </c>
      <c r="Q7" s="36">
        <v>12062</v>
      </c>
      <c r="R7" s="36">
        <v>55.9</v>
      </c>
      <c r="S7" s="36">
        <v>215.78</v>
      </c>
      <c r="T7" s="36">
        <v>11551</v>
      </c>
      <c r="U7" s="36">
        <v>43.7</v>
      </c>
      <c r="V7" s="36">
        <v>264.32</v>
      </c>
      <c r="W7" s="36">
        <v>109.66</v>
      </c>
      <c r="X7" s="36">
        <v>103.35</v>
      </c>
      <c r="Y7" s="36">
        <v>99.65</v>
      </c>
      <c r="Z7" s="36">
        <v>101.49</v>
      </c>
      <c r="AA7" s="36">
        <v>95.11</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896.42</v>
      </c>
      <c r="AT7" s="36">
        <v>1489.92</v>
      </c>
      <c r="AU7" s="36">
        <v>2581.0100000000002</v>
      </c>
      <c r="AV7" s="36">
        <v>2250.98</v>
      </c>
      <c r="AW7" s="36">
        <v>405.18</v>
      </c>
      <c r="AX7" s="36">
        <v>1149.75</v>
      </c>
      <c r="AY7" s="36">
        <v>1128.25</v>
      </c>
      <c r="AZ7" s="36">
        <v>1159.4100000000001</v>
      </c>
      <c r="BA7" s="36">
        <v>1081.23</v>
      </c>
      <c r="BB7" s="36">
        <v>406.37</v>
      </c>
      <c r="BC7" s="36">
        <v>264.16000000000003</v>
      </c>
      <c r="BD7" s="36">
        <v>361.82</v>
      </c>
      <c r="BE7" s="36">
        <v>353.14</v>
      </c>
      <c r="BF7" s="36">
        <v>354.32</v>
      </c>
      <c r="BG7" s="36">
        <v>365.26</v>
      </c>
      <c r="BH7" s="36">
        <v>373.24</v>
      </c>
      <c r="BI7" s="36">
        <v>462.52</v>
      </c>
      <c r="BJ7" s="36">
        <v>474.06</v>
      </c>
      <c r="BK7" s="36">
        <v>458</v>
      </c>
      <c r="BL7" s="36">
        <v>443.13</v>
      </c>
      <c r="BM7" s="36">
        <v>442.54</v>
      </c>
      <c r="BN7" s="36">
        <v>283.72000000000003</v>
      </c>
      <c r="BO7" s="36">
        <v>83.31</v>
      </c>
      <c r="BP7" s="36">
        <v>77.959999999999994</v>
      </c>
      <c r="BQ7" s="36">
        <v>74.56</v>
      </c>
      <c r="BR7" s="36">
        <v>75.34</v>
      </c>
      <c r="BS7" s="36">
        <v>69.67</v>
      </c>
      <c r="BT7" s="36">
        <v>99.71</v>
      </c>
      <c r="BU7" s="36">
        <v>96.62</v>
      </c>
      <c r="BV7" s="36">
        <v>96.27</v>
      </c>
      <c r="BW7" s="36">
        <v>95.4</v>
      </c>
      <c r="BX7" s="36">
        <v>98.6</v>
      </c>
      <c r="BY7" s="36">
        <v>104.6</v>
      </c>
      <c r="BZ7" s="36">
        <v>196.36</v>
      </c>
      <c r="CA7" s="36">
        <v>209.62</v>
      </c>
      <c r="CB7" s="36">
        <v>220.27</v>
      </c>
      <c r="CC7" s="36">
        <v>217.62</v>
      </c>
      <c r="CD7" s="36">
        <v>235.9</v>
      </c>
      <c r="CE7" s="36">
        <v>176.84</v>
      </c>
      <c r="CF7" s="36">
        <v>184.53</v>
      </c>
      <c r="CG7" s="36">
        <v>186.94</v>
      </c>
      <c r="CH7" s="36">
        <v>186.15</v>
      </c>
      <c r="CI7" s="36">
        <v>181.67</v>
      </c>
      <c r="CJ7" s="36">
        <v>164.21</v>
      </c>
      <c r="CK7" s="36">
        <v>81.489999999999995</v>
      </c>
      <c r="CL7" s="36">
        <v>79.180000000000007</v>
      </c>
      <c r="CM7" s="36">
        <v>77.08</v>
      </c>
      <c r="CN7" s="36">
        <v>75.77</v>
      </c>
      <c r="CO7" s="36">
        <v>73.180000000000007</v>
      </c>
      <c r="CP7" s="36">
        <v>53.5</v>
      </c>
      <c r="CQ7" s="36">
        <v>52.9</v>
      </c>
      <c r="CR7" s="36">
        <v>54.51</v>
      </c>
      <c r="CS7" s="36">
        <v>54.47</v>
      </c>
      <c r="CT7" s="36">
        <v>53.61</v>
      </c>
      <c r="CU7" s="36">
        <v>59.8</v>
      </c>
      <c r="CV7" s="36">
        <v>80</v>
      </c>
      <c r="CW7" s="36">
        <v>80.44</v>
      </c>
      <c r="CX7" s="36">
        <v>81.91</v>
      </c>
      <c r="CY7" s="36">
        <v>80.89</v>
      </c>
      <c r="CZ7" s="36">
        <v>81.7</v>
      </c>
      <c r="DA7" s="36">
        <v>82.8</v>
      </c>
      <c r="DB7" s="36">
        <v>81.63</v>
      </c>
      <c r="DC7" s="36">
        <v>81.790000000000006</v>
      </c>
      <c r="DD7" s="36">
        <v>81.459999999999994</v>
      </c>
      <c r="DE7" s="36">
        <v>81.31</v>
      </c>
      <c r="DF7" s="36">
        <v>89.78</v>
      </c>
      <c r="DG7" s="36">
        <v>30.51</v>
      </c>
      <c r="DH7" s="36">
        <v>31.37</v>
      </c>
      <c r="DI7" s="36">
        <v>32.479999999999997</v>
      </c>
      <c r="DJ7" s="36">
        <v>33.58</v>
      </c>
      <c r="DK7" s="36">
        <v>43.6</v>
      </c>
      <c r="DL7" s="36">
        <v>35.71</v>
      </c>
      <c r="DM7" s="36">
        <v>37.25</v>
      </c>
      <c r="DN7" s="36">
        <v>37.799999999999997</v>
      </c>
      <c r="DO7" s="36">
        <v>38.520000000000003</v>
      </c>
      <c r="DP7" s="36">
        <v>46.67</v>
      </c>
      <c r="DQ7" s="36">
        <v>46.31</v>
      </c>
      <c r="DR7" s="36">
        <v>0</v>
      </c>
      <c r="DS7" s="36">
        <v>0.21</v>
      </c>
      <c r="DT7" s="36">
        <v>0.21</v>
      </c>
      <c r="DU7" s="36">
        <v>19.52</v>
      </c>
      <c r="DV7" s="36">
        <v>19.7</v>
      </c>
      <c r="DW7" s="36">
        <v>6.62</v>
      </c>
      <c r="DX7" s="36">
        <v>7.9</v>
      </c>
      <c r="DY7" s="36">
        <v>8.2200000000000006</v>
      </c>
      <c r="DZ7" s="36">
        <v>9.43</v>
      </c>
      <c r="EA7" s="36">
        <v>10.029999999999999</v>
      </c>
      <c r="EB7" s="36">
        <v>12.42</v>
      </c>
      <c r="EC7" s="36">
        <v>3.11</v>
      </c>
      <c r="ED7" s="36">
        <v>1.8</v>
      </c>
      <c r="EE7" s="36">
        <v>2.1800000000000002</v>
      </c>
      <c r="EF7" s="36">
        <v>2.08</v>
      </c>
      <c r="EG7" s="36">
        <v>1.81</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2016-02-03T07:17:36Z</dcterms:created>
  <dcterms:modified xsi:type="dcterms:W3CDTF">2016-02-10T07:09:43Z</dcterms:modified>
  <cp:category/>
</cp:coreProperties>
</file>