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<sst xmlns="http://schemas.openxmlformats.org/spreadsheetml/2006/main" count="217" uniqueCount="107">
  <si>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</si>
  <si>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</si>
  <si>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</si>
  <si>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</si>
  <si>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</si>
  <si>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</si>
  <si>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</si>
  <si>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</si>
  <si>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</si>
  <si>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</si>
  <si>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</si>
  <si>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</si>
  <si>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</si>
  <si>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</si>
  <si>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</si>
  <si>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</si>
  <si>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</si>
  <si>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</si>
  <si>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</si>
  <si>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</si>
  <si>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</si>
  <si>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</si>
  <si>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</si>
  <si>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</si>
  <si>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</si>
  <si>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</si>
  <si>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</si>
  <si>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</si>
  <si>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</si>
  <si>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</si>
  <si>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</si>
  <si>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</si>
  <si>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</si>
  <si>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</si>
  <si>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</si>
  <si>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</si>
  <si>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</si>
  <si>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</si>
  <si>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</si>
  <si>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</si>
  <si>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</si>
  <si>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</si>
  <si>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</si>
  <si>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</si>
  <si>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</si>
  <si>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</si>
  <si>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</si>
  <si>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</si>
  <si>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</si>
  <si>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</si>
  <si>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</si>
  <si>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</si>
  <si>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</si>
  <si>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</si>
  <si>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</si>
  <si>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</si>
  <si>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</si>
  <si>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</si>
  <si>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</si>
  <si>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</si>
  <si>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</si>
  <si>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</si>
  <si>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</si>
  <si>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</si>
  <si>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</si>
  <si>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</si>
  <si>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</si>
  <si>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</si>
  <si>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</si>
  <si>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</si>
  <si>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</si>
  <si>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</si>
  <si>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</si>
  <si>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</si>
  <si>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</si>
  <si>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</si>
  <si>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</si>
  <si>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</si>
  <si>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</si>
  <si>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</si>
  <si>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</si>
  <si>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</si>
  <si>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</si>
  <si>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</si>
  <si>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</si>
  <si>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</si>
  <si>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</si>
  <si>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</si>
  <si>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</si>
  <si>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</si>
  <si>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</si>
  <si>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</si>
  <si>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</si>
  <si>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川島町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</si>
  <si>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</si>
  <si>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</si>
  <si>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</si>
  <si>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</si>
  <si>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</si>
  <si>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</si>
  <si>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</si>
  <si>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</si>
  <si>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</si>
  <si>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</si>
  <si>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グラフ①及び⑤を見ると、給水収益（水道料金収入）などが、業務活動にかかる支出（減価償却費を含む）の９割前後に留まっており、支出が収入を上回っていることになります。
　④は、施設の更新工事などのために借りる企業債の残高と、給水収益のバランスを表しています。企業債の返済は、分割し数十年かけて行います。この割合が高くなると返済すべき残高が膨らみ、将来の経営を圧迫することになります。ここ５年間は、大きな変化はありません。
　⑦は施設能力と運転量の比較で、この割合が高すぎると、緊急の配水量増加などに対応できない恐れがあり、低すぎると、浄水場などが動いていない（施設が無駄になっている）ことになります。工場など、大口需要が新たに発生すれば数値は変化しますが、ここ５年間は７割台で推移しています。
　⑧では、以前は配水量の２割近くが漏水などにより無駄になっていましたが、漏水調査と修繕により、その割合は減りつつあります。
　なお、②③⑥について、平成２６年度から会計基準が新しくなったため、欠損金処理や流動負債の内容、給水原価の計算方法などが、それ以前と大きく変わっております。</t>
    <rPh sb="5" eb="6">
      <t>オヨ</t>
    </rPh>
    <rPh sb="9" eb="10">
      <t>ミ</t>
    </rPh>
    <rPh sb="37" eb="39">
      <t>シシュツ</t>
    </rPh>
    <rPh sb="40" eb="45">
      <t>ゲンカ</t>
    </rPh>
    <rPh sb="46" eb="47">
      <t>フク</t>
    </rPh>
    <rPh sb="51" eb="52">
      <t>ワリ</t>
    </rPh>
    <rPh sb="52" eb="54">
      <t>ゼンゴ</t>
    </rPh>
    <rPh sb="55" eb="56">
      <t>トド</t>
    </rPh>
    <rPh sb="62" eb="64">
      <t>シシュツ</t>
    </rPh>
    <rPh sb="65" eb="67">
      <t>シュウニュウ</t>
    </rPh>
    <rPh sb="68" eb="70">
      <t>ウワマワ</t>
    </rPh>
    <rPh sb="93" eb="95">
      <t>コウジ</t>
    </rPh>
    <rPh sb="104" eb="106">
      <t>キギョウ</t>
    </rPh>
    <rPh sb="106" eb="107">
      <t>サイ</t>
    </rPh>
    <rPh sb="108" eb="110">
      <t>ザンダカ</t>
    </rPh>
    <rPh sb="112" eb="114">
      <t>キュウスイ</t>
    </rPh>
    <rPh sb="114" eb="116">
      <t>シュウエキ</t>
    </rPh>
    <rPh sb="122" eb="123">
      <t>アラワ</t>
    </rPh>
    <rPh sb="129" eb="131">
      <t>キギョウ</t>
    </rPh>
    <rPh sb="131" eb="132">
      <t>サイ</t>
    </rPh>
    <rPh sb="133" eb="135">
      <t>ヘンサイ</t>
    </rPh>
    <rPh sb="137" eb="138">
      <t>ブン</t>
    </rPh>
    <rPh sb="140" eb="143">
      <t>スウジュウネン</t>
    </rPh>
    <rPh sb="146" eb="147">
      <t>オコナ</t>
    </rPh>
    <rPh sb="153" eb="155">
      <t>ワリアイ</t>
    </rPh>
    <rPh sb="156" eb="157">
      <t>タカ</t>
    </rPh>
    <rPh sb="161" eb="163">
      <t>ヘンサイ</t>
    </rPh>
    <rPh sb="166" eb="168">
      <t>ザンダカ</t>
    </rPh>
    <rPh sb="176" eb="178">
      <t>ケイエイ</t>
    </rPh>
    <rPh sb="179" eb="181">
      <t>アッパク</t>
    </rPh>
    <rPh sb="198" eb="199">
      <t>オオ</t>
    </rPh>
    <rPh sb="201" eb="203">
      <t>ヘンカ</t>
    </rPh>
    <rPh sb="215" eb="217">
      <t>シセツ</t>
    </rPh>
    <rPh sb="217" eb="219">
      <t>ノウリョク</t>
    </rPh>
    <rPh sb="220" eb="222">
      <t>ウンテン</t>
    </rPh>
    <rPh sb="222" eb="223">
      <t>リョウ</t>
    </rPh>
    <rPh sb="224" eb="226">
      <t>ヒカク</t>
    </rPh>
    <rPh sb="230" eb="232">
      <t>ワリアイ</t>
    </rPh>
    <rPh sb="233" eb="234">
      <t>タカ</t>
    </rPh>
    <rPh sb="242" eb="244">
      <t>ハイスイ</t>
    </rPh>
    <rPh sb="244" eb="245">
      <t>リョウ</t>
    </rPh>
    <rPh sb="245" eb="247">
      <t>ゾウカ</t>
    </rPh>
    <rPh sb="250" eb="252">
      <t>タイオウ</t>
    </rPh>
    <rPh sb="256" eb="257">
      <t>オソ</t>
    </rPh>
    <rPh sb="262" eb="263">
      <t>ヒク</t>
    </rPh>
    <rPh sb="268" eb="271">
      <t>ジョウスイジョウ</t>
    </rPh>
    <rPh sb="274" eb="275">
      <t>ウゴ</t>
    </rPh>
    <rPh sb="281" eb="283">
      <t>シセツ</t>
    </rPh>
    <rPh sb="284" eb="286">
      <t>ムダ</t>
    </rPh>
    <rPh sb="301" eb="303">
      <t>コウジョウ</t>
    </rPh>
    <rPh sb="311" eb="312">
      <t>アラ</t>
    </rPh>
    <rPh sb="314" eb="316">
      <t>ハッセイ</t>
    </rPh>
    <rPh sb="319" eb="321">
      <t>スウチ</t>
    </rPh>
    <rPh sb="322" eb="324">
      <t>ヘンカ</t>
    </rPh>
    <rPh sb="332" eb="333">
      <t>ネン</t>
    </rPh>
    <rPh sb="333" eb="334">
      <t>カン</t>
    </rPh>
    <rPh sb="339" eb="341">
      <t>スイイ</t>
    </rPh>
    <rPh sb="354" eb="356">
      <t>イゼン</t>
    </rPh>
    <rPh sb="357" eb="359">
      <t>ハイスイ</t>
    </rPh>
    <rPh sb="359" eb="360">
      <t>リョウ</t>
    </rPh>
    <rPh sb="362" eb="363">
      <t>ワリ</t>
    </rPh>
    <rPh sb="363" eb="364">
      <t>チカ</t>
    </rPh>
    <rPh sb="366" eb="368">
      <t>ロウスイ</t>
    </rPh>
    <rPh sb="373" eb="375">
      <t>ムダ</t>
    </rPh>
    <rPh sb="385" eb="387">
      <t>ロウスイ</t>
    </rPh>
    <rPh sb="387" eb="389">
      <t>チョウサ</t>
    </rPh>
    <rPh sb="390" eb="392">
      <t>シュウゼン</t>
    </rPh>
    <rPh sb="398" eb="400">
      <t>ワリアイ</t>
    </rPh>
    <rPh sb="401" eb="402">
      <t>ヘ</t>
    </rPh>
    <rPh sb="424" eb="426">
      <t>ヘイセイ</t>
    </rPh>
    <rPh sb="428" eb="429">
      <t>ネン</t>
    </rPh>
    <rPh sb="429" eb="430">
      <t>ド</t>
    </rPh>
    <rPh sb="432" eb="434">
      <t>カイケイ</t>
    </rPh>
    <rPh sb="434" eb="436">
      <t>キジュン</t>
    </rPh>
    <rPh sb="437" eb="438">
      <t>アタラ</t>
    </rPh>
    <rPh sb="446" eb="449">
      <t>ケッソンキン</t>
    </rPh>
    <rPh sb="449" eb="451">
      <t>ショリ</t>
    </rPh>
    <rPh sb="452" eb="454">
      <t>リュウドウ</t>
    </rPh>
    <rPh sb="454" eb="456">
      <t>フサイ</t>
    </rPh>
    <rPh sb="457" eb="459">
      <t>ナイヨウ</t>
    </rPh>
    <rPh sb="460" eb="462">
      <t>キュウスイ</t>
    </rPh>
    <rPh sb="462" eb="464">
      <t>ゲンカ</t>
    </rPh>
    <rPh sb="465" eb="467">
      <t>ケイサン</t>
    </rPh>
    <rPh sb="467" eb="469">
      <t>ホウホウ</t>
    </rPh>
    <rPh sb="475" eb="477">
      <t>イゼン</t>
    </rPh>
    <rPh sb="478" eb="479">
      <t>オオ</t>
    </rPh>
    <rPh sb="481" eb="482">
      <t>カ</t>
    </rPh>
    <phoneticPr fontId="4"/>
  </si>
  <si>
    <t>　支出が収入を上回り、減価償却累計が高い状態であることは、過去の施設更新による減価償却費の増加が一因にあります。一方、ここ５年間企業債残高が大きく増えていませんが、それは施設の大幅な更新をしていないことにもなります。
　浄水場や配水管などの施設は、定期的に新しくしなければ故障や漏水の増加といった危険性が増していきます。しかし更新には、企業債を借りるなど、財源の確保も大きな問題となります。
　また、老朽化のほか耐震化も重要な課題であり、双方を解決するために施設の更新をしてゆく必要があります。
　水道事業の経営に大きな負担とならぬよう、更新計画を慎重に検討し、みなさまが将来にわたって安心して水道を使用できるよう、努力いたします。</t>
    <rPh sb="1" eb="3">
      <t>シシュツ</t>
    </rPh>
    <rPh sb="4" eb="6">
      <t>シュウニュウ</t>
    </rPh>
    <rPh sb="7" eb="9">
      <t>ウワマワ</t>
    </rPh>
    <rPh sb="11" eb="13">
      <t>ゲンカ</t>
    </rPh>
    <rPh sb="13" eb="15">
      <t>ショウキャク</t>
    </rPh>
    <rPh sb="15" eb="17">
      <t>ルイケイ</t>
    </rPh>
    <rPh sb="18" eb="19">
      <t>タカ</t>
    </rPh>
    <rPh sb="20" eb="22">
      <t>ジョウタイ</t>
    </rPh>
    <rPh sb="29" eb="31">
      <t>カコ</t>
    </rPh>
    <rPh sb="32" eb="34">
      <t>シセツ</t>
    </rPh>
    <rPh sb="34" eb="36">
      <t>コウシン</t>
    </rPh>
    <rPh sb="39" eb="44">
      <t>ゲンカ</t>
    </rPh>
    <rPh sb="45" eb="47">
      <t>ゾウカ</t>
    </rPh>
    <rPh sb="48" eb="50">
      <t>イチイン</t>
    </rPh>
    <rPh sb="56" eb="58">
      <t>イッポウ</t>
    </rPh>
    <rPh sb="62" eb="63">
      <t>ネン</t>
    </rPh>
    <rPh sb="63" eb="64">
      <t>カン</t>
    </rPh>
    <rPh sb="110" eb="113">
      <t>ジョウスイジョウ</t>
    </rPh>
    <rPh sb="114" eb="117">
      <t>ハイスイカン</t>
    </rPh>
    <rPh sb="120" eb="122">
      <t>シセツ</t>
    </rPh>
    <rPh sb="124" eb="127">
      <t>テイキテキ</t>
    </rPh>
    <rPh sb="128" eb="129">
      <t>アタラ</t>
    </rPh>
    <rPh sb="152" eb="153">
      <t>マ</t>
    </rPh>
    <rPh sb="163" eb="165">
      <t>コウシン</t>
    </rPh>
    <rPh sb="168" eb="170">
      <t>キギョウ</t>
    </rPh>
    <rPh sb="170" eb="171">
      <t>サイ</t>
    </rPh>
    <rPh sb="172" eb="173">
      <t>カ</t>
    </rPh>
    <rPh sb="178" eb="180">
      <t>ザイゲン</t>
    </rPh>
    <rPh sb="181" eb="183">
      <t>カクホ</t>
    </rPh>
    <rPh sb="184" eb="185">
      <t>オオ</t>
    </rPh>
    <rPh sb="187" eb="189">
      <t>モンダイ</t>
    </rPh>
    <rPh sb="200" eb="203">
      <t>ロウキュウカ</t>
    </rPh>
    <rPh sb="206" eb="208">
      <t>タイシン</t>
    </rPh>
    <rPh sb="208" eb="209">
      <t>カ</t>
    </rPh>
    <rPh sb="210" eb="212">
      <t>ジュウヨウ</t>
    </rPh>
    <rPh sb="213" eb="215">
      <t>カダイ</t>
    </rPh>
    <rPh sb="229" eb="231">
      <t>シセツ</t>
    </rPh>
    <rPh sb="232" eb="234">
      <t>コウシン</t>
    </rPh>
    <rPh sb="239" eb="241">
      <t>ヒツヨウ</t>
    </rPh>
    <rPh sb="249" eb="253">
      <t>スイド</t>
    </rPh>
    <rPh sb="254" eb="256">
      <t>ケイエイ</t>
    </rPh>
    <rPh sb="257" eb="258">
      <t>オオ</t>
    </rPh>
    <rPh sb="260" eb="262">
      <t>フタン</t>
    </rPh>
    <rPh sb="269" eb="271">
      <t>コウシン</t>
    </rPh>
    <rPh sb="271" eb="273">
      <t>ケイカク</t>
    </rPh>
    <rPh sb="274" eb="276">
      <t>シンチョウ</t>
    </rPh>
    <rPh sb="277" eb="279">
      <t>ケントウ</t>
    </rPh>
    <rPh sb="286" eb="288">
      <t>ショウライ</t>
    </rPh>
    <rPh sb="308" eb="310">
      <t>ドリョク</t>
    </rPh>
    <phoneticPr fontId="4"/>
  </si>
  <si>
    <r>
      <t>　グラフ①及び②の数値の上昇は、浄水場や配水管など施設の老朽化の進行を表しています。
　③管路更新率(％)が「０」となっていますが、川島町における管路更新率は、以下のとおりです。
　　　</t>
    </r>
    <r>
      <rPr>
        <sz val="12"/>
        <color theme="1"/>
        <rFont val="ＭＳ ゴシック"/>
        <family val="3"/>
        <charset val="128"/>
      </rPr>
      <t>　　　</t>
    </r>
    <r>
      <rPr>
        <sz val="14"/>
        <color theme="1"/>
        <rFont val="ＭＳ ゴシック"/>
        <family val="3"/>
        <charset val="128"/>
      </rPr>
      <t xml:space="preserve">③管路更新率（％）
　　　　平成２２年度：０．０３％
　　　　平成２３年度：０．０３％
　　　　平成２４年度：０．４９％
　　　　平成２５年度：０．９５％
　　　　平成２６年度：０．４４％
</t>
    </r>
    <r>
      <rPr>
        <sz val="12"/>
        <color theme="1"/>
        <rFont val="ＭＳ ゴシック"/>
        <family val="3"/>
        <charset val="128"/>
      </rPr>
      <t xml:space="preserve">
</t>
    </r>
    <r>
      <rPr>
        <sz val="11"/>
        <color theme="1"/>
        <rFont val="ＭＳ ゴシック"/>
        <family val="3"/>
        <charset val="128"/>
      </rPr>
      <t>　工事内容は年度や場所により異なることから、年度により更新率の値の差がグラフに収まりきらないほど開いています。
　</t>
    </r>
    <rPh sb="12" eb="14">
      <t>ジョウショウ</t>
    </rPh>
    <rPh sb="45" eb="47">
      <t>カンロ</t>
    </rPh>
    <rPh sb="47" eb="49">
      <t>コウシン</t>
    </rPh>
    <rPh sb="49" eb="50">
      <t>リツ</t>
    </rPh>
    <rPh sb="66" eb="69">
      <t>カワ</t>
    </rPh>
    <rPh sb="73" eb="75">
      <t>カンロ</t>
    </rPh>
    <rPh sb="75" eb="77">
      <t>コウシン</t>
    </rPh>
    <rPh sb="77" eb="78">
      <t>リツ</t>
    </rPh>
    <rPh sb="80" eb="82">
      <t>イカ</t>
    </rPh>
    <rPh sb="98" eb="100">
      <t>カンロ</t>
    </rPh>
    <rPh sb="100" eb="102">
      <t>コウシン</t>
    </rPh>
    <rPh sb="102" eb="103">
      <t>リツ</t>
    </rPh>
    <rPh sb="111" eb="113">
      <t>ヘイセイ</t>
    </rPh>
    <rPh sb="115" eb="116">
      <t>ネン</t>
    </rPh>
    <rPh sb="116" eb="117">
      <t>ド</t>
    </rPh>
    <rPh sb="128" eb="130">
      <t>ヘイセイ</t>
    </rPh>
    <rPh sb="132" eb="133">
      <t>ネン</t>
    </rPh>
    <rPh sb="133" eb="134">
      <t>ド</t>
    </rPh>
    <rPh sb="145" eb="147">
      <t>ヘイセイ</t>
    </rPh>
    <rPh sb="149" eb="150">
      <t>ネン</t>
    </rPh>
    <rPh sb="150" eb="151">
      <t>ド</t>
    </rPh>
    <rPh sb="162" eb="164">
      <t>ヘイセイ</t>
    </rPh>
    <rPh sb="166" eb="167">
      <t>ネン</t>
    </rPh>
    <rPh sb="167" eb="168">
      <t>ド</t>
    </rPh>
    <rPh sb="179" eb="181">
      <t>ヘイセイ</t>
    </rPh>
    <rPh sb="183" eb="184">
      <t>ネン</t>
    </rPh>
    <rPh sb="184" eb="185">
      <t>ド</t>
    </rPh>
    <rPh sb="194" eb="196">
      <t>コウジ</t>
    </rPh>
    <rPh sb="196" eb="198">
      <t>ナイヨウ</t>
    </rPh>
    <rPh sb="199" eb="201">
      <t>ネンド</t>
    </rPh>
    <rPh sb="202" eb="204">
      <t>バショ</t>
    </rPh>
    <rPh sb="207" eb="208">
      <t>コト</t>
    </rPh>
    <rPh sb="220" eb="222">
      <t>コウシン</t>
    </rPh>
    <rPh sb="222" eb="223">
      <t>リツ</t>
    </rPh>
    <rPh sb="224" eb="225">
      <t>アタイ</t>
    </rPh>
    <rPh sb="226" eb="227">
      <t>サ</t>
    </rPh>
    <rPh sb="232" eb="233">
      <t>オサ</t>
    </rPh>
    <rPh sb="241" eb="242">
      <t>ヒラ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</si>
</sst>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377792"/>
        <c:axId val="874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87377792"/>
        <c:axId val="87404544"/>
      </c:lineChart>
      <c:dateAx>
        <c:axId val="87377792"/>
        <c:scaling>
          <c:orientation val="minMax"/>
        </c:scaling>
        <c:delete val="1"/>
        <c:axPos val="b"/>
        <c:numFmt formatCode="ge" sourceLinked="1"/>
        <c:majorTickMark val="none"/>
        <c:minorTickMark val="none"/>
        <c:tickLblPos val="none"/>
        <c:crossAx val="87404544"/>
        <c:crosses val="autoZero"/>
        <c:auto val="1"/>
        <c:lblOffset val="100"/>
        <c:baseTimeUnit val="years"/>
      </c:dateAx>
      <c:valAx>
        <c:axId val="874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77.08</c:v>
                </c:pt>
                <c:pt idx="1">
                  <c:v>76.06</c:v>
                </c:pt>
                <c:pt idx="2">
                  <c:v>71.97</c:v>
                </c:pt>
                <c:pt idx="3">
                  <c:v>71.59</c:v>
                </c:pt>
                <c:pt idx="4">
                  <c:v>70.56</c:v>
                </c:pt>
              </c:numCache>
            </c:numRef>
          </c:val>
        </c:ser>
        <c:dLbls>
          <c:showLegendKey val="0"/>
          <c:showVal val="0"/>
          <c:showCatName val="0"/>
          <c:showSerName val="0"/>
          <c:showPercent val="0"/>
          <c:showBubbleSize val="0"/>
        </c:dLbls>
        <c:gapWidth val="150"/>
        <c:axId val="92129536"/>
        <c:axId val="974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92129536"/>
        <c:axId val="97452416"/>
      </c:lineChart>
      <c:dateAx>
        <c:axId val="92129536"/>
        <c:scaling>
          <c:orientation val="minMax"/>
        </c:scaling>
        <c:delete val="1"/>
        <c:axPos val="b"/>
        <c:numFmt formatCode="ge" sourceLinked="1"/>
        <c:majorTickMark val="none"/>
        <c:minorTickMark val="none"/>
        <c:tickLblPos val="none"/>
        <c:crossAx val="97452416"/>
        <c:crosses val="autoZero"/>
        <c:auto val="1"/>
        <c:lblOffset val="100"/>
        <c:baseTimeUnit val="years"/>
      </c:dateAx>
      <c:valAx>
        <c:axId val="974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86.61</c:v>
                </c:pt>
                <c:pt idx="1">
                  <c:v>87.19</c:v>
                </c:pt>
                <c:pt idx="2">
                  <c:v>92.38</c:v>
                </c:pt>
                <c:pt idx="3">
                  <c:v>92.63</c:v>
                </c:pt>
                <c:pt idx="4">
                  <c:v>91.05</c:v>
                </c:pt>
              </c:numCache>
            </c:numRef>
          </c:val>
        </c:ser>
        <c:dLbls>
          <c:showLegendKey val="0"/>
          <c:showVal val="0"/>
          <c:showCatName val="0"/>
          <c:showSerName val="0"/>
          <c:showPercent val="0"/>
          <c:showBubbleSize val="0"/>
        </c:dLbls>
        <c:gapWidth val="150"/>
        <c:axId val="97478528"/>
        <c:axId val="974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97478528"/>
        <c:axId val="97484800"/>
      </c:lineChart>
      <c:dateAx>
        <c:axId val="97478528"/>
        <c:scaling>
          <c:orientation val="minMax"/>
        </c:scaling>
        <c:delete val="1"/>
        <c:axPos val="b"/>
        <c:numFmt formatCode="ge" sourceLinked="1"/>
        <c:majorTickMark val="none"/>
        <c:minorTickMark val="none"/>
        <c:tickLblPos val="none"/>
        <c:crossAx val="97484800"/>
        <c:crosses val="autoZero"/>
        <c:auto val="1"/>
        <c:lblOffset val="100"/>
        <c:baseTimeUnit val="years"/>
      </c:dateAx>
      <c:valAx>
        <c:axId val="974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93.57</c:v>
                </c:pt>
                <c:pt idx="1">
                  <c:v>92.84</c:v>
                </c:pt>
                <c:pt idx="2">
                  <c:v>92.15</c:v>
                </c:pt>
                <c:pt idx="3">
                  <c:v>92.58</c:v>
                </c:pt>
                <c:pt idx="4">
                  <c:v>97.65</c:v>
                </c:pt>
              </c:numCache>
            </c:numRef>
          </c:val>
        </c:ser>
        <c:dLbls>
          <c:showLegendKey val="0"/>
          <c:showVal val="0"/>
          <c:showCatName val="0"/>
          <c:showSerName val="0"/>
          <c:showPercent val="0"/>
          <c:showBubbleSize val="0"/>
        </c:dLbls>
        <c:gapWidth val="150"/>
        <c:axId val="87430656"/>
        <c:axId val="874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87430656"/>
        <c:axId val="87432576"/>
      </c:lineChart>
      <c:dateAx>
        <c:axId val="87430656"/>
        <c:scaling>
          <c:orientation val="minMax"/>
        </c:scaling>
        <c:delete val="1"/>
        <c:axPos val="b"/>
        <c:numFmt formatCode="ge" sourceLinked="1"/>
        <c:majorTickMark val="none"/>
        <c:minorTickMark val="none"/>
        <c:tickLblPos val="none"/>
        <c:crossAx val="87432576"/>
        <c:crosses val="autoZero"/>
        <c:auto val="1"/>
        <c:lblOffset val="100"/>
        <c:baseTimeUnit val="years"/>
      </c:dateAx>
      <c:valAx>
        <c:axId val="8743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4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40.909999999999997</c:v>
                </c:pt>
                <c:pt idx="1">
                  <c:v>42.74</c:v>
                </c:pt>
                <c:pt idx="2">
                  <c:v>44.46</c:v>
                </c:pt>
                <c:pt idx="3">
                  <c:v>45.45</c:v>
                </c:pt>
                <c:pt idx="4">
                  <c:v>47.21</c:v>
                </c:pt>
              </c:numCache>
            </c:numRef>
          </c:val>
        </c:ser>
        <c:dLbls>
          <c:showLegendKey val="0"/>
          <c:showVal val="0"/>
          <c:showCatName val="0"/>
          <c:showSerName val="0"/>
          <c:showPercent val="0"/>
          <c:showBubbleSize val="0"/>
        </c:dLbls>
        <c:gapWidth val="150"/>
        <c:axId val="87463040"/>
        <c:axId val="874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87463040"/>
        <c:axId val="87464960"/>
      </c:lineChart>
      <c:dateAx>
        <c:axId val="87463040"/>
        <c:scaling>
          <c:orientation val="minMax"/>
        </c:scaling>
        <c:delete val="1"/>
        <c:axPos val="b"/>
        <c:numFmt formatCode="ge" sourceLinked="1"/>
        <c:majorTickMark val="none"/>
        <c:minorTickMark val="none"/>
        <c:tickLblPos val="none"/>
        <c:crossAx val="87464960"/>
        <c:crosses val="autoZero"/>
        <c:auto val="1"/>
        <c:lblOffset val="100"/>
        <c:baseTimeUnit val="years"/>
      </c:dateAx>
      <c:valAx>
        <c:axId val="874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5.99</c:v>
                </c:pt>
                <c:pt idx="1">
                  <c:v>5.97</c:v>
                </c:pt>
                <c:pt idx="2">
                  <c:v>7.91</c:v>
                </c:pt>
                <c:pt idx="3">
                  <c:v>9.23</c:v>
                </c:pt>
                <c:pt idx="4">
                  <c:v>9.16</c:v>
                </c:pt>
              </c:numCache>
            </c:numRef>
          </c:val>
        </c:ser>
        <c:dLbls>
          <c:showLegendKey val="0"/>
          <c:showVal val="0"/>
          <c:showCatName val="0"/>
          <c:showSerName val="0"/>
          <c:showPercent val="0"/>
          <c:showBubbleSize val="0"/>
        </c:dLbls>
        <c:gapWidth val="150"/>
        <c:axId val="88568576"/>
        <c:axId val="885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88568576"/>
        <c:axId val="88570496"/>
      </c:lineChart>
      <c:dateAx>
        <c:axId val="88568576"/>
        <c:scaling>
          <c:orientation val="minMax"/>
        </c:scaling>
        <c:delete val="1"/>
        <c:axPos val="b"/>
        <c:numFmt formatCode="ge" sourceLinked="1"/>
        <c:majorTickMark val="none"/>
        <c:minorTickMark val="none"/>
        <c:tickLblPos val="none"/>
        <c:crossAx val="88570496"/>
        <c:crosses val="autoZero"/>
        <c:auto val="1"/>
        <c:lblOffset val="100"/>
        <c:baseTimeUnit val="years"/>
      </c:dateAx>
      <c:valAx>
        <c:axId val="885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0.35</c:v>
                </c:pt>
                <c:pt idx="1">
                  <c:v>8.42</c:v>
                </c:pt>
                <c:pt idx="2">
                  <c:v>17.32</c:v>
                </c:pt>
                <c:pt idx="3">
                  <c:v>25.8</c:v>
                </c:pt>
                <c:pt idx="4" formatCode="#,##0.00;&quot;△&quot;#,##0.00">
                  <c:v>0</c:v>
                </c:pt>
              </c:numCache>
            </c:numRef>
          </c:val>
        </c:ser>
        <c:dLbls>
          <c:showLegendKey val="0"/>
          <c:showVal val="0"/>
          <c:showCatName val="0"/>
          <c:showSerName val="0"/>
          <c:showPercent val="0"/>
          <c:showBubbleSize val="0"/>
        </c:dLbls>
        <c:gapWidth val="150"/>
        <c:axId val="88601344"/>
        <c:axId val="886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88601344"/>
        <c:axId val="88603264"/>
      </c:lineChart>
      <c:dateAx>
        <c:axId val="88601344"/>
        <c:scaling>
          <c:orientation val="minMax"/>
        </c:scaling>
        <c:delete val="1"/>
        <c:axPos val="b"/>
        <c:numFmt formatCode="ge" sourceLinked="1"/>
        <c:majorTickMark val="none"/>
        <c:minorTickMark val="none"/>
        <c:tickLblPos val="none"/>
        <c:crossAx val="88603264"/>
        <c:crosses val="autoZero"/>
        <c:auto val="1"/>
        <c:lblOffset val="100"/>
        <c:baseTimeUnit val="years"/>
      </c:dateAx>
      <c:valAx>
        <c:axId val="8860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601.91999999999996</c:v>
                </c:pt>
                <c:pt idx="1">
                  <c:v>1163.81</c:v>
                </c:pt>
                <c:pt idx="2">
                  <c:v>545.84</c:v>
                </c:pt>
                <c:pt idx="3">
                  <c:v>599.72</c:v>
                </c:pt>
                <c:pt idx="4">
                  <c:v>492.41</c:v>
                </c:pt>
              </c:numCache>
            </c:numRef>
          </c:val>
        </c:ser>
        <c:dLbls>
          <c:showLegendKey val="0"/>
          <c:showVal val="0"/>
          <c:showCatName val="0"/>
          <c:showSerName val="0"/>
          <c:showPercent val="0"/>
          <c:showBubbleSize val="0"/>
        </c:dLbls>
        <c:gapWidth val="150"/>
        <c:axId val="89903488"/>
        <c:axId val="899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89903488"/>
        <c:axId val="89905408"/>
      </c:lineChart>
      <c:dateAx>
        <c:axId val="89903488"/>
        <c:scaling>
          <c:orientation val="minMax"/>
        </c:scaling>
        <c:delete val="1"/>
        <c:axPos val="b"/>
        <c:numFmt formatCode="ge" sourceLinked="1"/>
        <c:majorTickMark val="none"/>
        <c:minorTickMark val="none"/>
        <c:tickLblPos val="none"/>
        <c:crossAx val="89905408"/>
        <c:crosses val="autoZero"/>
        <c:auto val="1"/>
        <c:lblOffset val="100"/>
        <c:baseTimeUnit val="years"/>
      </c:dateAx>
      <c:valAx>
        <c:axId val="89905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9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261.94</c:v>
                </c:pt>
                <c:pt idx="1">
                  <c:v>254.27</c:v>
                </c:pt>
                <c:pt idx="2">
                  <c:v>253.39</c:v>
                </c:pt>
                <c:pt idx="3">
                  <c:v>256.01</c:v>
                </c:pt>
                <c:pt idx="4">
                  <c:v>257.29000000000002</c:v>
                </c:pt>
              </c:numCache>
            </c:numRef>
          </c:val>
        </c:ser>
        <c:dLbls>
          <c:showLegendKey val="0"/>
          <c:showVal val="0"/>
          <c:showCatName val="0"/>
          <c:showSerName val="0"/>
          <c:showPercent val="0"/>
          <c:showBubbleSize val="0"/>
        </c:dLbls>
        <c:gapWidth val="150"/>
        <c:axId val="92024832"/>
        <c:axId val="920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92024832"/>
        <c:axId val="92026752"/>
      </c:lineChart>
      <c:dateAx>
        <c:axId val="92024832"/>
        <c:scaling>
          <c:orientation val="minMax"/>
        </c:scaling>
        <c:delete val="1"/>
        <c:axPos val="b"/>
        <c:numFmt formatCode="ge" sourceLinked="1"/>
        <c:majorTickMark val="none"/>
        <c:minorTickMark val="none"/>
        <c:tickLblPos val="none"/>
        <c:crossAx val="92026752"/>
        <c:crosses val="autoZero"/>
        <c:auto val="1"/>
        <c:lblOffset val="100"/>
        <c:baseTimeUnit val="years"/>
      </c:dateAx>
      <c:valAx>
        <c:axId val="9202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87.53</c:v>
                </c:pt>
                <c:pt idx="1">
                  <c:v>86.6</c:v>
                </c:pt>
                <c:pt idx="2">
                  <c:v>86.21</c:v>
                </c:pt>
                <c:pt idx="3">
                  <c:v>86.02</c:v>
                </c:pt>
                <c:pt idx="4">
                  <c:v>94.59</c:v>
                </c:pt>
              </c:numCache>
            </c:numRef>
          </c:val>
        </c:ser>
        <c:dLbls>
          <c:showLegendKey val="0"/>
          <c:showVal val="0"/>
          <c:showCatName val="0"/>
          <c:showSerName val="0"/>
          <c:showPercent val="0"/>
          <c:showBubbleSize val="0"/>
        </c:dLbls>
        <c:gapWidth val="150"/>
        <c:axId val="92065152"/>
        <c:axId val="920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92065152"/>
        <c:axId val="92071424"/>
      </c:lineChart>
      <c:dateAx>
        <c:axId val="92065152"/>
        <c:scaling>
          <c:orientation val="minMax"/>
        </c:scaling>
        <c:delete val="1"/>
        <c:axPos val="b"/>
        <c:numFmt formatCode="ge" sourceLinked="1"/>
        <c:majorTickMark val="none"/>
        <c:minorTickMark val="none"/>
        <c:tickLblPos val="none"/>
        <c:crossAx val="92071424"/>
        <c:crosses val="autoZero"/>
        <c:auto val="1"/>
        <c:lblOffset val="100"/>
        <c:baseTimeUnit val="years"/>
      </c:dateAx>
      <c:valAx>
        <c:axId val="920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161.16999999999999</c:v>
                </c:pt>
                <c:pt idx="1">
                  <c:v>163.12</c:v>
                </c:pt>
                <c:pt idx="2">
                  <c:v>164.71</c:v>
                </c:pt>
                <c:pt idx="3">
                  <c:v>165.58</c:v>
                </c:pt>
                <c:pt idx="4">
                  <c:v>149.49</c:v>
                </c:pt>
              </c:numCache>
            </c:numRef>
          </c:val>
        </c:ser>
        <c:dLbls>
          <c:showLegendKey val="0"/>
          <c:showVal val="0"/>
          <c:showCatName val="0"/>
          <c:showSerName val="0"/>
          <c:showPercent val="0"/>
          <c:showBubbleSize val="0"/>
        </c:dLbls>
        <c:gapWidth val="150"/>
        <c:axId val="92105344"/>
        <c:axId val="921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92105344"/>
        <c:axId val="92107520"/>
      </c:lineChart>
      <c:dateAx>
        <c:axId val="92105344"/>
        <c:scaling>
          <c:orientation val="minMax"/>
        </c:scaling>
        <c:delete val="1"/>
        <c:axPos val="b"/>
        <c:numFmt formatCode="ge" sourceLinked="1"/>
        <c:majorTickMark val="none"/>
        <c:minorTickMark val="none"/>
        <c:tickLblPos val="none"/>
        <c:crossAx val="92107520"/>
        <c:crosses val="autoZero"/>
        <c:auto val="1"/>
        <c:lblOffset val="100"/>
        <c:baseTimeUnit val="years"/>
      </c:dateAx>
      <c:valAx>
        <c:axId val="921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A1" zoomScale="85" zoomScaleNormal="85" workbookViewId="0">
      <selection activeCell="CJ52" sqref="CJ5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川島町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21229</v>
      </c>
      <c r="AJ8" s="75"/>
      <c r="AK8" s="75"/>
      <c r="AL8" s="75"/>
      <c r="AM8" s="75"/>
      <c r="AN8" s="75"/>
      <c r="AO8" s="75"/>
      <c r="AP8" s="76"/>
      <c r="AQ8" s="57">
        <f>データ!R6</f>
        <v>41.63</v>
      </c>
      <c r="AR8" s="57"/>
      <c r="AS8" s="57"/>
      <c r="AT8" s="57"/>
      <c r="AU8" s="57"/>
      <c r="AV8" s="57"/>
      <c r="AW8" s="57"/>
      <c r="AX8" s="57"/>
      <c r="AY8" s="57">
        <f>データ!S6</f>
        <v>509.94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74.25</v>
      </c>
      <c r="K10" s="57"/>
      <c r="L10" s="57"/>
      <c r="M10" s="57"/>
      <c r="N10" s="57"/>
      <c r="O10" s="57"/>
      <c r="P10" s="57"/>
      <c r="Q10" s="57"/>
      <c r="R10" s="57">
        <f>データ!O6</f>
        <v>99.94</v>
      </c>
      <c r="S10" s="57"/>
      <c r="T10" s="57"/>
      <c r="U10" s="57"/>
      <c r="V10" s="57"/>
      <c r="W10" s="57"/>
      <c r="X10" s="57"/>
      <c r="Y10" s="57"/>
      <c r="Z10" s="65">
        <f>データ!P6</f>
        <v>1930</v>
      </c>
      <c r="AA10" s="65"/>
      <c r="AB10" s="65"/>
      <c r="AC10" s="65"/>
      <c r="AD10" s="65"/>
      <c r="AE10" s="65"/>
      <c r="AF10" s="65"/>
      <c r="AG10" s="65"/>
      <c r="AH10" s="2"/>
      <c r="AI10" s="65">
        <f>データ!T6</f>
        <v>21154</v>
      </c>
      <c r="AJ10" s="65"/>
      <c r="AK10" s="65"/>
      <c r="AL10" s="65"/>
      <c r="AM10" s="65"/>
      <c r="AN10" s="65"/>
      <c r="AO10" s="65"/>
      <c r="AP10" s="65"/>
      <c r="AQ10" s="57">
        <f>データ!U6</f>
        <v>41.72</v>
      </c>
      <c r="AR10" s="57"/>
      <c r="AS10" s="57"/>
      <c r="AT10" s="57"/>
      <c r="AU10" s="57"/>
      <c r="AV10" s="57"/>
      <c r="AW10" s="57"/>
      <c r="AX10" s="57"/>
      <c r="AY10" s="57">
        <f>データ!V6</f>
        <v>507.05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113468</v>
      </c>
      <c r="D6" s="31">
        <f t="shared" si="3"/>
        <v>46</v>
      </c>
      <c r="E6" s="31">
        <f t="shared" si="3"/>
        <v>1</v>
      </c>
      <c r="F6" s="31">
        <f t="shared" si="3"/>
        <v>0</v>
      </c>
      <c r="G6" s="31">
        <f t="shared" si="3"/>
        <v>1</v>
      </c>
      <c r="H6" s="31" t="str">
        <f t="shared" si="3"/>
        <v>埼玉県　川島町</v>
      </c>
      <c r="I6" s="31" t="str">
        <f t="shared" si="3"/>
        <v>法適用</v>
      </c>
      <c r="J6" s="31" t="str">
        <f t="shared" si="3"/>
        <v>水道事業</v>
      </c>
      <c r="K6" s="31" t="str">
        <f t="shared" si="3"/>
        <v>末端給水事業</v>
      </c>
      <c r="L6" s="31" t="str">
        <f t="shared" si="3"/>
        <v>A6</v>
      </c>
      <c r="M6" s="32" t="str">
        <f t="shared" si="3"/>
        <v>-</v>
      </c>
      <c r="N6" s="32">
        <f t="shared" si="3"/>
        <v>74.25</v>
      </c>
      <c r="O6" s="32">
        <f t="shared" si="3"/>
        <v>99.94</v>
      </c>
      <c r="P6" s="32">
        <f t="shared" si="3"/>
        <v>1930</v>
      </c>
      <c r="Q6" s="32">
        <f t="shared" si="3"/>
        <v>21229</v>
      </c>
      <c r="R6" s="32">
        <f t="shared" si="3"/>
        <v>41.63</v>
      </c>
      <c r="S6" s="32">
        <f t="shared" si="3"/>
        <v>509.94</v>
      </c>
      <c r="T6" s="32">
        <f t="shared" si="3"/>
        <v>21154</v>
      </c>
      <c r="U6" s="32">
        <f t="shared" si="3"/>
        <v>41.72</v>
      </c>
      <c r="V6" s="32">
        <f t="shared" si="3"/>
        <v>507.05</v>
      </c>
      <c r="W6" s="33">
        <f>IF(W7="",NA(),W7)</f>
        <v>93.57</v>
      </c>
      <c r="X6" s="33">
        <f t="shared" ref="X6:AF6" si="4">IF(X7="",NA(),X7)</f>
        <v>92.84</v>
      </c>
      <c r="Y6" s="33">
        <f t="shared" si="4"/>
        <v>92.15</v>
      </c>
      <c r="Z6" s="33">
        <f t="shared" si="4"/>
        <v>92.58</v>
      </c>
      <c r="AA6" s="33">
        <f t="shared" si="4"/>
        <v>97.65</v>
      </c>
      <c r="AB6" s="33">
        <f t="shared" si="4"/>
        <v>108.96</v>
      </c>
      <c r="AC6" s="33">
        <f t="shared" si="4"/>
        <v>107.37</v>
      </c>
      <c r="AD6" s="33">
        <f t="shared" si="4"/>
        <v>107.57</v>
      </c>
      <c r="AE6" s="33">
        <f t="shared" si="4"/>
        <v>106.55</v>
      </c>
      <c r="AF6" s="33">
        <f t="shared" si="4"/>
        <v>110.01</v>
      </c>
      <c r="AG6" s="32" t="str">
        <f>IF(AG7="","",IF(AG7="-","【-】","【"&amp;SUBSTITUTE(TEXT(AG7,"#,##0.00"),"-","△")&amp;"】"))</f>
        <v>【113.03】</v>
      </c>
      <c r="AH6" s="33">
        <f>IF(AH7="",NA(),AH7)</f>
        <v>0.35</v>
      </c>
      <c r="AI6" s="33">
        <f t="shared" ref="AI6:AQ6" si="5">IF(AI7="",NA(),AI7)</f>
        <v>8.42</v>
      </c>
      <c r="AJ6" s="33">
        <f t="shared" si="5"/>
        <v>17.32</v>
      </c>
      <c r="AK6" s="33">
        <f t="shared" si="5"/>
        <v>25.8</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601.91999999999996</v>
      </c>
      <c r="AT6" s="33">
        <f t="shared" ref="AT6:BB6" si="6">IF(AT7="",NA(),AT7)</f>
        <v>1163.81</v>
      </c>
      <c r="AU6" s="33">
        <f t="shared" si="6"/>
        <v>545.84</v>
      </c>
      <c r="AV6" s="33">
        <f t="shared" si="6"/>
        <v>599.72</v>
      </c>
      <c r="AW6" s="33">
        <f t="shared" si="6"/>
        <v>492.41</v>
      </c>
      <c r="AX6" s="33">
        <f t="shared" si="6"/>
        <v>969.16</v>
      </c>
      <c r="AY6" s="33">
        <f t="shared" si="6"/>
        <v>995.5</v>
      </c>
      <c r="AZ6" s="33">
        <f t="shared" si="6"/>
        <v>915.5</v>
      </c>
      <c r="BA6" s="33">
        <f t="shared" si="6"/>
        <v>963.24</v>
      </c>
      <c r="BB6" s="33">
        <f t="shared" si="6"/>
        <v>381.53</v>
      </c>
      <c r="BC6" s="32" t="str">
        <f>IF(BC7="","",IF(BC7="-","【-】","【"&amp;SUBSTITUTE(TEXT(BC7,"#,##0.00"),"-","△")&amp;"】"))</f>
        <v>【264.16】</v>
      </c>
      <c r="BD6" s="33">
        <f>IF(BD7="",NA(),BD7)</f>
        <v>261.94</v>
      </c>
      <c r="BE6" s="33">
        <f t="shared" ref="BE6:BM6" si="7">IF(BE7="",NA(),BE7)</f>
        <v>254.27</v>
      </c>
      <c r="BF6" s="33">
        <f t="shared" si="7"/>
        <v>253.39</v>
      </c>
      <c r="BG6" s="33">
        <f t="shared" si="7"/>
        <v>256.01</v>
      </c>
      <c r="BH6" s="33">
        <f t="shared" si="7"/>
        <v>257.29000000000002</v>
      </c>
      <c r="BI6" s="33">
        <f t="shared" si="7"/>
        <v>421.66</v>
      </c>
      <c r="BJ6" s="33">
        <f t="shared" si="7"/>
        <v>414.59</v>
      </c>
      <c r="BK6" s="33">
        <f t="shared" si="7"/>
        <v>404.78</v>
      </c>
      <c r="BL6" s="33">
        <f t="shared" si="7"/>
        <v>400.38</v>
      </c>
      <c r="BM6" s="33">
        <f t="shared" si="7"/>
        <v>393.27</v>
      </c>
      <c r="BN6" s="32" t="str">
        <f>IF(BN7="","",IF(BN7="-","【-】","【"&amp;SUBSTITUTE(TEXT(BN7,"#,##0.00"),"-","△")&amp;"】"))</f>
        <v>【283.72】</v>
      </c>
      <c r="BO6" s="33">
        <f>IF(BO7="",NA(),BO7)</f>
        <v>87.53</v>
      </c>
      <c r="BP6" s="33">
        <f t="shared" ref="BP6:BX6" si="8">IF(BP7="",NA(),BP7)</f>
        <v>86.6</v>
      </c>
      <c r="BQ6" s="33">
        <f t="shared" si="8"/>
        <v>86.21</v>
      </c>
      <c r="BR6" s="33">
        <f t="shared" si="8"/>
        <v>86.02</v>
      </c>
      <c r="BS6" s="33">
        <f t="shared" si="8"/>
        <v>94.59</v>
      </c>
      <c r="BT6" s="33">
        <f t="shared" si="8"/>
        <v>99.51</v>
      </c>
      <c r="BU6" s="33">
        <f t="shared" si="8"/>
        <v>97.71</v>
      </c>
      <c r="BV6" s="33">
        <f t="shared" si="8"/>
        <v>98.07</v>
      </c>
      <c r="BW6" s="33">
        <f t="shared" si="8"/>
        <v>96.56</v>
      </c>
      <c r="BX6" s="33">
        <f t="shared" si="8"/>
        <v>100.47</v>
      </c>
      <c r="BY6" s="32" t="str">
        <f>IF(BY7="","",IF(BY7="-","【-】","【"&amp;SUBSTITUTE(TEXT(BY7,"#,##0.00"),"-","△")&amp;"】"))</f>
        <v>【104.60】</v>
      </c>
      <c r="BZ6" s="33">
        <f>IF(BZ7="",NA(),BZ7)</f>
        <v>161.16999999999999</v>
      </c>
      <c r="CA6" s="33">
        <f t="shared" ref="CA6:CI6" si="9">IF(CA7="",NA(),CA7)</f>
        <v>163.12</v>
      </c>
      <c r="CB6" s="33">
        <f t="shared" si="9"/>
        <v>164.71</v>
      </c>
      <c r="CC6" s="33">
        <f t="shared" si="9"/>
        <v>165.58</v>
      </c>
      <c r="CD6" s="33">
        <f t="shared" si="9"/>
        <v>149.49</v>
      </c>
      <c r="CE6" s="33">
        <f t="shared" si="9"/>
        <v>171.34</v>
      </c>
      <c r="CF6" s="33">
        <f t="shared" si="9"/>
        <v>173.56</v>
      </c>
      <c r="CG6" s="33">
        <f t="shared" si="9"/>
        <v>172.26</v>
      </c>
      <c r="CH6" s="33">
        <f t="shared" si="9"/>
        <v>177.14</v>
      </c>
      <c r="CI6" s="33">
        <f t="shared" si="9"/>
        <v>169.82</v>
      </c>
      <c r="CJ6" s="32" t="str">
        <f>IF(CJ7="","",IF(CJ7="-","【-】","【"&amp;SUBSTITUTE(TEXT(CJ7,"#,##0.00"),"-","△")&amp;"】"))</f>
        <v>【164.21】</v>
      </c>
      <c r="CK6" s="33">
        <f>IF(CK7="",NA(),CK7)</f>
        <v>77.08</v>
      </c>
      <c r="CL6" s="33">
        <f t="shared" ref="CL6:CT6" si="10">IF(CL7="",NA(),CL7)</f>
        <v>76.06</v>
      </c>
      <c r="CM6" s="33">
        <f t="shared" si="10"/>
        <v>71.97</v>
      </c>
      <c r="CN6" s="33">
        <f t="shared" si="10"/>
        <v>71.59</v>
      </c>
      <c r="CO6" s="33">
        <f t="shared" si="10"/>
        <v>70.56</v>
      </c>
      <c r="CP6" s="33">
        <f t="shared" si="10"/>
        <v>56.8</v>
      </c>
      <c r="CQ6" s="33">
        <f t="shared" si="10"/>
        <v>55.84</v>
      </c>
      <c r="CR6" s="33">
        <f t="shared" si="10"/>
        <v>55.68</v>
      </c>
      <c r="CS6" s="33">
        <f t="shared" si="10"/>
        <v>55.64</v>
      </c>
      <c r="CT6" s="33">
        <f t="shared" si="10"/>
        <v>55.13</v>
      </c>
      <c r="CU6" s="32" t="str">
        <f>IF(CU7="","",IF(CU7="-","【-】","【"&amp;SUBSTITUTE(TEXT(CU7,"#,##0.00"),"-","△")&amp;"】"))</f>
        <v>【59.80】</v>
      </c>
      <c r="CV6" s="33">
        <f>IF(CV7="",NA(),CV7)</f>
        <v>86.61</v>
      </c>
      <c r="CW6" s="33">
        <f t="shared" ref="CW6:DE6" si="11">IF(CW7="",NA(),CW7)</f>
        <v>87.19</v>
      </c>
      <c r="CX6" s="33">
        <f t="shared" si="11"/>
        <v>92.38</v>
      </c>
      <c r="CY6" s="33">
        <f t="shared" si="11"/>
        <v>92.63</v>
      </c>
      <c r="CZ6" s="33">
        <f t="shared" si="11"/>
        <v>91.05</v>
      </c>
      <c r="DA6" s="33">
        <f t="shared" si="11"/>
        <v>83.67</v>
      </c>
      <c r="DB6" s="33">
        <f t="shared" si="11"/>
        <v>83.11</v>
      </c>
      <c r="DC6" s="33">
        <f t="shared" si="11"/>
        <v>83.18</v>
      </c>
      <c r="DD6" s="33">
        <f t="shared" si="11"/>
        <v>83.09</v>
      </c>
      <c r="DE6" s="33">
        <f t="shared" si="11"/>
        <v>83</v>
      </c>
      <c r="DF6" s="32" t="str">
        <f>IF(DF7="","",IF(DF7="-","【-】","【"&amp;SUBSTITUTE(TEXT(DF7,"#,##0.00"),"-","△")&amp;"】"))</f>
        <v>【89.78】</v>
      </c>
      <c r="DG6" s="33">
        <f>IF(DG7="",NA(),DG7)</f>
        <v>40.909999999999997</v>
      </c>
      <c r="DH6" s="33">
        <f t="shared" ref="DH6:DP6" si="12">IF(DH7="",NA(),DH7)</f>
        <v>42.74</v>
      </c>
      <c r="DI6" s="33">
        <f t="shared" si="12"/>
        <v>44.46</v>
      </c>
      <c r="DJ6" s="33">
        <f t="shared" si="12"/>
        <v>45.45</v>
      </c>
      <c r="DK6" s="33">
        <f t="shared" si="12"/>
        <v>47.21</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5.99</v>
      </c>
      <c r="DS6" s="33">
        <f t="shared" ref="DS6:EA6" si="13">IF(DS7="",NA(),DS7)</f>
        <v>5.97</v>
      </c>
      <c r="DT6" s="33">
        <f t="shared" si="13"/>
        <v>7.91</v>
      </c>
      <c r="DU6" s="33">
        <f t="shared" si="13"/>
        <v>9.23</v>
      </c>
      <c r="DV6" s="33">
        <f t="shared" si="13"/>
        <v>9.16</v>
      </c>
      <c r="DW6" s="33">
        <f t="shared" si="13"/>
        <v>6.46</v>
      </c>
      <c r="DX6" s="33">
        <f t="shared" si="13"/>
        <v>6.63</v>
      </c>
      <c r="DY6" s="33">
        <f t="shared" si="13"/>
        <v>7.73</v>
      </c>
      <c r="DZ6" s="33">
        <f t="shared" si="13"/>
        <v>8.8699999999999992</v>
      </c>
      <c r="EA6" s="33">
        <f t="shared" si="13"/>
        <v>9.85</v>
      </c>
      <c r="EB6" s="32" t="str">
        <f>IF(EB7="","",IF(EB7="-","【-】","【"&amp;SUBSTITUTE(TEXT(EB7,"#,##0.00"),"-","△")&amp;"】"))</f>
        <v>【12.42】</v>
      </c>
      <c r="EC6" s="32">
        <f>IF(EC7="",NA(),EC7)</f>
        <v>0</v>
      </c>
      <c r="ED6" s="32">
        <f t="shared" ref="ED6:EL6" si="14">IF(ED7="",NA(),ED7)</f>
        <v>0</v>
      </c>
      <c r="EE6" s="32">
        <f t="shared" si="14"/>
        <v>0</v>
      </c>
      <c r="EF6" s="32">
        <f t="shared" si="14"/>
        <v>0</v>
      </c>
      <c r="EG6" s="32">
        <f t="shared" si="14"/>
        <v>0</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113468</v>
      </c>
      <c r="D7" s="35">
        <v>46</v>
      </c>
      <c r="E7" s="35">
        <v>1</v>
      </c>
      <c r="F7" s="35">
        <v>0</v>
      </c>
      <c r="G7" s="35">
        <v>1</v>
      </c>
      <c r="H7" s="35" t="s">
        <v>93</v>
      </c>
      <c r="I7" s="35" t="s">
        <v>94</v>
      </c>
      <c r="J7" s="35" t="s">
        <v>95</v>
      </c>
      <c r="K7" s="35" t="s">
        <v>96</v>
      </c>
      <c r="L7" s="35" t="s">
        <v>97</v>
      </c>
      <c r="M7" s="36" t="s">
        <v>98</v>
      </c>
      <c r="N7" s="36">
        <v>74.25</v>
      </c>
      <c r="O7" s="36">
        <v>99.94</v>
      </c>
      <c r="P7" s="36">
        <v>1930</v>
      </c>
      <c r="Q7" s="36">
        <v>21229</v>
      </c>
      <c r="R7" s="36">
        <v>41.63</v>
      </c>
      <c r="S7" s="36">
        <v>509.94</v>
      </c>
      <c r="T7" s="36">
        <v>21154</v>
      </c>
      <c r="U7" s="36">
        <v>41.72</v>
      </c>
      <c r="V7" s="36">
        <v>507.05</v>
      </c>
      <c r="W7" s="36">
        <v>93.57</v>
      </c>
      <c r="X7" s="36">
        <v>92.84</v>
      </c>
      <c r="Y7" s="36">
        <v>92.15</v>
      </c>
      <c r="Z7" s="36">
        <v>92.58</v>
      </c>
      <c r="AA7" s="36">
        <v>97.65</v>
      </c>
      <c r="AB7" s="36">
        <v>108.96</v>
      </c>
      <c r="AC7" s="36">
        <v>107.37</v>
      </c>
      <c r="AD7" s="36">
        <v>107.57</v>
      </c>
      <c r="AE7" s="36">
        <v>106.55</v>
      </c>
      <c r="AF7" s="36">
        <v>110.01</v>
      </c>
      <c r="AG7" s="36">
        <v>113.03</v>
      </c>
      <c r="AH7" s="36">
        <v>0.35</v>
      </c>
      <c r="AI7" s="36">
        <v>8.42</v>
      </c>
      <c r="AJ7" s="36">
        <v>17.32</v>
      </c>
      <c r="AK7" s="36">
        <v>25.8</v>
      </c>
      <c r="AL7" s="36">
        <v>0</v>
      </c>
      <c r="AM7" s="36">
        <v>7.45</v>
      </c>
      <c r="AN7" s="36">
        <v>8.5</v>
      </c>
      <c r="AO7" s="36">
        <v>9.34</v>
      </c>
      <c r="AP7" s="36">
        <v>9.56</v>
      </c>
      <c r="AQ7" s="36">
        <v>2.8</v>
      </c>
      <c r="AR7" s="36">
        <v>0.81</v>
      </c>
      <c r="AS7" s="36">
        <v>601.91999999999996</v>
      </c>
      <c r="AT7" s="36">
        <v>1163.81</v>
      </c>
      <c r="AU7" s="36">
        <v>545.84</v>
      </c>
      <c r="AV7" s="36">
        <v>599.72</v>
      </c>
      <c r="AW7" s="36">
        <v>492.41</v>
      </c>
      <c r="AX7" s="36">
        <v>969.16</v>
      </c>
      <c r="AY7" s="36">
        <v>995.5</v>
      </c>
      <c r="AZ7" s="36">
        <v>915.5</v>
      </c>
      <c r="BA7" s="36">
        <v>963.24</v>
      </c>
      <c r="BB7" s="36">
        <v>381.53</v>
      </c>
      <c r="BC7" s="36">
        <v>264.16000000000003</v>
      </c>
      <c r="BD7" s="36">
        <v>261.94</v>
      </c>
      <c r="BE7" s="36">
        <v>254.27</v>
      </c>
      <c r="BF7" s="36">
        <v>253.39</v>
      </c>
      <c r="BG7" s="36">
        <v>256.01</v>
      </c>
      <c r="BH7" s="36">
        <v>257.29000000000002</v>
      </c>
      <c r="BI7" s="36">
        <v>421.66</v>
      </c>
      <c r="BJ7" s="36">
        <v>414.59</v>
      </c>
      <c r="BK7" s="36">
        <v>404.78</v>
      </c>
      <c r="BL7" s="36">
        <v>400.38</v>
      </c>
      <c r="BM7" s="36">
        <v>393.27</v>
      </c>
      <c r="BN7" s="36">
        <v>283.72000000000003</v>
      </c>
      <c r="BO7" s="36">
        <v>87.53</v>
      </c>
      <c r="BP7" s="36">
        <v>86.6</v>
      </c>
      <c r="BQ7" s="36">
        <v>86.21</v>
      </c>
      <c r="BR7" s="36">
        <v>86.02</v>
      </c>
      <c r="BS7" s="36">
        <v>94.59</v>
      </c>
      <c r="BT7" s="36">
        <v>99.51</v>
      </c>
      <c r="BU7" s="36">
        <v>97.71</v>
      </c>
      <c r="BV7" s="36">
        <v>98.07</v>
      </c>
      <c r="BW7" s="36">
        <v>96.56</v>
      </c>
      <c r="BX7" s="36">
        <v>100.47</v>
      </c>
      <c r="BY7" s="36">
        <v>104.6</v>
      </c>
      <c r="BZ7" s="36">
        <v>161.16999999999999</v>
      </c>
      <c r="CA7" s="36">
        <v>163.12</v>
      </c>
      <c r="CB7" s="36">
        <v>164.71</v>
      </c>
      <c r="CC7" s="36">
        <v>165.58</v>
      </c>
      <c r="CD7" s="36">
        <v>149.49</v>
      </c>
      <c r="CE7" s="36">
        <v>171.34</v>
      </c>
      <c r="CF7" s="36">
        <v>173.56</v>
      </c>
      <c r="CG7" s="36">
        <v>172.26</v>
      </c>
      <c r="CH7" s="36">
        <v>177.14</v>
      </c>
      <c r="CI7" s="36">
        <v>169.82</v>
      </c>
      <c r="CJ7" s="36">
        <v>164.21</v>
      </c>
      <c r="CK7" s="36">
        <v>77.08</v>
      </c>
      <c r="CL7" s="36">
        <v>76.06</v>
      </c>
      <c r="CM7" s="36">
        <v>71.97</v>
      </c>
      <c r="CN7" s="36">
        <v>71.59</v>
      </c>
      <c r="CO7" s="36">
        <v>70.56</v>
      </c>
      <c r="CP7" s="36">
        <v>56.8</v>
      </c>
      <c r="CQ7" s="36">
        <v>55.84</v>
      </c>
      <c r="CR7" s="36">
        <v>55.68</v>
      </c>
      <c r="CS7" s="36">
        <v>55.64</v>
      </c>
      <c r="CT7" s="36">
        <v>55.13</v>
      </c>
      <c r="CU7" s="36">
        <v>59.8</v>
      </c>
      <c r="CV7" s="36">
        <v>86.61</v>
      </c>
      <c r="CW7" s="36">
        <v>87.19</v>
      </c>
      <c r="CX7" s="36">
        <v>92.38</v>
      </c>
      <c r="CY7" s="36">
        <v>92.63</v>
      </c>
      <c r="CZ7" s="36">
        <v>91.05</v>
      </c>
      <c r="DA7" s="36">
        <v>83.67</v>
      </c>
      <c r="DB7" s="36">
        <v>83.11</v>
      </c>
      <c r="DC7" s="36">
        <v>83.18</v>
      </c>
      <c r="DD7" s="36">
        <v>83.09</v>
      </c>
      <c r="DE7" s="36">
        <v>83</v>
      </c>
      <c r="DF7" s="36">
        <v>89.78</v>
      </c>
      <c r="DG7" s="36">
        <v>40.909999999999997</v>
      </c>
      <c r="DH7" s="36">
        <v>42.74</v>
      </c>
      <c r="DI7" s="36">
        <v>44.46</v>
      </c>
      <c r="DJ7" s="36">
        <v>45.45</v>
      </c>
      <c r="DK7" s="36">
        <v>47.21</v>
      </c>
      <c r="DL7" s="36">
        <v>36.21</v>
      </c>
      <c r="DM7" s="36">
        <v>37.090000000000003</v>
      </c>
      <c r="DN7" s="36">
        <v>38.07</v>
      </c>
      <c r="DO7" s="36">
        <v>39.06</v>
      </c>
      <c r="DP7" s="36">
        <v>46.66</v>
      </c>
      <c r="DQ7" s="36">
        <v>46.31</v>
      </c>
      <c r="DR7" s="36">
        <v>5.99</v>
      </c>
      <c r="DS7" s="36">
        <v>5.97</v>
      </c>
      <c r="DT7" s="36">
        <v>7.91</v>
      </c>
      <c r="DU7" s="36">
        <v>9.23</v>
      </c>
      <c r="DV7" s="36">
        <v>9.16</v>
      </c>
      <c r="DW7" s="36">
        <v>6.46</v>
      </c>
      <c r="DX7" s="36">
        <v>6.63</v>
      </c>
      <c r="DY7" s="36">
        <v>7.73</v>
      </c>
      <c r="DZ7" s="36">
        <v>8.8699999999999992</v>
      </c>
      <c r="EA7" s="36">
        <v>9.85</v>
      </c>
      <c r="EB7" s="36">
        <v>12.42</v>
      </c>
      <c r="EC7" s="36">
        <v>0</v>
      </c>
      <c r="ED7" s="36">
        <v>0</v>
      </c>
      <c r="EE7" s="36">
        <v>0</v>
      </c>
      <c r="EF7" s="36">
        <v>0</v>
      </c>
      <c r="EG7" s="36">
        <v>0</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2016-03-24T06:56:44Z</cp:lastPrinted>
  <dcterms:created xsi:type="dcterms:W3CDTF">2016-02-03T07:17:33Z</dcterms:created>
  <dcterms:modified xsi:type="dcterms:W3CDTF">2016-03-24T06:56:46Z</dcterms:modified>
  <cp:category/>
</cp:coreProperties>
</file>