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<sst xmlns="http://schemas.openxmlformats.org/spreadsheetml/2006/main" count="273" uniqueCount="110">
  <si>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</si>
  <si>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</si>
  <si>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</si>
  <si>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</si>
  <si>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</si>
  <si>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</si>
  <si>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</si>
  <si>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</si>
  <si>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</si>
  <si>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</si>
  <si>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</si>
  <si>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</si>
  <si>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</si>
  <si>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</si>
  <si>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</si>
  <si>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</si>
  <si>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</si>
  <si>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</si>
  <si>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</si>
  <si>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</si>
  <si>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</si>
  <si>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</si>
  <si>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</si>
  <si>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</si>
  <si>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</si>
  <si>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</si>
  <si>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</si>
  <si>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</si>
  <si>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</si>
  <si>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</si>
  <si>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</si>
  <si>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</si>
  <si>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</si>
  <si>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</si>
  <si>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</si>
  <si>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</si>
  <si>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</si>
  <si>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</si>
  <si>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</si>
  <si>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</si>
  <si>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</si>
  <si>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</si>
  <si>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</si>
  <si>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</si>
  <si>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</si>
  <si>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</si>
  <si>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</si>
  <si>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</si>
  <si>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</si>
  <si>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</si>
  <si>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</si>
  <si>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</si>
  <si>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</si>
  <si>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</si>
  <si>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</si>
  <si>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</si>
  <si>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</si>
  <si>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</si>
  <si>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</si>
  <si>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</si>
  <si>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</si>
  <si>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</si>
  <si>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</si>
  <si>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</si>
  <si>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</si>
  <si>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</si>
  <si>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</si>
  <si>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</si>
  <si>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</si>
  <si>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</si>
  <si>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</si>
  <si>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</si>
  <si>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</si>
  <si>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</si>
  <si>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</si>
  <si>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</si>
  <si>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</si>
  <si>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</si>
  <si>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</si>
  <si>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</si>
  <si>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</si>
  <si>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</si>
  <si>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</si>
  <si>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</si>
  <si>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</si>
  <si>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</si>
  <si>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</si>
  <si>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</si>
  <si>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</si>
  <si>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</si>
  <si>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</si>
  <si>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</si>
  <si>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</si>
  <si>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</si>
  <si>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</si>
  <si>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埼玉県　越生町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</si>
  <si>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</si>
  <si>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</si>
  <si>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</si>
  <si>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</si>
  <si>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</si>
  <si>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</si>
  <si>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</si>
  <si>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</si>
  <si>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</si>
  <si>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</si>
  <si>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</si>
  <si>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施設の機器について老朽化等により不具合・故障が増加してきておりますので、緊急性・重要性を考慮し効率的に修繕・交換等を行っていきたいと考えております。</t>
    <rPh sb="1" eb="3">
      <t>シセツ</t>
    </rPh>
    <rPh sb="4" eb="6">
      <t>キキ</t>
    </rPh>
    <rPh sb="10" eb="13">
      <t>ロウキュウカ</t>
    </rPh>
    <rPh sb="13" eb="14">
      <t>トウ</t>
    </rPh>
    <rPh sb="17" eb="20">
      <t>フグアイ</t>
    </rPh>
    <rPh sb="21" eb="23">
      <t>コショウ</t>
    </rPh>
    <rPh sb="24" eb="26">
      <t>ゾウカ</t>
    </rPh>
    <rPh sb="37" eb="40">
      <t>キンキュウセイ</t>
    </rPh>
    <rPh sb="41" eb="44">
      <t>ジュウヨウセイ</t>
    </rPh>
    <rPh sb="45" eb="47">
      <t>コウリョ</t>
    </rPh>
    <rPh sb="48" eb="51">
      <t>コウリツテキ</t>
    </rPh>
    <rPh sb="52" eb="54">
      <t>シュウゼン</t>
    </rPh>
    <rPh sb="55" eb="57">
      <t>コウカン</t>
    </rPh>
    <rPh sb="57" eb="58">
      <t>トウ</t>
    </rPh>
    <rPh sb="59" eb="60">
      <t>オコナ</t>
    </rPh>
    <rPh sb="67" eb="68">
      <t>カンガ</t>
    </rPh>
    <phoneticPr fontId="4"/>
  </si>
  <si>
    <t>　収益的収支比率が100%未満であり、経費回収率についても低水準でありますので、使用料金を適正な額に改定し各費用の削減をしていきたいところですが、使用料金は町内で同水準とするため公共下水道組合と同等としており、各施設の老朽化等により修繕費等の各費用が増加傾向のため難しい状況であります。　　　　　　　　　　　　　　　　　　　　　</t>
    <rPh sb="1" eb="4">
      <t>シュウエキテキ</t>
    </rPh>
    <rPh sb="4" eb="6">
      <t>シュウシ</t>
    </rPh>
    <rPh sb="6" eb="8">
      <t>ヒリツ</t>
    </rPh>
    <rPh sb="13" eb="15">
      <t>ミマン</t>
    </rPh>
    <rPh sb="29" eb="32">
      <t>テイスイジュン</t>
    </rPh>
    <rPh sb="40" eb="42">
      <t>シヨウ</t>
    </rPh>
    <rPh sb="42" eb="44">
      <t>リョウキン</t>
    </rPh>
    <rPh sb="45" eb="47">
      <t>テキセイ</t>
    </rPh>
    <rPh sb="48" eb="49">
      <t>ガク</t>
    </rPh>
    <rPh sb="50" eb="52">
      <t>カイテイ</t>
    </rPh>
    <rPh sb="53" eb="54">
      <t>カク</t>
    </rPh>
    <rPh sb="54" eb="56">
      <t>ヒヨウ</t>
    </rPh>
    <rPh sb="57" eb="59">
      <t>サクゲン</t>
    </rPh>
    <rPh sb="78" eb="80">
      <t>チョウナイ</t>
    </rPh>
    <rPh sb="81" eb="84">
      <t>ドウスイジュン</t>
    </rPh>
    <rPh sb="105" eb="106">
      <t>カク</t>
    </rPh>
    <rPh sb="106" eb="108">
      <t>シセツ</t>
    </rPh>
    <rPh sb="109" eb="112">
      <t>ロウキュウカ</t>
    </rPh>
    <rPh sb="112" eb="113">
      <t>トウ</t>
    </rPh>
    <rPh sb="116" eb="118">
      <t>シュウゼン</t>
    </rPh>
    <rPh sb="118" eb="119">
      <t>ヒ</t>
    </rPh>
    <rPh sb="119" eb="120">
      <t>トウ</t>
    </rPh>
    <rPh sb="121" eb="122">
      <t>カク</t>
    </rPh>
    <rPh sb="122" eb="124">
      <t>ヒヨウ</t>
    </rPh>
    <rPh sb="125" eb="127">
      <t>ゾウカ</t>
    </rPh>
    <rPh sb="127" eb="129">
      <t>ケイコウ</t>
    </rPh>
    <rPh sb="132" eb="133">
      <t>ムズカ</t>
    </rPh>
    <rPh sb="135" eb="137">
      <t>ジョウキョウ</t>
    </rPh>
    <phoneticPr fontId="4"/>
  </si>
  <si>
    <t>　施設の機器の老朽化等により修繕費等の各費用が増加傾向であり、各指標も平均と比較し低水準なものもありますので、今後は主に緊急性・重要性を考慮し効率的に機器の修繕・交換等を行っていきたいと考えております。</t>
    <rPh sb="1" eb="3">
      <t>シセツ</t>
    </rPh>
    <rPh sb="4" eb="6">
      <t>キキ</t>
    </rPh>
    <rPh sb="7" eb="10">
      <t>ロウキュウカ</t>
    </rPh>
    <rPh sb="10" eb="11">
      <t>トウ</t>
    </rPh>
    <rPh sb="14" eb="16">
      <t>シュウゼン</t>
    </rPh>
    <rPh sb="16" eb="17">
      <t>ヒ</t>
    </rPh>
    <rPh sb="17" eb="18">
      <t>トウ</t>
    </rPh>
    <rPh sb="19" eb="20">
      <t>カク</t>
    </rPh>
    <rPh sb="20" eb="22">
      <t>ヒヨウ</t>
    </rPh>
    <rPh sb="23" eb="25">
      <t>ゾウカ</t>
    </rPh>
    <rPh sb="25" eb="27">
      <t>ケイコウ</t>
    </rPh>
    <rPh sb="31" eb="34">
      <t>カクシヒョウ</t>
    </rPh>
    <rPh sb="35" eb="37">
      <t>ヘイキン</t>
    </rPh>
    <rPh sb="38" eb="40">
      <t>ヒカク</t>
    </rPh>
    <rPh sb="41" eb="44">
      <t>テイスイジュン</t>
    </rPh>
    <rPh sb="55" eb="57">
      <t>コンゴ</t>
    </rPh>
    <rPh sb="58" eb="59">
      <t>オモ</t>
    </rPh>
    <rPh sb="75" eb="77">
      <t>キキ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</si>
</sst>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6668928"/>
        <c:axId val="7667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0.02</c:v>
                </c:pt>
              </c:numCache>
            </c:numRef>
          </c:val>
          <c:smooth val="0"/>
        </c:ser>
        <c:dLbls>
          <c:showLegendKey val="0"/>
          <c:showVal val="0"/>
          <c:showCatName val="0"/>
          <c:showSerName val="0"/>
          <c:showPercent val="0"/>
          <c:showBubbleSize val="0"/>
        </c:dLbls>
        <c:marker val="1"/>
        <c:smooth val="0"/>
        <c:axId val="76668928"/>
        <c:axId val="76670848"/>
      </c:lineChart>
      <c:dateAx>
        <c:axId val="76668928"/>
        <c:scaling>
          <c:orientation val="minMax"/>
        </c:scaling>
        <c:delete val="1"/>
        <c:axPos val="b"/>
        <c:numFmt formatCode="ge" sourceLinked="1"/>
        <c:majorTickMark val="none"/>
        <c:minorTickMark val="none"/>
        <c:tickLblPos val="none"/>
        <c:crossAx val="76670848"/>
        <c:crosses val="autoZero"/>
        <c:auto val="1"/>
        <c:lblOffset val="100"/>
        <c:baseTimeUnit val="years"/>
      </c:dateAx>
      <c:valAx>
        <c:axId val="7667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668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69.180000000000007</c:v>
                </c:pt>
              </c:numCache>
            </c:numRef>
          </c:val>
        </c:ser>
        <c:dLbls>
          <c:showLegendKey val="0"/>
          <c:showVal val="0"/>
          <c:showCatName val="0"/>
          <c:showSerName val="0"/>
          <c:showPercent val="0"/>
          <c:showBubbleSize val="0"/>
        </c:dLbls>
        <c:gapWidth val="150"/>
        <c:axId val="78659968"/>
        <c:axId val="7866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53.24</c:v>
                </c:pt>
              </c:numCache>
            </c:numRef>
          </c:val>
          <c:smooth val="0"/>
        </c:ser>
        <c:dLbls>
          <c:showLegendKey val="0"/>
          <c:showVal val="0"/>
          <c:showCatName val="0"/>
          <c:showSerName val="0"/>
          <c:showPercent val="0"/>
          <c:showBubbleSize val="0"/>
        </c:dLbls>
        <c:marker val="1"/>
        <c:smooth val="0"/>
        <c:axId val="78659968"/>
        <c:axId val="78661888"/>
      </c:lineChart>
      <c:dateAx>
        <c:axId val="78659968"/>
        <c:scaling>
          <c:orientation val="minMax"/>
        </c:scaling>
        <c:delete val="1"/>
        <c:axPos val="b"/>
        <c:numFmt formatCode="ge" sourceLinked="1"/>
        <c:majorTickMark val="none"/>
        <c:minorTickMark val="none"/>
        <c:tickLblPos val="none"/>
        <c:crossAx val="78661888"/>
        <c:crosses val="autoZero"/>
        <c:auto val="1"/>
        <c:lblOffset val="100"/>
        <c:baseTimeUnit val="years"/>
      </c:dateAx>
      <c:valAx>
        <c:axId val="7866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0</c:v>
                </c:pt>
                <c:pt idx="3">
                  <c:v>0</c:v>
                </c:pt>
                <c:pt idx="4">
                  <c:v>100</c:v>
                </c:pt>
              </c:numCache>
            </c:numRef>
          </c:val>
        </c:ser>
        <c:dLbls>
          <c:showLegendKey val="0"/>
          <c:showVal val="0"/>
          <c:showCatName val="0"/>
          <c:showSerName val="0"/>
          <c:showPercent val="0"/>
          <c:showBubbleSize val="0"/>
        </c:dLbls>
        <c:gapWidth val="150"/>
        <c:axId val="78700544"/>
        <c:axId val="787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84.07</c:v>
                </c:pt>
              </c:numCache>
            </c:numRef>
          </c:val>
          <c:smooth val="0"/>
        </c:ser>
        <c:dLbls>
          <c:showLegendKey val="0"/>
          <c:showVal val="0"/>
          <c:showCatName val="0"/>
          <c:showSerName val="0"/>
          <c:showPercent val="0"/>
          <c:showBubbleSize val="0"/>
        </c:dLbls>
        <c:marker val="1"/>
        <c:smooth val="0"/>
        <c:axId val="78700544"/>
        <c:axId val="78702464"/>
      </c:lineChart>
      <c:dateAx>
        <c:axId val="78700544"/>
        <c:scaling>
          <c:orientation val="minMax"/>
        </c:scaling>
        <c:delete val="1"/>
        <c:axPos val="b"/>
        <c:numFmt formatCode="ge" sourceLinked="1"/>
        <c:majorTickMark val="none"/>
        <c:minorTickMark val="none"/>
        <c:tickLblPos val="none"/>
        <c:crossAx val="78702464"/>
        <c:crosses val="autoZero"/>
        <c:auto val="1"/>
        <c:lblOffset val="100"/>
        <c:baseTimeUnit val="years"/>
      </c:dateAx>
      <c:valAx>
        <c:axId val="787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0</c:v>
                </c:pt>
                <c:pt idx="3">
                  <c:v>0</c:v>
                </c:pt>
                <c:pt idx="4">
                  <c:v>98.6</c:v>
                </c:pt>
              </c:numCache>
            </c:numRef>
          </c:val>
        </c:ser>
        <c:dLbls>
          <c:showLegendKey val="0"/>
          <c:showVal val="0"/>
          <c:showCatName val="0"/>
          <c:showSerName val="0"/>
          <c:showPercent val="0"/>
          <c:showBubbleSize val="0"/>
        </c:dLbls>
        <c:gapWidth val="150"/>
        <c:axId val="78196096"/>
        <c:axId val="7822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196096"/>
        <c:axId val="78226944"/>
      </c:lineChart>
      <c:dateAx>
        <c:axId val="78196096"/>
        <c:scaling>
          <c:orientation val="minMax"/>
        </c:scaling>
        <c:delete val="1"/>
        <c:axPos val="b"/>
        <c:numFmt formatCode="ge" sourceLinked="1"/>
        <c:majorTickMark val="none"/>
        <c:minorTickMark val="none"/>
        <c:tickLblPos val="none"/>
        <c:crossAx val="78226944"/>
        <c:crosses val="autoZero"/>
        <c:auto val="1"/>
        <c:lblOffset val="100"/>
        <c:baseTimeUnit val="years"/>
      </c:dateAx>
      <c:valAx>
        <c:axId val="7822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1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40768"/>
        <c:axId val="7825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40768"/>
        <c:axId val="78259328"/>
      </c:lineChart>
      <c:dateAx>
        <c:axId val="78240768"/>
        <c:scaling>
          <c:orientation val="minMax"/>
        </c:scaling>
        <c:delete val="1"/>
        <c:axPos val="b"/>
        <c:numFmt formatCode="ge" sourceLinked="1"/>
        <c:majorTickMark val="none"/>
        <c:minorTickMark val="none"/>
        <c:tickLblPos val="none"/>
        <c:crossAx val="78259328"/>
        <c:crosses val="autoZero"/>
        <c:auto val="1"/>
        <c:lblOffset val="100"/>
        <c:baseTimeUnit val="years"/>
      </c:dateAx>
      <c:valAx>
        <c:axId val="782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40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293632"/>
        <c:axId val="782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293632"/>
        <c:axId val="78299904"/>
      </c:lineChart>
      <c:dateAx>
        <c:axId val="78293632"/>
        <c:scaling>
          <c:orientation val="minMax"/>
        </c:scaling>
        <c:delete val="1"/>
        <c:axPos val="b"/>
        <c:numFmt formatCode="ge" sourceLinked="1"/>
        <c:majorTickMark val="none"/>
        <c:minorTickMark val="none"/>
        <c:tickLblPos val="none"/>
        <c:crossAx val="78299904"/>
        <c:crosses val="autoZero"/>
        <c:auto val="1"/>
        <c:lblOffset val="100"/>
        <c:baseTimeUnit val="years"/>
      </c:dateAx>
      <c:valAx>
        <c:axId val="782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29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00512"/>
        <c:axId val="7840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00512"/>
        <c:axId val="78402688"/>
      </c:lineChart>
      <c:dateAx>
        <c:axId val="78400512"/>
        <c:scaling>
          <c:orientation val="minMax"/>
        </c:scaling>
        <c:delete val="1"/>
        <c:axPos val="b"/>
        <c:numFmt formatCode="ge" sourceLinked="1"/>
        <c:majorTickMark val="none"/>
        <c:minorTickMark val="none"/>
        <c:tickLblPos val="none"/>
        <c:crossAx val="78402688"/>
        <c:crosses val="autoZero"/>
        <c:auto val="1"/>
        <c:lblOffset val="100"/>
        <c:baseTimeUnit val="years"/>
      </c:dateAx>
      <c:valAx>
        <c:axId val="7840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0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420224"/>
        <c:axId val="78446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420224"/>
        <c:axId val="78446976"/>
      </c:lineChart>
      <c:dateAx>
        <c:axId val="78420224"/>
        <c:scaling>
          <c:orientation val="minMax"/>
        </c:scaling>
        <c:delete val="1"/>
        <c:axPos val="b"/>
        <c:numFmt formatCode="ge" sourceLinked="1"/>
        <c:majorTickMark val="none"/>
        <c:minorTickMark val="none"/>
        <c:tickLblPos val="none"/>
        <c:crossAx val="78446976"/>
        <c:crosses val="autoZero"/>
        <c:auto val="1"/>
        <c:lblOffset val="100"/>
        <c:baseTimeUnit val="years"/>
      </c:dateAx>
      <c:valAx>
        <c:axId val="78446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2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78485376"/>
        <c:axId val="78487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1044.8</c:v>
                </c:pt>
              </c:numCache>
            </c:numRef>
          </c:val>
          <c:smooth val="0"/>
        </c:ser>
        <c:dLbls>
          <c:showLegendKey val="0"/>
          <c:showVal val="0"/>
          <c:showCatName val="0"/>
          <c:showSerName val="0"/>
          <c:showPercent val="0"/>
          <c:showBubbleSize val="0"/>
        </c:dLbls>
        <c:marker val="1"/>
        <c:smooth val="0"/>
        <c:axId val="78485376"/>
        <c:axId val="78487552"/>
      </c:lineChart>
      <c:dateAx>
        <c:axId val="78485376"/>
        <c:scaling>
          <c:orientation val="minMax"/>
        </c:scaling>
        <c:delete val="1"/>
        <c:axPos val="b"/>
        <c:numFmt formatCode="ge" sourceLinked="1"/>
        <c:majorTickMark val="none"/>
        <c:minorTickMark val="none"/>
        <c:tickLblPos val="none"/>
        <c:crossAx val="78487552"/>
        <c:crosses val="autoZero"/>
        <c:auto val="1"/>
        <c:lblOffset val="100"/>
        <c:baseTimeUnit val="years"/>
      </c:dateAx>
      <c:valAx>
        <c:axId val="7848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48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0</c:v>
                </c:pt>
                <c:pt idx="3">
                  <c:v>0</c:v>
                </c:pt>
                <c:pt idx="4">
                  <c:v>29.15</c:v>
                </c:pt>
              </c:numCache>
            </c:numRef>
          </c:val>
        </c:ser>
        <c:dLbls>
          <c:showLegendKey val="0"/>
          <c:showVal val="0"/>
          <c:showCatName val="0"/>
          <c:showSerName val="0"/>
          <c:showPercent val="0"/>
          <c:showBubbleSize val="0"/>
        </c:dLbls>
        <c:gapWidth val="150"/>
        <c:axId val="78583296"/>
        <c:axId val="7858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50.82</c:v>
                </c:pt>
              </c:numCache>
            </c:numRef>
          </c:val>
          <c:smooth val="0"/>
        </c:ser>
        <c:dLbls>
          <c:showLegendKey val="0"/>
          <c:showVal val="0"/>
          <c:showCatName val="0"/>
          <c:showSerName val="0"/>
          <c:showPercent val="0"/>
          <c:showBubbleSize val="0"/>
        </c:dLbls>
        <c:marker val="1"/>
        <c:smooth val="0"/>
        <c:axId val="78583296"/>
        <c:axId val="78585216"/>
      </c:lineChart>
      <c:dateAx>
        <c:axId val="78583296"/>
        <c:scaling>
          <c:orientation val="minMax"/>
        </c:scaling>
        <c:delete val="1"/>
        <c:axPos val="b"/>
        <c:numFmt formatCode="ge" sourceLinked="1"/>
        <c:majorTickMark val="none"/>
        <c:minorTickMark val="none"/>
        <c:tickLblPos val="none"/>
        <c:crossAx val="78585216"/>
        <c:crosses val="autoZero"/>
        <c:auto val="1"/>
        <c:lblOffset val="100"/>
        <c:baseTimeUnit val="years"/>
      </c:dateAx>
      <c:valAx>
        <c:axId val="7858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8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0</c:v>
                </c:pt>
                <c:pt idx="3">
                  <c:v>0</c:v>
                </c:pt>
                <c:pt idx="4">
                  <c:v>328.79</c:v>
                </c:pt>
              </c:numCache>
            </c:numRef>
          </c:val>
        </c:ser>
        <c:dLbls>
          <c:showLegendKey val="0"/>
          <c:showVal val="0"/>
          <c:showCatName val="0"/>
          <c:showSerName val="0"/>
          <c:showPercent val="0"/>
          <c:showBubbleSize val="0"/>
        </c:dLbls>
        <c:gapWidth val="150"/>
        <c:axId val="78631680"/>
        <c:axId val="7863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300.52</c:v>
                </c:pt>
              </c:numCache>
            </c:numRef>
          </c:val>
          <c:smooth val="0"/>
        </c:ser>
        <c:dLbls>
          <c:showLegendKey val="0"/>
          <c:showVal val="0"/>
          <c:showCatName val="0"/>
          <c:showSerName val="0"/>
          <c:showPercent val="0"/>
          <c:showBubbleSize val="0"/>
        </c:dLbls>
        <c:marker val="1"/>
        <c:smooth val="0"/>
        <c:axId val="78631680"/>
        <c:axId val="78633600"/>
      </c:lineChart>
      <c:dateAx>
        <c:axId val="78631680"/>
        <c:scaling>
          <c:orientation val="minMax"/>
        </c:scaling>
        <c:delete val="1"/>
        <c:axPos val="b"/>
        <c:numFmt formatCode="ge" sourceLinked="1"/>
        <c:majorTickMark val="none"/>
        <c:minorTickMark val="none"/>
        <c:tickLblPos val="none"/>
        <c:crossAx val="78633600"/>
        <c:crosses val="autoZero"/>
        <c:auto val="1"/>
        <c:lblOffset val="100"/>
        <c:baseTimeUnit val="years"/>
      </c:dateAx>
      <c:valAx>
        <c:axId val="7863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3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V49" zoomScale="75" zoomScaleNormal="75" workbookViewId="0">
      <selection activeCell="CC75" sqref="CC7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埼玉県　越生町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12309</v>
      </c>
      <c r="AM8" s="47"/>
      <c r="AN8" s="47"/>
      <c r="AO8" s="47"/>
      <c r="AP8" s="47"/>
      <c r="AQ8" s="47"/>
      <c r="AR8" s="47"/>
      <c r="AS8" s="47"/>
      <c r="AT8" s="43">
        <f>データ!S6</f>
        <v>40.39</v>
      </c>
      <c r="AU8" s="43"/>
      <c r="AV8" s="43"/>
      <c r="AW8" s="43"/>
      <c r="AX8" s="43"/>
      <c r="AY8" s="43"/>
      <c r="AZ8" s="43"/>
      <c r="BA8" s="43"/>
      <c r="BB8" s="43">
        <f>データ!T6</f>
        <v>304.75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11.86</v>
      </c>
      <c r="Q10" s="43"/>
      <c r="R10" s="43"/>
      <c r="S10" s="43"/>
      <c r="T10" s="43"/>
      <c r="U10" s="43"/>
      <c r="V10" s="43"/>
      <c r="W10" s="43">
        <f>データ!P6</f>
        <v>74.98</v>
      </c>
      <c r="X10" s="43"/>
      <c r="Y10" s="43"/>
      <c r="Z10" s="43"/>
      <c r="AA10" s="43"/>
      <c r="AB10" s="43"/>
      <c r="AC10" s="43"/>
      <c r="AD10" s="47">
        <f>データ!Q6</f>
        <v>1750</v>
      </c>
      <c r="AE10" s="47"/>
      <c r="AF10" s="47"/>
      <c r="AG10" s="47"/>
      <c r="AH10" s="47"/>
      <c r="AI10" s="47"/>
      <c r="AJ10" s="47"/>
      <c r="AK10" s="2"/>
      <c r="AL10" s="47">
        <f>データ!U6</f>
        <v>1450</v>
      </c>
      <c r="AM10" s="47"/>
      <c r="AN10" s="47"/>
      <c r="AO10" s="47"/>
      <c r="AP10" s="47"/>
      <c r="AQ10" s="47"/>
      <c r="AR10" s="47"/>
      <c r="AS10" s="47"/>
      <c r="AT10" s="43">
        <f>データ!V6</f>
        <v>1.24</v>
      </c>
      <c r="AU10" s="43"/>
      <c r="AV10" s="43"/>
      <c r="AW10" s="43"/>
      <c r="AX10" s="43"/>
      <c r="AY10" s="43"/>
      <c r="AZ10" s="43"/>
      <c r="BA10" s="43"/>
      <c r="BB10" s="43">
        <f>データ!W6</f>
        <v>1169.3499999999999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c r="A6" s="26" t="s">
        <v>94</v>
      </c>
      <c r="B6" s="31">
        <f>B7</f>
        <v>2014</v>
      </c>
      <c r="C6" s="31">
        <f t="shared" ref="C6:W6" si="3">C7</f>
        <v>113271</v>
      </c>
      <c r="D6" s="31">
        <f t="shared" si="3"/>
        <v>47</v>
      </c>
      <c r="E6" s="31">
        <f t="shared" si="3"/>
        <v>17</v>
      </c>
      <c r="F6" s="31">
        <f t="shared" si="3"/>
        <v>5</v>
      </c>
      <c r="G6" s="31">
        <f t="shared" si="3"/>
        <v>0</v>
      </c>
      <c r="H6" s="31" t="str">
        <f t="shared" si="3"/>
        <v>埼玉県　越生町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11.86</v>
      </c>
      <c r="P6" s="32">
        <f t="shared" si="3"/>
        <v>74.98</v>
      </c>
      <c r="Q6" s="32">
        <f t="shared" si="3"/>
        <v>1750</v>
      </c>
      <c r="R6" s="32">
        <f t="shared" si="3"/>
        <v>12309</v>
      </c>
      <c r="S6" s="32">
        <f t="shared" si="3"/>
        <v>40.39</v>
      </c>
      <c r="T6" s="32">
        <f t="shared" si="3"/>
        <v>304.75</v>
      </c>
      <c r="U6" s="32">
        <f t="shared" si="3"/>
        <v>1450</v>
      </c>
      <c r="V6" s="32">
        <f t="shared" si="3"/>
        <v>1.24</v>
      </c>
      <c r="W6" s="32">
        <f t="shared" si="3"/>
        <v>1169.3499999999999</v>
      </c>
      <c r="X6" s="33" t="str">
        <f>IF(X7="",NA(),X7)</f>
        <v>-</v>
      </c>
      <c r="Y6" s="33" t="str">
        <f t="shared" ref="Y6:AG6" si="4">IF(Y7="",NA(),Y7)</f>
        <v>-</v>
      </c>
      <c r="Z6" s="33" t="str">
        <f t="shared" si="4"/>
        <v>-</v>
      </c>
      <c r="AA6" s="33" t="str">
        <f t="shared" si="4"/>
        <v>-</v>
      </c>
      <c r="AB6" s="33">
        <f t="shared" si="4"/>
        <v>98.6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t="str">
        <f>IF(BE7="",NA(),BE7)</f>
        <v>-</v>
      </c>
      <c r="BF6" s="33" t="str">
        <f t="shared" ref="BF6:BN6" si="7">IF(BF7="",NA(),BF7)</f>
        <v>-</v>
      </c>
      <c r="BG6" s="33" t="str">
        <f t="shared" si="7"/>
        <v>-</v>
      </c>
      <c r="BH6" s="33" t="str">
        <f t="shared" si="7"/>
        <v>-</v>
      </c>
      <c r="BI6" s="32">
        <f t="shared" si="7"/>
        <v>0</v>
      </c>
      <c r="BJ6" s="33" t="str">
        <f t="shared" si="7"/>
        <v>-</v>
      </c>
      <c r="BK6" s="33" t="str">
        <f t="shared" si="7"/>
        <v>-</v>
      </c>
      <c r="BL6" s="33" t="str">
        <f t="shared" si="7"/>
        <v>-</v>
      </c>
      <c r="BM6" s="33" t="str">
        <f t="shared" si="7"/>
        <v>-</v>
      </c>
      <c r="BN6" s="33">
        <f t="shared" si="7"/>
        <v>1044.8</v>
      </c>
      <c r="BO6" s="32" t="str">
        <f>IF(BO7="","",IF(BO7="-","【-】","【"&amp;SUBSTITUTE(TEXT(BO7,"#,##0.00"),"-","△")&amp;"】"))</f>
        <v>【992.47】</v>
      </c>
      <c r="BP6" s="33" t="str">
        <f>IF(BP7="",NA(),BP7)</f>
        <v>-</v>
      </c>
      <c r="BQ6" s="33" t="str">
        <f t="shared" ref="BQ6:BY6" si="8">IF(BQ7="",NA(),BQ7)</f>
        <v>-</v>
      </c>
      <c r="BR6" s="33" t="str">
        <f t="shared" si="8"/>
        <v>-</v>
      </c>
      <c r="BS6" s="33" t="str">
        <f t="shared" si="8"/>
        <v>-</v>
      </c>
      <c r="BT6" s="33">
        <f t="shared" si="8"/>
        <v>29.15</v>
      </c>
      <c r="BU6" s="33" t="str">
        <f t="shared" si="8"/>
        <v>-</v>
      </c>
      <c r="BV6" s="33" t="str">
        <f t="shared" si="8"/>
        <v>-</v>
      </c>
      <c r="BW6" s="33" t="str">
        <f t="shared" si="8"/>
        <v>-</v>
      </c>
      <c r="BX6" s="33" t="str">
        <f t="shared" si="8"/>
        <v>-</v>
      </c>
      <c r="BY6" s="33">
        <f t="shared" si="8"/>
        <v>50.82</v>
      </c>
      <c r="BZ6" s="32" t="str">
        <f>IF(BZ7="","",IF(BZ7="-","【-】","【"&amp;SUBSTITUTE(TEXT(BZ7,"#,##0.00"),"-","△")&amp;"】"))</f>
        <v>【51.49】</v>
      </c>
      <c r="CA6" s="33" t="str">
        <f>IF(CA7="",NA(),CA7)</f>
        <v>-</v>
      </c>
      <c r="CB6" s="33" t="str">
        <f t="shared" ref="CB6:CJ6" si="9">IF(CB7="",NA(),CB7)</f>
        <v>-</v>
      </c>
      <c r="CC6" s="33" t="str">
        <f t="shared" si="9"/>
        <v>-</v>
      </c>
      <c r="CD6" s="33" t="str">
        <f t="shared" si="9"/>
        <v>-</v>
      </c>
      <c r="CE6" s="33">
        <f t="shared" si="9"/>
        <v>328.79</v>
      </c>
      <c r="CF6" s="33" t="str">
        <f t="shared" si="9"/>
        <v>-</v>
      </c>
      <c r="CG6" s="33" t="str">
        <f t="shared" si="9"/>
        <v>-</v>
      </c>
      <c r="CH6" s="33" t="str">
        <f t="shared" si="9"/>
        <v>-</v>
      </c>
      <c r="CI6" s="33" t="str">
        <f t="shared" si="9"/>
        <v>-</v>
      </c>
      <c r="CJ6" s="33">
        <f t="shared" si="9"/>
        <v>300.52</v>
      </c>
      <c r="CK6" s="32" t="str">
        <f>IF(CK7="","",IF(CK7="-","【-】","【"&amp;SUBSTITUTE(TEXT(CK7,"#,##0.00"),"-","△")&amp;"】"))</f>
        <v>【295.10】</v>
      </c>
      <c r="CL6" s="33" t="str">
        <f>IF(CL7="",NA(),CL7)</f>
        <v>-</v>
      </c>
      <c r="CM6" s="33" t="str">
        <f t="shared" ref="CM6:CU6" si="10">IF(CM7="",NA(),CM7)</f>
        <v>-</v>
      </c>
      <c r="CN6" s="33" t="str">
        <f t="shared" si="10"/>
        <v>-</v>
      </c>
      <c r="CO6" s="33" t="str">
        <f t="shared" si="10"/>
        <v>-</v>
      </c>
      <c r="CP6" s="33">
        <f t="shared" si="10"/>
        <v>69.180000000000007</v>
      </c>
      <c r="CQ6" s="33" t="str">
        <f t="shared" si="10"/>
        <v>-</v>
      </c>
      <c r="CR6" s="33" t="str">
        <f t="shared" si="10"/>
        <v>-</v>
      </c>
      <c r="CS6" s="33" t="str">
        <f t="shared" si="10"/>
        <v>-</v>
      </c>
      <c r="CT6" s="33" t="str">
        <f t="shared" si="10"/>
        <v>-</v>
      </c>
      <c r="CU6" s="33">
        <f t="shared" si="10"/>
        <v>53.24</v>
      </c>
      <c r="CV6" s="32" t="str">
        <f>IF(CV7="","",IF(CV7="-","【-】","【"&amp;SUBSTITUTE(TEXT(CV7,"#,##0.00"),"-","△")&amp;"】"))</f>
        <v>【53.32】</v>
      </c>
      <c r="CW6" s="33" t="str">
        <f>IF(CW7="",NA(),CW7)</f>
        <v>-</v>
      </c>
      <c r="CX6" s="33" t="str">
        <f t="shared" ref="CX6:DF6" si="11">IF(CX7="",NA(),CX7)</f>
        <v>-</v>
      </c>
      <c r="CY6" s="33" t="str">
        <f t="shared" si="11"/>
        <v>-</v>
      </c>
      <c r="CZ6" s="33" t="str">
        <f t="shared" si="11"/>
        <v>-</v>
      </c>
      <c r="DA6" s="33">
        <f t="shared" si="11"/>
        <v>100</v>
      </c>
      <c r="DB6" s="33" t="str">
        <f t="shared" si="11"/>
        <v>-</v>
      </c>
      <c r="DC6" s="33" t="str">
        <f t="shared" si="11"/>
        <v>-</v>
      </c>
      <c r="DD6" s="33" t="str">
        <f t="shared" si="11"/>
        <v>-</v>
      </c>
      <c r="DE6" s="33" t="str">
        <f t="shared" si="11"/>
        <v>-</v>
      </c>
      <c r="DF6" s="33">
        <f t="shared" si="11"/>
        <v>84.07</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2">
        <f t="shared" si="14"/>
        <v>0</v>
      </c>
      <c r="EI6" s="33" t="str">
        <f t="shared" si="14"/>
        <v>-</v>
      </c>
      <c r="EJ6" s="33" t="str">
        <f t="shared" si="14"/>
        <v>-</v>
      </c>
      <c r="EK6" s="33" t="str">
        <f t="shared" si="14"/>
        <v>-</v>
      </c>
      <c r="EL6" s="33" t="str">
        <f t="shared" si="14"/>
        <v>-</v>
      </c>
      <c r="EM6" s="33">
        <f t="shared" si="14"/>
        <v>0.02</v>
      </c>
      <c r="EN6" s="32" t="str">
        <f>IF(EN7="","",IF(EN7="-","【-】","【"&amp;SUBSTITUTE(TEXT(EN7,"#,##0.00"),"-","△")&amp;"】"))</f>
        <v>【0.03】</v>
      </c>
    </row>
    <row r="7" spans="1:144" s="34" customFormat="1">
      <c r="A7" s="26"/>
      <c r="B7" s="35">
        <v>2014</v>
      </c>
      <c r="C7" s="35">
        <v>113271</v>
      </c>
      <c r="D7" s="35">
        <v>47</v>
      </c>
      <c r="E7" s="35">
        <v>17</v>
      </c>
      <c r="F7" s="35">
        <v>5</v>
      </c>
      <c r="G7" s="35">
        <v>0</v>
      </c>
      <c r="H7" s="35" t="s">
        <v>95</v>
      </c>
      <c r="I7" s="35" t="s">
        <v>96</v>
      </c>
      <c r="J7" s="35" t="s">
        <v>97</v>
      </c>
      <c r="K7" s="35" t="s">
        <v>98</v>
      </c>
      <c r="L7" s="35" t="s">
        <v>99</v>
      </c>
      <c r="M7" s="36" t="s">
        <v>100</v>
      </c>
      <c r="N7" s="36" t="s">
        <v>101</v>
      </c>
      <c r="O7" s="36">
        <v>11.86</v>
      </c>
      <c r="P7" s="36">
        <v>74.98</v>
      </c>
      <c r="Q7" s="36">
        <v>1750</v>
      </c>
      <c r="R7" s="36">
        <v>12309</v>
      </c>
      <c r="S7" s="36">
        <v>40.39</v>
      </c>
      <c r="T7" s="36">
        <v>304.75</v>
      </c>
      <c r="U7" s="36">
        <v>1450</v>
      </c>
      <c r="V7" s="36">
        <v>1.24</v>
      </c>
      <c r="W7" s="36">
        <v>1169.3499999999999</v>
      </c>
      <c r="X7" s="36" t="s">
        <v>100</v>
      </c>
      <c r="Y7" s="36" t="s">
        <v>100</v>
      </c>
      <c r="Z7" s="36" t="s">
        <v>100</v>
      </c>
      <c r="AA7" s="36" t="s">
        <v>100</v>
      </c>
      <c r="AB7" s="36">
        <v>98.6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t="s">
        <v>100</v>
      </c>
      <c r="BF7" s="36" t="s">
        <v>100</v>
      </c>
      <c r="BG7" s="36" t="s">
        <v>100</v>
      </c>
      <c r="BH7" s="36" t="s">
        <v>100</v>
      </c>
      <c r="BI7" s="36">
        <v>0</v>
      </c>
      <c r="BJ7" s="36" t="s">
        <v>100</v>
      </c>
      <c r="BK7" s="36" t="s">
        <v>100</v>
      </c>
      <c r="BL7" s="36" t="s">
        <v>100</v>
      </c>
      <c r="BM7" s="36" t="s">
        <v>100</v>
      </c>
      <c r="BN7" s="36">
        <v>1044.8</v>
      </c>
      <c r="BO7" s="36">
        <v>992.47</v>
      </c>
      <c r="BP7" s="36" t="s">
        <v>100</v>
      </c>
      <c r="BQ7" s="36" t="s">
        <v>100</v>
      </c>
      <c r="BR7" s="36" t="s">
        <v>100</v>
      </c>
      <c r="BS7" s="36" t="s">
        <v>100</v>
      </c>
      <c r="BT7" s="36">
        <v>29.15</v>
      </c>
      <c r="BU7" s="36" t="s">
        <v>100</v>
      </c>
      <c r="BV7" s="36" t="s">
        <v>100</v>
      </c>
      <c r="BW7" s="36" t="s">
        <v>100</v>
      </c>
      <c r="BX7" s="36" t="s">
        <v>100</v>
      </c>
      <c r="BY7" s="36">
        <v>50.82</v>
      </c>
      <c r="BZ7" s="36">
        <v>51.49</v>
      </c>
      <c r="CA7" s="36" t="s">
        <v>100</v>
      </c>
      <c r="CB7" s="36" t="s">
        <v>100</v>
      </c>
      <c r="CC7" s="36" t="s">
        <v>100</v>
      </c>
      <c r="CD7" s="36" t="s">
        <v>100</v>
      </c>
      <c r="CE7" s="36">
        <v>328.79</v>
      </c>
      <c r="CF7" s="36" t="s">
        <v>100</v>
      </c>
      <c r="CG7" s="36" t="s">
        <v>100</v>
      </c>
      <c r="CH7" s="36" t="s">
        <v>100</v>
      </c>
      <c r="CI7" s="36" t="s">
        <v>100</v>
      </c>
      <c r="CJ7" s="36">
        <v>300.52</v>
      </c>
      <c r="CK7" s="36">
        <v>295.10000000000002</v>
      </c>
      <c r="CL7" s="36" t="s">
        <v>100</v>
      </c>
      <c r="CM7" s="36" t="s">
        <v>100</v>
      </c>
      <c r="CN7" s="36" t="s">
        <v>100</v>
      </c>
      <c r="CO7" s="36" t="s">
        <v>100</v>
      </c>
      <c r="CP7" s="36">
        <v>69.180000000000007</v>
      </c>
      <c r="CQ7" s="36" t="s">
        <v>100</v>
      </c>
      <c r="CR7" s="36" t="s">
        <v>100</v>
      </c>
      <c r="CS7" s="36" t="s">
        <v>100</v>
      </c>
      <c r="CT7" s="36" t="s">
        <v>100</v>
      </c>
      <c r="CU7" s="36">
        <v>53.24</v>
      </c>
      <c r="CV7" s="36">
        <v>53.32</v>
      </c>
      <c r="CW7" s="36" t="s">
        <v>100</v>
      </c>
      <c r="CX7" s="36" t="s">
        <v>100</v>
      </c>
      <c r="CY7" s="36" t="s">
        <v>100</v>
      </c>
      <c r="CZ7" s="36" t="s">
        <v>100</v>
      </c>
      <c r="DA7" s="36">
        <v>100</v>
      </c>
      <c r="DB7" s="36" t="s">
        <v>100</v>
      </c>
      <c r="DC7" s="36" t="s">
        <v>100</v>
      </c>
      <c r="DD7" s="36" t="s">
        <v>100</v>
      </c>
      <c r="DE7" s="36" t="s">
        <v>100</v>
      </c>
      <c r="DF7" s="36">
        <v>84.07</v>
      </c>
      <c r="DG7" s="36">
        <v>83.79</v>
      </c>
      <c r="DH7" s="36"/>
      <c r="DI7" s="36"/>
      <c r="DJ7" s="36"/>
      <c r="DK7" s="36"/>
      <c r="DL7" s="36"/>
      <c r="DM7" s="36"/>
      <c r="DN7" s="36"/>
      <c r="DO7" s="36"/>
      <c r="DP7" s="36"/>
      <c r="DQ7" s="36"/>
      <c r="DR7" s="36"/>
      <c r="DS7" s="36"/>
      <c r="DT7" s="36"/>
      <c r="DU7" s="36"/>
      <c r="DV7" s="36"/>
      <c r="DW7" s="36"/>
      <c r="DX7" s="36"/>
      <c r="DY7" s="36"/>
      <c r="DZ7" s="36"/>
      <c r="EA7" s="36"/>
      <c r="EB7" s="36"/>
      <c r="EC7" s="36"/>
      <c r="ED7" s="36" t="s">
        <v>100</v>
      </c>
      <c r="EE7" s="36" t="s">
        <v>100</v>
      </c>
      <c r="EF7" s="36" t="s">
        <v>100</v>
      </c>
      <c r="EG7" s="36" t="s">
        <v>100</v>
      </c>
      <c r="EH7" s="36">
        <v>0</v>
      </c>
      <c r="EI7" s="36" t="s">
        <v>100</v>
      </c>
      <c r="EJ7" s="36" t="s">
        <v>100</v>
      </c>
      <c r="EK7" s="36" t="s">
        <v>100</v>
      </c>
      <c r="EL7" s="36" t="s">
        <v>100</v>
      </c>
      <c r="EM7" s="36">
        <v>0.02</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2016-02-18T05:31:35Z</cp:lastPrinted>
  <dcterms:created xsi:type="dcterms:W3CDTF">2016-02-03T09:11:52Z</dcterms:created>
  <dcterms:modified xsi:type="dcterms:W3CDTF">2016-02-18T06:39:26Z</dcterms:modified>
</cp:coreProperties>
</file>