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<sst xmlns="http://schemas.openxmlformats.org/spreadsheetml/2006/main" count="221" uniqueCount="111">
  <si>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</si>
  <si>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</si>
  <si>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</si>
  <si>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</si>
  <si>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</si>
  <si>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</si>
  <si>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</si>
  <si>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</si>
  <si>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</si>
  <si>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</si>
  <si>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</si>
  <si>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</si>
  <si>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</si>
  <si>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</si>
  <si>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</si>
  <si>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</si>
  <si>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</si>
  <si>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</si>
  <si>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</si>
  <si>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</si>
  <si>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</si>
  <si>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</si>
  <si>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</si>
  <si>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</si>
  <si>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</si>
  <si>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</si>
  <si>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</si>
  <si>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</si>
  <si>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</si>
  <si>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</si>
  <si>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</si>
  <si>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</si>
  <si>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</si>
  <si>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</si>
  <si>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</si>
  <si>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</si>
  <si>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</si>
  <si>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</si>
  <si>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</si>
  <si>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</si>
  <si>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</si>
  <si>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</si>
  <si>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</si>
  <si>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</si>
  <si>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</si>
  <si>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</si>
  <si>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</si>
  <si>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</si>
  <si>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</si>
  <si>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</si>
  <si>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</si>
  <si>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</si>
  <si>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</si>
  <si>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</si>
  <si>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</si>
  <si>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</si>
  <si>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</si>
  <si>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</si>
  <si>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</si>
  <si>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</si>
  <si>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</si>
  <si>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</si>
  <si>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</si>
  <si>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</si>
  <si>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</si>
  <si>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</si>
  <si>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</si>
  <si>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</si>
  <si>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</si>
  <si>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</si>
  <si>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</si>
  <si>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</si>
  <si>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</si>
  <si>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</si>
  <si>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</si>
  <si>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</si>
  <si>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</si>
  <si>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</si>
  <si>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</si>
  <si>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</si>
  <si>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</si>
  <si>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</si>
  <si>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</si>
  <si>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</si>
  <si>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</si>
  <si>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</si>
  <si>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</si>
  <si>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</si>
  <si>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</si>
  <si>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</si>
  <si>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</si>
  <si>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</si>
  <si>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</si>
  <si>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</si>
  <si>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</si>
  <si>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</si>
  <si>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毛呂山町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</si>
  <si>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</si>
  <si>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</si>
  <si>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</si>
  <si>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</si>
  <si>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</si>
  <si>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</si>
  <si>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</si>
  <si>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</si>
  <si>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</si>
  <si>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</si>
  <si>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</si>
  <si>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供用開始から１０以上経過している処理場もあり、機械等の故障が発生しておりますが、優先順位を決めて修繕を効率的に行っていきます。</t>
    <rPh sb="0" eb="2">
      <t>キョウヨウ</t>
    </rPh>
    <rPh sb="2" eb="4">
      <t>カイシ</t>
    </rPh>
    <rPh sb="8" eb="10">
      <t>イジョウ</t>
    </rPh>
    <rPh sb="10" eb="12">
      <t>ケイカ</t>
    </rPh>
    <rPh sb="16" eb="19">
      <t>ショリジョウ</t>
    </rPh>
    <rPh sb="23" eb="25">
      <t>キカイ</t>
    </rPh>
    <rPh sb="25" eb="26">
      <t>ナド</t>
    </rPh>
    <rPh sb="27" eb="29">
      <t>コショウ</t>
    </rPh>
    <rPh sb="30" eb="32">
      <t>ハッセイ</t>
    </rPh>
    <rPh sb="40" eb="42">
      <t>ユウセン</t>
    </rPh>
    <rPh sb="42" eb="44">
      <t>ジュンイ</t>
    </rPh>
    <rPh sb="45" eb="46">
      <t>キ</t>
    </rPh>
    <rPh sb="48" eb="50">
      <t>シュウゼン</t>
    </rPh>
    <rPh sb="51" eb="53">
      <t>コウリツ</t>
    </rPh>
    <rPh sb="53" eb="54">
      <t>テキ</t>
    </rPh>
    <rPh sb="55" eb="56">
      <t>オコナ</t>
    </rPh>
    <phoneticPr fontId="4"/>
  </si>
  <si>
    <t>収益的収支比率・経費回収率
収益的収支比率は１００％未満となっており総収益で賄いきれてなく、また経費回収率はほぼ全国平均と変わりませんが率は低く、地方償還金、費用不足分は一般会計からの繰入金により賄っている状況です。収益的収支比率及び経費回収率を高く出来るよう、より一層の経費の節減・削減に努めていきます。
汚水処理原価
汚水処理原価は全国平均よりも低くなっています、今後も維持できるよう経費の節減・削減に努めていきます。</t>
    <rPh sb="15" eb="17">
      <t>シュウエキ</t>
    </rPh>
    <rPh sb="17" eb="18">
      <t>テキ</t>
    </rPh>
    <rPh sb="18" eb="20">
      <t>シュウシ</t>
    </rPh>
    <rPh sb="20" eb="22">
      <t>ヒリツ</t>
    </rPh>
    <rPh sb="27" eb="29">
      <t>ミマン</t>
    </rPh>
    <rPh sb="35" eb="38">
      <t>ソウシュウエキ</t>
    </rPh>
    <rPh sb="39" eb="40">
      <t>マカナ</t>
    </rPh>
    <rPh sb="49" eb="51">
      <t>ケイヒ</t>
    </rPh>
    <rPh sb="51" eb="53">
      <t>カイシュウ</t>
    </rPh>
    <rPh sb="53" eb="54">
      <t>リツ</t>
    </rPh>
    <rPh sb="57" eb="59">
      <t>ゼンコク</t>
    </rPh>
    <rPh sb="59" eb="61">
      <t>ヘイキン</t>
    </rPh>
    <rPh sb="62" eb="63">
      <t>カ</t>
    </rPh>
    <rPh sb="69" eb="70">
      <t>リツ</t>
    </rPh>
    <rPh sb="71" eb="72">
      <t>ヒク</t>
    </rPh>
    <rPh sb="74" eb="76">
      <t>チホウ</t>
    </rPh>
    <rPh sb="76" eb="78">
      <t>ショウカン</t>
    </rPh>
    <rPh sb="78" eb="79">
      <t>キン</t>
    </rPh>
    <rPh sb="80" eb="82">
      <t>ヒヨウ</t>
    </rPh>
    <rPh sb="82" eb="85">
      <t>フソクブン</t>
    </rPh>
    <rPh sb="86" eb="88">
      <t>イッパン</t>
    </rPh>
    <rPh sb="88" eb="90">
      <t>カイケイ</t>
    </rPh>
    <rPh sb="93" eb="95">
      <t>クリイレ</t>
    </rPh>
    <rPh sb="95" eb="96">
      <t>キン</t>
    </rPh>
    <rPh sb="99" eb="100">
      <t>マカナ</t>
    </rPh>
    <rPh sb="104" eb="106">
      <t>ジョウキョウ</t>
    </rPh>
    <rPh sb="124" eb="125">
      <t>タカ</t>
    </rPh>
    <rPh sb="126" eb="128">
      <t>デキ</t>
    </rPh>
    <rPh sb="134" eb="136">
      <t>イッソウ</t>
    </rPh>
    <rPh sb="137" eb="139">
      <t>ケイヒ</t>
    </rPh>
    <rPh sb="140" eb="142">
      <t>セツゲン</t>
    </rPh>
    <rPh sb="143" eb="145">
      <t>サクゲン</t>
    </rPh>
    <rPh sb="146" eb="147">
      <t>ツト</t>
    </rPh>
    <rPh sb="188" eb="190">
      <t>コンゴ</t>
    </rPh>
    <rPh sb="191" eb="193">
      <t>イジ</t>
    </rPh>
    <rPh sb="198" eb="200">
      <t>ケイヒ</t>
    </rPh>
    <rPh sb="201" eb="203">
      <t>セツゲン</t>
    </rPh>
    <rPh sb="204" eb="206">
      <t>サクゲン</t>
    </rPh>
    <rPh sb="207" eb="208">
      <t>ツト</t>
    </rPh>
    <phoneticPr fontId="4"/>
  </si>
  <si>
    <t>収益的収支比率及び経費回収率が低い数値になっています。
生活環境の維持向上のため、管渠・処理場等の点検し、劣化が確認された箇所から優先して修繕を行うことで効率的な推進していきたいと考えております。また収益的収支比率及び経費回収率を高く、汚水処理原価も低い数値を維持出来るよう、より一層の維持管理費の節減・削減に努めてまいります。</t>
    <rPh sb="7" eb="8">
      <t>オヨ</t>
    </rPh>
    <rPh sb="9" eb="11">
      <t>ケイヒ</t>
    </rPh>
    <rPh sb="11" eb="13">
      <t>カイシュウ</t>
    </rPh>
    <rPh sb="13" eb="14">
      <t>リツ</t>
    </rPh>
    <rPh sb="15" eb="16">
      <t>ヒク</t>
    </rPh>
    <rPh sb="17" eb="19">
      <t>スウチ</t>
    </rPh>
    <rPh sb="28" eb="30">
      <t>セイカツ</t>
    </rPh>
    <rPh sb="30" eb="32">
      <t>カンキョウ</t>
    </rPh>
    <rPh sb="33" eb="35">
      <t>イジ</t>
    </rPh>
    <rPh sb="35" eb="37">
      <t>コウジョウ</t>
    </rPh>
    <rPh sb="41" eb="43">
      <t>カンキョ</t>
    </rPh>
    <rPh sb="44" eb="46">
      <t>ショリ</t>
    </rPh>
    <rPh sb="46" eb="47">
      <t>ジョウ</t>
    </rPh>
    <rPh sb="47" eb="48">
      <t>ナド</t>
    </rPh>
    <rPh sb="49" eb="51">
      <t>テンケン</t>
    </rPh>
    <rPh sb="53" eb="55">
      <t>レッカ</t>
    </rPh>
    <rPh sb="56" eb="58">
      <t>カクニン</t>
    </rPh>
    <rPh sb="61" eb="63">
      <t>カショ</t>
    </rPh>
    <rPh sb="65" eb="67">
      <t>ユウセン</t>
    </rPh>
    <rPh sb="69" eb="71">
      <t>シュウゼン</t>
    </rPh>
    <rPh sb="72" eb="73">
      <t>オコナ</t>
    </rPh>
    <rPh sb="77" eb="79">
      <t>コウリツ</t>
    </rPh>
    <rPh sb="79" eb="80">
      <t>テキ</t>
    </rPh>
    <rPh sb="81" eb="83">
      <t>スイシン</t>
    </rPh>
    <rPh sb="90" eb="91">
      <t>カンガ</t>
    </rPh>
    <rPh sb="127" eb="129">
      <t>スウチ</t>
    </rPh>
    <rPh sb="130" eb="132">
      <t>イジ</t>
    </rPh>
    <rPh sb="140" eb="142">
      <t>イッソウ</t>
    </rPh>
    <rPh sb="143" eb="145">
      <t>イジ</t>
    </rPh>
    <rPh sb="145" eb="147">
      <t>カンリ</t>
    </rPh>
    <rPh sb="147" eb="148">
      <t>ヒ</t>
    </rPh>
    <rPh sb="149" eb="151">
      <t>セツゲン</t>
    </rPh>
    <rPh sb="152" eb="154">
      <t>サクゲン</t>
    </rPh>
    <rPh sb="155" eb="1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</si>
</sst>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38912"/>
        <c:axId val="760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76038912"/>
        <c:axId val="76040832"/>
      </c:lineChart>
      <c:dateAx>
        <c:axId val="76038912"/>
        <c:scaling>
          <c:orientation val="minMax"/>
        </c:scaling>
        <c:delete val="1"/>
        <c:axPos val="b"/>
        <c:numFmt formatCode="ge" sourceLinked="1"/>
        <c:majorTickMark val="none"/>
        <c:minorTickMark val="none"/>
        <c:tickLblPos val="none"/>
        <c:crossAx val="76040832"/>
        <c:crosses val="autoZero"/>
        <c:auto val="1"/>
        <c:lblOffset val="100"/>
        <c:baseTimeUnit val="years"/>
      </c:dateAx>
      <c:valAx>
        <c:axId val="76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8065152"/>
        <c:axId val="880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88065152"/>
        <c:axId val="88067072"/>
      </c:lineChart>
      <c:dateAx>
        <c:axId val="88065152"/>
        <c:scaling>
          <c:orientation val="minMax"/>
        </c:scaling>
        <c:delete val="1"/>
        <c:axPos val="b"/>
        <c:numFmt formatCode="ge" sourceLinked="1"/>
        <c:majorTickMark val="none"/>
        <c:minorTickMark val="none"/>
        <c:tickLblPos val="none"/>
        <c:crossAx val="88067072"/>
        <c:crosses val="autoZero"/>
        <c:auto val="1"/>
        <c:lblOffset val="100"/>
        <c:baseTimeUnit val="years"/>
      </c:dateAx>
      <c:valAx>
        <c:axId val="880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99.23</c:v>
                </c:pt>
                <c:pt idx="3">
                  <c:v>99.24</c:v>
                </c:pt>
                <c:pt idx="4">
                  <c:v>99.26</c:v>
                </c:pt>
              </c:numCache>
            </c:numRef>
          </c:val>
        </c:ser>
        <c:dLbls>
          <c:showLegendKey val="0"/>
          <c:showVal val="0"/>
          <c:showCatName val="0"/>
          <c:showSerName val="0"/>
          <c:showPercent val="0"/>
          <c:showBubbleSize val="0"/>
        </c:dLbls>
        <c:gapWidth val="150"/>
        <c:axId val="88101632"/>
        <c:axId val="881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8101632"/>
        <c:axId val="88103552"/>
      </c:lineChart>
      <c:dateAx>
        <c:axId val="88101632"/>
        <c:scaling>
          <c:orientation val="minMax"/>
        </c:scaling>
        <c:delete val="1"/>
        <c:axPos val="b"/>
        <c:numFmt formatCode="ge" sourceLinked="1"/>
        <c:majorTickMark val="none"/>
        <c:minorTickMark val="none"/>
        <c:tickLblPos val="none"/>
        <c:crossAx val="88103552"/>
        <c:crosses val="autoZero"/>
        <c:auto val="1"/>
        <c:lblOffset val="100"/>
        <c:baseTimeUnit val="years"/>
      </c:dateAx>
      <c:valAx>
        <c:axId val="881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79.44</c:v>
                </c:pt>
                <c:pt idx="1">
                  <c:v>84.9</c:v>
                </c:pt>
                <c:pt idx="2">
                  <c:v>78.05</c:v>
                </c:pt>
                <c:pt idx="3">
                  <c:v>86.8</c:v>
                </c:pt>
                <c:pt idx="4">
                  <c:v>84.28</c:v>
                </c:pt>
              </c:numCache>
            </c:numRef>
          </c:val>
        </c:ser>
        <c:dLbls>
          <c:showLegendKey val="0"/>
          <c:showVal val="0"/>
          <c:showCatName val="0"/>
          <c:showSerName val="0"/>
          <c:showPercent val="0"/>
          <c:showBubbleSize val="0"/>
        </c:dLbls>
        <c:gapWidth val="150"/>
        <c:axId val="76083584"/>
        <c:axId val="76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083584"/>
        <c:axId val="76085504"/>
      </c:lineChart>
      <c:dateAx>
        <c:axId val="76083584"/>
        <c:scaling>
          <c:orientation val="minMax"/>
        </c:scaling>
        <c:delete val="1"/>
        <c:axPos val="b"/>
        <c:numFmt formatCode="ge" sourceLinked="1"/>
        <c:majorTickMark val="none"/>
        <c:minorTickMark val="none"/>
        <c:tickLblPos val="none"/>
        <c:crossAx val="76085504"/>
        <c:crosses val="autoZero"/>
        <c:auto val="1"/>
        <c:lblOffset val="100"/>
        <c:baseTimeUnit val="years"/>
      </c:dateAx>
      <c:valAx>
        <c:axId val="76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115968"/>
        <c:axId val="761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115968"/>
        <c:axId val="76117888"/>
      </c:lineChart>
      <c:dateAx>
        <c:axId val="76115968"/>
        <c:scaling>
          <c:orientation val="minMax"/>
        </c:scaling>
        <c:delete val="1"/>
        <c:axPos val="b"/>
        <c:numFmt formatCode="ge" sourceLinked="1"/>
        <c:majorTickMark val="none"/>
        <c:minorTickMark val="none"/>
        <c:tickLblPos val="none"/>
        <c:crossAx val="76117888"/>
        <c:crosses val="autoZero"/>
        <c:auto val="1"/>
        <c:lblOffset val="100"/>
        <c:baseTimeUnit val="years"/>
      </c:dateAx>
      <c:valAx>
        <c:axId val="761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06272"/>
        <c:axId val="776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06272"/>
        <c:axId val="77616640"/>
      </c:lineChart>
      <c:dateAx>
        <c:axId val="77606272"/>
        <c:scaling>
          <c:orientation val="minMax"/>
        </c:scaling>
        <c:delete val="1"/>
        <c:axPos val="b"/>
        <c:numFmt formatCode="ge" sourceLinked="1"/>
        <c:majorTickMark val="none"/>
        <c:minorTickMark val="none"/>
        <c:tickLblPos val="none"/>
        <c:crossAx val="77616640"/>
        <c:crosses val="autoZero"/>
        <c:auto val="1"/>
        <c:lblOffset val="100"/>
        <c:baseTimeUnit val="years"/>
      </c:dateAx>
      <c:valAx>
        <c:axId val="776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651328"/>
        <c:axId val="77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651328"/>
        <c:axId val="77657600"/>
      </c:lineChart>
      <c:dateAx>
        <c:axId val="77651328"/>
        <c:scaling>
          <c:orientation val="minMax"/>
        </c:scaling>
        <c:delete val="1"/>
        <c:axPos val="b"/>
        <c:numFmt formatCode="ge" sourceLinked="1"/>
        <c:majorTickMark val="none"/>
        <c:minorTickMark val="none"/>
        <c:tickLblPos val="none"/>
        <c:crossAx val="77657600"/>
        <c:crosses val="autoZero"/>
        <c:auto val="1"/>
        <c:lblOffset val="100"/>
        <c:baseTimeUnit val="years"/>
      </c:dateAx>
      <c:valAx>
        <c:axId val="776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93216"/>
        <c:axId val="868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93216"/>
        <c:axId val="86807680"/>
      </c:lineChart>
      <c:dateAx>
        <c:axId val="86793216"/>
        <c:scaling>
          <c:orientation val="minMax"/>
        </c:scaling>
        <c:delete val="1"/>
        <c:axPos val="b"/>
        <c:numFmt formatCode="ge" sourceLinked="1"/>
        <c:majorTickMark val="none"/>
        <c:minorTickMark val="none"/>
        <c:tickLblPos val="none"/>
        <c:crossAx val="86807680"/>
        <c:crosses val="autoZero"/>
        <c:auto val="1"/>
        <c:lblOffset val="100"/>
        <c:baseTimeUnit val="years"/>
      </c:dateAx>
      <c:valAx>
        <c:axId val="868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86464"/>
        <c:axId val="878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7886464"/>
        <c:axId val="87892736"/>
      </c:lineChart>
      <c:dateAx>
        <c:axId val="87886464"/>
        <c:scaling>
          <c:orientation val="minMax"/>
        </c:scaling>
        <c:delete val="1"/>
        <c:axPos val="b"/>
        <c:numFmt formatCode="ge" sourceLinked="1"/>
        <c:majorTickMark val="none"/>
        <c:minorTickMark val="none"/>
        <c:tickLblPos val="none"/>
        <c:crossAx val="87892736"/>
        <c:crosses val="autoZero"/>
        <c:auto val="1"/>
        <c:lblOffset val="100"/>
        <c:baseTimeUnit val="years"/>
      </c:dateAx>
      <c:valAx>
        <c:axId val="878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49.04</c:v>
                </c:pt>
                <c:pt idx="1">
                  <c:v>55.3</c:v>
                </c:pt>
                <c:pt idx="2">
                  <c:v>44.13</c:v>
                </c:pt>
                <c:pt idx="3">
                  <c:v>58.9</c:v>
                </c:pt>
                <c:pt idx="4">
                  <c:v>54.51</c:v>
                </c:pt>
              </c:numCache>
            </c:numRef>
          </c:val>
        </c:ser>
        <c:dLbls>
          <c:showLegendKey val="0"/>
          <c:showVal val="0"/>
          <c:showCatName val="0"/>
          <c:showSerName val="0"/>
          <c:showPercent val="0"/>
          <c:showBubbleSize val="0"/>
        </c:dLbls>
        <c:gapWidth val="150"/>
        <c:axId val="87935232"/>
        <c:axId val="879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7935232"/>
        <c:axId val="87937408"/>
      </c:lineChart>
      <c:dateAx>
        <c:axId val="87935232"/>
        <c:scaling>
          <c:orientation val="minMax"/>
        </c:scaling>
        <c:delete val="1"/>
        <c:axPos val="b"/>
        <c:numFmt formatCode="ge" sourceLinked="1"/>
        <c:majorTickMark val="none"/>
        <c:minorTickMark val="none"/>
        <c:tickLblPos val="none"/>
        <c:crossAx val="87937408"/>
        <c:crosses val="autoZero"/>
        <c:auto val="1"/>
        <c:lblOffset val="100"/>
        <c:baseTimeUnit val="years"/>
      </c:dateAx>
      <c:valAx>
        <c:axId val="879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194.58</c:v>
                </c:pt>
                <c:pt idx="1">
                  <c:v>173.58</c:v>
                </c:pt>
                <c:pt idx="2">
                  <c:v>217.76</c:v>
                </c:pt>
                <c:pt idx="3">
                  <c:v>161.38999999999999</c:v>
                </c:pt>
                <c:pt idx="4">
                  <c:v>182.52</c:v>
                </c:pt>
              </c:numCache>
            </c:numRef>
          </c:val>
        </c:ser>
        <c:dLbls>
          <c:showLegendKey val="0"/>
          <c:showVal val="0"/>
          <c:showCatName val="0"/>
          <c:showSerName val="0"/>
          <c:showPercent val="0"/>
          <c:showBubbleSize val="0"/>
        </c:dLbls>
        <c:gapWidth val="150"/>
        <c:axId val="88032768"/>
        <c:axId val="88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8032768"/>
        <c:axId val="88034688"/>
      </c:lineChart>
      <c:dateAx>
        <c:axId val="88032768"/>
        <c:scaling>
          <c:orientation val="minMax"/>
        </c:scaling>
        <c:delete val="1"/>
        <c:axPos val="b"/>
        <c:numFmt formatCode="ge" sourceLinked="1"/>
        <c:majorTickMark val="none"/>
        <c:minorTickMark val="none"/>
        <c:tickLblPos val="none"/>
        <c:crossAx val="88034688"/>
        <c:crosses val="autoZero"/>
        <c:auto val="1"/>
        <c:lblOffset val="100"/>
        <c:baseTimeUnit val="years"/>
      </c:dateAx>
      <c:valAx>
        <c:axId val="88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毛呂山町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35304</v>
      </c>
      <c r="AM8" s="64"/>
      <c r="AN8" s="64"/>
      <c r="AO8" s="64"/>
      <c r="AP8" s="64"/>
      <c r="AQ8" s="64"/>
      <c r="AR8" s="64"/>
      <c r="AS8" s="64"/>
      <c r="AT8" s="63">
        <f>データ!S6</f>
        <v>34.07</v>
      </c>
      <c r="AU8" s="63"/>
      <c r="AV8" s="63"/>
      <c r="AW8" s="63"/>
      <c r="AX8" s="63"/>
      <c r="AY8" s="63"/>
      <c r="AZ8" s="63"/>
      <c r="BA8" s="63"/>
      <c r="BB8" s="63">
        <f>データ!T6</f>
        <v>1036.22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1.55</v>
      </c>
      <c r="Q10" s="63"/>
      <c r="R10" s="63"/>
      <c r="S10" s="63"/>
      <c r="T10" s="63"/>
      <c r="U10" s="63"/>
      <c r="V10" s="63"/>
      <c r="W10" s="63">
        <f>データ!P6</f>
        <v>89.23</v>
      </c>
      <c r="X10" s="63"/>
      <c r="Y10" s="63"/>
      <c r="Z10" s="63"/>
      <c r="AA10" s="63"/>
      <c r="AB10" s="63"/>
      <c r="AC10" s="63"/>
      <c r="AD10" s="64">
        <f>データ!Q6</f>
        <v>1890</v>
      </c>
      <c r="AE10" s="64"/>
      <c r="AF10" s="64"/>
      <c r="AG10" s="64"/>
      <c r="AH10" s="64"/>
      <c r="AI10" s="64"/>
      <c r="AJ10" s="64"/>
      <c r="AK10" s="2"/>
      <c r="AL10" s="64">
        <f>データ!U6</f>
        <v>544</v>
      </c>
      <c r="AM10" s="64"/>
      <c r="AN10" s="64"/>
      <c r="AO10" s="64"/>
      <c r="AP10" s="64"/>
      <c r="AQ10" s="64"/>
      <c r="AR10" s="64"/>
      <c r="AS10" s="64"/>
      <c r="AT10" s="63">
        <f>データ!V6</f>
        <v>0.24</v>
      </c>
      <c r="AU10" s="63"/>
      <c r="AV10" s="63"/>
      <c r="AW10" s="63"/>
      <c r="AX10" s="63"/>
      <c r="AY10" s="63"/>
      <c r="AZ10" s="63"/>
      <c r="BA10" s="63"/>
      <c r="BB10" s="63">
        <f>データ!W6</f>
        <v>2266.67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113263</v>
      </c>
      <c r="D6" s="31">
        <f t="shared" si="3"/>
        <v>47</v>
      </c>
      <c r="E6" s="31">
        <f t="shared" si="3"/>
        <v>17</v>
      </c>
      <c r="F6" s="31">
        <f t="shared" si="3"/>
        <v>5</v>
      </c>
      <c r="G6" s="31">
        <f t="shared" si="3"/>
        <v>0</v>
      </c>
      <c r="H6" s="31" t="str">
        <f t="shared" si="3"/>
        <v>埼玉県　毛呂山町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1.55</v>
      </c>
      <c r="P6" s="32">
        <f t="shared" si="3"/>
        <v>89.23</v>
      </c>
      <c r="Q6" s="32">
        <f t="shared" si="3"/>
        <v>1890</v>
      </c>
      <c r="R6" s="32">
        <f t="shared" si="3"/>
        <v>35304</v>
      </c>
      <c r="S6" s="32">
        <f t="shared" si="3"/>
        <v>34.07</v>
      </c>
      <c r="T6" s="32">
        <f t="shared" si="3"/>
        <v>1036.22</v>
      </c>
      <c r="U6" s="32">
        <f t="shared" si="3"/>
        <v>544</v>
      </c>
      <c r="V6" s="32">
        <f t="shared" si="3"/>
        <v>0.24</v>
      </c>
      <c r="W6" s="32">
        <f t="shared" si="3"/>
        <v>2266.67</v>
      </c>
      <c r="X6" s="33">
        <f>IF(X7="",NA(),X7)</f>
        <v>79.44</v>
      </c>
      <c r="Y6" s="33">
        <f t="shared" ref="Y6:AG6" si="4">IF(Y7="",NA(),Y7)</f>
        <v>84.9</v>
      </c>
      <c r="Z6" s="33">
        <f t="shared" si="4"/>
        <v>78.05</v>
      </c>
      <c r="AA6" s="33">
        <f t="shared" si="4"/>
        <v>86.8</v>
      </c>
      <c r="AB6" s="33">
        <f t="shared" si="4"/>
        <v>84.28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49.04</v>
      </c>
      <c r="BQ6" s="33">
        <f t="shared" ref="BQ6:BY6" si="8">IF(BQ7="",NA(),BQ7)</f>
        <v>55.3</v>
      </c>
      <c r="BR6" s="33">
        <f t="shared" si="8"/>
        <v>44.13</v>
      </c>
      <c r="BS6" s="33">
        <f t="shared" si="8"/>
        <v>58.9</v>
      </c>
      <c r="BT6" s="33">
        <f t="shared" si="8"/>
        <v>54.51</v>
      </c>
      <c r="BU6" s="33">
        <f t="shared" si="8"/>
        <v>43.24</v>
      </c>
      <c r="BV6" s="33">
        <f t="shared" si="8"/>
        <v>42.13</v>
      </c>
      <c r="BW6" s="33">
        <f t="shared" si="8"/>
        <v>42.48</v>
      </c>
      <c r="BX6" s="33">
        <f t="shared" si="8"/>
        <v>50.9</v>
      </c>
      <c r="BY6" s="33">
        <f t="shared" si="8"/>
        <v>50.82</v>
      </c>
      <c r="BZ6" s="32" t="str">
        <f>IF(BZ7="","",IF(BZ7="-","【-】","【"&amp;SUBSTITUTE(TEXT(BZ7,"#,##0.00"),"-","△")&amp;"】"))</f>
        <v>【51.49】</v>
      </c>
      <c r="CA6" s="33">
        <f>IF(CA7="",NA(),CA7)</f>
        <v>194.58</v>
      </c>
      <c r="CB6" s="33">
        <f t="shared" ref="CB6:CJ6" si="9">IF(CB7="",NA(),CB7)</f>
        <v>173.58</v>
      </c>
      <c r="CC6" s="33">
        <f t="shared" si="9"/>
        <v>217.76</v>
      </c>
      <c r="CD6" s="33">
        <f t="shared" si="9"/>
        <v>161.38999999999999</v>
      </c>
      <c r="CE6" s="33">
        <f t="shared" si="9"/>
        <v>182.52</v>
      </c>
      <c r="CF6" s="33">
        <f t="shared" si="9"/>
        <v>338.76</v>
      </c>
      <c r="CG6" s="33">
        <f t="shared" si="9"/>
        <v>348.41</v>
      </c>
      <c r="CH6" s="33">
        <f t="shared" si="9"/>
        <v>343.8</v>
      </c>
      <c r="CI6" s="33">
        <f t="shared" si="9"/>
        <v>293.27</v>
      </c>
      <c r="CJ6" s="33">
        <f t="shared" si="9"/>
        <v>300.52</v>
      </c>
      <c r="CK6" s="32" t="str">
        <f>IF(CK7="","",IF(CK7="-","【-】","【"&amp;SUBSTITUTE(TEXT(CK7,"#,##0.00"),"-","△")&amp;"】"))</f>
        <v>【295.10】</v>
      </c>
      <c r="CL6" s="33">
        <f>IF(CL7="",NA(),CL7)</f>
        <v>100</v>
      </c>
      <c r="CM6" s="33">
        <f t="shared" ref="CM6:CU6" si="10">IF(CM7="",NA(),CM7)</f>
        <v>100</v>
      </c>
      <c r="CN6" s="33">
        <f t="shared" si="10"/>
        <v>100</v>
      </c>
      <c r="CO6" s="33">
        <f t="shared" si="10"/>
        <v>100</v>
      </c>
      <c r="CP6" s="33">
        <f t="shared" si="10"/>
        <v>100</v>
      </c>
      <c r="CQ6" s="33">
        <f t="shared" si="10"/>
        <v>44.78</v>
      </c>
      <c r="CR6" s="33">
        <f t="shared" si="10"/>
        <v>47.19</v>
      </c>
      <c r="CS6" s="33">
        <f t="shared" si="10"/>
        <v>46.59</v>
      </c>
      <c r="CT6" s="33">
        <f t="shared" si="10"/>
        <v>54.36</v>
      </c>
      <c r="CU6" s="33">
        <f t="shared" si="10"/>
        <v>53.52</v>
      </c>
      <c r="CV6" s="32" t="str">
        <f>IF(CV7="","",IF(CV7="-","【-】","【"&amp;SUBSTITUTE(TEXT(CV7,"#,##0.00"),"-","△")&amp;"】"))</f>
        <v>【53.65】</v>
      </c>
      <c r="CW6" s="33">
        <f>IF(CW7="",NA(),CW7)</f>
        <v>100</v>
      </c>
      <c r="CX6" s="33">
        <f t="shared" ref="CX6:DF6" si="11">IF(CX7="",NA(),CX7)</f>
        <v>100</v>
      </c>
      <c r="CY6" s="33">
        <f t="shared" si="11"/>
        <v>99.23</v>
      </c>
      <c r="CZ6" s="33">
        <f t="shared" si="11"/>
        <v>99.24</v>
      </c>
      <c r="DA6" s="33">
        <f t="shared" si="11"/>
        <v>99.26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113263</v>
      </c>
      <c r="D7" s="35">
        <v>47</v>
      </c>
      <c r="E7" s="35">
        <v>17</v>
      </c>
      <c r="F7" s="35">
        <v>5</v>
      </c>
      <c r="G7" s="35">
        <v>0</v>
      </c>
      <c r="H7" s="35" t="s">
        <v>96</v>
      </c>
      <c r="I7" s="35" t="s">
        <v>97</v>
      </c>
      <c r="J7" s="35" t="s">
        <v>98</v>
      </c>
      <c r="K7" s="35" t="s">
        <v>99</v>
      </c>
      <c r="L7" s="35" t="s">
        <v>100</v>
      </c>
      <c r="M7" s="36" t="s">
        <v>101</v>
      </c>
      <c r="N7" s="36" t="s">
        <v>102</v>
      </c>
      <c r="O7" s="36">
        <v>1.55</v>
      </c>
      <c r="P7" s="36">
        <v>89.23</v>
      </c>
      <c r="Q7" s="36">
        <v>1890</v>
      </c>
      <c r="R7" s="36">
        <v>35304</v>
      </c>
      <c r="S7" s="36">
        <v>34.07</v>
      </c>
      <c r="T7" s="36">
        <v>1036.22</v>
      </c>
      <c r="U7" s="36">
        <v>544</v>
      </c>
      <c r="V7" s="36">
        <v>0.24</v>
      </c>
      <c r="W7" s="36">
        <v>2266.67</v>
      </c>
      <c r="X7" s="36">
        <v>79.44</v>
      </c>
      <c r="Y7" s="36">
        <v>84.9</v>
      </c>
      <c r="Z7" s="36">
        <v>78.05</v>
      </c>
      <c r="AA7" s="36">
        <v>86.8</v>
      </c>
      <c r="AB7" s="36">
        <v>84.28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49.04</v>
      </c>
      <c r="BQ7" s="36">
        <v>55.3</v>
      </c>
      <c r="BR7" s="36">
        <v>44.13</v>
      </c>
      <c r="BS7" s="36">
        <v>58.9</v>
      </c>
      <c r="BT7" s="36">
        <v>54.51</v>
      </c>
      <c r="BU7" s="36">
        <v>43.24</v>
      </c>
      <c r="BV7" s="36">
        <v>42.13</v>
      </c>
      <c r="BW7" s="36">
        <v>42.48</v>
      </c>
      <c r="BX7" s="36">
        <v>50.9</v>
      </c>
      <c r="BY7" s="36">
        <v>50.82</v>
      </c>
      <c r="BZ7" s="36">
        <v>51.49</v>
      </c>
      <c r="CA7" s="36">
        <v>194.58</v>
      </c>
      <c r="CB7" s="36">
        <v>173.58</v>
      </c>
      <c r="CC7" s="36">
        <v>217.76</v>
      </c>
      <c r="CD7" s="36">
        <v>161.38999999999999</v>
      </c>
      <c r="CE7" s="36">
        <v>182.52</v>
      </c>
      <c r="CF7" s="36">
        <v>338.76</v>
      </c>
      <c r="CG7" s="36">
        <v>348.41</v>
      </c>
      <c r="CH7" s="36">
        <v>343.8</v>
      </c>
      <c r="CI7" s="36">
        <v>293.27</v>
      </c>
      <c r="CJ7" s="36">
        <v>300.52</v>
      </c>
      <c r="CK7" s="36">
        <v>295.10000000000002</v>
      </c>
      <c r="CL7" s="36">
        <v>100</v>
      </c>
      <c r="CM7" s="36">
        <v>100</v>
      </c>
      <c r="CN7" s="36">
        <v>100</v>
      </c>
      <c r="CO7" s="36">
        <v>100</v>
      </c>
      <c r="CP7" s="36">
        <v>100</v>
      </c>
      <c r="CQ7" s="36">
        <v>44.78</v>
      </c>
      <c r="CR7" s="36">
        <v>47.19</v>
      </c>
      <c r="CS7" s="36">
        <v>46.59</v>
      </c>
      <c r="CT7" s="36">
        <v>54.36</v>
      </c>
      <c r="CU7" s="36">
        <v>53.52</v>
      </c>
      <c r="CV7" s="36">
        <v>53.65</v>
      </c>
      <c r="CW7" s="36">
        <v>100</v>
      </c>
      <c r="CX7" s="36">
        <v>100</v>
      </c>
      <c r="CY7" s="36">
        <v>99.23</v>
      </c>
      <c r="CZ7" s="36">
        <v>99.24</v>
      </c>
      <c r="DA7" s="36">
        <v>99.26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横溝　明彦</cp:lastModifiedBy>
  <cp:lastPrinted>2016-02-18T02:35:06Z</cp:lastPrinted>
  <dcterms:created xsi:type="dcterms:W3CDTF">2016-01-14T10:58:41Z</dcterms:created>
  <dcterms:modified xsi:type="dcterms:W3CDTF">2016-02-19T00:09:28Z</dcterms:modified>
</cp:coreProperties>
</file>