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<sst xmlns="http://schemas.openxmlformats.org/spreadsheetml/2006/main" count="221" uniqueCount="111">
  <si>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</si>
  <si>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</si>
  <si>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</si>
  <si>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</si>
  <si>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</si>
  <si>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</si>
  <si>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</si>
  <si>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</si>
  <si>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</si>
  <si>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</si>
  <si>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</si>
  <si>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</si>
  <si>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</si>
  <si>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</si>
  <si>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</si>
  <si>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</si>
  <si>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</si>
  <si>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</si>
  <si>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</si>
  <si>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</si>
  <si>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</si>
  <si>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</si>
  <si>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</si>
  <si>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</si>
  <si>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</si>
  <si>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</si>
  <si>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</si>
  <si>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</si>
  <si>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</si>
  <si>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</si>
  <si>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</si>
  <si>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</si>
  <si>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</si>
  <si>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</si>
  <si>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</si>
  <si>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</si>
  <si>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</si>
  <si>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</si>
  <si>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</si>
  <si>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</si>
  <si>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</si>
  <si>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</si>
  <si>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</si>
  <si>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</si>
  <si>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</si>
  <si>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</si>
  <si>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</si>
  <si>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</si>
  <si>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</si>
  <si>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</si>
  <si>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</si>
  <si>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</si>
  <si>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</si>
  <si>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</si>
  <si>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</si>
  <si>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</si>
  <si>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</si>
  <si>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</si>
  <si>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</si>
  <si>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</si>
  <si>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</si>
  <si>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</si>
  <si>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</si>
  <si>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</si>
  <si>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</si>
  <si>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</si>
  <si>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</si>
  <si>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</si>
  <si>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</si>
  <si>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</si>
  <si>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</si>
  <si>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</si>
  <si>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</si>
  <si>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</si>
  <si>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</si>
  <si>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</si>
  <si>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</si>
  <si>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</si>
  <si>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</si>
  <si>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</si>
  <si>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</si>
  <si>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</si>
  <si>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</si>
  <si>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</si>
  <si>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</si>
  <si>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</si>
  <si>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</si>
  <si>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</si>
  <si>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</si>
  <si>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</si>
  <si>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</si>
  <si>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</si>
  <si>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</si>
  <si>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</si>
  <si>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</si>
  <si>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</si>
  <si>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吉川市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</si>
  <si>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</si>
  <si>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</si>
  <si>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</si>
  <si>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</si>
  <si>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</si>
  <si>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</si>
  <si>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</si>
  <si>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</si>
  <si>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</si>
  <si>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</si>
  <si>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</si>
  <si>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表①の収益的収支比率は100%を超えており、収支のバランスとしては健全と言える。しかしながら、表⑤の経費回収率が示すように、歳入に占める使用料金収入の割合が類似団体の平均を大きく下回る数字となっている。この状態は、歳出額を使用料金で賄うことができておらず、収支のバランスをとるために、一般会計から不足分を繰り入れている状況である。
　上記の原因として考えられるのは、まず1つ目に、表⑥のとおり汚水処理にかかる費用が平均よりも高いこと。2つ目に、表⑧が示す水洗化率が約61%と低いことである。1つ目の汚水処理原価が高い要因としては、有収水量が少ないことが影響しており、水洗化率の向上が解決方法であると考えられる。水洗化率の向上に対する取組として、今年度（平成27年度）に処理区域内の新興住宅区域に新たに管路布設工事を行っており、来年度以降の水洗化率向上を見込んでいる。また、更なる水洗化率の向上を実現するために、未接続者への個別訪問等も積極的に行っていく。</t>
    <rPh sb="0" eb="1">
      <t>ヒョウ</t>
    </rPh>
    <rPh sb="3" eb="5">
      <t>シュウエキ</t>
    </rPh>
    <rPh sb="5" eb="6">
      <t>テキ</t>
    </rPh>
    <rPh sb="6" eb="8">
      <t>シュウシ</t>
    </rPh>
    <rPh sb="8" eb="10">
      <t>ヒリツ</t>
    </rPh>
    <rPh sb="16" eb="17">
      <t>コ</t>
    </rPh>
    <rPh sb="22" eb="24">
      <t>シュウシ</t>
    </rPh>
    <rPh sb="33" eb="35">
      <t>ケンゼン</t>
    </rPh>
    <rPh sb="36" eb="37">
      <t>イ</t>
    </rPh>
    <rPh sb="47" eb="48">
      <t>ヒョウ</t>
    </rPh>
    <rPh sb="50" eb="52">
      <t>ケイヒ</t>
    </rPh>
    <rPh sb="52" eb="54">
      <t>カイシュウ</t>
    </rPh>
    <rPh sb="54" eb="55">
      <t>リツ</t>
    </rPh>
    <rPh sb="56" eb="57">
      <t>シメ</t>
    </rPh>
    <rPh sb="62" eb="64">
      <t>サイニュウ</t>
    </rPh>
    <rPh sb="65" eb="66">
      <t>シ</t>
    </rPh>
    <rPh sb="68" eb="70">
      <t>シヨウ</t>
    </rPh>
    <rPh sb="70" eb="72">
      <t>リョウキン</t>
    </rPh>
    <rPh sb="72" eb="74">
      <t>シュウニュウ</t>
    </rPh>
    <rPh sb="75" eb="77">
      <t>ワリアイ</t>
    </rPh>
    <rPh sb="78" eb="80">
      <t>ルイジ</t>
    </rPh>
    <rPh sb="80" eb="82">
      <t>ダンタイ</t>
    </rPh>
    <rPh sb="83" eb="85">
      <t>ヘイキン</t>
    </rPh>
    <rPh sb="86" eb="87">
      <t>オオ</t>
    </rPh>
    <rPh sb="89" eb="91">
      <t>シタマワ</t>
    </rPh>
    <rPh sb="92" eb="94">
      <t>スウジ</t>
    </rPh>
    <rPh sb="103" eb="105">
      <t>ジョウタイ</t>
    </rPh>
    <rPh sb="107" eb="109">
      <t>サイシュツ</t>
    </rPh>
    <rPh sb="109" eb="110">
      <t>ガク</t>
    </rPh>
    <rPh sb="111" eb="114">
      <t>シヨウリョウ</t>
    </rPh>
    <rPh sb="114" eb="115">
      <t>キン</t>
    </rPh>
    <rPh sb="116" eb="117">
      <t>マカナ</t>
    </rPh>
    <rPh sb="128" eb="130">
      <t>シュウシ</t>
    </rPh>
    <rPh sb="142" eb="144">
      <t>イッパン</t>
    </rPh>
    <rPh sb="144" eb="146">
      <t>カイケイ</t>
    </rPh>
    <rPh sb="148" eb="151">
      <t>フソクブン</t>
    </rPh>
    <rPh sb="152" eb="153">
      <t>ク</t>
    </rPh>
    <rPh sb="154" eb="155">
      <t>イ</t>
    </rPh>
    <rPh sb="159" eb="161">
      <t>ジョウキョウ</t>
    </rPh>
    <rPh sb="167" eb="169">
      <t>ジョウキ</t>
    </rPh>
    <rPh sb="170" eb="172">
      <t>ゲンイン</t>
    </rPh>
    <rPh sb="175" eb="176">
      <t>カンガ</t>
    </rPh>
    <rPh sb="187" eb="188">
      <t>メ</t>
    </rPh>
    <rPh sb="190" eb="191">
      <t>ヒョウ</t>
    </rPh>
    <rPh sb="196" eb="198">
      <t>オスイ</t>
    </rPh>
    <rPh sb="198" eb="200">
      <t>ショリ</t>
    </rPh>
    <rPh sb="204" eb="206">
      <t>ヒヨウ</t>
    </rPh>
    <rPh sb="207" eb="209">
      <t>ヘイキン</t>
    </rPh>
    <rPh sb="212" eb="213">
      <t>タカ</t>
    </rPh>
    <rPh sb="219" eb="220">
      <t>メ</t>
    </rPh>
    <rPh sb="222" eb="223">
      <t>ヒョウ</t>
    </rPh>
    <rPh sb="225" eb="226">
      <t>シメ</t>
    </rPh>
    <rPh sb="227" eb="230">
      <t>スイセンカ</t>
    </rPh>
    <rPh sb="230" eb="231">
      <t>リツ</t>
    </rPh>
    <rPh sb="232" eb="233">
      <t>ヤク</t>
    </rPh>
    <rPh sb="237" eb="238">
      <t>ヒク</t>
    </rPh>
    <rPh sb="247" eb="248">
      <t>メ</t>
    </rPh>
    <rPh sb="249" eb="251">
      <t>オスイ</t>
    </rPh>
    <rPh sb="251" eb="253">
      <t>ショリ</t>
    </rPh>
    <rPh sb="253" eb="255">
      <t>ゲンカ</t>
    </rPh>
    <rPh sb="256" eb="257">
      <t>タカ</t>
    </rPh>
    <rPh sb="258" eb="260">
      <t>ヨウイン</t>
    </rPh>
    <rPh sb="265" eb="266">
      <t>ユウ</t>
    </rPh>
    <rPh sb="322" eb="325">
      <t>コンネンド</t>
    </rPh>
    <rPh sb="326" eb="328">
      <t>ヘイセイ</t>
    </rPh>
    <rPh sb="330" eb="331">
      <t>ネン</t>
    </rPh>
    <rPh sb="331" eb="332">
      <t>ド</t>
    </rPh>
    <rPh sb="334" eb="336">
      <t>ショリ</t>
    </rPh>
    <rPh sb="336" eb="338">
      <t>クイキ</t>
    </rPh>
    <rPh sb="338" eb="339">
      <t>ナイ</t>
    </rPh>
    <rPh sb="340" eb="342">
      <t>シンコウ</t>
    </rPh>
    <rPh sb="342" eb="344">
      <t>ジュウタク</t>
    </rPh>
    <rPh sb="344" eb="346">
      <t>クイキ</t>
    </rPh>
    <rPh sb="347" eb="348">
      <t>アラ</t>
    </rPh>
    <rPh sb="350" eb="352">
      <t>カンロ</t>
    </rPh>
    <rPh sb="352" eb="354">
      <t>フセツ</t>
    </rPh>
    <rPh sb="354" eb="356">
      <t>コウジ</t>
    </rPh>
    <rPh sb="357" eb="358">
      <t>オコナ</t>
    </rPh>
    <rPh sb="363" eb="366">
      <t>ライネンド</t>
    </rPh>
    <rPh sb="366" eb="368">
      <t>イコウ</t>
    </rPh>
    <rPh sb="369" eb="372">
      <t>スイセンカ</t>
    </rPh>
    <rPh sb="372" eb="373">
      <t>リツ</t>
    </rPh>
    <rPh sb="373" eb="375">
      <t>コウジョウ</t>
    </rPh>
    <rPh sb="376" eb="378">
      <t>ミコ</t>
    </rPh>
    <rPh sb="386" eb="387">
      <t>サラ</t>
    </rPh>
    <rPh sb="389" eb="392">
      <t>スイセンカ</t>
    </rPh>
    <rPh sb="392" eb="393">
      <t>リツ</t>
    </rPh>
    <rPh sb="394" eb="396">
      <t>コウジョウ</t>
    </rPh>
    <rPh sb="397" eb="399">
      <t>ジツゲン</t>
    </rPh>
    <rPh sb="405" eb="408">
      <t>ミセツゾク</t>
    </rPh>
    <rPh sb="408" eb="409">
      <t>シャ</t>
    </rPh>
    <rPh sb="411" eb="413">
      <t>コベツ</t>
    </rPh>
    <rPh sb="413" eb="415">
      <t>ホウモン</t>
    </rPh>
    <rPh sb="415" eb="416">
      <t>トウ</t>
    </rPh>
    <rPh sb="417" eb="420">
      <t>セッキョクテキ</t>
    </rPh>
    <rPh sb="421" eb="422">
      <t>オコナ</t>
    </rPh>
    <phoneticPr fontId="4"/>
  </si>
  <si>
    <t>当事業の供用開始は平成17年度であり、供用開始から約10年しか経過しておらず、耐用年数50年である下水道管の更新はまだ行う必要がない。</t>
    <rPh sb="0" eb="1">
      <t>トウ</t>
    </rPh>
    <rPh sb="1" eb="3">
      <t>ジギョウ</t>
    </rPh>
    <rPh sb="4" eb="6">
      <t>キョウヨウ</t>
    </rPh>
    <rPh sb="6" eb="8">
      <t>カイシ</t>
    </rPh>
    <rPh sb="9" eb="11">
      <t>ヘイセイ</t>
    </rPh>
    <rPh sb="13" eb="14">
      <t>ネン</t>
    </rPh>
    <rPh sb="14" eb="15">
      <t>ド</t>
    </rPh>
    <rPh sb="19" eb="21">
      <t>キョウヨウ</t>
    </rPh>
    <rPh sb="21" eb="23">
      <t>カイシ</t>
    </rPh>
    <rPh sb="25" eb="26">
      <t>ヤク</t>
    </rPh>
    <rPh sb="28" eb="29">
      <t>ネン</t>
    </rPh>
    <rPh sb="31" eb="33">
      <t>ケイカ</t>
    </rPh>
    <rPh sb="39" eb="41">
      <t>タイヨウ</t>
    </rPh>
    <rPh sb="41" eb="43">
      <t>ネンスウ</t>
    </rPh>
    <rPh sb="45" eb="46">
      <t>ネン</t>
    </rPh>
    <rPh sb="49" eb="52">
      <t>ゲスイドウ</t>
    </rPh>
    <rPh sb="52" eb="53">
      <t>カン</t>
    </rPh>
    <rPh sb="54" eb="56">
      <t>コウシン</t>
    </rPh>
    <rPh sb="59" eb="60">
      <t>オコナ</t>
    </rPh>
    <rPh sb="61" eb="63">
      <t>ヒツヨウ</t>
    </rPh>
    <phoneticPr fontId="4"/>
  </si>
  <si>
    <t>　当事業は収支のバランスは、表面上健全ではあるが、表⑤の経費回収率の表が示すとおり、歳出を使用料金のみで賄うことができず、一般会計からの繰入によって成り立っている。今後、一般会計からの繰入への依存を減らすために、未接続者への水洗化率向上に取り組んでいく。</t>
    <rPh sb="1" eb="2">
      <t>トウ</t>
    </rPh>
    <rPh sb="2" eb="4">
      <t>ジギョウ</t>
    </rPh>
    <rPh sb="5" eb="7">
      <t>シュウシ</t>
    </rPh>
    <rPh sb="14" eb="16">
      <t>ヒョウメン</t>
    </rPh>
    <rPh sb="16" eb="17">
      <t>ジョウ</t>
    </rPh>
    <rPh sb="17" eb="19">
      <t>ケンゼン</t>
    </rPh>
    <rPh sb="25" eb="26">
      <t>ヒョウ</t>
    </rPh>
    <rPh sb="28" eb="30">
      <t>ケイヒ</t>
    </rPh>
    <rPh sb="30" eb="32">
      <t>カイシュウ</t>
    </rPh>
    <rPh sb="32" eb="33">
      <t>リツ</t>
    </rPh>
    <rPh sb="34" eb="35">
      <t>ヒョウ</t>
    </rPh>
    <rPh sb="36" eb="37">
      <t>シメ</t>
    </rPh>
    <rPh sb="42" eb="44">
      <t>サイシュツ</t>
    </rPh>
    <rPh sb="45" eb="47">
      <t>シヨウ</t>
    </rPh>
    <rPh sb="47" eb="49">
      <t>リョウキン</t>
    </rPh>
    <rPh sb="52" eb="53">
      <t>マカナ</t>
    </rPh>
    <rPh sb="61" eb="63">
      <t>イッパン</t>
    </rPh>
    <rPh sb="63" eb="65">
      <t>カイケイ</t>
    </rPh>
    <rPh sb="68" eb="70">
      <t>クリイレ</t>
    </rPh>
    <rPh sb="74" eb="75">
      <t>ナ</t>
    </rPh>
    <rPh sb="76" eb="77">
      <t>タ</t>
    </rPh>
    <rPh sb="82" eb="84">
      <t>コンゴ</t>
    </rPh>
    <rPh sb="85" eb="87">
      <t>イッパン</t>
    </rPh>
    <rPh sb="87" eb="89">
      <t>カイケイ</t>
    </rPh>
    <rPh sb="92" eb="94">
      <t>クリイレ</t>
    </rPh>
    <rPh sb="96" eb="98">
      <t>イゾン</t>
    </rPh>
    <rPh sb="99" eb="100">
      <t>ヘ</t>
    </rPh>
    <rPh sb="106" eb="109">
      <t>ミセツゾク</t>
    </rPh>
    <rPh sb="109" eb="110">
      <t>シャ</t>
    </rPh>
    <rPh sb="112" eb="115">
      <t>スイセンカ</t>
    </rPh>
    <rPh sb="115" eb="116">
      <t>リツ</t>
    </rPh>
    <rPh sb="116" eb="118">
      <t>コウジョウ</t>
    </rPh>
    <rPh sb="119" eb="120">
      <t>ト</t>
    </rPh>
    <rPh sb="121" eb="12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</si>
</sst>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363584"/>
        <c:axId val="493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49363584"/>
        <c:axId val="49373952"/>
      </c:lineChart>
      <c:dateAx>
        <c:axId val="49363584"/>
        <c:scaling>
          <c:orientation val="minMax"/>
        </c:scaling>
        <c:delete val="1"/>
        <c:axPos val="b"/>
        <c:numFmt formatCode="ge" sourceLinked="1"/>
        <c:majorTickMark val="none"/>
        <c:minorTickMark val="none"/>
        <c:tickLblPos val="none"/>
        <c:crossAx val="49373952"/>
        <c:crosses val="autoZero"/>
        <c:auto val="1"/>
        <c:lblOffset val="100"/>
        <c:baseTimeUnit val="years"/>
      </c:dateAx>
      <c:valAx>
        <c:axId val="493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0492672"/>
        <c:axId val="1105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10492672"/>
        <c:axId val="110511232"/>
      </c:lineChart>
      <c:dateAx>
        <c:axId val="110492672"/>
        <c:scaling>
          <c:orientation val="minMax"/>
        </c:scaling>
        <c:delete val="1"/>
        <c:axPos val="b"/>
        <c:numFmt formatCode="ge" sourceLinked="1"/>
        <c:majorTickMark val="none"/>
        <c:minorTickMark val="none"/>
        <c:tickLblPos val="none"/>
        <c:crossAx val="110511232"/>
        <c:crosses val="autoZero"/>
        <c:auto val="1"/>
        <c:lblOffset val="100"/>
        <c:baseTimeUnit val="years"/>
      </c:dateAx>
      <c:valAx>
        <c:axId val="1105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58.87</c:v>
                </c:pt>
                <c:pt idx="1">
                  <c:v>59.38</c:v>
                </c:pt>
                <c:pt idx="2">
                  <c:v>61.09</c:v>
                </c:pt>
                <c:pt idx="3">
                  <c:v>61.82</c:v>
                </c:pt>
                <c:pt idx="4">
                  <c:v>61.36</c:v>
                </c:pt>
              </c:numCache>
            </c:numRef>
          </c:val>
        </c:ser>
        <c:dLbls>
          <c:showLegendKey val="0"/>
          <c:showVal val="0"/>
          <c:showCatName val="0"/>
          <c:showSerName val="0"/>
          <c:showPercent val="0"/>
          <c:showBubbleSize val="0"/>
        </c:dLbls>
        <c:gapWidth val="150"/>
        <c:axId val="110549632"/>
        <c:axId val="1105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10549632"/>
        <c:axId val="110555904"/>
      </c:lineChart>
      <c:dateAx>
        <c:axId val="110549632"/>
        <c:scaling>
          <c:orientation val="minMax"/>
        </c:scaling>
        <c:delete val="1"/>
        <c:axPos val="b"/>
        <c:numFmt formatCode="ge" sourceLinked="1"/>
        <c:majorTickMark val="none"/>
        <c:minorTickMark val="none"/>
        <c:tickLblPos val="none"/>
        <c:crossAx val="110555904"/>
        <c:crosses val="autoZero"/>
        <c:auto val="1"/>
        <c:lblOffset val="100"/>
        <c:baseTimeUnit val="years"/>
      </c:dateAx>
      <c:valAx>
        <c:axId val="1105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101.24</c:v>
                </c:pt>
                <c:pt idx="1">
                  <c:v>101.66</c:v>
                </c:pt>
                <c:pt idx="2">
                  <c:v>144.13</c:v>
                </c:pt>
                <c:pt idx="3">
                  <c:v>104.38</c:v>
                </c:pt>
                <c:pt idx="4">
                  <c:v>103.73</c:v>
                </c:pt>
              </c:numCache>
            </c:numRef>
          </c:val>
        </c:ser>
        <c:dLbls>
          <c:showLegendKey val="0"/>
          <c:showVal val="0"/>
          <c:showCatName val="0"/>
          <c:showSerName val="0"/>
          <c:showPercent val="0"/>
          <c:showBubbleSize val="0"/>
        </c:dLbls>
        <c:gapWidth val="150"/>
        <c:axId val="49395968"/>
        <c:axId val="494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395968"/>
        <c:axId val="49402240"/>
      </c:lineChart>
      <c:dateAx>
        <c:axId val="49395968"/>
        <c:scaling>
          <c:orientation val="minMax"/>
        </c:scaling>
        <c:delete val="1"/>
        <c:axPos val="b"/>
        <c:numFmt formatCode="ge" sourceLinked="1"/>
        <c:majorTickMark val="none"/>
        <c:minorTickMark val="none"/>
        <c:tickLblPos val="none"/>
        <c:crossAx val="49402240"/>
        <c:crosses val="autoZero"/>
        <c:auto val="1"/>
        <c:lblOffset val="100"/>
        <c:baseTimeUnit val="years"/>
      </c:dateAx>
      <c:valAx>
        <c:axId val="494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577536"/>
        <c:axId val="1105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77536"/>
        <c:axId val="110587904"/>
      </c:lineChart>
      <c:dateAx>
        <c:axId val="110577536"/>
        <c:scaling>
          <c:orientation val="minMax"/>
        </c:scaling>
        <c:delete val="1"/>
        <c:axPos val="b"/>
        <c:numFmt formatCode="ge" sourceLinked="1"/>
        <c:majorTickMark val="none"/>
        <c:minorTickMark val="none"/>
        <c:tickLblPos val="none"/>
        <c:crossAx val="110587904"/>
        <c:crosses val="autoZero"/>
        <c:auto val="1"/>
        <c:lblOffset val="100"/>
        <c:baseTimeUnit val="years"/>
      </c:dateAx>
      <c:valAx>
        <c:axId val="1105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731648"/>
        <c:axId val="1127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731648"/>
        <c:axId val="112733568"/>
      </c:lineChart>
      <c:dateAx>
        <c:axId val="112731648"/>
        <c:scaling>
          <c:orientation val="minMax"/>
        </c:scaling>
        <c:delete val="1"/>
        <c:axPos val="b"/>
        <c:numFmt formatCode="ge" sourceLinked="1"/>
        <c:majorTickMark val="none"/>
        <c:minorTickMark val="none"/>
        <c:tickLblPos val="none"/>
        <c:crossAx val="112733568"/>
        <c:crosses val="autoZero"/>
        <c:auto val="1"/>
        <c:lblOffset val="100"/>
        <c:baseTimeUnit val="years"/>
      </c:dateAx>
      <c:valAx>
        <c:axId val="11273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757760"/>
        <c:axId val="11276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757760"/>
        <c:axId val="112764032"/>
      </c:lineChart>
      <c:dateAx>
        <c:axId val="112757760"/>
        <c:scaling>
          <c:orientation val="minMax"/>
        </c:scaling>
        <c:delete val="1"/>
        <c:axPos val="b"/>
        <c:numFmt formatCode="ge" sourceLinked="1"/>
        <c:majorTickMark val="none"/>
        <c:minorTickMark val="none"/>
        <c:tickLblPos val="none"/>
        <c:crossAx val="112764032"/>
        <c:crosses val="autoZero"/>
        <c:auto val="1"/>
        <c:lblOffset val="100"/>
        <c:baseTimeUnit val="years"/>
      </c:dateAx>
      <c:valAx>
        <c:axId val="1127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313472"/>
        <c:axId val="1103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313472"/>
        <c:axId val="110315008"/>
      </c:lineChart>
      <c:dateAx>
        <c:axId val="110313472"/>
        <c:scaling>
          <c:orientation val="minMax"/>
        </c:scaling>
        <c:delete val="1"/>
        <c:axPos val="b"/>
        <c:numFmt formatCode="ge" sourceLinked="1"/>
        <c:majorTickMark val="none"/>
        <c:minorTickMark val="none"/>
        <c:tickLblPos val="none"/>
        <c:crossAx val="110315008"/>
        <c:crosses val="autoZero"/>
        <c:auto val="1"/>
        <c:lblOffset val="100"/>
        <c:baseTimeUnit val="years"/>
      </c:dateAx>
      <c:valAx>
        <c:axId val="1103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2936.91</c:v>
                </c:pt>
                <c:pt idx="1">
                  <c:v>2782</c:v>
                </c:pt>
                <c:pt idx="2">
                  <c:v>2673.16</c:v>
                </c:pt>
                <c:pt idx="3">
                  <c:v>2494.84</c:v>
                </c:pt>
                <c:pt idx="4">
                  <c:v>2331.64</c:v>
                </c:pt>
              </c:numCache>
            </c:numRef>
          </c:val>
        </c:ser>
        <c:dLbls>
          <c:showLegendKey val="0"/>
          <c:showVal val="0"/>
          <c:showCatName val="0"/>
          <c:showSerName val="0"/>
          <c:showPercent val="0"/>
          <c:showBubbleSize val="0"/>
        </c:dLbls>
        <c:gapWidth val="150"/>
        <c:axId val="110336640"/>
        <c:axId val="1103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10336640"/>
        <c:axId val="110342912"/>
      </c:lineChart>
      <c:dateAx>
        <c:axId val="110336640"/>
        <c:scaling>
          <c:orientation val="minMax"/>
        </c:scaling>
        <c:delete val="1"/>
        <c:axPos val="b"/>
        <c:numFmt formatCode="ge" sourceLinked="1"/>
        <c:majorTickMark val="none"/>
        <c:minorTickMark val="none"/>
        <c:tickLblPos val="none"/>
        <c:crossAx val="110342912"/>
        <c:crosses val="autoZero"/>
        <c:auto val="1"/>
        <c:lblOffset val="100"/>
        <c:baseTimeUnit val="years"/>
      </c:dateAx>
      <c:valAx>
        <c:axId val="1103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24.53</c:v>
                </c:pt>
                <c:pt idx="1">
                  <c:v>24.63</c:v>
                </c:pt>
                <c:pt idx="2">
                  <c:v>26.1</c:v>
                </c:pt>
                <c:pt idx="3">
                  <c:v>26.73</c:v>
                </c:pt>
                <c:pt idx="4">
                  <c:v>22.29</c:v>
                </c:pt>
              </c:numCache>
            </c:numRef>
          </c:val>
        </c:ser>
        <c:dLbls>
          <c:showLegendKey val="0"/>
          <c:showVal val="0"/>
          <c:showCatName val="0"/>
          <c:showSerName val="0"/>
          <c:showPercent val="0"/>
          <c:showBubbleSize val="0"/>
        </c:dLbls>
        <c:gapWidth val="150"/>
        <c:axId val="110444928"/>
        <c:axId val="1104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10444928"/>
        <c:axId val="110446848"/>
      </c:lineChart>
      <c:dateAx>
        <c:axId val="110444928"/>
        <c:scaling>
          <c:orientation val="minMax"/>
        </c:scaling>
        <c:delete val="1"/>
        <c:axPos val="b"/>
        <c:numFmt formatCode="ge" sourceLinked="1"/>
        <c:majorTickMark val="none"/>
        <c:minorTickMark val="none"/>
        <c:tickLblPos val="none"/>
        <c:crossAx val="110446848"/>
        <c:crosses val="autoZero"/>
        <c:auto val="1"/>
        <c:lblOffset val="100"/>
        <c:baseTimeUnit val="years"/>
      </c:dateAx>
      <c:valAx>
        <c:axId val="1104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485.7</c:v>
                </c:pt>
                <c:pt idx="1">
                  <c:v>517.19000000000005</c:v>
                </c:pt>
                <c:pt idx="2">
                  <c:v>489.01</c:v>
                </c:pt>
                <c:pt idx="3">
                  <c:v>481.04</c:v>
                </c:pt>
                <c:pt idx="4">
                  <c:v>602.38</c:v>
                </c:pt>
              </c:numCache>
            </c:numRef>
          </c:val>
        </c:ser>
        <c:dLbls>
          <c:showLegendKey val="0"/>
          <c:showVal val="0"/>
          <c:showCatName val="0"/>
          <c:showSerName val="0"/>
          <c:showPercent val="0"/>
          <c:showBubbleSize val="0"/>
        </c:dLbls>
        <c:gapWidth val="150"/>
        <c:axId val="110464384"/>
        <c:axId val="1104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10464384"/>
        <c:axId val="110478848"/>
      </c:lineChart>
      <c:dateAx>
        <c:axId val="110464384"/>
        <c:scaling>
          <c:orientation val="minMax"/>
        </c:scaling>
        <c:delete val="1"/>
        <c:axPos val="b"/>
        <c:numFmt formatCode="ge" sourceLinked="1"/>
        <c:majorTickMark val="none"/>
        <c:minorTickMark val="none"/>
        <c:tickLblPos val="none"/>
        <c:crossAx val="110478848"/>
        <c:crosses val="autoZero"/>
        <c:auto val="1"/>
        <c:lblOffset val="100"/>
        <c:baseTimeUnit val="years"/>
      </c:dateAx>
      <c:valAx>
        <c:axId val="1104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 zoomScaleNormal="100" workbookViewId="0">
      <selection activeCell="BJ8" sqref="BJ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吉川市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69871</v>
      </c>
      <c r="AM8" s="64"/>
      <c r="AN8" s="64"/>
      <c r="AO8" s="64"/>
      <c r="AP8" s="64"/>
      <c r="AQ8" s="64"/>
      <c r="AR8" s="64"/>
      <c r="AS8" s="64"/>
      <c r="AT8" s="63">
        <f>データ!S6</f>
        <v>31.66</v>
      </c>
      <c r="AU8" s="63"/>
      <c r="AV8" s="63"/>
      <c r="AW8" s="63"/>
      <c r="AX8" s="63"/>
      <c r="AY8" s="63"/>
      <c r="AZ8" s="63"/>
      <c r="BA8" s="63"/>
      <c r="BB8" s="63">
        <f>データ!T6</f>
        <v>2206.92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0.75</v>
      </c>
      <c r="Q10" s="63"/>
      <c r="R10" s="63"/>
      <c r="S10" s="63"/>
      <c r="T10" s="63"/>
      <c r="U10" s="63"/>
      <c r="V10" s="63"/>
      <c r="W10" s="63">
        <f>データ!P6</f>
        <v>100</v>
      </c>
      <c r="X10" s="63"/>
      <c r="Y10" s="63"/>
      <c r="Z10" s="63"/>
      <c r="AA10" s="63"/>
      <c r="AB10" s="63"/>
      <c r="AC10" s="63"/>
      <c r="AD10" s="64">
        <f>データ!Q6</f>
        <v>3360</v>
      </c>
      <c r="AE10" s="64"/>
      <c r="AF10" s="64"/>
      <c r="AG10" s="64"/>
      <c r="AH10" s="64"/>
      <c r="AI10" s="64"/>
      <c r="AJ10" s="64"/>
      <c r="AK10" s="2"/>
      <c r="AL10" s="64">
        <f>データ!U6</f>
        <v>528</v>
      </c>
      <c r="AM10" s="64"/>
      <c r="AN10" s="64"/>
      <c r="AO10" s="64"/>
      <c r="AP10" s="64"/>
      <c r="AQ10" s="64"/>
      <c r="AR10" s="64"/>
      <c r="AS10" s="64"/>
      <c r="AT10" s="63">
        <f>データ!V6</f>
        <v>0.21</v>
      </c>
      <c r="AU10" s="63"/>
      <c r="AV10" s="63"/>
      <c r="AW10" s="63"/>
      <c r="AX10" s="63"/>
      <c r="AY10" s="63"/>
      <c r="AZ10" s="63"/>
      <c r="BA10" s="63"/>
      <c r="BB10" s="63">
        <f>データ!W6</f>
        <v>2514.29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112437</v>
      </c>
      <c r="D6" s="31">
        <f t="shared" si="3"/>
        <v>47</v>
      </c>
      <c r="E6" s="31">
        <f t="shared" si="3"/>
        <v>17</v>
      </c>
      <c r="F6" s="31">
        <f t="shared" si="3"/>
        <v>5</v>
      </c>
      <c r="G6" s="31">
        <f t="shared" si="3"/>
        <v>0</v>
      </c>
      <c r="H6" s="31" t="str">
        <f t="shared" si="3"/>
        <v>埼玉県　吉川市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0.75</v>
      </c>
      <c r="P6" s="32">
        <f t="shared" si="3"/>
        <v>100</v>
      </c>
      <c r="Q6" s="32">
        <f t="shared" si="3"/>
        <v>3360</v>
      </c>
      <c r="R6" s="32">
        <f t="shared" si="3"/>
        <v>69871</v>
      </c>
      <c r="S6" s="32">
        <f t="shared" si="3"/>
        <v>31.66</v>
      </c>
      <c r="T6" s="32">
        <f t="shared" si="3"/>
        <v>2206.92</v>
      </c>
      <c r="U6" s="32">
        <f t="shared" si="3"/>
        <v>528</v>
      </c>
      <c r="V6" s="32">
        <f t="shared" si="3"/>
        <v>0.21</v>
      </c>
      <c r="W6" s="32">
        <f t="shared" si="3"/>
        <v>2514.29</v>
      </c>
      <c r="X6" s="33">
        <f>IF(X7="",NA(),X7)</f>
        <v>101.24</v>
      </c>
      <c r="Y6" s="33">
        <f t="shared" ref="Y6:AG6" si="4">IF(Y7="",NA(),Y7)</f>
        <v>101.66</v>
      </c>
      <c r="Z6" s="33">
        <f t="shared" si="4"/>
        <v>144.13</v>
      </c>
      <c r="AA6" s="33">
        <f t="shared" si="4"/>
        <v>104.38</v>
      </c>
      <c r="AB6" s="33">
        <f t="shared" si="4"/>
        <v>103.73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2936.91</v>
      </c>
      <c r="BF6" s="33">
        <f t="shared" ref="BF6:BN6" si="7">IF(BF7="",NA(),BF7)</f>
        <v>2782</v>
      </c>
      <c r="BG6" s="33">
        <f t="shared" si="7"/>
        <v>2673.16</v>
      </c>
      <c r="BH6" s="33">
        <f t="shared" si="7"/>
        <v>2494.84</v>
      </c>
      <c r="BI6" s="33">
        <f t="shared" si="7"/>
        <v>2331.64</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24.53</v>
      </c>
      <c r="BQ6" s="33">
        <f t="shared" ref="BQ6:BY6" si="8">IF(BQ7="",NA(),BQ7)</f>
        <v>24.63</v>
      </c>
      <c r="BR6" s="33">
        <f t="shared" si="8"/>
        <v>26.1</v>
      </c>
      <c r="BS6" s="33">
        <f t="shared" si="8"/>
        <v>26.73</v>
      </c>
      <c r="BT6" s="33">
        <f t="shared" si="8"/>
        <v>22.29</v>
      </c>
      <c r="BU6" s="33">
        <f t="shared" si="8"/>
        <v>43.24</v>
      </c>
      <c r="BV6" s="33">
        <f t="shared" si="8"/>
        <v>42.13</v>
      </c>
      <c r="BW6" s="33">
        <f t="shared" si="8"/>
        <v>42.48</v>
      </c>
      <c r="BX6" s="33">
        <f t="shared" si="8"/>
        <v>41.04</v>
      </c>
      <c r="BY6" s="33">
        <f t="shared" si="8"/>
        <v>41.08</v>
      </c>
      <c r="BZ6" s="32" t="str">
        <f>IF(BZ7="","",IF(BZ7="-","【-】","【"&amp;SUBSTITUTE(TEXT(BZ7,"#,##0.00"),"-","△")&amp;"】"))</f>
        <v>【51.49】</v>
      </c>
      <c r="CA6" s="33">
        <f>IF(CA7="",NA(),CA7)</f>
        <v>485.7</v>
      </c>
      <c r="CB6" s="33">
        <f t="shared" ref="CB6:CJ6" si="9">IF(CB7="",NA(),CB7)</f>
        <v>517.19000000000005</v>
      </c>
      <c r="CC6" s="33">
        <f t="shared" si="9"/>
        <v>489.01</v>
      </c>
      <c r="CD6" s="33">
        <f t="shared" si="9"/>
        <v>481.04</v>
      </c>
      <c r="CE6" s="33">
        <f t="shared" si="9"/>
        <v>602.38</v>
      </c>
      <c r="CF6" s="33">
        <f t="shared" si="9"/>
        <v>338.76</v>
      </c>
      <c r="CG6" s="33">
        <f t="shared" si="9"/>
        <v>348.41</v>
      </c>
      <c r="CH6" s="33">
        <f t="shared" si="9"/>
        <v>343.8</v>
      </c>
      <c r="CI6" s="33">
        <f t="shared" si="9"/>
        <v>357.08</v>
      </c>
      <c r="CJ6" s="33">
        <f t="shared" si="9"/>
        <v>378.08</v>
      </c>
      <c r="CK6" s="32" t="str">
        <f>IF(CK7="","",IF(CK7="-","【-】","【"&amp;SUBSTITUTE(TEXT(CK7,"#,##0.00"),"-","△")&amp;"】"))</f>
        <v>【295.10】</v>
      </c>
      <c r="CL6" s="33">
        <f>IF(CL7="",NA(),CL7)</f>
        <v>100</v>
      </c>
      <c r="CM6" s="33">
        <f t="shared" ref="CM6:CU6" si="10">IF(CM7="",NA(),CM7)</f>
        <v>100</v>
      </c>
      <c r="CN6" s="33">
        <f t="shared" si="10"/>
        <v>100</v>
      </c>
      <c r="CO6" s="33">
        <f t="shared" si="10"/>
        <v>100</v>
      </c>
      <c r="CP6" s="33">
        <f t="shared" si="10"/>
        <v>100</v>
      </c>
      <c r="CQ6" s="33">
        <f t="shared" si="10"/>
        <v>44.65</v>
      </c>
      <c r="CR6" s="33">
        <f t="shared" si="10"/>
        <v>46.85</v>
      </c>
      <c r="CS6" s="33">
        <f t="shared" si="10"/>
        <v>46.06</v>
      </c>
      <c r="CT6" s="33">
        <f t="shared" si="10"/>
        <v>45.95</v>
      </c>
      <c r="CU6" s="33">
        <f t="shared" si="10"/>
        <v>44.69</v>
      </c>
      <c r="CV6" s="32" t="str">
        <f>IF(CV7="","",IF(CV7="-","【-】","【"&amp;SUBSTITUTE(TEXT(CV7,"#,##0.00"),"-","△")&amp;"】"))</f>
        <v>【53.32】</v>
      </c>
      <c r="CW6" s="33">
        <f>IF(CW7="",NA(),CW7)</f>
        <v>58.87</v>
      </c>
      <c r="CX6" s="33">
        <f t="shared" ref="CX6:DF6" si="11">IF(CX7="",NA(),CX7)</f>
        <v>59.38</v>
      </c>
      <c r="CY6" s="33">
        <f t="shared" si="11"/>
        <v>61.09</v>
      </c>
      <c r="CZ6" s="33">
        <f t="shared" si="11"/>
        <v>61.82</v>
      </c>
      <c r="DA6" s="33">
        <f t="shared" si="11"/>
        <v>61.36</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112437</v>
      </c>
      <c r="D7" s="35">
        <v>47</v>
      </c>
      <c r="E7" s="35">
        <v>17</v>
      </c>
      <c r="F7" s="35">
        <v>5</v>
      </c>
      <c r="G7" s="35">
        <v>0</v>
      </c>
      <c r="H7" s="35" t="s">
        <v>96</v>
      </c>
      <c r="I7" s="35" t="s">
        <v>97</v>
      </c>
      <c r="J7" s="35" t="s">
        <v>98</v>
      </c>
      <c r="K7" s="35" t="s">
        <v>99</v>
      </c>
      <c r="L7" s="35" t="s">
        <v>100</v>
      </c>
      <c r="M7" s="36" t="s">
        <v>101</v>
      </c>
      <c r="N7" s="36" t="s">
        <v>102</v>
      </c>
      <c r="O7" s="36">
        <v>0.75</v>
      </c>
      <c r="P7" s="36">
        <v>100</v>
      </c>
      <c r="Q7" s="36">
        <v>3360</v>
      </c>
      <c r="R7" s="36">
        <v>69871</v>
      </c>
      <c r="S7" s="36">
        <v>31.66</v>
      </c>
      <c r="T7" s="36">
        <v>2206.92</v>
      </c>
      <c r="U7" s="36">
        <v>528</v>
      </c>
      <c r="V7" s="36">
        <v>0.21</v>
      </c>
      <c r="W7" s="36">
        <v>2514.29</v>
      </c>
      <c r="X7" s="36">
        <v>101.24</v>
      </c>
      <c r="Y7" s="36">
        <v>101.66</v>
      </c>
      <c r="Z7" s="36">
        <v>144.13</v>
      </c>
      <c r="AA7" s="36">
        <v>104.38</v>
      </c>
      <c r="AB7" s="36">
        <v>103.73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2936.91</v>
      </c>
      <c r="BF7" s="36">
        <v>2782</v>
      </c>
      <c r="BG7" s="36">
        <v>2673.16</v>
      </c>
      <c r="BH7" s="36">
        <v>2494.84</v>
      </c>
      <c r="BI7" s="36">
        <v>2331.64</v>
      </c>
      <c r="BJ7" s="36">
        <v>1316.7</v>
      </c>
      <c r="BK7" s="36">
        <v>1224.75</v>
      </c>
      <c r="BL7" s="36">
        <v>1144.05</v>
      </c>
      <c r="BM7" s="36">
        <v>1117.1099999999999</v>
      </c>
      <c r="BN7" s="36">
        <v>1161.05</v>
      </c>
      <c r="BO7" s="36">
        <v>992.47</v>
      </c>
      <c r="BP7" s="36">
        <v>24.53</v>
      </c>
      <c r="BQ7" s="36">
        <v>24.63</v>
      </c>
      <c r="BR7" s="36">
        <v>26.1</v>
      </c>
      <c r="BS7" s="36">
        <v>26.73</v>
      </c>
      <c r="BT7" s="36">
        <v>22.29</v>
      </c>
      <c r="BU7" s="36">
        <v>43.24</v>
      </c>
      <c r="BV7" s="36">
        <v>42.13</v>
      </c>
      <c r="BW7" s="36">
        <v>42.48</v>
      </c>
      <c r="BX7" s="36">
        <v>41.04</v>
      </c>
      <c r="BY7" s="36">
        <v>41.08</v>
      </c>
      <c r="BZ7" s="36">
        <v>51.49</v>
      </c>
      <c r="CA7" s="36">
        <v>485.7</v>
      </c>
      <c r="CB7" s="36">
        <v>517.19000000000005</v>
      </c>
      <c r="CC7" s="36">
        <v>489.01</v>
      </c>
      <c r="CD7" s="36">
        <v>481.04</v>
      </c>
      <c r="CE7" s="36">
        <v>602.38</v>
      </c>
      <c r="CF7" s="36">
        <v>338.76</v>
      </c>
      <c r="CG7" s="36">
        <v>348.41</v>
      </c>
      <c r="CH7" s="36">
        <v>343.8</v>
      </c>
      <c r="CI7" s="36">
        <v>357.08</v>
      </c>
      <c r="CJ7" s="36">
        <v>378.08</v>
      </c>
      <c r="CK7" s="36">
        <v>295.10000000000002</v>
      </c>
      <c r="CL7" s="36">
        <v>100</v>
      </c>
      <c r="CM7" s="36">
        <v>100</v>
      </c>
      <c r="CN7" s="36">
        <v>100</v>
      </c>
      <c r="CO7" s="36">
        <v>100</v>
      </c>
      <c r="CP7" s="36">
        <v>100</v>
      </c>
      <c r="CQ7" s="36">
        <v>44.65</v>
      </c>
      <c r="CR7" s="36">
        <v>46.85</v>
      </c>
      <c r="CS7" s="36">
        <v>46.06</v>
      </c>
      <c r="CT7" s="36">
        <v>45.95</v>
      </c>
      <c r="CU7" s="36">
        <v>44.69</v>
      </c>
      <c r="CV7" s="36">
        <v>53.32</v>
      </c>
      <c r="CW7" s="36">
        <v>58.87</v>
      </c>
      <c r="CX7" s="36">
        <v>59.38</v>
      </c>
      <c r="CY7" s="36">
        <v>61.09</v>
      </c>
      <c r="CZ7" s="36">
        <v>61.82</v>
      </c>
      <c r="DA7" s="36">
        <v>61.36</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2016-02-03T09:11:49Z</dcterms:created>
  <dcterms:modified xsi:type="dcterms:W3CDTF">2016-02-16T08:37:32Z</dcterms:modified>
</cp:coreProperties>
</file>