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P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<sst xmlns="http://schemas.openxmlformats.org/spreadsheetml/2006/main" count="225" uniqueCount="110">
  <si>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</si>
  <si>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</si>
  <si>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</si>
  <si>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</si>
  <si>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</si>
  <si>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</si>
  <si>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</si>
  <si>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</si>
  <si>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</si>
  <si>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</si>
  <si>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</si>
  <si>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</si>
  <si>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</si>
  <si>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</si>
  <si>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</si>
  <si>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</si>
  <si>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</si>
  <si>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</si>
  <si>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</si>
  <si>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</si>
  <si>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</si>
  <si>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</si>
  <si>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</si>
  <si>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</si>
  <si>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</si>
  <si>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</si>
  <si>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</si>
  <si>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</si>
  <si>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</si>
  <si>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</si>
  <si>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</si>
  <si>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</si>
  <si>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</si>
  <si>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</si>
  <si>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</si>
  <si>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</si>
  <si>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</si>
  <si>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</si>
  <si>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</si>
  <si>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</si>
  <si>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</si>
  <si>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</si>
  <si>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</si>
  <si>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</si>
  <si>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</si>
  <si>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</si>
  <si>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</si>
  <si>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</si>
  <si>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</si>
  <si>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</si>
  <si>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</si>
  <si>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</si>
  <si>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</si>
  <si>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</si>
  <si>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</si>
  <si>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</si>
  <si>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</si>
  <si>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</si>
  <si>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</si>
  <si>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</si>
  <si>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</si>
  <si>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</si>
  <si>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</si>
  <si>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</si>
  <si>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</si>
  <si>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</si>
  <si>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</si>
  <si>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</si>
  <si>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</si>
  <si>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</si>
  <si>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</si>
  <si>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</si>
  <si>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</si>
  <si>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</si>
  <si>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</si>
  <si>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</si>
  <si>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</si>
  <si>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</si>
  <si>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</si>
  <si>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</si>
  <si>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</si>
  <si>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</si>
  <si>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</si>
  <si>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</si>
  <si>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</si>
  <si>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</si>
  <si>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</si>
  <si>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</si>
  <si>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</si>
  <si>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</si>
  <si>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</si>
  <si>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</si>
  <si>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</si>
  <si>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</si>
  <si>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</si>
  <si>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</si>
  <si>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</si>
  <si>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</si>
  <si>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</si>
  <si>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</si>
  <si>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</si>
  <si>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</si>
  <si>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</si>
  <si>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</si>
  <si>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</si>
  <si>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</si>
  <si>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</si>
  <si>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経常収支比率
当該指数は119.66%で、経常収益が経常費用を上回っているが、経常収益の中で使用料以外の一般会計からの繰入金も含まれていることから、今後も使用料収入の増加と維持管理費等の経費削減を図る必要がある。
② 累積欠損金比率
　当該指数は0%であり累積欠損金は発生していないが、経費回収率が低いことから、今後も使用料収入の増加を図る必要がある。
③流動比率
当該指数は100%を下回っており、流動負債が流動資産を上回っていることから、今後は支払能力を高めるための経営改善に努める必要がある。
④ 企業債残高対事業規模比率
当該指数は、類似団体の平均値を上回っている。公共下水道区域と比較した場合、水洗化率が低く使用料収益より企業債残高の占める割合が多くなっているためと考えられる。今後、水洗化率の向上等により使用料収入の増加に努める必要がある。
⑤ 経費回収率
当該指数は100%を下回っており、類似団体の平均値より7.03%下回っている。特定環境保全公共下水道区域であることから、使用料で経費全般を賄うことは、整備を進めている現状では難しいと考えられるが、水洗化率の向上を図り使用料収入の増加や経費削減に努める必要がある。
⑥ 汚水処理原価
当該指数は類似団体の平均値を65.21%下回っているが、経費回収率が低いため、今後とも水洗化率の向上に努める必要がある。
⑧ 水洗化率
当該指数は、類似団体の平均値を0.49%上回っているが、経費回収率が低いため、水洗化率の向上を図る必要がある。
</t>
    <phoneticPr fontId="4"/>
  </si>
  <si>
    <t xml:space="preserve">① 有形固定資産減価償却率
当該指数は20.07%で類似団体の平均値を2.27%下回っているが、公共下水道施設とあわせ、今後の施設の改築（更新・長寿命化）を検討する必要性があると考えられる。
</t>
    <phoneticPr fontId="4"/>
  </si>
  <si>
    <t xml:space="preserve">1．経営の健全性・効率性
当市においては、経常収益が経常費用を上回っており、累積欠損金は生じていないが、地域性もあるが、経費回収率が低いことを考えた場合、適正な使用料の確保と経費の削減を図ることが必要と考えられる。
2. 老朽化の状況
将来の施設の改築が必要と予想されることから、改築等の財源の確保や経営に与える影響等を踏まえた分析を行い、必要に応じて経営改善や投資計画の策定を行う。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</si>
</sst>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22944"/>
        <c:axId val="32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2722944"/>
        <c:axId val="32724480"/>
      </c:lineChart>
      <c:dateAx>
        <c:axId val="32722944"/>
        <c:scaling>
          <c:orientation val="minMax"/>
        </c:scaling>
        <c:delete val="1"/>
        <c:axPos val="b"/>
        <c:numFmt formatCode="ge" sourceLinked="1"/>
        <c:majorTickMark val="none"/>
        <c:minorTickMark val="none"/>
        <c:tickLblPos val="none"/>
        <c:crossAx val="32724480"/>
        <c:crosses val="autoZero"/>
        <c:auto val="1"/>
        <c:lblOffset val="100"/>
        <c:baseTimeUnit val="years"/>
      </c:dateAx>
      <c:valAx>
        <c:axId val="32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81760"/>
        <c:axId val="333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3381760"/>
        <c:axId val="33383936"/>
      </c:lineChart>
      <c:dateAx>
        <c:axId val="33381760"/>
        <c:scaling>
          <c:orientation val="minMax"/>
        </c:scaling>
        <c:delete val="1"/>
        <c:axPos val="b"/>
        <c:numFmt formatCode="ge" sourceLinked="1"/>
        <c:majorTickMark val="none"/>
        <c:minorTickMark val="none"/>
        <c:tickLblPos val="none"/>
        <c:crossAx val="33383936"/>
        <c:crosses val="autoZero"/>
        <c:auto val="1"/>
        <c:lblOffset val="100"/>
        <c:baseTimeUnit val="years"/>
      </c:dateAx>
      <c:valAx>
        <c:axId val="333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87.61</c:v>
                </c:pt>
                <c:pt idx="1">
                  <c:v>85.67</c:v>
                </c:pt>
                <c:pt idx="2">
                  <c:v>86.43</c:v>
                </c:pt>
                <c:pt idx="3">
                  <c:v>88.19</c:v>
                </c:pt>
                <c:pt idx="4">
                  <c:v>82.84</c:v>
                </c:pt>
              </c:numCache>
            </c:numRef>
          </c:val>
        </c:ser>
        <c:dLbls>
          <c:showLegendKey val="0"/>
          <c:showVal val="0"/>
          <c:showCatName val="0"/>
          <c:showSerName val="0"/>
          <c:showPercent val="0"/>
          <c:showBubbleSize val="0"/>
        </c:dLbls>
        <c:gapWidth val="150"/>
        <c:axId val="33414144"/>
        <c:axId val="334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3414144"/>
        <c:axId val="33424512"/>
      </c:lineChart>
      <c:dateAx>
        <c:axId val="33414144"/>
        <c:scaling>
          <c:orientation val="minMax"/>
        </c:scaling>
        <c:delete val="1"/>
        <c:axPos val="b"/>
        <c:numFmt formatCode="ge" sourceLinked="1"/>
        <c:majorTickMark val="none"/>
        <c:minorTickMark val="none"/>
        <c:tickLblPos val="none"/>
        <c:crossAx val="33424512"/>
        <c:crosses val="autoZero"/>
        <c:auto val="1"/>
        <c:lblOffset val="100"/>
        <c:baseTimeUnit val="years"/>
      </c:dateAx>
      <c:valAx>
        <c:axId val="334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121.31</c:v>
                </c:pt>
                <c:pt idx="1">
                  <c:v>115.4</c:v>
                </c:pt>
                <c:pt idx="2">
                  <c:v>109.91</c:v>
                </c:pt>
                <c:pt idx="3">
                  <c:v>101.37</c:v>
                </c:pt>
                <c:pt idx="4">
                  <c:v>119.66</c:v>
                </c:pt>
              </c:numCache>
            </c:numRef>
          </c:val>
        </c:ser>
        <c:dLbls>
          <c:showLegendKey val="0"/>
          <c:showVal val="0"/>
          <c:showCatName val="0"/>
          <c:showSerName val="0"/>
          <c:showPercent val="0"/>
          <c:showBubbleSize val="0"/>
        </c:dLbls>
        <c:gapWidth val="150"/>
        <c:axId val="32746112"/>
        <c:axId val="32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32746112"/>
        <c:axId val="32748288"/>
      </c:lineChart>
      <c:dateAx>
        <c:axId val="32746112"/>
        <c:scaling>
          <c:orientation val="minMax"/>
        </c:scaling>
        <c:delete val="1"/>
        <c:axPos val="b"/>
        <c:numFmt formatCode="ge" sourceLinked="1"/>
        <c:majorTickMark val="none"/>
        <c:minorTickMark val="none"/>
        <c:tickLblPos val="none"/>
        <c:crossAx val="32748288"/>
        <c:crosses val="autoZero"/>
        <c:auto val="1"/>
        <c:lblOffset val="100"/>
        <c:baseTimeUnit val="years"/>
      </c:dateAx>
      <c:valAx>
        <c:axId val="32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21.95</c:v>
                </c:pt>
                <c:pt idx="1">
                  <c:v>24.12</c:v>
                </c:pt>
                <c:pt idx="2">
                  <c:v>22.4</c:v>
                </c:pt>
                <c:pt idx="3">
                  <c:v>22.93</c:v>
                </c:pt>
                <c:pt idx="4">
                  <c:v>20.07</c:v>
                </c:pt>
              </c:numCache>
            </c:numRef>
          </c:val>
        </c:ser>
        <c:dLbls>
          <c:showLegendKey val="0"/>
          <c:showVal val="0"/>
          <c:showCatName val="0"/>
          <c:showSerName val="0"/>
          <c:showPercent val="0"/>
          <c:showBubbleSize val="0"/>
        </c:dLbls>
        <c:gapWidth val="150"/>
        <c:axId val="32655616"/>
        <c:axId val="326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32655616"/>
        <c:axId val="32657792"/>
      </c:lineChart>
      <c:dateAx>
        <c:axId val="32655616"/>
        <c:scaling>
          <c:orientation val="minMax"/>
        </c:scaling>
        <c:delete val="1"/>
        <c:axPos val="b"/>
        <c:numFmt formatCode="ge" sourceLinked="1"/>
        <c:majorTickMark val="none"/>
        <c:minorTickMark val="none"/>
        <c:tickLblPos val="none"/>
        <c:crossAx val="32657792"/>
        <c:crosses val="autoZero"/>
        <c:auto val="1"/>
        <c:lblOffset val="100"/>
        <c:baseTimeUnit val="years"/>
      </c:dateAx>
      <c:valAx>
        <c:axId val="326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88000"/>
        <c:axId val="331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688000"/>
        <c:axId val="33107968"/>
      </c:lineChart>
      <c:dateAx>
        <c:axId val="32688000"/>
        <c:scaling>
          <c:orientation val="minMax"/>
        </c:scaling>
        <c:delete val="1"/>
        <c:axPos val="b"/>
        <c:numFmt formatCode="ge" sourceLinked="1"/>
        <c:majorTickMark val="none"/>
        <c:minorTickMark val="none"/>
        <c:tickLblPos val="none"/>
        <c:crossAx val="33107968"/>
        <c:crosses val="autoZero"/>
        <c:auto val="1"/>
        <c:lblOffset val="100"/>
        <c:baseTimeUnit val="years"/>
      </c:dateAx>
      <c:valAx>
        <c:axId val="331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146368"/>
        <c:axId val="33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33146368"/>
        <c:axId val="33148288"/>
      </c:lineChart>
      <c:dateAx>
        <c:axId val="33146368"/>
        <c:scaling>
          <c:orientation val="minMax"/>
        </c:scaling>
        <c:delete val="1"/>
        <c:axPos val="b"/>
        <c:numFmt formatCode="ge" sourceLinked="1"/>
        <c:majorTickMark val="none"/>
        <c:minorTickMark val="none"/>
        <c:tickLblPos val="none"/>
        <c:crossAx val="33148288"/>
        <c:crosses val="autoZero"/>
        <c:auto val="1"/>
        <c:lblOffset val="100"/>
        <c:baseTimeUnit val="years"/>
      </c:dateAx>
      <c:valAx>
        <c:axId val="331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154.28</c:v>
                </c:pt>
                <c:pt idx="1">
                  <c:v>13179.26</c:v>
                </c:pt>
                <c:pt idx="2">
                  <c:v>199.97</c:v>
                </c:pt>
                <c:pt idx="3">
                  <c:v>560.45000000000005</c:v>
                </c:pt>
                <c:pt idx="4">
                  <c:v>55.6</c:v>
                </c:pt>
              </c:numCache>
            </c:numRef>
          </c:val>
        </c:ser>
        <c:dLbls>
          <c:showLegendKey val="0"/>
          <c:showVal val="0"/>
          <c:showCatName val="0"/>
          <c:showSerName val="0"/>
          <c:showPercent val="0"/>
          <c:showBubbleSize val="0"/>
        </c:dLbls>
        <c:gapWidth val="150"/>
        <c:axId val="33494144"/>
        <c:axId val="33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33494144"/>
        <c:axId val="33496064"/>
      </c:lineChart>
      <c:dateAx>
        <c:axId val="33494144"/>
        <c:scaling>
          <c:orientation val="minMax"/>
        </c:scaling>
        <c:delete val="1"/>
        <c:axPos val="b"/>
        <c:numFmt formatCode="ge" sourceLinked="1"/>
        <c:majorTickMark val="none"/>
        <c:minorTickMark val="none"/>
        <c:tickLblPos val="none"/>
        <c:crossAx val="33496064"/>
        <c:crosses val="autoZero"/>
        <c:auto val="1"/>
        <c:lblOffset val="100"/>
        <c:baseTimeUnit val="years"/>
      </c:dateAx>
      <c:valAx>
        <c:axId val="33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4342.9399999999996</c:v>
                </c:pt>
                <c:pt idx="1">
                  <c:v>4209.82</c:v>
                </c:pt>
                <c:pt idx="2">
                  <c:v>4018.79</c:v>
                </c:pt>
                <c:pt idx="3">
                  <c:v>3893.15</c:v>
                </c:pt>
                <c:pt idx="4">
                  <c:v>4177.2</c:v>
                </c:pt>
              </c:numCache>
            </c:numRef>
          </c:val>
        </c:ser>
        <c:dLbls>
          <c:showLegendKey val="0"/>
          <c:showVal val="0"/>
          <c:showCatName val="0"/>
          <c:showSerName val="0"/>
          <c:showPercent val="0"/>
          <c:showBubbleSize val="0"/>
        </c:dLbls>
        <c:gapWidth val="150"/>
        <c:axId val="33542912"/>
        <c:axId val="335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3542912"/>
        <c:axId val="33544832"/>
      </c:lineChart>
      <c:dateAx>
        <c:axId val="33542912"/>
        <c:scaling>
          <c:orientation val="minMax"/>
        </c:scaling>
        <c:delete val="1"/>
        <c:axPos val="b"/>
        <c:numFmt formatCode="ge" sourceLinked="1"/>
        <c:majorTickMark val="none"/>
        <c:minorTickMark val="none"/>
        <c:tickLblPos val="none"/>
        <c:crossAx val="33544832"/>
        <c:crosses val="autoZero"/>
        <c:auto val="1"/>
        <c:lblOffset val="100"/>
        <c:baseTimeUnit val="years"/>
      </c:dateAx>
      <c:valAx>
        <c:axId val="335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71.08</c:v>
                </c:pt>
                <c:pt idx="1">
                  <c:v>70.13</c:v>
                </c:pt>
                <c:pt idx="2">
                  <c:v>70.66</c:v>
                </c:pt>
                <c:pt idx="3">
                  <c:v>70.37</c:v>
                </c:pt>
                <c:pt idx="4">
                  <c:v>59.53</c:v>
                </c:pt>
              </c:numCache>
            </c:numRef>
          </c:val>
        </c:ser>
        <c:dLbls>
          <c:showLegendKey val="0"/>
          <c:showVal val="0"/>
          <c:showCatName val="0"/>
          <c:showSerName val="0"/>
          <c:showPercent val="0"/>
          <c:showBubbleSize val="0"/>
        </c:dLbls>
        <c:gapWidth val="150"/>
        <c:axId val="33251712"/>
        <c:axId val="332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3251712"/>
        <c:axId val="33253632"/>
      </c:lineChart>
      <c:dateAx>
        <c:axId val="33251712"/>
        <c:scaling>
          <c:orientation val="minMax"/>
        </c:scaling>
        <c:delete val="1"/>
        <c:axPos val="b"/>
        <c:numFmt formatCode="ge" sourceLinked="1"/>
        <c:majorTickMark val="none"/>
        <c:minorTickMark val="none"/>
        <c:tickLblPos val="none"/>
        <c:crossAx val="33253632"/>
        <c:crosses val="autoZero"/>
        <c:auto val="1"/>
        <c:lblOffset val="100"/>
        <c:baseTimeUnit val="years"/>
      </c:dateAx>
      <c:valAx>
        <c:axId val="332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150.01</c:v>
                </c:pt>
                <c:pt idx="2">
                  <c:v>150</c:v>
                </c:pt>
                <c:pt idx="3">
                  <c:v>150</c:v>
                </c:pt>
                <c:pt idx="4">
                  <c:v>179.08</c:v>
                </c:pt>
              </c:numCache>
            </c:numRef>
          </c:val>
        </c:ser>
        <c:dLbls>
          <c:showLegendKey val="0"/>
          <c:showVal val="0"/>
          <c:showCatName val="0"/>
          <c:showSerName val="0"/>
          <c:showPercent val="0"/>
          <c:showBubbleSize val="0"/>
        </c:dLbls>
        <c:gapWidth val="150"/>
        <c:axId val="33280000"/>
        <c:axId val="33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3280000"/>
        <c:axId val="33281920"/>
      </c:lineChart>
      <c:dateAx>
        <c:axId val="33280000"/>
        <c:scaling>
          <c:orientation val="minMax"/>
        </c:scaling>
        <c:delete val="1"/>
        <c:axPos val="b"/>
        <c:numFmt formatCode="ge" sourceLinked="1"/>
        <c:majorTickMark val="none"/>
        <c:minorTickMark val="none"/>
        <c:tickLblPos val="none"/>
        <c:crossAx val="33281920"/>
        <c:crosses val="autoZero"/>
        <c:auto val="1"/>
        <c:lblOffset val="100"/>
        <c:baseTimeUnit val="years"/>
      </c:dateAx>
      <c:valAx>
        <c:axId val="33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富士見市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109164</v>
      </c>
      <c r="AM8" s="64"/>
      <c r="AN8" s="64"/>
      <c r="AO8" s="64"/>
      <c r="AP8" s="64"/>
      <c r="AQ8" s="64"/>
      <c r="AR8" s="64"/>
      <c r="AS8" s="64"/>
      <c r="AT8" s="63">
        <f>データ!S6</f>
        <v>19.77</v>
      </c>
      <c r="AU8" s="63"/>
      <c r="AV8" s="63"/>
      <c r="AW8" s="63"/>
      <c r="AX8" s="63"/>
      <c r="AY8" s="63"/>
      <c r="AZ8" s="63"/>
      <c r="BA8" s="63"/>
      <c r="BB8" s="63">
        <f>データ!T6</f>
        <v>5521.7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50.11</v>
      </c>
      <c r="J10" s="63"/>
      <c r="K10" s="63"/>
      <c r="L10" s="63"/>
      <c r="M10" s="63"/>
      <c r="N10" s="63"/>
      <c r="O10" s="63"/>
      <c r="P10" s="63">
        <f>データ!O6</f>
        <v>2.4900000000000002</v>
      </c>
      <c r="Q10" s="63"/>
      <c r="R10" s="63"/>
      <c r="S10" s="63"/>
      <c r="T10" s="63"/>
      <c r="U10" s="63"/>
      <c r="V10" s="63"/>
      <c r="W10" s="63">
        <f>データ!P6</f>
        <v>70.400000000000006</v>
      </c>
      <c r="X10" s="63"/>
      <c r="Y10" s="63"/>
      <c r="Z10" s="63"/>
      <c r="AA10" s="63"/>
      <c r="AB10" s="63"/>
      <c r="AC10" s="63"/>
      <c r="AD10" s="64">
        <f>データ!Q6</f>
        <v>1620</v>
      </c>
      <c r="AE10" s="64"/>
      <c r="AF10" s="64"/>
      <c r="AG10" s="64"/>
      <c r="AH10" s="64"/>
      <c r="AI10" s="64"/>
      <c r="AJ10" s="64"/>
      <c r="AK10" s="2"/>
      <c r="AL10" s="64">
        <f>データ!U6</f>
        <v>2728</v>
      </c>
      <c r="AM10" s="64"/>
      <c r="AN10" s="64"/>
      <c r="AO10" s="64"/>
      <c r="AP10" s="64"/>
      <c r="AQ10" s="64"/>
      <c r="AR10" s="64"/>
      <c r="AS10" s="64"/>
      <c r="AT10" s="63">
        <f>データ!V6</f>
        <v>1.52</v>
      </c>
      <c r="AU10" s="63"/>
      <c r="AV10" s="63"/>
      <c r="AW10" s="63"/>
      <c r="AX10" s="63"/>
      <c r="AY10" s="63"/>
      <c r="AZ10" s="63"/>
      <c r="BA10" s="63"/>
      <c r="BB10" s="63">
        <f>データ!W6</f>
        <v>1794.74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107</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112356</v>
      </c>
      <c r="D6" s="31">
        <f t="shared" si="3"/>
        <v>46</v>
      </c>
      <c r="E6" s="31">
        <f t="shared" si="3"/>
        <v>17</v>
      </c>
      <c r="F6" s="31">
        <f t="shared" si="3"/>
        <v>4</v>
      </c>
      <c r="G6" s="31">
        <f t="shared" si="3"/>
        <v>0</v>
      </c>
      <c r="H6" s="31" t="str">
        <f t="shared" si="3"/>
        <v>埼玉県　富士見市</v>
      </c>
      <c r="I6" s="31" t="str">
        <f t="shared" si="3"/>
        <v>法適用</v>
      </c>
      <c r="J6" s="31" t="str">
        <f t="shared" si="3"/>
        <v>下水道事業</v>
      </c>
      <c r="K6" s="31" t="str">
        <f t="shared" si="3"/>
        <v>特定環境保全公共下水道</v>
      </c>
      <c r="L6" s="31" t="str">
        <f t="shared" si="3"/>
        <v>D2</v>
      </c>
      <c r="M6" s="32" t="str">
        <f t="shared" si="3"/>
        <v>-</v>
      </c>
      <c r="N6" s="32">
        <f t="shared" si="3"/>
        <v>50.11</v>
      </c>
      <c r="O6" s="32">
        <f t="shared" si="3"/>
        <v>2.4900000000000002</v>
      </c>
      <c r="P6" s="32">
        <f t="shared" si="3"/>
        <v>70.400000000000006</v>
      </c>
      <c r="Q6" s="32">
        <f t="shared" si="3"/>
        <v>1620</v>
      </c>
      <c r="R6" s="32">
        <f t="shared" si="3"/>
        <v>109164</v>
      </c>
      <c r="S6" s="32">
        <f t="shared" si="3"/>
        <v>19.77</v>
      </c>
      <c r="T6" s="32">
        <f t="shared" si="3"/>
        <v>5521.7</v>
      </c>
      <c r="U6" s="32">
        <f t="shared" si="3"/>
        <v>2728</v>
      </c>
      <c r="V6" s="32">
        <f t="shared" si="3"/>
        <v>1.52</v>
      </c>
      <c r="W6" s="32">
        <f t="shared" si="3"/>
        <v>1794.74</v>
      </c>
      <c r="X6" s="33">
        <f>IF(X7="",NA(),X7)</f>
        <v>121.31</v>
      </c>
      <c r="Y6" s="33">
        <f t="shared" ref="Y6:AG6" si="4">IF(Y7="",NA(),Y7)</f>
        <v>115.4</v>
      </c>
      <c r="Z6" s="33">
        <f t="shared" si="4"/>
        <v>109.91</v>
      </c>
      <c r="AA6" s="33">
        <f t="shared" si="4"/>
        <v>101.37</v>
      </c>
      <c r="AB6" s="33">
        <f t="shared" si="4"/>
        <v>119.66</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154.28</v>
      </c>
      <c r="AU6" s="33">
        <f t="shared" ref="AU6:BC6" si="6">IF(AU7="",NA(),AU7)</f>
        <v>13179.26</v>
      </c>
      <c r="AV6" s="33">
        <f t="shared" si="6"/>
        <v>199.97</v>
      </c>
      <c r="AW6" s="33">
        <f t="shared" si="6"/>
        <v>560.45000000000005</v>
      </c>
      <c r="AX6" s="33">
        <f t="shared" si="6"/>
        <v>55.6</v>
      </c>
      <c r="AY6" s="33">
        <f t="shared" si="6"/>
        <v>477.59</v>
      </c>
      <c r="AZ6" s="33">
        <f t="shared" si="6"/>
        <v>341.28</v>
      </c>
      <c r="BA6" s="33">
        <f t="shared" si="6"/>
        <v>243.58</v>
      </c>
      <c r="BB6" s="33">
        <f t="shared" si="6"/>
        <v>290.19</v>
      </c>
      <c r="BC6" s="33">
        <f t="shared" si="6"/>
        <v>63.22</v>
      </c>
      <c r="BD6" s="32" t="str">
        <f>IF(BD7="","",IF(BD7="-","【-】","【"&amp;SUBSTITUTE(TEXT(BD7,"#,##0.00"),"-","△")&amp;"】"))</f>
        <v>【59.45】</v>
      </c>
      <c r="BE6" s="33">
        <f>IF(BE7="",NA(),BE7)</f>
        <v>4342.9399999999996</v>
      </c>
      <c r="BF6" s="33">
        <f t="shared" ref="BF6:BN6" si="7">IF(BF7="",NA(),BF7)</f>
        <v>4209.82</v>
      </c>
      <c r="BG6" s="33">
        <f t="shared" si="7"/>
        <v>4018.79</v>
      </c>
      <c r="BH6" s="33">
        <f t="shared" si="7"/>
        <v>3893.15</v>
      </c>
      <c r="BI6" s="33">
        <f t="shared" si="7"/>
        <v>4177.2</v>
      </c>
      <c r="BJ6" s="33">
        <f t="shared" si="7"/>
        <v>1812.65</v>
      </c>
      <c r="BK6" s="33">
        <f t="shared" si="7"/>
        <v>1764.87</v>
      </c>
      <c r="BL6" s="33">
        <f t="shared" si="7"/>
        <v>1622.51</v>
      </c>
      <c r="BM6" s="33">
        <f t="shared" si="7"/>
        <v>1569.13</v>
      </c>
      <c r="BN6" s="33">
        <f t="shared" si="7"/>
        <v>1436</v>
      </c>
      <c r="BO6" s="32" t="str">
        <f>IF(BO7="","",IF(BO7="-","【-】","【"&amp;SUBSTITUTE(TEXT(BO7,"#,##0.00"),"-","△")&amp;"】"))</f>
        <v>【1,479.31】</v>
      </c>
      <c r="BP6" s="33">
        <f>IF(BP7="",NA(),BP7)</f>
        <v>71.08</v>
      </c>
      <c r="BQ6" s="33">
        <f t="shared" ref="BQ6:BY6" si="8">IF(BQ7="",NA(),BQ7)</f>
        <v>70.13</v>
      </c>
      <c r="BR6" s="33">
        <f t="shared" si="8"/>
        <v>70.66</v>
      </c>
      <c r="BS6" s="33">
        <f t="shared" si="8"/>
        <v>70.37</v>
      </c>
      <c r="BT6" s="33">
        <f t="shared" si="8"/>
        <v>59.53</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150.01</v>
      </c>
      <c r="CC6" s="33">
        <f t="shared" si="9"/>
        <v>150</v>
      </c>
      <c r="CD6" s="33">
        <f t="shared" si="9"/>
        <v>150</v>
      </c>
      <c r="CE6" s="33">
        <f t="shared" si="9"/>
        <v>179.08</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87.61</v>
      </c>
      <c r="CX6" s="33">
        <f t="shared" ref="CX6:DF6" si="11">IF(CX7="",NA(),CX7)</f>
        <v>85.67</v>
      </c>
      <c r="CY6" s="33">
        <f t="shared" si="11"/>
        <v>86.43</v>
      </c>
      <c r="CZ6" s="33">
        <f t="shared" si="11"/>
        <v>88.19</v>
      </c>
      <c r="DA6" s="33">
        <f t="shared" si="11"/>
        <v>82.84</v>
      </c>
      <c r="DB6" s="33">
        <f t="shared" si="11"/>
        <v>79.88</v>
      </c>
      <c r="DC6" s="33">
        <f t="shared" si="11"/>
        <v>80.47</v>
      </c>
      <c r="DD6" s="33">
        <f t="shared" si="11"/>
        <v>81.3</v>
      </c>
      <c r="DE6" s="33">
        <f t="shared" si="11"/>
        <v>82.2</v>
      </c>
      <c r="DF6" s="33">
        <f t="shared" si="11"/>
        <v>82.35</v>
      </c>
      <c r="DG6" s="32" t="str">
        <f>IF(DG7="","",IF(DG7="-","【-】","【"&amp;SUBSTITUTE(TEXT(DG7,"#,##0.00"),"-","△")&amp;"】"))</f>
        <v>【80.39】</v>
      </c>
      <c r="DH6" s="33">
        <f>IF(DH7="",NA(),DH7)</f>
        <v>21.95</v>
      </c>
      <c r="DI6" s="33">
        <f t="shared" ref="DI6:DQ6" si="12">IF(DI7="",NA(),DI7)</f>
        <v>24.12</v>
      </c>
      <c r="DJ6" s="33">
        <f t="shared" si="12"/>
        <v>22.4</v>
      </c>
      <c r="DK6" s="33">
        <f t="shared" si="12"/>
        <v>22.93</v>
      </c>
      <c r="DL6" s="33">
        <f t="shared" si="12"/>
        <v>20.07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112356</v>
      </c>
      <c r="D7" s="35">
        <v>46</v>
      </c>
      <c r="E7" s="35">
        <v>17</v>
      </c>
      <c r="F7" s="35">
        <v>4</v>
      </c>
      <c r="G7" s="35">
        <v>0</v>
      </c>
      <c r="H7" s="35" t="s">
        <v>96</v>
      </c>
      <c r="I7" s="35" t="s">
        <v>97</v>
      </c>
      <c r="J7" s="35" t="s">
        <v>98</v>
      </c>
      <c r="K7" s="35" t="s">
        <v>99</v>
      </c>
      <c r="L7" s="35" t="s">
        <v>100</v>
      </c>
      <c r="M7" s="36" t="s">
        <v>101</v>
      </c>
      <c r="N7" s="36">
        <v>50.11</v>
      </c>
      <c r="O7" s="36">
        <v>2.4900000000000002</v>
      </c>
      <c r="P7" s="36">
        <v>70.400000000000006</v>
      </c>
      <c r="Q7" s="36">
        <v>1620</v>
      </c>
      <c r="R7" s="36">
        <v>109164</v>
      </c>
      <c r="S7" s="36">
        <v>19.77</v>
      </c>
      <c r="T7" s="36">
        <v>5521.7</v>
      </c>
      <c r="U7" s="36">
        <v>2728</v>
      </c>
      <c r="V7" s="36">
        <v>1.52</v>
      </c>
      <c r="W7" s="36">
        <v>1794.74</v>
      </c>
      <c r="X7" s="36">
        <v>121.31</v>
      </c>
      <c r="Y7" s="36">
        <v>115.4</v>
      </c>
      <c r="Z7" s="36">
        <v>109.91</v>
      </c>
      <c r="AA7" s="36">
        <v>101.37</v>
      </c>
      <c r="AB7" s="36">
        <v>119.66</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154.28</v>
      </c>
      <c r="AU7" s="36">
        <v>13179.26</v>
      </c>
      <c r="AV7" s="36">
        <v>199.97</v>
      </c>
      <c r="AW7" s="36">
        <v>560.45000000000005</v>
      </c>
      <c r="AX7" s="36">
        <v>55.6</v>
      </c>
      <c r="AY7" s="36">
        <v>477.59</v>
      </c>
      <c r="AZ7" s="36">
        <v>341.28</v>
      </c>
      <c r="BA7" s="36">
        <v>243.58</v>
      </c>
      <c r="BB7" s="36">
        <v>290.19</v>
      </c>
      <c r="BC7" s="36">
        <v>63.22</v>
      </c>
      <c r="BD7" s="36">
        <v>59.45</v>
      </c>
      <c r="BE7" s="36">
        <v>4342.9399999999996</v>
      </c>
      <c r="BF7" s="36">
        <v>4209.82</v>
      </c>
      <c r="BG7" s="36">
        <v>4018.79</v>
      </c>
      <c r="BH7" s="36">
        <v>3893.15</v>
      </c>
      <c r="BI7" s="36">
        <v>4177.2</v>
      </c>
      <c r="BJ7" s="36">
        <v>1812.65</v>
      </c>
      <c r="BK7" s="36">
        <v>1764.87</v>
      </c>
      <c r="BL7" s="36">
        <v>1622.51</v>
      </c>
      <c r="BM7" s="36">
        <v>1569.13</v>
      </c>
      <c r="BN7" s="36">
        <v>1436</v>
      </c>
      <c r="BO7" s="36">
        <v>1479.31</v>
      </c>
      <c r="BP7" s="36">
        <v>71.08</v>
      </c>
      <c r="BQ7" s="36">
        <v>70.13</v>
      </c>
      <c r="BR7" s="36">
        <v>70.66</v>
      </c>
      <c r="BS7" s="36">
        <v>70.37</v>
      </c>
      <c r="BT7" s="36">
        <v>59.53</v>
      </c>
      <c r="BU7" s="36">
        <v>59.35</v>
      </c>
      <c r="BV7" s="36">
        <v>60.75</v>
      </c>
      <c r="BW7" s="36">
        <v>62.83</v>
      </c>
      <c r="BX7" s="36">
        <v>64.63</v>
      </c>
      <c r="BY7" s="36">
        <v>66.56</v>
      </c>
      <c r="BZ7" s="36">
        <v>63.5</v>
      </c>
      <c r="CA7" s="36">
        <v>150</v>
      </c>
      <c r="CB7" s="36">
        <v>150.01</v>
      </c>
      <c r="CC7" s="36">
        <v>150</v>
      </c>
      <c r="CD7" s="36">
        <v>150</v>
      </c>
      <c r="CE7" s="36">
        <v>179.08</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87.61</v>
      </c>
      <c r="CX7" s="36">
        <v>85.67</v>
      </c>
      <c r="CY7" s="36">
        <v>86.43</v>
      </c>
      <c r="CZ7" s="36">
        <v>88.19</v>
      </c>
      <c r="DA7" s="36">
        <v>82.84</v>
      </c>
      <c r="DB7" s="36">
        <v>79.88</v>
      </c>
      <c r="DC7" s="36">
        <v>80.47</v>
      </c>
      <c r="DD7" s="36">
        <v>81.3</v>
      </c>
      <c r="DE7" s="36">
        <v>82.2</v>
      </c>
      <c r="DF7" s="36">
        <v>82.35</v>
      </c>
      <c r="DG7" s="36">
        <v>80.39</v>
      </c>
      <c r="DH7" s="36">
        <v>21.95</v>
      </c>
      <c r="DI7" s="36">
        <v>24.12</v>
      </c>
      <c r="DJ7" s="36">
        <v>22.4</v>
      </c>
      <c r="DK7" s="36">
        <v>22.93</v>
      </c>
      <c r="DL7" s="36">
        <v>20.07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2016-02-03T07:46:35Z</dcterms:created>
  <dcterms:modified xsi:type="dcterms:W3CDTF">2016-02-18T08:31:40Z</dcterms:modified>
  <cp:category/>
</cp:coreProperties>
</file>