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uidou06\f\志水\照会依頼回答\H27\市外\【埼玉県市町村課　事務連絡①】公営企業に係る「経営比較分析表」の分析等について\20160222＿再提出\"/>
    </mc:Choice>
  </mc:AlternateContent>
  <workbookProtection workbookPassword="B501" lockStructure="1"/>
  <bookViews>
    <workbookView xWindow="0" yWindow="0" windowWidth="17970" windowHeight="615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<sst xmlns="http://schemas.openxmlformats.org/spreadsheetml/2006/main" count="217" uniqueCount="107">
  <si>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</si>
  <si>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</si>
  <si>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</si>
  <si>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</si>
  <si>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</si>
  <si>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</si>
  <si>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</si>
  <si>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</si>
  <si>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</si>
  <si>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</si>
  <si>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</si>
  <si>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</si>
  <si>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</si>
  <si>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</si>
  <si>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</si>
  <si>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</si>
  <si>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</si>
  <si>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</si>
  <si>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</si>
  <si>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</si>
  <si>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</si>
  <si>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</si>
  <si>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</si>
  <si>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</si>
  <si>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</si>
  <si>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</si>
  <si>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</si>
  <si>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</si>
  <si>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</si>
  <si>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</si>
  <si>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</si>
  <si>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</si>
  <si>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</si>
  <si>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</si>
  <si>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</si>
  <si>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</si>
  <si>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</si>
  <si>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</si>
  <si>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</si>
  <si>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</si>
  <si>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</si>
  <si>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</si>
  <si>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</si>
  <si>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</si>
  <si>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</si>
  <si>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</si>
  <si>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</si>
  <si>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</si>
  <si>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</si>
  <si>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</si>
  <si>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</si>
  <si>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</si>
  <si>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</si>
  <si>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</si>
  <si>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</si>
  <si>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</si>
  <si>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</si>
  <si>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</si>
  <si>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</si>
  <si>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</si>
  <si>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</si>
  <si>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</si>
  <si>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</si>
  <si>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</si>
  <si>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</si>
  <si>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</si>
  <si>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</si>
  <si>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</si>
  <si>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</si>
  <si>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</si>
  <si>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</si>
  <si>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</si>
  <si>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</si>
  <si>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</si>
  <si>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</si>
  <si>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</si>
  <si>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</si>
  <si>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</si>
  <si>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</si>
  <si>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</si>
  <si>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</si>
  <si>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</si>
  <si>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</si>
  <si>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</si>
  <si>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</si>
  <si>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</si>
  <si>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</si>
  <si>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</si>
  <si>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</si>
  <si>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</si>
  <si>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</si>
  <si>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</si>
  <si>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</si>
  <si>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蕨市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</si>
  <si>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</si>
  <si>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</si>
  <si>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</si>
  <si>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</si>
  <si>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</si>
  <si>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</si>
  <si>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</si>
  <si>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</si>
  <si>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</si>
  <si>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</si>
  <si>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平成20年度に塚越浄水場の改修、平成22年度には中央浄水場の配水池の更新、平成27年度には中央浄水場の電気機械設備の更新を終え、今後耐用年数を経過する経年化資産や老朽化資産は比較的少ない。
　管路についても計画的な更新を行っていることにより、経年化率は類似団体に比較して低い数値となっている。
　今後もアセットマネージメントの実施により、施設設備の長寿命化と更新費用の低減化を図る。</t>
    <phoneticPr fontId="4"/>
  </si>
  <si>
    <t xml:space="preserve">　経常収支比率及び料金回収率が上昇傾向にあり、現在の経営状況は健全に推移している。
　給水収益は減少傾向が続いている。しかし、健全化計画により費用を抑制し、料金回収率は上がっていることから、経常収支比率は向上してきており、引き続き健全経営を維持できると考えている。
　有収率の水準は類似団体に比較しても高い数値を保っているが、施設利用率が低いことから、今後施設のダウンサイジングの検討を要する状況である。
</t>
    <rPh sb="78" eb="80">
      <t>リョウキン</t>
    </rPh>
    <rPh sb="80" eb="82">
      <t>カイシュウ</t>
    </rPh>
    <rPh sb="82" eb="83">
      <t>リツ</t>
    </rPh>
    <rPh sb="84" eb="85">
      <t>ア</t>
    </rPh>
    <phoneticPr fontId="4"/>
  </si>
  <si>
    <t>　人口減少により今後も給水収益の減少が続くと見込まれることから、料金回収率の向上と費用の削減による財源の確保を推進してゆく。
　なお、今後の課題としては
・水道料金収入の減少
・管路の耐震化
・施設規模の最適化
・施設設備の更新需要平準化
などがある。
　今後の取り組みとして、アセットマネージメントを実施して長期的な視点で計画を実行する。</t>
    <rPh sb="49" eb="51">
      <t>ザイゲン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</si>
</sst>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0.23</c:v>
                </c:pt>
                <c:pt idx="1">
                  <c:v>0.41</c:v>
                </c:pt>
                <c:pt idx="2">
                  <c:v>0.44</c:v>
                </c:pt>
                <c:pt idx="3">
                  <c:v>0.36</c:v>
                </c:pt>
                <c:pt idx="4">
                  <c:v>0.21</c:v>
                </c:pt>
              </c:numCache>
            </c:numRef>
          </c:val>
        </c:ser>
        <c:dLbls>
          <c:showLegendKey val="0"/>
          <c:showVal val="0"/>
          <c:showCatName val="0"/>
          <c:showSerName val="0"/>
          <c:showPercent val="0"/>
          <c:showBubbleSize val="0"/>
        </c:dLbls>
        <c:gapWidth val="150"/>
        <c:axId val="264987000"/>
        <c:axId val="26498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264987000"/>
        <c:axId val="264986216"/>
      </c:lineChart>
      <c:dateAx>
        <c:axId val="264987000"/>
        <c:scaling>
          <c:orientation val="minMax"/>
        </c:scaling>
        <c:delete val="1"/>
        <c:axPos val="b"/>
        <c:numFmt formatCode="ge" sourceLinked="1"/>
        <c:majorTickMark val="none"/>
        <c:minorTickMark val="none"/>
        <c:tickLblPos val="none"/>
        <c:crossAx val="264986216"/>
        <c:crosses val="autoZero"/>
        <c:auto val="1"/>
        <c:lblOffset val="100"/>
        <c:baseTimeUnit val="years"/>
      </c:dateAx>
      <c:valAx>
        <c:axId val="26498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98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64.53</c:v>
                </c:pt>
                <c:pt idx="1">
                  <c:v>61.52</c:v>
                </c:pt>
                <c:pt idx="2">
                  <c:v>59.82</c:v>
                </c:pt>
                <c:pt idx="3">
                  <c:v>59.27</c:v>
                </c:pt>
                <c:pt idx="4">
                  <c:v>58.23</c:v>
                </c:pt>
              </c:numCache>
            </c:numRef>
          </c:val>
        </c:ser>
        <c:dLbls>
          <c:showLegendKey val="0"/>
          <c:showVal val="0"/>
          <c:showCatName val="0"/>
          <c:showSerName val="0"/>
          <c:showPercent val="0"/>
          <c:showBubbleSize val="0"/>
        </c:dLbls>
        <c:gapWidth val="150"/>
        <c:axId val="337096464"/>
        <c:axId val="26689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337096464"/>
        <c:axId val="266899608"/>
      </c:lineChart>
      <c:dateAx>
        <c:axId val="337096464"/>
        <c:scaling>
          <c:orientation val="minMax"/>
        </c:scaling>
        <c:delete val="1"/>
        <c:axPos val="b"/>
        <c:numFmt formatCode="ge" sourceLinked="1"/>
        <c:majorTickMark val="none"/>
        <c:minorTickMark val="none"/>
        <c:tickLblPos val="none"/>
        <c:crossAx val="266899608"/>
        <c:crosses val="autoZero"/>
        <c:auto val="1"/>
        <c:lblOffset val="100"/>
        <c:baseTimeUnit val="years"/>
      </c:dateAx>
      <c:valAx>
        <c:axId val="26689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9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89.63</c:v>
                </c:pt>
                <c:pt idx="1">
                  <c:v>91.67</c:v>
                </c:pt>
                <c:pt idx="2">
                  <c:v>93.51</c:v>
                </c:pt>
                <c:pt idx="3">
                  <c:v>94.86</c:v>
                </c:pt>
                <c:pt idx="4">
                  <c:v>93.33</c:v>
                </c:pt>
              </c:numCache>
            </c:numRef>
          </c:val>
        </c:ser>
        <c:dLbls>
          <c:showLegendKey val="0"/>
          <c:showVal val="0"/>
          <c:showCatName val="0"/>
          <c:showSerName val="0"/>
          <c:showPercent val="0"/>
          <c:showBubbleSize val="0"/>
        </c:dLbls>
        <c:gapWidth val="150"/>
        <c:axId val="266900784"/>
        <c:axId val="26690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266900784"/>
        <c:axId val="266901176"/>
      </c:lineChart>
      <c:dateAx>
        <c:axId val="266900784"/>
        <c:scaling>
          <c:orientation val="minMax"/>
        </c:scaling>
        <c:delete val="1"/>
        <c:axPos val="b"/>
        <c:numFmt formatCode="ge" sourceLinked="1"/>
        <c:majorTickMark val="none"/>
        <c:minorTickMark val="none"/>
        <c:tickLblPos val="none"/>
        <c:crossAx val="266901176"/>
        <c:crosses val="autoZero"/>
        <c:auto val="1"/>
        <c:lblOffset val="100"/>
        <c:baseTimeUnit val="years"/>
      </c:dateAx>
      <c:valAx>
        <c:axId val="26690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90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113.83</c:v>
                </c:pt>
                <c:pt idx="1">
                  <c:v>107.29</c:v>
                </c:pt>
                <c:pt idx="2">
                  <c:v>102.81</c:v>
                </c:pt>
                <c:pt idx="3">
                  <c:v>114.64</c:v>
                </c:pt>
                <c:pt idx="4">
                  <c:v>112.96</c:v>
                </c:pt>
              </c:numCache>
            </c:numRef>
          </c:val>
        </c:ser>
        <c:dLbls>
          <c:showLegendKey val="0"/>
          <c:showVal val="0"/>
          <c:showCatName val="0"/>
          <c:showSerName val="0"/>
          <c:showPercent val="0"/>
          <c:showBubbleSize val="0"/>
        </c:dLbls>
        <c:gapWidth val="150"/>
        <c:axId val="270333136"/>
        <c:axId val="26517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270333136"/>
        <c:axId val="265178960"/>
      </c:lineChart>
      <c:dateAx>
        <c:axId val="270333136"/>
        <c:scaling>
          <c:orientation val="minMax"/>
        </c:scaling>
        <c:delete val="1"/>
        <c:axPos val="b"/>
        <c:numFmt formatCode="ge" sourceLinked="1"/>
        <c:majorTickMark val="none"/>
        <c:minorTickMark val="none"/>
        <c:tickLblPos val="none"/>
        <c:crossAx val="265178960"/>
        <c:crosses val="autoZero"/>
        <c:auto val="1"/>
        <c:lblOffset val="100"/>
        <c:baseTimeUnit val="years"/>
      </c:dateAx>
      <c:valAx>
        <c:axId val="265178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033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26.46</c:v>
                </c:pt>
                <c:pt idx="1">
                  <c:v>28.51</c:v>
                </c:pt>
                <c:pt idx="2">
                  <c:v>29.73</c:v>
                </c:pt>
                <c:pt idx="3">
                  <c:v>30.69</c:v>
                </c:pt>
                <c:pt idx="4">
                  <c:v>31.96</c:v>
                </c:pt>
              </c:numCache>
            </c:numRef>
          </c:val>
        </c:ser>
        <c:dLbls>
          <c:showLegendKey val="0"/>
          <c:showVal val="0"/>
          <c:showCatName val="0"/>
          <c:showSerName val="0"/>
          <c:showPercent val="0"/>
          <c:showBubbleSize val="0"/>
        </c:dLbls>
        <c:gapWidth val="150"/>
        <c:axId val="266768768"/>
        <c:axId val="26676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266768768"/>
        <c:axId val="266769160"/>
      </c:lineChart>
      <c:dateAx>
        <c:axId val="266768768"/>
        <c:scaling>
          <c:orientation val="minMax"/>
        </c:scaling>
        <c:delete val="1"/>
        <c:axPos val="b"/>
        <c:numFmt formatCode="ge" sourceLinked="1"/>
        <c:majorTickMark val="none"/>
        <c:minorTickMark val="none"/>
        <c:tickLblPos val="none"/>
        <c:crossAx val="266769160"/>
        <c:crosses val="autoZero"/>
        <c:auto val="1"/>
        <c:lblOffset val="100"/>
        <c:baseTimeUnit val="years"/>
      </c:dateAx>
      <c:valAx>
        <c:axId val="26676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7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4.21</c:v>
                </c:pt>
                <c:pt idx="1">
                  <c:v>3.75</c:v>
                </c:pt>
                <c:pt idx="2">
                  <c:v>2.98</c:v>
                </c:pt>
                <c:pt idx="3">
                  <c:v>2.75</c:v>
                </c:pt>
                <c:pt idx="4">
                  <c:v>2.59</c:v>
                </c:pt>
              </c:numCache>
            </c:numRef>
          </c:val>
        </c:ser>
        <c:dLbls>
          <c:showLegendKey val="0"/>
          <c:showVal val="0"/>
          <c:showCatName val="0"/>
          <c:showSerName val="0"/>
          <c:showPercent val="0"/>
          <c:showBubbleSize val="0"/>
        </c:dLbls>
        <c:gapWidth val="150"/>
        <c:axId val="266770336"/>
        <c:axId val="26677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266770336"/>
        <c:axId val="266770728"/>
      </c:lineChart>
      <c:dateAx>
        <c:axId val="266770336"/>
        <c:scaling>
          <c:orientation val="minMax"/>
        </c:scaling>
        <c:delete val="1"/>
        <c:axPos val="b"/>
        <c:numFmt formatCode="ge" sourceLinked="1"/>
        <c:majorTickMark val="none"/>
        <c:minorTickMark val="none"/>
        <c:tickLblPos val="none"/>
        <c:crossAx val="266770728"/>
        <c:crosses val="autoZero"/>
        <c:auto val="1"/>
        <c:lblOffset val="100"/>
        <c:baseTimeUnit val="years"/>
      </c:dateAx>
      <c:valAx>
        <c:axId val="26677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7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6771904"/>
        <c:axId val="26830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266771904"/>
        <c:axId val="268306312"/>
      </c:lineChart>
      <c:dateAx>
        <c:axId val="266771904"/>
        <c:scaling>
          <c:orientation val="minMax"/>
        </c:scaling>
        <c:delete val="1"/>
        <c:axPos val="b"/>
        <c:numFmt formatCode="ge" sourceLinked="1"/>
        <c:majorTickMark val="none"/>
        <c:minorTickMark val="none"/>
        <c:tickLblPos val="none"/>
        <c:crossAx val="268306312"/>
        <c:crosses val="autoZero"/>
        <c:auto val="1"/>
        <c:lblOffset val="100"/>
        <c:baseTimeUnit val="years"/>
      </c:dateAx>
      <c:valAx>
        <c:axId val="268306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67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2106.7199999999998</c:v>
                </c:pt>
                <c:pt idx="1">
                  <c:v>1563.06</c:v>
                </c:pt>
                <c:pt idx="2">
                  <c:v>2079.16</c:v>
                </c:pt>
                <c:pt idx="3">
                  <c:v>985.99</c:v>
                </c:pt>
                <c:pt idx="4">
                  <c:v>423.06</c:v>
                </c:pt>
              </c:numCache>
            </c:numRef>
          </c:val>
        </c:ser>
        <c:dLbls>
          <c:showLegendKey val="0"/>
          <c:showVal val="0"/>
          <c:showCatName val="0"/>
          <c:showSerName val="0"/>
          <c:showPercent val="0"/>
          <c:showBubbleSize val="0"/>
        </c:dLbls>
        <c:gapWidth val="150"/>
        <c:axId val="268307488"/>
        <c:axId val="26830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268307488"/>
        <c:axId val="268307880"/>
      </c:lineChart>
      <c:dateAx>
        <c:axId val="268307488"/>
        <c:scaling>
          <c:orientation val="minMax"/>
        </c:scaling>
        <c:delete val="1"/>
        <c:axPos val="b"/>
        <c:numFmt formatCode="ge" sourceLinked="1"/>
        <c:majorTickMark val="none"/>
        <c:minorTickMark val="none"/>
        <c:tickLblPos val="none"/>
        <c:crossAx val="268307880"/>
        <c:crosses val="autoZero"/>
        <c:auto val="1"/>
        <c:lblOffset val="100"/>
        <c:baseTimeUnit val="years"/>
      </c:dateAx>
      <c:valAx>
        <c:axId val="268307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83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330.65</c:v>
                </c:pt>
                <c:pt idx="1">
                  <c:v>328.96</c:v>
                </c:pt>
                <c:pt idx="2">
                  <c:v>328.1</c:v>
                </c:pt>
                <c:pt idx="3">
                  <c:v>321.83999999999997</c:v>
                </c:pt>
                <c:pt idx="4">
                  <c:v>325.58999999999997</c:v>
                </c:pt>
              </c:numCache>
            </c:numRef>
          </c:val>
        </c:ser>
        <c:dLbls>
          <c:showLegendKey val="0"/>
          <c:showVal val="0"/>
          <c:showCatName val="0"/>
          <c:showSerName val="0"/>
          <c:showPercent val="0"/>
          <c:showBubbleSize val="0"/>
        </c:dLbls>
        <c:gapWidth val="150"/>
        <c:axId val="268309056"/>
        <c:axId val="26830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268309056"/>
        <c:axId val="268309448"/>
      </c:lineChart>
      <c:dateAx>
        <c:axId val="268309056"/>
        <c:scaling>
          <c:orientation val="minMax"/>
        </c:scaling>
        <c:delete val="1"/>
        <c:axPos val="b"/>
        <c:numFmt formatCode="ge" sourceLinked="1"/>
        <c:majorTickMark val="none"/>
        <c:minorTickMark val="none"/>
        <c:tickLblPos val="none"/>
        <c:crossAx val="268309448"/>
        <c:crosses val="autoZero"/>
        <c:auto val="1"/>
        <c:lblOffset val="100"/>
        <c:baseTimeUnit val="years"/>
      </c:dateAx>
      <c:valAx>
        <c:axId val="268309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83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99.64</c:v>
                </c:pt>
                <c:pt idx="1">
                  <c:v>98.83</c:v>
                </c:pt>
                <c:pt idx="2">
                  <c:v>94.42</c:v>
                </c:pt>
                <c:pt idx="3">
                  <c:v>101.53</c:v>
                </c:pt>
                <c:pt idx="4">
                  <c:v>103.63</c:v>
                </c:pt>
              </c:numCache>
            </c:numRef>
          </c:val>
        </c:ser>
        <c:dLbls>
          <c:showLegendKey val="0"/>
          <c:showVal val="0"/>
          <c:showCatName val="0"/>
          <c:showSerName val="0"/>
          <c:showPercent val="0"/>
          <c:showBubbleSize val="0"/>
        </c:dLbls>
        <c:gapWidth val="150"/>
        <c:axId val="337093328"/>
        <c:axId val="33709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337093328"/>
        <c:axId val="337093720"/>
      </c:lineChart>
      <c:dateAx>
        <c:axId val="337093328"/>
        <c:scaling>
          <c:orientation val="minMax"/>
        </c:scaling>
        <c:delete val="1"/>
        <c:axPos val="b"/>
        <c:numFmt formatCode="ge" sourceLinked="1"/>
        <c:majorTickMark val="none"/>
        <c:minorTickMark val="none"/>
        <c:tickLblPos val="none"/>
        <c:crossAx val="337093720"/>
        <c:crosses val="autoZero"/>
        <c:auto val="1"/>
        <c:lblOffset val="100"/>
        <c:baseTimeUnit val="years"/>
      </c:dateAx>
      <c:valAx>
        <c:axId val="33709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9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155.5</c:v>
                </c:pt>
                <c:pt idx="1">
                  <c:v>155.13999999999999</c:v>
                </c:pt>
                <c:pt idx="2">
                  <c:v>161.77000000000001</c:v>
                </c:pt>
                <c:pt idx="3">
                  <c:v>150.87</c:v>
                </c:pt>
                <c:pt idx="4">
                  <c:v>146.63999999999999</c:v>
                </c:pt>
              </c:numCache>
            </c:numRef>
          </c:val>
        </c:ser>
        <c:dLbls>
          <c:showLegendKey val="0"/>
          <c:showVal val="0"/>
          <c:showCatName val="0"/>
          <c:showSerName val="0"/>
          <c:showPercent val="0"/>
          <c:showBubbleSize val="0"/>
        </c:dLbls>
        <c:gapWidth val="150"/>
        <c:axId val="337094896"/>
        <c:axId val="33709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337094896"/>
        <c:axId val="337095288"/>
      </c:lineChart>
      <c:dateAx>
        <c:axId val="337094896"/>
        <c:scaling>
          <c:orientation val="minMax"/>
        </c:scaling>
        <c:delete val="1"/>
        <c:axPos val="b"/>
        <c:numFmt formatCode="ge" sourceLinked="1"/>
        <c:majorTickMark val="none"/>
        <c:minorTickMark val="none"/>
        <c:tickLblPos val="none"/>
        <c:crossAx val="337095288"/>
        <c:crosses val="autoZero"/>
        <c:auto val="1"/>
        <c:lblOffset val="100"/>
        <c:baseTimeUnit val="years"/>
      </c:dateAx>
      <c:valAx>
        <c:axId val="33709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9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P50" zoomScale="85" zoomScaleNormal="85"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蕨市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72317</v>
      </c>
      <c r="AJ8" s="56"/>
      <c r="AK8" s="56"/>
      <c r="AL8" s="56"/>
      <c r="AM8" s="56"/>
      <c r="AN8" s="56"/>
      <c r="AO8" s="56"/>
      <c r="AP8" s="57"/>
      <c r="AQ8" s="47">
        <f>データ!R6</f>
        <v>5.1100000000000003</v>
      </c>
      <c r="AR8" s="47"/>
      <c r="AS8" s="47"/>
      <c r="AT8" s="47"/>
      <c r="AU8" s="47"/>
      <c r="AV8" s="47"/>
      <c r="AW8" s="47"/>
      <c r="AX8" s="47"/>
      <c r="AY8" s="47">
        <f>データ!S6</f>
        <v>14152.05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69.09</v>
      </c>
      <c r="K10" s="47"/>
      <c r="L10" s="47"/>
      <c r="M10" s="47"/>
      <c r="N10" s="47"/>
      <c r="O10" s="47"/>
      <c r="P10" s="47"/>
      <c r="Q10" s="47"/>
      <c r="R10" s="47">
        <f>データ!O6</f>
        <v>100</v>
      </c>
      <c r="S10" s="47"/>
      <c r="T10" s="47"/>
      <c r="U10" s="47"/>
      <c r="V10" s="47"/>
      <c r="W10" s="47"/>
      <c r="X10" s="47"/>
      <c r="Y10" s="47"/>
      <c r="Z10" s="78">
        <f>データ!P6</f>
        <v>2430</v>
      </c>
      <c r="AA10" s="78"/>
      <c r="AB10" s="78"/>
      <c r="AC10" s="78"/>
      <c r="AD10" s="78"/>
      <c r="AE10" s="78"/>
      <c r="AF10" s="78"/>
      <c r="AG10" s="78"/>
      <c r="AH10" s="2"/>
      <c r="AI10" s="78">
        <f>データ!T6</f>
        <v>72474</v>
      </c>
      <c r="AJ10" s="78"/>
      <c r="AK10" s="78"/>
      <c r="AL10" s="78"/>
      <c r="AM10" s="78"/>
      <c r="AN10" s="78"/>
      <c r="AO10" s="78"/>
      <c r="AP10" s="78"/>
      <c r="AQ10" s="47">
        <f>データ!U6</f>
        <v>5.1100000000000003</v>
      </c>
      <c r="AR10" s="47"/>
      <c r="AS10" s="47"/>
      <c r="AT10" s="47"/>
      <c r="AU10" s="47"/>
      <c r="AV10" s="47"/>
      <c r="AW10" s="47"/>
      <c r="AX10" s="47"/>
      <c r="AY10" s="47">
        <f>データ!V6</f>
        <v>14182.78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112232</v>
      </c>
      <c r="D6" s="31">
        <f t="shared" si="3"/>
        <v>46</v>
      </c>
      <c r="E6" s="31">
        <f t="shared" si="3"/>
        <v>1</v>
      </c>
      <c r="F6" s="31">
        <f t="shared" si="3"/>
        <v>0</v>
      </c>
      <c r="G6" s="31">
        <f t="shared" si="3"/>
        <v>1</v>
      </c>
      <c r="H6" s="31" t="str">
        <f t="shared" si="3"/>
        <v>埼玉県　蕨市</v>
      </c>
      <c r="I6" s="31" t="str">
        <f t="shared" si="3"/>
        <v>法適用</v>
      </c>
      <c r="J6" s="31" t="str">
        <f t="shared" si="3"/>
        <v>水道事業</v>
      </c>
      <c r="K6" s="31" t="str">
        <f t="shared" si="3"/>
        <v>末端給水事業</v>
      </c>
      <c r="L6" s="31" t="str">
        <f t="shared" si="3"/>
        <v>A4</v>
      </c>
      <c r="M6" s="32" t="str">
        <f t="shared" si="3"/>
        <v>-</v>
      </c>
      <c r="N6" s="32">
        <f t="shared" si="3"/>
        <v>69.09</v>
      </c>
      <c r="O6" s="32">
        <f t="shared" si="3"/>
        <v>100</v>
      </c>
      <c r="P6" s="32">
        <f t="shared" si="3"/>
        <v>2430</v>
      </c>
      <c r="Q6" s="32">
        <f t="shared" si="3"/>
        <v>72317</v>
      </c>
      <c r="R6" s="32">
        <f t="shared" si="3"/>
        <v>5.1100000000000003</v>
      </c>
      <c r="S6" s="32">
        <f t="shared" si="3"/>
        <v>14152.05</v>
      </c>
      <c r="T6" s="32">
        <f t="shared" si="3"/>
        <v>72474</v>
      </c>
      <c r="U6" s="32">
        <f t="shared" si="3"/>
        <v>5.1100000000000003</v>
      </c>
      <c r="V6" s="32">
        <f t="shared" si="3"/>
        <v>14182.78</v>
      </c>
      <c r="W6" s="33">
        <f>IF(W7="",NA(),W7)</f>
        <v>113.83</v>
      </c>
      <c r="X6" s="33">
        <f t="shared" ref="X6:AF6" si="4">IF(X7="",NA(),X7)</f>
        <v>107.29</v>
      </c>
      <c r="Y6" s="33">
        <f t="shared" si="4"/>
        <v>102.81</v>
      </c>
      <c r="Z6" s="33">
        <f t="shared" si="4"/>
        <v>114.64</v>
      </c>
      <c r="AA6" s="33">
        <f t="shared" si="4"/>
        <v>112.96</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2106.7199999999998</v>
      </c>
      <c r="AT6" s="33">
        <f t="shared" ref="AT6:BB6" si="6">IF(AT7="",NA(),AT7)</f>
        <v>1563.06</v>
      </c>
      <c r="AU6" s="33">
        <f t="shared" si="6"/>
        <v>2079.16</v>
      </c>
      <c r="AV6" s="33">
        <f t="shared" si="6"/>
        <v>985.99</v>
      </c>
      <c r="AW6" s="33">
        <f t="shared" si="6"/>
        <v>423.06</v>
      </c>
      <c r="AX6" s="33">
        <f t="shared" si="6"/>
        <v>699.11</v>
      </c>
      <c r="AY6" s="33">
        <f t="shared" si="6"/>
        <v>695.41</v>
      </c>
      <c r="AZ6" s="33">
        <f t="shared" si="6"/>
        <v>701</v>
      </c>
      <c r="BA6" s="33">
        <f t="shared" si="6"/>
        <v>739.59</v>
      </c>
      <c r="BB6" s="33">
        <f t="shared" si="6"/>
        <v>335.95</v>
      </c>
      <c r="BC6" s="32" t="str">
        <f>IF(BC7="","",IF(BC7="-","【-】","【"&amp;SUBSTITUTE(TEXT(BC7,"#,##0.00"),"-","△")&amp;"】"))</f>
        <v>【264.16】</v>
      </c>
      <c r="BD6" s="33">
        <f>IF(BD7="",NA(),BD7)</f>
        <v>330.65</v>
      </c>
      <c r="BE6" s="33">
        <f t="shared" ref="BE6:BM6" si="7">IF(BE7="",NA(),BE7)</f>
        <v>328.96</v>
      </c>
      <c r="BF6" s="33">
        <f t="shared" si="7"/>
        <v>328.1</v>
      </c>
      <c r="BG6" s="33">
        <f t="shared" si="7"/>
        <v>321.83999999999997</v>
      </c>
      <c r="BH6" s="33">
        <f t="shared" si="7"/>
        <v>325.58999999999997</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99.64</v>
      </c>
      <c r="BP6" s="33">
        <f t="shared" ref="BP6:BX6" si="8">IF(BP7="",NA(),BP7)</f>
        <v>98.83</v>
      </c>
      <c r="BQ6" s="33">
        <f t="shared" si="8"/>
        <v>94.42</v>
      </c>
      <c r="BR6" s="33">
        <f t="shared" si="8"/>
        <v>101.53</v>
      </c>
      <c r="BS6" s="33">
        <f t="shared" si="8"/>
        <v>103.63</v>
      </c>
      <c r="BT6" s="33">
        <f t="shared" si="8"/>
        <v>101.27</v>
      </c>
      <c r="BU6" s="33">
        <f t="shared" si="8"/>
        <v>99.61</v>
      </c>
      <c r="BV6" s="33">
        <f t="shared" si="8"/>
        <v>100.27</v>
      </c>
      <c r="BW6" s="33">
        <f t="shared" si="8"/>
        <v>99.46</v>
      </c>
      <c r="BX6" s="33">
        <f t="shared" si="8"/>
        <v>105.21</v>
      </c>
      <c r="BY6" s="32" t="str">
        <f>IF(BY7="","",IF(BY7="-","【-】","【"&amp;SUBSTITUTE(TEXT(BY7,"#,##0.00"),"-","△")&amp;"】"))</f>
        <v>【104.60】</v>
      </c>
      <c r="BZ6" s="33">
        <f>IF(BZ7="",NA(),BZ7)</f>
        <v>155.5</v>
      </c>
      <c r="CA6" s="33">
        <f t="shared" ref="CA6:CI6" si="9">IF(CA7="",NA(),CA7)</f>
        <v>155.13999999999999</v>
      </c>
      <c r="CB6" s="33">
        <f t="shared" si="9"/>
        <v>161.77000000000001</v>
      </c>
      <c r="CC6" s="33">
        <f t="shared" si="9"/>
        <v>150.87</v>
      </c>
      <c r="CD6" s="33">
        <f t="shared" si="9"/>
        <v>146.63999999999999</v>
      </c>
      <c r="CE6" s="33">
        <f t="shared" si="9"/>
        <v>167.74</v>
      </c>
      <c r="CF6" s="33">
        <f t="shared" si="9"/>
        <v>169.59</v>
      </c>
      <c r="CG6" s="33">
        <f t="shared" si="9"/>
        <v>169.62</v>
      </c>
      <c r="CH6" s="33">
        <f t="shared" si="9"/>
        <v>171.78</v>
      </c>
      <c r="CI6" s="33">
        <f t="shared" si="9"/>
        <v>162.59</v>
      </c>
      <c r="CJ6" s="32" t="str">
        <f>IF(CJ7="","",IF(CJ7="-","【-】","【"&amp;SUBSTITUTE(TEXT(CJ7,"#,##0.00"),"-","△")&amp;"】"))</f>
        <v>【164.21】</v>
      </c>
      <c r="CK6" s="33">
        <f>IF(CK7="",NA(),CK7)</f>
        <v>64.53</v>
      </c>
      <c r="CL6" s="33">
        <f t="shared" ref="CL6:CT6" si="10">IF(CL7="",NA(),CL7)</f>
        <v>61.52</v>
      </c>
      <c r="CM6" s="33">
        <f t="shared" si="10"/>
        <v>59.82</v>
      </c>
      <c r="CN6" s="33">
        <f t="shared" si="10"/>
        <v>59.27</v>
      </c>
      <c r="CO6" s="33">
        <f t="shared" si="10"/>
        <v>58.23</v>
      </c>
      <c r="CP6" s="33">
        <f t="shared" si="10"/>
        <v>60.83</v>
      </c>
      <c r="CQ6" s="33">
        <f t="shared" si="10"/>
        <v>60.04</v>
      </c>
      <c r="CR6" s="33">
        <f t="shared" si="10"/>
        <v>59.88</v>
      </c>
      <c r="CS6" s="33">
        <f t="shared" si="10"/>
        <v>59.68</v>
      </c>
      <c r="CT6" s="33">
        <f t="shared" si="10"/>
        <v>59.17</v>
      </c>
      <c r="CU6" s="32" t="str">
        <f>IF(CU7="","",IF(CU7="-","【-】","【"&amp;SUBSTITUTE(TEXT(CU7,"#,##0.00"),"-","△")&amp;"】"))</f>
        <v>【59.80】</v>
      </c>
      <c r="CV6" s="33">
        <f>IF(CV7="",NA(),CV7)</f>
        <v>89.63</v>
      </c>
      <c r="CW6" s="33">
        <f t="shared" ref="CW6:DE6" si="11">IF(CW7="",NA(),CW7)</f>
        <v>91.67</v>
      </c>
      <c r="CX6" s="33">
        <f t="shared" si="11"/>
        <v>93.51</v>
      </c>
      <c r="CY6" s="33">
        <f t="shared" si="11"/>
        <v>94.86</v>
      </c>
      <c r="CZ6" s="33">
        <f t="shared" si="11"/>
        <v>93.33</v>
      </c>
      <c r="DA6" s="33">
        <f t="shared" si="11"/>
        <v>87.92</v>
      </c>
      <c r="DB6" s="33">
        <f t="shared" si="11"/>
        <v>87.33</v>
      </c>
      <c r="DC6" s="33">
        <f t="shared" si="11"/>
        <v>87.65</v>
      </c>
      <c r="DD6" s="33">
        <f t="shared" si="11"/>
        <v>87.63</v>
      </c>
      <c r="DE6" s="33">
        <f t="shared" si="11"/>
        <v>87.6</v>
      </c>
      <c r="DF6" s="32" t="str">
        <f>IF(DF7="","",IF(DF7="-","【-】","【"&amp;SUBSTITUTE(TEXT(DF7,"#,##0.00"),"-","△")&amp;"】"))</f>
        <v>【89.78】</v>
      </c>
      <c r="DG6" s="33">
        <f>IF(DG7="",NA(),DG7)</f>
        <v>26.46</v>
      </c>
      <c r="DH6" s="33">
        <f t="shared" ref="DH6:DP6" si="12">IF(DH7="",NA(),DH7)</f>
        <v>28.51</v>
      </c>
      <c r="DI6" s="33">
        <f t="shared" si="12"/>
        <v>29.73</v>
      </c>
      <c r="DJ6" s="33">
        <f t="shared" si="12"/>
        <v>30.69</v>
      </c>
      <c r="DK6" s="33">
        <f t="shared" si="12"/>
        <v>31.96</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4.21</v>
      </c>
      <c r="DS6" s="33">
        <f t="shared" ref="DS6:EA6" si="13">IF(DS7="",NA(),DS7)</f>
        <v>3.75</v>
      </c>
      <c r="DT6" s="33">
        <f t="shared" si="13"/>
        <v>2.98</v>
      </c>
      <c r="DU6" s="33">
        <f t="shared" si="13"/>
        <v>2.75</v>
      </c>
      <c r="DV6" s="33">
        <f t="shared" si="13"/>
        <v>2.59</v>
      </c>
      <c r="DW6" s="33">
        <f t="shared" si="13"/>
        <v>6.92</v>
      </c>
      <c r="DX6" s="33">
        <f t="shared" si="13"/>
        <v>7.67</v>
      </c>
      <c r="DY6" s="33">
        <f t="shared" si="13"/>
        <v>8.4</v>
      </c>
      <c r="DZ6" s="33">
        <f t="shared" si="13"/>
        <v>9.7100000000000009</v>
      </c>
      <c r="EA6" s="33">
        <f t="shared" si="13"/>
        <v>10.71</v>
      </c>
      <c r="EB6" s="32" t="str">
        <f>IF(EB7="","",IF(EB7="-","【-】","【"&amp;SUBSTITUTE(TEXT(EB7,"#,##0.00"),"-","△")&amp;"】"))</f>
        <v>【12.42】</v>
      </c>
      <c r="EC6" s="33">
        <f>IF(EC7="",NA(),EC7)</f>
        <v>0.23</v>
      </c>
      <c r="ED6" s="33">
        <f t="shared" ref="ED6:EL6" si="14">IF(ED7="",NA(),ED7)</f>
        <v>0.41</v>
      </c>
      <c r="EE6" s="33">
        <f t="shared" si="14"/>
        <v>0.44</v>
      </c>
      <c r="EF6" s="33">
        <f t="shared" si="14"/>
        <v>0.36</v>
      </c>
      <c r="EG6" s="33">
        <f t="shared" si="14"/>
        <v>0.21</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112232</v>
      </c>
      <c r="D7" s="35">
        <v>46</v>
      </c>
      <c r="E7" s="35">
        <v>1</v>
      </c>
      <c r="F7" s="35">
        <v>0</v>
      </c>
      <c r="G7" s="35">
        <v>1</v>
      </c>
      <c r="H7" s="35" t="s">
        <v>93</v>
      </c>
      <c r="I7" s="35" t="s">
        <v>94</v>
      </c>
      <c r="J7" s="35" t="s">
        <v>95</v>
      </c>
      <c r="K7" s="35" t="s">
        <v>96</v>
      </c>
      <c r="L7" s="35" t="s">
        <v>97</v>
      </c>
      <c r="M7" s="36" t="s">
        <v>98</v>
      </c>
      <c r="N7" s="36">
        <v>69.09</v>
      </c>
      <c r="O7" s="36">
        <v>100</v>
      </c>
      <c r="P7" s="36">
        <v>2430</v>
      </c>
      <c r="Q7" s="36">
        <v>72317</v>
      </c>
      <c r="R7" s="36">
        <v>5.1100000000000003</v>
      </c>
      <c r="S7" s="36">
        <v>14152.05</v>
      </c>
      <c r="T7" s="36">
        <v>72474</v>
      </c>
      <c r="U7" s="36">
        <v>5.1100000000000003</v>
      </c>
      <c r="V7" s="36">
        <v>14182.78</v>
      </c>
      <c r="W7" s="36">
        <v>113.83</v>
      </c>
      <c r="X7" s="36">
        <v>107.29</v>
      </c>
      <c r="Y7" s="36">
        <v>102.81</v>
      </c>
      <c r="Z7" s="36">
        <v>114.64</v>
      </c>
      <c r="AA7" s="36">
        <v>112.96</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2106.7199999999998</v>
      </c>
      <c r="AT7" s="36">
        <v>1563.06</v>
      </c>
      <c r="AU7" s="36">
        <v>2079.16</v>
      </c>
      <c r="AV7" s="36">
        <v>985.99</v>
      </c>
      <c r="AW7" s="36">
        <v>423.06</v>
      </c>
      <c r="AX7" s="36">
        <v>699.11</v>
      </c>
      <c r="AY7" s="36">
        <v>695.41</v>
      </c>
      <c r="AZ7" s="36">
        <v>701</v>
      </c>
      <c r="BA7" s="36">
        <v>739.59</v>
      </c>
      <c r="BB7" s="36">
        <v>335.95</v>
      </c>
      <c r="BC7" s="36">
        <v>264.16000000000003</v>
      </c>
      <c r="BD7" s="36">
        <v>330.65</v>
      </c>
      <c r="BE7" s="36">
        <v>328.96</v>
      </c>
      <c r="BF7" s="36">
        <v>328.1</v>
      </c>
      <c r="BG7" s="36">
        <v>321.83999999999997</v>
      </c>
      <c r="BH7" s="36">
        <v>325.58999999999997</v>
      </c>
      <c r="BI7" s="36">
        <v>339.69</v>
      </c>
      <c r="BJ7" s="36">
        <v>343.45</v>
      </c>
      <c r="BK7" s="36">
        <v>330.99</v>
      </c>
      <c r="BL7" s="36">
        <v>324.08999999999997</v>
      </c>
      <c r="BM7" s="36">
        <v>319.82</v>
      </c>
      <c r="BN7" s="36">
        <v>283.72000000000003</v>
      </c>
      <c r="BO7" s="36">
        <v>99.64</v>
      </c>
      <c r="BP7" s="36">
        <v>98.83</v>
      </c>
      <c r="BQ7" s="36">
        <v>94.42</v>
      </c>
      <c r="BR7" s="36">
        <v>101.53</v>
      </c>
      <c r="BS7" s="36">
        <v>103.63</v>
      </c>
      <c r="BT7" s="36">
        <v>101.27</v>
      </c>
      <c r="BU7" s="36">
        <v>99.61</v>
      </c>
      <c r="BV7" s="36">
        <v>100.27</v>
      </c>
      <c r="BW7" s="36">
        <v>99.46</v>
      </c>
      <c r="BX7" s="36">
        <v>105.21</v>
      </c>
      <c r="BY7" s="36">
        <v>104.6</v>
      </c>
      <c r="BZ7" s="36">
        <v>155.5</v>
      </c>
      <c r="CA7" s="36">
        <v>155.13999999999999</v>
      </c>
      <c r="CB7" s="36">
        <v>161.77000000000001</v>
      </c>
      <c r="CC7" s="36">
        <v>150.87</v>
      </c>
      <c r="CD7" s="36">
        <v>146.63999999999999</v>
      </c>
      <c r="CE7" s="36">
        <v>167.74</v>
      </c>
      <c r="CF7" s="36">
        <v>169.59</v>
      </c>
      <c r="CG7" s="36">
        <v>169.62</v>
      </c>
      <c r="CH7" s="36">
        <v>171.78</v>
      </c>
      <c r="CI7" s="36">
        <v>162.59</v>
      </c>
      <c r="CJ7" s="36">
        <v>164.21</v>
      </c>
      <c r="CK7" s="36">
        <v>64.53</v>
      </c>
      <c r="CL7" s="36">
        <v>61.52</v>
      </c>
      <c r="CM7" s="36">
        <v>59.82</v>
      </c>
      <c r="CN7" s="36">
        <v>59.27</v>
      </c>
      <c r="CO7" s="36">
        <v>58.23</v>
      </c>
      <c r="CP7" s="36">
        <v>60.83</v>
      </c>
      <c r="CQ7" s="36">
        <v>60.04</v>
      </c>
      <c r="CR7" s="36">
        <v>59.88</v>
      </c>
      <c r="CS7" s="36">
        <v>59.68</v>
      </c>
      <c r="CT7" s="36">
        <v>59.17</v>
      </c>
      <c r="CU7" s="36">
        <v>59.8</v>
      </c>
      <c r="CV7" s="36">
        <v>89.63</v>
      </c>
      <c r="CW7" s="36">
        <v>91.67</v>
      </c>
      <c r="CX7" s="36">
        <v>93.51</v>
      </c>
      <c r="CY7" s="36">
        <v>94.86</v>
      </c>
      <c r="CZ7" s="36">
        <v>93.33</v>
      </c>
      <c r="DA7" s="36">
        <v>87.92</v>
      </c>
      <c r="DB7" s="36">
        <v>87.33</v>
      </c>
      <c r="DC7" s="36">
        <v>87.65</v>
      </c>
      <c r="DD7" s="36">
        <v>87.63</v>
      </c>
      <c r="DE7" s="36">
        <v>87.6</v>
      </c>
      <c r="DF7" s="36">
        <v>89.78</v>
      </c>
      <c r="DG7" s="36">
        <v>26.46</v>
      </c>
      <c r="DH7" s="36">
        <v>28.51</v>
      </c>
      <c r="DI7" s="36">
        <v>29.73</v>
      </c>
      <c r="DJ7" s="36">
        <v>30.69</v>
      </c>
      <c r="DK7" s="36">
        <v>31.96</v>
      </c>
      <c r="DL7" s="36">
        <v>36.700000000000003</v>
      </c>
      <c r="DM7" s="36">
        <v>37.71</v>
      </c>
      <c r="DN7" s="36">
        <v>38.69</v>
      </c>
      <c r="DO7" s="36">
        <v>39.65</v>
      </c>
      <c r="DP7" s="36">
        <v>45.25</v>
      </c>
      <c r="DQ7" s="36">
        <v>46.31</v>
      </c>
      <c r="DR7" s="36">
        <v>4.21</v>
      </c>
      <c r="DS7" s="36">
        <v>3.75</v>
      </c>
      <c r="DT7" s="36">
        <v>2.98</v>
      </c>
      <c r="DU7" s="36">
        <v>2.75</v>
      </c>
      <c r="DV7" s="36">
        <v>2.59</v>
      </c>
      <c r="DW7" s="36">
        <v>6.92</v>
      </c>
      <c r="DX7" s="36">
        <v>7.67</v>
      </c>
      <c r="DY7" s="36">
        <v>8.4</v>
      </c>
      <c r="DZ7" s="36">
        <v>9.7100000000000009</v>
      </c>
      <c r="EA7" s="36">
        <v>10.71</v>
      </c>
      <c r="EB7" s="36">
        <v>12.42</v>
      </c>
      <c r="EC7" s="36">
        <v>0.23</v>
      </c>
      <c r="ED7" s="36">
        <v>0.41</v>
      </c>
      <c r="EE7" s="36">
        <v>0.44</v>
      </c>
      <c r="EF7" s="36">
        <v>0.36</v>
      </c>
      <c r="EG7" s="36">
        <v>0.21</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2016-02-22T02:37:10Z</cp:lastPrinted>
  <dcterms:created xsi:type="dcterms:W3CDTF">2016-01-18T04:43:21Z</dcterms:created>
  <dcterms:modified xsi:type="dcterms:W3CDTF">2016-02-22T02:37:13Z</dcterms:modified>
  <cp:category/>
</cp:coreProperties>
</file>