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595" yWindow="435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10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<sst xmlns="http://schemas.openxmlformats.org/spreadsheetml/2006/main" count="226" uniqueCount="111">
  <si>
    <t>経営比較分析表</t>
    <phoneticPr fontId="5"/>
  </si>
  <si>
    <t>業務名</t>
    <rPh sb="2" eb="3">
      <t>メイ</t>
    </rPh>
    <phoneticPr fontId="5"/>
  </si>
  <si>
    <t>業種名</t>
    <rPh sb="2" eb="3">
      <t>メイ</t>
    </rPh>
    <phoneticPr fontId="5"/>
  </si>
  <si>
    <t>事業名</t>
    <phoneticPr fontId="5"/>
  </si>
  <si>
    <t>類似団体区分</t>
    <rPh sb="4" eb="6">
      <t>クブン</t>
    </rPh>
    <phoneticPr fontId="5"/>
  </si>
  <si>
    <t>人口（人）</t>
    <rPh sb="0" eb="2">
      <t>ジンコウ</t>
    </rPh>
    <rPh sb="3" eb="4">
      <t>ヒト</t>
    </rPh>
    <phoneticPr fontId="5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</si>
  <si>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</si>
  <si>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</si>
  <si>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</si>
  <si>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</si>
  <si>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</si>
  <si>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</si>
  <si>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</si>
  <si>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普及率(％)</t>
    <phoneticPr fontId="5"/>
  </si>
  <si>
    <t>有収率(％)</t>
    <rPh sb="0" eb="1">
      <t>ユウ</t>
    </rPh>
    <rPh sb="1" eb="3">
      <t>シュウリツ</t>
    </rPh>
    <phoneticPr fontId="5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</si>
  <si>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5"/>
  </si>
  <si>
    <t>処理区域内人口(人)</t>
    <rPh sb="0" eb="2">
      <t>ショリ</t>
    </rPh>
    <rPh sb="2" eb="5">
      <t>クイキナイ</t>
    </rPh>
    <phoneticPr fontId="5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</si>
  <si>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5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</si>
  <si>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5"/>
  </si>
  <si>
    <t>－</t>
    <phoneticPr fontId="5"/>
  </si>
  <si>
    <t>類似団体平均値（平均値）</t>
    <phoneticPr fontId="5"/>
  </si>
  <si>
    <t>【】</t>
    <phoneticPr fontId="5"/>
  </si>
  <si>
    <t>平成26年度全国平均</t>
    <phoneticPr fontId="5"/>
  </si>
  <si>
    <t>分析欄</t>
    <rPh sb="0" eb="2">
      <t>ブンセキ</t>
    </rPh>
    <rPh sb="2" eb="3">
      <t>ラン</t>
    </rPh>
    <phoneticPr fontId="5"/>
  </si>
  <si>
    <t>1. 経営の健全性・効率性</t>
    <phoneticPr fontId="5"/>
  </si>
  <si>
    <t>1. 経営の健全性・効率性について</t>
    <phoneticPr fontId="5"/>
  </si>
  <si>
    <t>「単年度の収支」</t>
    <phoneticPr fontId="5"/>
  </si>
  <si>
    <t>「累積欠損」</t>
    <rPh sb="1" eb="3">
      <t>ルイセキ</t>
    </rPh>
    <rPh sb="3" eb="5">
      <t>ケッソン</t>
    </rPh>
    <phoneticPr fontId="5"/>
  </si>
  <si>
    <t>「支払能力」</t>
    <phoneticPr fontId="5"/>
  </si>
  <si>
    <t>「債務残高」</t>
    <rPh sb="1" eb="3">
      <t>サイム</t>
    </rPh>
    <rPh sb="3" eb="5">
      <t>ザンダカ</t>
    </rPh>
    <phoneticPr fontId="5"/>
  </si>
  <si>
    <t>2. 老朽化の状況について</t>
    <phoneticPr fontId="5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</si>
  <si>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5"/>
  </si>
  <si>
    <t>「費用の効率性」</t>
    <rPh sb="1" eb="3">
      <t>ヒヨウ</t>
    </rPh>
    <rPh sb="4" eb="6">
      <t>コウリツ</t>
    </rPh>
    <rPh sb="6" eb="7">
      <t>セイ</t>
    </rPh>
    <phoneticPr fontId="5"/>
  </si>
  <si>
    <t>「施設の効率性」</t>
    <rPh sb="1" eb="3">
      <t>シセツ</t>
    </rPh>
    <rPh sb="4" eb="6">
      <t>コウリツ</t>
    </rPh>
    <rPh sb="6" eb="7">
      <t>セイ</t>
    </rPh>
    <phoneticPr fontId="5"/>
  </si>
  <si>
    <t>「使用料対象の捕捉」</t>
    <rPh sb="1" eb="4">
      <t>シヨウリョウ</t>
    </rPh>
    <rPh sb="4" eb="6">
      <t>タイショウ</t>
    </rPh>
    <rPh sb="7" eb="9">
      <t>ホソク</t>
    </rPh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</si>
  <si>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</si>
  <si>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</si>
  <si>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5"/>
  </si>
  <si>
    <t>「管渠の経年化の状況」</t>
    <rPh sb="4" eb="7">
      <t>ケイネンカ</t>
    </rPh>
    <rPh sb="8" eb="10">
      <t>ジョウキョウ</t>
    </rPh>
    <phoneticPr fontId="5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</si>
  <si>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5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</si>
  <si>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5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</si>
  <si>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5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</si>
  <si>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</si>
  <si>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</si>
  <si>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</si>
  <si>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</si>
  <si>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</si>
  <si>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</si>
  <si>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</si>
  <si>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</si>
  <si>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</si>
  <si>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</si>
  <si>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</si>
  <si>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</si>
  <si>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</si>
  <si>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①収益的収支比率(％)</t>
    <rPh sb="1" eb="4">
      <t>シュウエキテキ</t>
    </rPh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</si>
  <si>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</si>
  <si>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</si>
  <si>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④企業債残高対事業規模比率(％)</t>
    <phoneticPr fontId="5"/>
  </si>
  <si>
    <t>⑤経費回収率(％)</t>
    <phoneticPr fontId="5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</si>
  <si>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</si>
  <si>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</si>
  <si>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⑧水洗化率(％)</t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</si>
  <si>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</si>
  <si>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②管渠老朽化率(％)</t>
    <phoneticPr fontId="5"/>
  </si>
  <si>
    <t>③管渠改善率(％)</t>
    <phoneticPr fontId="5"/>
  </si>
  <si>
    <t>小項目</t>
    <rPh sb="0" eb="3">
      <t>ショウコウモク</t>
    </rPh>
    <phoneticPr fontId="5"/>
  </si>
  <si>
    <t>都道府県名</t>
    <rPh sb="0" eb="4">
      <t>トドウフケン</t>
    </rPh>
    <rPh sb="4" eb="5">
      <t>メイ</t>
    </rPh>
    <phoneticPr fontId="5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</si>
  <si>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</si>
  <si>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</si>
  <si>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</si>
  <si>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類似団体</t>
    <rPh sb="0" eb="2">
      <t>ルイジ</t>
    </rPh>
    <rPh sb="2" eb="4">
      <t>ダンタイ</t>
    </rPh>
    <phoneticPr fontId="5"/>
  </si>
  <si>
    <t>資金不足比率</t>
    <rPh sb="0" eb="2">
      <t>シキン</t>
    </rPh>
    <rPh sb="2" eb="4">
      <t>フソク</t>
    </rPh>
    <rPh sb="4" eb="6">
      <t>ヒリツ</t>
    </rPh>
    <phoneticPr fontId="5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</si>
  <si>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</si>
  <si>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普及率</t>
    <rPh sb="0" eb="2">
      <t>フキュウ</t>
    </rPh>
    <rPh sb="2" eb="3">
      <t>リツ</t>
    </rPh>
    <phoneticPr fontId="5"/>
  </si>
  <si>
    <t>有収率</t>
    <rPh sb="0" eb="1">
      <t>ユウ</t>
    </rPh>
    <rPh sb="1" eb="3">
      <t>シュウリツ</t>
    </rPh>
    <phoneticPr fontId="5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</si>
  <si>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5"/>
  </si>
  <si>
    <t>人口</t>
    <rPh sb="0" eb="2">
      <t>ジンコウ</t>
    </rPh>
    <phoneticPr fontId="5"/>
  </si>
  <si>
    <t>面積</t>
    <rPh sb="0" eb="2">
      <t>メンセキ</t>
    </rPh>
    <phoneticPr fontId="5"/>
  </si>
  <si>
    <t>人口密度</t>
    <rPh sb="0" eb="2">
      <t>ジンコウ</t>
    </rPh>
    <rPh sb="2" eb="4">
      <t>ミツド</t>
    </rPh>
    <phoneticPr fontId="5"/>
  </si>
  <si>
    <t>処理区域内人口</t>
  </si>
  <si>
    <t>処理区域面積</t>
  </si>
  <si>
    <t>処理区域内人口密度</t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</si>
  <si>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</si>
  <si>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</si>
  <si>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</si>
  <si>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</si>
  <si>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</si>
  <si>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</si>
  <si>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</si>
  <si>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</si>
  <si>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</si>
  <si>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</si>
  <si>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</si>
  <si>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</si>
  <si>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参照用</t>
    <rPh sb="0" eb="3">
      <t>サンショウヨウ</t>
    </rPh>
    <phoneticPr fontId="5"/>
  </si>
  <si>
    <t>埼玉県　越谷市</t>
  </si>
  <si>
    <t>法非適用</t>
  </si>
  <si>
    <t>下水道事業</t>
  </si>
  <si>
    <t>公共下水道</t>
  </si>
  <si>
    <t>Aa</t>
  </si>
  <si>
    <t>-</t>
  </si>
  <si>
    <t>該当数値なし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</si>
  <si>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</si>
  <si>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</si>
  <si>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</si>
  <si>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</si>
  <si>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</si>
  <si>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、⑤経費回収率ともに100％には及ばない数値であるものの、経年で比較した場合にはいずれも改善傾向にある。④企業債残高対事業規模比率が下降傾向であることは、起債残高が減少していることを示しており、それに伴い年間の償還額についても減少傾向にある。今後も償還額の減少により⑥汚水処理原価の上昇が抑制され、①収益的収支比率、⑤経費回収率の改善は進むと考えられる。</t>
    <rPh sb="1" eb="4">
      <t>シュウエキテキ</t>
    </rPh>
    <rPh sb="4" eb="6">
      <t>シュウシ</t>
    </rPh>
    <rPh sb="6" eb="8">
      <t>ヒリツ</t>
    </rPh>
    <rPh sb="10" eb="12">
      <t>ケイヒ</t>
    </rPh>
    <rPh sb="12" eb="14">
      <t>カイシュウ</t>
    </rPh>
    <rPh sb="14" eb="15">
      <t>リツ</t>
    </rPh>
    <rPh sb="24" eb="25">
      <t>オヨ</t>
    </rPh>
    <rPh sb="28" eb="30">
      <t>スウチ</t>
    </rPh>
    <rPh sb="37" eb="39">
      <t>ケイネン</t>
    </rPh>
    <rPh sb="40" eb="42">
      <t>ヒカク</t>
    </rPh>
    <rPh sb="44" eb="46">
      <t>バアイ</t>
    </rPh>
    <rPh sb="52" eb="54">
      <t>カイゼン</t>
    </rPh>
    <rPh sb="54" eb="56">
      <t>ケイコウ</t>
    </rPh>
    <rPh sb="61" eb="63">
      <t>キギョウ</t>
    </rPh>
    <rPh sb="63" eb="64">
      <t>サイ</t>
    </rPh>
    <rPh sb="64" eb="65">
      <t>ザン</t>
    </rPh>
    <rPh sb="65" eb="66">
      <t>タカ</t>
    </rPh>
    <rPh sb="66" eb="67">
      <t>タイ</t>
    </rPh>
    <rPh sb="67" eb="69">
      <t>ジギョウ</t>
    </rPh>
    <rPh sb="69" eb="71">
      <t>キボ</t>
    </rPh>
    <rPh sb="71" eb="73">
      <t>ヒリツ</t>
    </rPh>
    <rPh sb="74" eb="76">
      <t>カコウ</t>
    </rPh>
    <rPh sb="76" eb="78">
      <t>ケイコウ</t>
    </rPh>
    <rPh sb="85" eb="87">
      <t>キサイ</t>
    </rPh>
    <rPh sb="87" eb="89">
      <t>ザンダカ</t>
    </rPh>
    <rPh sb="90" eb="92">
      <t>ゲンショウ</t>
    </rPh>
    <rPh sb="99" eb="100">
      <t>シメ</t>
    </rPh>
    <rPh sb="108" eb="109">
      <t>トモナ</t>
    </rPh>
    <rPh sb="110" eb="112">
      <t>ネンカン</t>
    </rPh>
    <rPh sb="113" eb="115">
      <t>ショウカン</t>
    </rPh>
    <rPh sb="115" eb="116">
      <t>ガク</t>
    </rPh>
    <rPh sb="121" eb="123">
      <t>ゲンショウ</t>
    </rPh>
    <rPh sb="123" eb="125">
      <t>ケイコウ</t>
    </rPh>
    <rPh sb="129" eb="131">
      <t>コンゴ</t>
    </rPh>
    <rPh sb="132" eb="134">
      <t>ショウカン</t>
    </rPh>
    <rPh sb="134" eb="135">
      <t>ガク</t>
    </rPh>
    <rPh sb="136" eb="138">
      <t>ゲンショウ</t>
    </rPh>
    <rPh sb="142" eb="144">
      <t>オスイ</t>
    </rPh>
    <rPh sb="144" eb="146">
      <t>ショリ</t>
    </rPh>
    <rPh sb="146" eb="148">
      <t>ゲンカ</t>
    </rPh>
    <rPh sb="149" eb="151">
      <t>ジョウショウ</t>
    </rPh>
    <rPh sb="152" eb="154">
      <t>ヨクセイ</t>
    </rPh>
    <rPh sb="173" eb="175">
      <t>カイゼン</t>
    </rPh>
    <rPh sb="176" eb="177">
      <t>スス</t>
    </rPh>
    <rPh sb="179" eb="180">
      <t>カンガ</t>
    </rPh>
    <phoneticPr fontId="5"/>
  </si>
  <si>
    <t xml:space="preserve"> 長寿命化計画に基づき、平成２５年度より管渠の更新を実施している。平成２６年度は管渠更生工事を実施しているため、改善率が上昇している。引き続き、効率的な改修工事を実施しながら、施設の適切な管理に努めていく。</t>
    <rPh sb="42" eb="44">
      <t>コウセイ</t>
    </rPh>
    <rPh sb="60" eb="62">
      <t>ジョウショウ</t>
    </rPh>
    <rPh sb="72" eb="75">
      <t>コウリツテキ</t>
    </rPh>
    <rPh sb="76" eb="78">
      <t>カイシュウ</t>
    </rPh>
    <rPh sb="78" eb="80">
      <t>コウジ</t>
    </rPh>
    <rPh sb="81" eb="83">
      <t>ジッシ</t>
    </rPh>
    <rPh sb="88" eb="90">
      <t>シセツ</t>
    </rPh>
    <phoneticPr fontId="5"/>
  </si>
  <si>
    <t>平成２７年に開催された越谷市下水道事業運営審議会において、下水道料金について見直しを行う旨の答申があった。答申のとおり料金改定を行った場合、①収益的収支比率、⑤経費回収率については更に改善が進むと考えられる。</t>
    <rPh sb="0" eb="2">
      <t>ヘイセイ</t>
    </rPh>
    <rPh sb="4" eb="5">
      <t>ネン</t>
    </rPh>
    <rPh sb="6" eb="8">
      <t>カイサイ</t>
    </rPh>
    <rPh sb="11" eb="14">
      <t>コシガヤシ</t>
    </rPh>
    <rPh sb="14" eb="17">
      <t>ゲスイドウ</t>
    </rPh>
    <rPh sb="17" eb="19">
      <t>ジギョウ</t>
    </rPh>
    <rPh sb="19" eb="21">
      <t>ウンエイ</t>
    </rPh>
    <rPh sb="21" eb="24">
      <t>シンギカイ</t>
    </rPh>
    <rPh sb="29" eb="32">
      <t>ゲスイドウ</t>
    </rPh>
    <rPh sb="30" eb="31">
      <t>ヒラシタ</t>
    </rPh>
    <rPh sb="31" eb="32">
      <t>ドウ</t>
    </rPh>
    <rPh sb="32" eb="34">
      <t>リョウキン</t>
    </rPh>
    <rPh sb="38" eb="40">
      <t>ミナオ</t>
    </rPh>
    <rPh sb="42" eb="43">
      <t>オコナ</t>
    </rPh>
    <rPh sb="44" eb="45">
      <t>ムネ</t>
    </rPh>
    <rPh sb="46" eb="48">
      <t>トウシン</t>
    </rPh>
    <rPh sb="53" eb="55">
      <t>トウシン</t>
    </rPh>
    <rPh sb="59" eb="61">
      <t>リョウキン</t>
    </rPh>
    <rPh sb="61" eb="63">
      <t>カイテイ</t>
    </rPh>
    <rPh sb="64" eb="65">
      <t>オコナ</t>
    </rPh>
    <rPh sb="67" eb="69">
      <t>バアイ</t>
    </rPh>
    <rPh sb="90" eb="91">
      <t>サラ</t>
    </rPh>
    <rPh sb="92" eb="94">
      <t>カイゼン</t>
    </rPh>
    <rPh sb="95" eb="96">
      <t>スス</t>
    </rPh>
    <rPh sb="98" eb="99">
      <t>カンガ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</si>
</sst>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/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8" fillId="0" borderId="0">
      <alignment vertical="center"/>
    </xf>
    <xf numFmtId="0" fontId="17" fillId="0" borderId="0"/>
    <xf numFmtId="0" fontId="18" fillId="0" borderId="0">
      <alignment vertical="center"/>
    </xf>
    <xf numFmtId="0" fontId="2" fillId="0" borderId="0">
      <alignment vertical="center"/>
    </xf>
    <xf numFmtId="0" fontId="17" fillId="0" borderId="0"/>
    <xf numFmtId="0" fontId="19" fillId="0" borderId="0"/>
    <xf numFmtId="0" fontId="20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8" fillId="0" borderId="0">
      <alignment vertical="center"/>
    </xf>
    <xf numFmtId="0" fontId="19" fillId="0" borderId="0"/>
    <xf numFmtId="0" fontId="21" fillId="0" borderId="0">
      <alignment vertical="center"/>
    </xf>
    <xf numFmtId="0" fontId="2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6" fillId="0" borderId="6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7" xfId="0" applyFont="1" applyBorder="1">
      <alignment vertical="center"/>
    </xf>
    <xf numFmtId="0" fontId="14" fillId="0" borderId="0" xfId="0" applyFont="1" applyBorder="1">
      <alignment vertical="center"/>
    </xf>
    <xf numFmtId="0" fontId="15" fillId="0" borderId="0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9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/>
      <protection hidden="1"/>
    </xf>
    <xf numFmtId="176" fontId="6" fillId="0" borderId="2" xfId="0" applyNumberFormat="1" applyFont="1" applyBorder="1" applyAlignment="1" applyProtection="1">
      <alignment horizontal="center" vertical="center"/>
      <protection hidden="1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center" vertical="center"/>
    </xf>
    <xf numFmtId="49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3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3 3" xfId="21"/>
    <cellStyle name="標準 2 4" xfId="10"/>
    <cellStyle name="標準 2 5" xfId="2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4 2" xfId="22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781504"/>
        <c:axId val="107787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0.11</c:v>
                </c:pt>
                <c:pt idx="4">
                  <c:v>0.22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81504"/>
        <c:axId val="107787776"/>
      </c:lineChart>
      <c:dateAx>
        <c:axId val="107781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787776"/>
        <c:crosses val="autoZero"/>
        <c:auto val="1"/>
        <c:lblOffset val="100"/>
        <c:baseTimeUnit val="years"/>
      </c:dateAx>
      <c:valAx>
        <c:axId val="107787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781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666496"/>
        <c:axId val="116790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67.09</c:v>
                </c:pt>
                <c:pt idx="1">
                  <c:v>67.180000000000007</c:v>
                </c:pt>
                <c:pt idx="2">
                  <c:v>67.540000000000006</c:v>
                </c:pt>
                <c:pt idx="3">
                  <c:v>67.61</c:v>
                </c:pt>
                <c:pt idx="4">
                  <c:v>64.81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666496"/>
        <c:axId val="116790400"/>
      </c:lineChart>
      <c:dateAx>
        <c:axId val="114666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6790400"/>
        <c:crosses val="autoZero"/>
        <c:auto val="1"/>
        <c:lblOffset val="100"/>
        <c:baseTimeUnit val="years"/>
      </c:dateAx>
      <c:valAx>
        <c:axId val="116790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4666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93.67</c:v>
                </c:pt>
                <c:pt idx="1">
                  <c:v>93.59</c:v>
                </c:pt>
                <c:pt idx="2">
                  <c:v>93.96</c:v>
                </c:pt>
                <c:pt idx="3">
                  <c:v>94.11</c:v>
                </c:pt>
                <c:pt idx="4">
                  <c:v>94.45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828800"/>
        <c:axId val="116839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96.12</c:v>
                </c:pt>
                <c:pt idx="1">
                  <c:v>96.32</c:v>
                </c:pt>
                <c:pt idx="2">
                  <c:v>96.48</c:v>
                </c:pt>
                <c:pt idx="3">
                  <c:v>96.64</c:v>
                </c:pt>
                <c:pt idx="4">
                  <c:v>96.76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828800"/>
        <c:axId val="116839168"/>
      </c:lineChart>
      <c:dateAx>
        <c:axId val="116828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6839168"/>
        <c:crosses val="autoZero"/>
        <c:auto val="1"/>
        <c:lblOffset val="100"/>
        <c:baseTimeUnit val="years"/>
      </c:dateAx>
      <c:valAx>
        <c:axId val="116839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6828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41.25</c:v>
                </c:pt>
                <c:pt idx="1">
                  <c:v>43.72</c:v>
                </c:pt>
                <c:pt idx="2">
                  <c:v>50.1</c:v>
                </c:pt>
                <c:pt idx="3">
                  <c:v>65.8</c:v>
                </c:pt>
                <c:pt idx="4">
                  <c:v>66.56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826176"/>
        <c:axId val="107835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826176"/>
        <c:axId val="107835776"/>
      </c:lineChart>
      <c:dateAx>
        <c:axId val="107826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835776"/>
        <c:crosses val="autoZero"/>
        <c:auto val="1"/>
        <c:lblOffset val="100"/>
        <c:baseTimeUnit val="years"/>
      </c:dateAx>
      <c:valAx>
        <c:axId val="107835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826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857792"/>
        <c:axId val="90767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857792"/>
        <c:axId val="90767360"/>
      </c:lineChart>
      <c:dateAx>
        <c:axId val="107857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767360"/>
        <c:crosses val="autoZero"/>
        <c:auto val="1"/>
        <c:lblOffset val="100"/>
        <c:baseTimeUnit val="years"/>
      </c:dateAx>
      <c:valAx>
        <c:axId val="90767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857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801664"/>
        <c:axId val="90803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801664"/>
        <c:axId val="90803584"/>
      </c:lineChart>
      <c:dateAx>
        <c:axId val="90801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803584"/>
        <c:crosses val="autoZero"/>
        <c:auto val="1"/>
        <c:lblOffset val="100"/>
        <c:baseTimeUnit val="years"/>
      </c:dateAx>
      <c:valAx>
        <c:axId val="90803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801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129856"/>
        <c:axId val="112338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129856"/>
        <c:axId val="112338048"/>
      </c:lineChart>
      <c:dateAx>
        <c:axId val="10712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2338048"/>
        <c:crosses val="autoZero"/>
        <c:auto val="1"/>
        <c:lblOffset val="100"/>
        <c:baseTimeUnit val="years"/>
      </c:dateAx>
      <c:valAx>
        <c:axId val="112338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12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380928"/>
        <c:axId val="112383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380928"/>
        <c:axId val="112383104"/>
      </c:lineChart>
      <c:dateAx>
        <c:axId val="112380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2383104"/>
        <c:crosses val="autoZero"/>
        <c:auto val="1"/>
        <c:lblOffset val="100"/>
        <c:baseTimeUnit val="years"/>
      </c:dateAx>
      <c:valAx>
        <c:axId val="112383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2380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1341.63</c:v>
                </c:pt>
                <c:pt idx="1">
                  <c:v>1137.02</c:v>
                </c:pt>
                <c:pt idx="2">
                  <c:v>912.95</c:v>
                </c:pt>
                <c:pt idx="3">
                  <c:v>849.42</c:v>
                </c:pt>
                <c:pt idx="4">
                  <c:v>775.62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409216"/>
        <c:axId val="112427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736.85</c:v>
                </c:pt>
                <c:pt idx="1">
                  <c:v>745.85</c:v>
                </c:pt>
                <c:pt idx="2">
                  <c:v>705.53</c:v>
                </c:pt>
                <c:pt idx="3">
                  <c:v>685.64</c:v>
                </c:pt>
                <c:pt idx="4">
                  <c:v>665.11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409216"/>
        <c:axId val="112427776"/>
      </c:lineChart>
      <c:dateAx>
        <c:axId val="112409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2427776"/>
        <c:crosses val="autoZero"/>
        <c:auto val="1"/>
        <c:lblOffset val="100"/>
        <c:baseTimeUnit val="years"/>
      </c:dateAx>
      <c:valAx>
        <c:axId val="112427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2409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60.98</c:v>
                </c:pt>
                <c:pt idx="1">
                  <c:v>67.61</c:v>
                </c:pt>
                <c:pt idx="2">
                  <c:v>75.010000000000005</c:v>
                </c:pt>
                <c:pt idx="3">
                  <c:v>76.790000000000006</c:v>
                </c:pt>
                <c:pt idx="4">
                  <c:v>78.38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627328"/>
        <c:axId val="114629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87.47</c:v>
                </c:pt>
                <c:pt idx="1">
                  <c:v>89.16</c:v>
                </c:pt>
                <c:pt idx="2">
                  <c:v>89.78</c:v>
                </c:pt>
                <c:pt idx="3">
                  <c:v>88.39</c:v>
                </c:pt>
                <c:pt idx="4">
                  <c:v>85.64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627328"/>
        <c:axId val="114629248"/>
      </c:lineChart>
      <c:dateAx>
        <c:axId val="114627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4629248"/>
        <c:crosses val="autoZero"/>
        <c:auto val="1"/>
        <c:lblOffset val="100"/>
        <c:baseTimeUnit val="years"/>
      </c:dateAx>
      <c:valAx>
        <c:axId val="114629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4627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144.47999999999999</c:v>
                </c:pt>
                <c:pt idx="1">
                  <c:v>148.6</c:v>
                </c:pt>
                <c:pt idx="2">
                  <c:v>148.5</c:v>
                </c:pt>
                <c:pt idx="3">
                  <c:v>145.01</c:v>
                </c:pt>
                <c:pt idx="4">
                  <c:v>145.53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651136"/>
        <c:axId val="114653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128.05000000000001</c:v>
                </c:pt>
                <c:pt idx="1">
                  <c:v>126.58</c:v>
                </c:pt>
                <c:pt idx="2">
                  <c:v>125.87</c:v>
                </c:pt>
                <c:pt idx="3">
                  <c:v>128.96</c:v>
                </c:pt>
                <c:pt idx="4">
                  <c:v>133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651136"/>
        <c:axId val="114653056"/>
      </c:lineChart>
      <c:dateAx>
        <c:axId val="114651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4653056"/>
        <c:crosses val="autoZero"/>
        <c:auto val="1"/>
        <c:lblOffset val="100"/>
        <c:baseTimeUnit val="years"/>
      </c:dateAx>
      <c:valAx>
        <c:axId val="114653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4651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【776.35】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【142.28】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【96.57】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Y16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埼玉県　越谷市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公共下水道</v>
      </c>
      <c r="Q8" s="70"/>
      <c r="R8" s="70"/>
      <c r="S8" s="70"/>
      <c r="T8" s="70"/>
      <c r="U8" s="70"/>
      <c r="V8" s="70"/>
      <c r="W8" s="70" t="str">
        <f>データ!L6</f>
        <v>Aa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333736</v>
      </c>
      <c r="AM8" s="64"/>
      <c r="AN8" s="64"/>
      <c r="AO8" s="64"/>
      <c r="AP8" s="64"/>
      <c r="AQ8" s="64"/>
      <c r="AR8" s="64"/>
      <c r="AS8" s="64"/>
      <c r="AT8" s="63">
        <f>データ!S6</f>
        <v>60.24</v>
      </c>
      <c r="AU8" s="63"/>
      <c r="AV8" s="63"/>
      <c r="AW8" s="63"/>
      <c r="AX8" s="63"/>
      <c r="AY8" s="63"/>
      <c r="AZ8" s="63"/>
      <c r="BA8" s="63"/>
      <c r="BB8" s="63">
        <f>データ!T6</f>
        <v>5540.11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82.83</v>
      </c>
      <c r="Q10" s="63"/>
      <c r="R10" s="63"/>
      <c r="S10" s="63"/>
      <c r="T10" s="63"/>
      <c r="U10" s="63"/>
      <c r="V10" s="63"/>
      <c r="W10" s="63">
        <f>データ!P6</f>
        <v>90.56</v>
      </c>
      <c r="X10" s="63"/>
      <c r="Y10" s="63"/>
      <c r="Z10" s="63"/>
      <c r="AA10" s="63"/>
      <c r="AB10" s="63"/>
      <c r="AC10" s="63"/>
      <c r="AD10" s="64">
        <f>データ!Q6</f>
        <v>2100</v>
      </c>
      <c r="AE10" s="64"/>
      <c r="AF10" s="64"/>
      <c r="AG10" s="64"/>
      <c r="AH10" s="64"/>
      <c r="AI10" s="64"/>
      <c r="AJ10" s="64"/>
      <c r="AK10" s="2"/>
      <c r="AL10" s="64">
        <f>データ!U6</f>
        <v>277226</v>
      </c>
      <c r="AM10" s="64"/>
      <c r="AN10" s="64"/>
      <c r="AO10" s="64"/>
      <c r="AP10" s="64"/>
      <c r="AQ10" s="64"/>
      <c r="AR10" s="64"/>
      <c r="AS10" s="64"/>
      <c r="AT10" s="63">
        <f>データ!V6</f>
        <v>27.54</v>
      </c>
      <c r="AU10" s="63"/>
      <c r="AV10" s="63"/>
      <c r="AW10" s="63"/>
      <c r="AX10" s="63"/>
      <c r="AY10" s="63"/>
      <c r="AZ10" s="63"/>
      <c r="BA10" s="63"/>
      <c r="BB10" s="63">
        <f>データ!W6</f>
        <v>10066.299999999999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9" t="s">
        <v>25</v>
      </c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1"/>
    </row>
    <row r="15" spans="1:78" ht="13.5" customHeight="1">
      <c r="A15" s="2"/>
      <c r="B15" s="40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2"/>
      <c r="BK15" s="2"/>
      <c r="BL15" s="52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4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108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>
      <c r="A34" s="2"/>
      <c r="B34" s="16"/>
      <c r="C34" s="55" t="s">
        <v>26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19"/>
      <c r="R34" s="55" t="s">
        <v>27</v>
      </c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19"/>
      <c r="AG34" s="55" t="s">
        <v>28</v>
      </c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19"/>
      <c r="AV34" s="55" t="s">
        <v>29</v>
      </c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>
      <c r="A35" s="2"/>
      <c r="B35" s="16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19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19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19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9" t="s">
        <v>30</v>
      </c>
      <c r="BM45" s="50"/>
      <c r="BN45" s="50"/>
      <c r="BO45" s="50"/>
      <c r="BP45" s="50"/>
      <c r="BQ45" s="50"/>
      <c r="BR45" s="50"/>
      <c r="BS45" s="50"/>
      <c r="BT45" s="50"/>
      <c r="BU45" s="50"/>
      <c r="BV45" s="50"/>
      <c r="BW45" s="50"/>
      <c r="BX45" s="50"/>
      <c r="BY45" s="50"/>
      <c r="BZ45" s="51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2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4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109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>
      <c r="A56" s="2"/>
      <c r="B56" s="16"/>
      <c r="C56" s="55" t="s">
        <v>31</v>
      </c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19"/>
      <c r="R56" s="55" t="s">
        <v>32</v>
      </c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19"/>
      <c r="AG56" s="55" t="s">
        <v>33</v>
      </c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19"/>
      <c r="AV56" s="55" t="s">
        <v>34</v>
      </c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>
      <c r="A57" s="2"/>
      <c r="B57" s="16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19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19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19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>
      <c r="A60" s="2"/>
      <c r="B60" s="40" t="s">
        <v>35</v>
      </c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2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>
      <c r="A61" s="2"/>
      <c r="B61" s="40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2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9" t="s">
        <v>36</v>
      </c>
      <c r="BM64" s="50"/>
      <c r="BN64" s="50"/>
      <c r="BO64" s="50"/>
      <c r="BP64" s="50"/>
      <c r="BQ64" s="50"/>
      <c r="BR64" s="50"/>
      <c r="BS64" s="50"/>
      <c r="BT64" s="50"/>
      <c r="BU64" s="50"/>
      <c r="BV64" s="50"/>
      <c r="BW64" s="50"/>
      <c r="BX64" s="50"/>
      <c r="BY64" s="50"/>
      <c r="BZ64" s="51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2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4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110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>
      <c r="A79" s="2"/>
      <c r="B79" s="16"/>
      <c r="C79" s="55" t="s">
        <v>37</v>
      </c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19"/>
      <c r="V79" s="19"/>
      <c r="W79" s="55" t="s">
        <v>38</v>
      </c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19"/>
      <c r="AP79" s="19"/>
      <c r="AQ79" s="55" t="s">
        <v>39</v>
      </c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>
      <c r="A80" s="2"/>
      <c r="B80" s="16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19"/>
      <c r="V80" s="19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19"/>
      <c r="AP80" s="19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C34:P35"/>
    <mergeCell ref="R34:AE35"/>
    <mergeCell ref="AG34:AT35"/>
    <mergeCell ref="AV34:BI35"/>
    <mergeCell ref="BL16:BZ44"/>
    <mergeCell ref="BL45:BZ46"/>
    <mergeCell ref="C56:P57"/>
    <mergeCell ref="R56:AE57"/>
    <mergeCell ref="AG56:AT57"/>
    <mergeCell ref="AV56:BI57"/>
    <mergeCell ref="B60:BJ61"/>
    <mergeCell ref="BL47:BZ63"/>
    <mergeCell ref="BL64:BZ65"/>
    <mergeCell ref="C79:T80"/>
    <mergeCell ref="W79:AN80"/>
    <mergeCell ref="AQ79:BH80"/>
    <mergeCell ref="BL66:BZ82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112224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埼玉県　越谷市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Aa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82.83</v>
      </c>
      <c r="P6" s="32">
        <f t="shared" si="3"/>
        <v>90.56</v>
      </c>
      <c r="Q6" s="32">
        <f t="shared" si="3"/>
        <v>2100</v>
      </c>
      <c r="R6" s="32">
        <f t="shared" si="3"/>
        <v>333736</v>
      </c>
      <c r="S6" s="32">
        <f t="shared" si="3"/>
        <v>60.24</v>
      </c>
      <c r="T6" s="32">
        <f t="shared" si="3"/>
        <v>5540.11</v>
      </c>
      <c r="U6" s="32">
        <f t="shared" si="3"/>
        <v>277226</v>
      </c>
      <c r="V6" s="32">
        <f t="shared" si="3"/>
        <v>27.54</v>
      </c>
      <c r="W6" s="32">
        <f t="shared" si="3"/>
        <v>10066.299999999999</v>
      </c>
      <c r="X6" s="33">
        <f>IF(X7="",NA(),X7)</f>
        <v>41.25</v>
      </c>
      <c r="Y6" s="33">
        <f t="shared" ref="Y6:AG6" si="4">IF(Y7="",NA(),Y7)</f>
        <v>43.72</v>
      </c>
      <c r="Z6" s="33">
        <f t="shared" si="4"/>
        <v>50.1</v>
      </c>
      <c r="AA6" s="33">
        <f t="shared" si="4"/>
        <v>65.8</v>
      </c>
      <c r="AB6" s="33">
        <f t="shared" si="4"/>
        <v>66.56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1341.63</v>
      </c>
      <c r="BF6" s="33">
        <f t="shared" ref="BF6:BN6" si="7">IF(BF7="",NA(),BF7)</f>
        <v>1137.02</v>
      </c>
      <c r="BG6" s="33">
        <f t="shared" si="7"/>
        <v>912.95</v>
      </c>
      <c r="BH6" s="33">
        <f t="shared" si="7"/>
        <v>849.42</v>
      </c>
      <c r="BI6" s="33">
        <f t="shared" si="7"/>
        <v>775.62</v>
      </c>
      <c r="BJ6" s="33">
        <f t="shared" si="7"/>
        <v>736.85</v>
      </c>
      <c r="BK6" s="33">
        <f t="shared" si="7"/>
        <v>745.85</v>
      </c>
      <c r="BL6" s="33">
        <f t="shared" si="7"/>
        <v>705.53</v>
      </c>
      <c r="BM6" s="33">
        <f t="shared" si="7"/>
        <v>685.64</v>
      </c>
      <c r="BN6" s="33">
        <f t="shared" si="7"/>
        <v>665.11</v>
      </c>
      <c r="BO6" s="32" t="str">
        <f>IF(BO7="","",IF(BO7="-","【-】","【"&amp;SUBSTITUTE(TEXT(BO7,"#,##0.00"),"-","△")&amp;"】"))</f>
        <v>【776.35】</v>
      </c>
      <c r="BP6" s="33">
        <f>IF(BP7="",NA(),BP7)</f>
        <v>60.98</v>
      </c>
      <c r="BQ6" s="33">
        <f t="shared" ref="BQ6:BY6" si="8">IF(BQ7="",NA(),BQ7)</f>
        <v>67.61</v>
      </c>
      <c r="BR6" s="33">
        <f t="shared" si="8"/>
        <v>75.010000000000005</v>
      </c>
      <c r="BS6" s="33">
        <f t="shared" si="8"/>
        <v>76.790000000000006</v>
      </c>
      <c r="BT6" s="33">
        <f t="shared" si="8"/>
        <v>78.38</v>
      </c>
      <c r="BU6" s="33">
        <f t="shared" si="8"/>
        <v>87.47</v>
      </c>
      <c r="BV6" s="33">
        <f t="shared" si="8"/>
        <v>89.16</v>
      </c>
      <c r="BW6" s="33">
        <f t="shared" si="8"/>
        <v>89.78</v>
      </c>
      <c r="BX6" s="33">
        <f t="shared" si="8"/>
        <v>88.39</v>
      </c>
      <c r="BY6" s="33">
        <f t="shared" si="8"/>
        <v>85.64</v>
      </c>
      <c r="BZ6" s="32" t="str">
        <f>IF(BZ7="","",IF(BZ7="-","【-】","【"&amp;SUBSTITUTE(TEXT(BZ7,"#,##0.00"),"-","△")&amp;"】"))</f>
        <v>【96.57】</v>
      </c>
      <c r="CA6" s="33">
        <f>IF(CA7="",NA(),CA7)</f>
        <v>144.47999999999999</v>
      </c>
      <c r="CB6" s="33">
        <f t="shared" ref="CB6:CJ6" si="9">IF(CB7="",NA(),CB7)</f>
        <v>148.6</v>
      </c>
      <c r="CC6" s="33">
        <f t="shared" si="9"/>
        <v>148.5</v>
      </c>
      <c r="CD6" s="33">
        <f t="shared" si="9"/>
        <v>145.01</v>
      </c>
      <c r="CE6" s="33">
        <f t="shared" si="9"/>
        <v>145.53</v>
      </c>
      <c r="CF6" s="33">
        <f t="shared" si="9"/>
        <v>128.05000000000001</v>
      </c>
      <c r="CG6" s="33">
        <f t="shared" si="9"/>
        <v>126.58</v>
      </c>
      <c r="CH6" s="33">
        <f t="shared" si="9"/>
        <v>125.87</v>
      </c>
      <c r="CI6" s="33">
        <f t="shared" si="9"/>
        <v>128.96</v>
      </c>
      <c r="CJ6" s="33">
        <f t="shared" si="9"/>
        <v>133</v>
      </c>
      <c r="CK6" s="32" t="str">
        <f>IF(CK7="","",IF(CK7="-","【-】","【"&amp;SUBSTITUTE(TEXT(CK7,"#,##0.00"),"-","△")&amp;"】"))</f>
        <v>【142.28】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>
        <f t="shared" si="10"/>
        <v>67.09</v>
      </c>
      <c r="CR6" s="33">
        <f t="shared" si="10"/>
        <v>67.180000000000007</v>
      </c>
      <c r="CS6" s="33">
        <f t="shared" si="10"/>
        <v>67.540000000000006</v>
      </c>
      <c r="CT6" s="33">
        <f t="shared" si="10"/>
        <v>67.61</v>
      </c>
      <c r="CU6" s="33">
        <f t="shared" si="10"/>
        <v>64.81</v>
      </c>
      <c r="CV6" s="32" t="str">
        <f>IF(CV7="","",IF(CV7="-","【-】","【"&amp;SUBSTITUTE(TEXT(CV7,"#,##0.00"),"-","△")&amp;"】"))</f>
        <v>【60.35】</v>
      </c>
      <c r="CW6" s="33">
        <f>IF(CW7="",NA(),CW7)</f>
        <v>93.67</v>
      </c>
      <c r="CX6" s="33">
        <f t="shared" ref="CX6:DF6" si="11">IF(CX7="",NA(),CX7)</f>
        <v>93.59</v>
      </c>
      <c r="CY6" s="33">
        <f t="shared" si="11"/>
        <v>93.96</v>
      </c>
      <c r="CZ6" s="33">
        <f t="shared" si="11"/>
        <v>94.11</v>
      </c>
      <c r="DA6" s="33">
        <f t="shared" si="11"/>
        <v>94.45</v>
      </c>
      <c r="DB6" s="33">
        <f t="shared" si="11"/>
        <v>96.12</v>
      </c>
      <c r="DC6" s="33">
        <f t="shared" si="11"/>
        <v>96.32</v>
      </c>
      <c r="DD6" s="33">
        <f t="shared" si="11"/>
        <v>96.48</v>
      </c>
      <c r="DE6" s="33">
        <f t="shared" si="11"/>
        <v>96.64</v>
      </c>
      <c r="DF6" s="33">
        <f t="shared" si="11"/>
        <v>96.76</v>
      </c>
      <c r="DG6" s="32" t="str">
        <f>IF(DG7="","",IF(DG7="-","【-】","【"&amp;SUBSTITUTE(TEXT(DG7,"#,##0.00"),"-","△")&amp;"】"))</f>
        <v>【94.57】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3">
        <f t="shared" si="14"/>
        <v>0.02</v>
      </c>
      <c r="EI6" s="33">
        <f t="shared" si="14"/>
        <v>0.1</v>
      </c>
      <c r="EJ6" s="33">
        <f t="shared" si="14"/>
        <v>0.1</v>
      </c>
      <c r="EK6" s="33">
        <f t="shared" si="14"/>
        <v>0.1</v>
      </c>
      <c r="EL6" s="33">
        <f t="shared" si="14"/>
        <v>0.11</v>
      </c>
      <c r="EM6" s="33">
        <f t="shared" si="14"/>
        <v>0.22</v>
      </c>
      <c r="EN6" s="32" t="str">
        <f>IF(EN7="","",IF(EN7="-","【-】","【"&amp;SUBSTITUTE(TEXT(EN7,"#,##0.00"),"-","△")&amp;"】"))</f>
        <v>【0.17】</v>
      </c>
    </row>
    <row r="7" spans="1:144" s="34" customFormat="1">
      <c r="A7" s="26"/>
      <c r="B7" s="35">
        <v>2014</v>
      </c>
      <c r="C7" s="35">
        <v>112224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82.83</v>
      </c>
      <c r="P7" s="36">
        <v>90.56</v>
      </c>
      <c r="Q7" s="36">
        <v>2100</v>
      </c>
      <c r="R7" s="36">
        <v>333736</v>
      </c>
      <c r="S7" s="36">
        <v>60.24</v>
      </c>
      <c r="T7" s="36">
        <v>5540.11</v>
      </c>
      <c r="U7" s="36">
        <v>277226</v>
      </c>
      <c r="V7" s="36">
        <v>27.54</v>
      </c>
      <c r="W7" s="36">
        <v>10066.299999999999</v>
      </c>
      <c r="X7" s="36">
        <v>41.25</v>
      </c>
      <c r="Y7" s="36">
        <v>43.72</v>
      </c>
      <c r="Z7" s="36">
        <v>50.1</v>
      </c>
      <c r="AA7" s="36">
        <v>65.8</v>
      </c>
      <c r="AB7" s="36">
        <v>66.56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1341.63</v>
      </c>
      <c r="BF7" s="36">
        <v>1137.02</v>
      </c>
      <c r="BG7" s="36">
        <v>912.95</v>
      </c>
      <c r="BH7" s="36">
        <v>849.42</v>
      </c>
      <c r="BI7" s="36">
        <v>775.62</v>
      </c>
      <c r="BJ7" s="36">
        <v>736.85</v>
      </c>
      <c r="BK7" s="36">
        <v>745.85</v>
      </c>
      <c r="BL7" s="36">
        <v>705.53</v>
      </c>
      <c r="BM7" s="36">
        <v>685.64</v>
      </c>
      <c r="BN7" s="36">
        <v>665.11</v>
      </c>
      <c r="BO7" s="36">
        <v>776.35</v>
      </c>
      <c r="BP7" s="36">
        <v>60.98</v>
      </c>
      <c r="BQ7" s="36">
        <v>67.61</v>
      </c>
      <c r="BR7" s="36">
        <v>75.010000000000005</v>
      </c>
      <c r="BS7" s="36">
        <v>76.790000000000006</v>
      </c>
      <c r="BT7" s="36">
        <v>78.38</v>
      </c>
      <c r="BU7" s="36">
        <v>87.47</v>
      </c>
      <c r="BV7" s="36">
        <v>89.16</v>
      </c>
      <c r="BW7" s="36">
        <v>89.78</v>
      </c>
      <c r="BX7" s="36">
        <v>88.39</v>
      </c>
      <c r="BY7" s="36">
        <v>85.64</v>
      </c>
      <c r="BZ7" s="36">
        <v>96.57</v>
      </c>
      <c r="CA7" s="36">
        <v>144.47999999999999</v>
      </c>
      <c r="CB7" s="36">
        <v>148.6</v>
      </c>
      <c r="CC7" s="36">
        <v>148.5</v>
      </c>
      <c r="CD7" s="36">
        <v>145.01</v>
      </c>
      <c r="CE7" s="36">
        <v>145.53</v>
      </c>
      <c r="CF7" s="36">
        <v>128.05000000000001</v>
      </c>
      <c r="CG7" s="36">
        <v>126.58</v>
      </c>
      <c r="CH7" s="36">
        <v>125.87</v>
      </c>
      <c r="CI7" s="36">
        <v>128.96</v>
      </c>
      <c r="CJ7" s="36">
        <v>133</v>
      </c>
      <c r="CK7" s="36">
        <v>142.28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>
        <v>67.09</v>
      </c>
      <c r="CR7" s="36">
        <v>67.180000000000007</v>
      </c>
      <c r="CS7" s="36">
        <v>67.540000000000006</v>
      </c>
      <c r="CT7" s="36">
        <v>67.61</v>
      </c>
      <c r="CU7" s="36">
        <v>64.81</v>
      </c>
      <c r="CV7" s="36">
        <v>60.35</v>
      </c>
      <c r="CW7" s="36">
        <v>93.67</v>
      </c>
      <c r="CX7" s="36">
        <v>93.59</v>
      </c>
      <c r="CY7" s="36">
        <v>93.96</v>
      </c>
      <c r="CZ7" s="36">
        <v>94.11</v>
      </c>
      <c r="DA7" s="36">
        <v>94.45</v>
      </c>
      <c r="DB7" s="36">
        <v>96.12</v>
      </c>
      <c r="DC7" s="36">
        <v>96.32</v>
      </c>
      <c r="DD7" s="36">
        <v>96.48</v>
      </c>
      <c r="DE7" s="36">
        <v>96.64</v>
      </c>
      <c r="DF7" s="36">
        <v>96.76</v>
      </c>
      <c r="DG7" s="36">
        <v>94.57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0.02</v>
      </c>
      <c r="EI7" s="36">
        <v>0.1</v>
      </c>
      <c r="EJ7" s="36">
        <v>0.1</v>
      </c>
      <c r="EK7" s="36">
        <v>0.1</v>
      </c>
      <c r="EL7" s="36">
        <v>0.11</v>
      </c>
      <c r="EM7" s="36">
        <v>0.22</v>
      </c>
      <c r="EN7" s="36">
        <v>0.17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Administrator</cp:lastModifiedBy>
  <cp:lastPrinted>2016-02-12T07:05:02Z</cp:lastPrinted>
  <dcterms:created xsi:type="dcterms:W3CDTF">2016-02-03T08:49:37Z</dcterms:created>
  <dcterms:modified xsi:type="dcterms:W3CDTF">2016-02-25T07:36:26Z</dcterms:modified>
</cp:coreProperties>
</file>