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<sst xmlns="http://schemas.openxmlformats.org/spreadsheetml/2006/main" count="217" uniqueCount="107">
  <si>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</si>
  <si>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</si>
  <si>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</si>
  <si>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</si>
  <si>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</si>
  <si>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</si>
  <si>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</si>
  <si>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</si>
  <si>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</si>
  <si>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</si>
  <si>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</si>
  <si>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</si>
  <si>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</si>
  <si>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</si>
  <si>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</si>
  <si>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</si>
  <si>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</si>
  <si>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</si>
  <si>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</si>
  <si>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</si>
  <si>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</si>
  <si>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</si>
  <si>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</si>
  <si>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</si>
  <si>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</si>
  <si>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</si>
  <si>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</si>
  <si>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</si>
  <si>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</si>
  <si>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</si>
  <si>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</si>
  <si>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</si>
  <si>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</si>
  <si>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</si>
  <si>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</si>
  <si>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</si>
  <si>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</si>
  <si>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</si>
  <si>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</si>
  <si>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</si>
  <si>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</si>
  <si>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</si>
  <si>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</si>
  <si>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</si>
  <si>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</si>
  <si>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</si>
  <si>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</si>
  <si>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</si>
  <si>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</si>
  <si>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</si>
  <si>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</si>
  <si>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</si>
  <si>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</si>
  <si>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</si>
  <si>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</si>
  <si>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</si>
  <si>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</si>
  <si>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</si>
  <si>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</si>
  <si>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</si>
  <si>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</si>
  <si>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</si>
  <si>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</si>
  <si>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</si>
  <si>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</si>
  <si>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</si>
  <si>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</si>
  <si>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</si>
  <si>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</si>
  <si>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</si>
  <si>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</si>
  <si>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</si>
  <si>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</si>
  <si>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</si>
  <si>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</si>
  <si>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</si>
  <si>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</si>
  <si>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</si>
  <si>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</si>
  <si>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</si>
  <si>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</si>
  <si>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</si>
  <si>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</si>
  <si>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</si>
  <si>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</si>
  <si>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</si>
  <si>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</si>
  <si>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</si>
  <si>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</si>
  <si>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</si>
  <si>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</si>
  <si>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</si>
  <si>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</si>
  <si>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上尾市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</si>
  <si>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</si>
  <si>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</si>
  <si>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</si>
  <si>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</si>
  <si>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</si>
  <si>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</si>
  <si>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</si>
  <si>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</si>
  <si>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</si>
  <si>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</si>
  <si>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水道事業は昭和３９年１０月に給水を開始してから５０年を経過したところである。その間創設期から第５期までの拡張事業を行ったが、今後浄水施設の耐震化や更新、概ね第３期以降に布設した管路の更新等を控えている。また、現在経営状況は健全な状態を維持しているものの、社会的な問題である人口減少や少子高齢化による水需要の減少により今後給水収益の減少が懸念される。平成２７年度に上尾市水道事業ビジョン及び施設整備計画を作成中であり、これらに基づいた事業運営を進め、経営基盤強化の強化とともに施設更新を進める必要がある。</t>
    <rPh sb="196" eb="197">
      <t>オヨ</t>
    </rPh>
    <rPh sb="198" eb="200">
      <t>シセツ</t>
    </rPh>
    <rPh sb="200" eb="202">
      <t>セイビ</t>
    </rPh>
    <rPh sb="202" eb="204">
      <t>ケイカク</t>
    </rPh>
    <phoneticPr fontId="4"/>
  </si>
  <si>
    <t xml:space="preserve"> 平成２２年度から平成２６年度にかけて経営状態に大きな変動は見られず健全な状態を維持している。③流動比率が大きく減少(平成２５年度８６４．３５％→平成２６年度３４４．０３％)しているが、会計制度見直しの影響によるもので、現金預金等の流動資産が減少したものではない。⑥給水原価も会計制度見直しの影響により若干減少し、それに伴い⑤料金回収率も若干上昇しており、全国平均と同様の傾向である。⑦施設利用率(平成２６年度６５．７４％)は平均を上回り施設は有効利用されている一方で、⑧有収率(平成２６年度８９．７３％)が減少傾向にある。有収率は管洗浄等の水質維持のために不可欠な無収水量にも影響される。今後給水人口の減少により給水収益の減少が懸念されるため、維持管理の効率性をより向上させるよう努力しているところである。</t>
    <phoneticPr fontId="4"/>
  </si>
  <si>
    <t>　本市では創設期、第２期拡張期に布設した管路の更新がほぼ完了しており、有形固定資産減価償却率は全国平均や類似団体平均を若干下回る率で推移している。平成２６年度において法定耐用年数を経過した管路は１．７６％と全国平均の１２．４２％、類似団体平均の１３．５７％からみて非常に低い値となっている。上尾道路関連等新設管布設工事により管路更新率は０．４７％と下がっているが、管路経年化率からみると更新が遅れているものではない。</t>
    <rPh sb="35" eb="37">
      <t>ユウケイ</t>
    </rPh>
    <rPh sb="115" eb="117">
      <t>ルイジ</t>
    </rPh>
    <rPh sb="117" eb="119">
      <t>ダンタイ</t>
    </rPh>
    <rPh sb="119" eb="121">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</si>
</sst>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c:v>
                </c:pt>
                <c:pt idx="1">
                  <c:v>0.8</c:v>
                </c:pt>
                <c:pt idx="2">
                  <c:v>0.63</c:v>
                </c:pt>
                <c:pt idx="3">
                  <c:v>0.68</c:v>
                </c:pt>
                <c:pt idx="4">
                  <c:v>0.47</c:v>
                </c:pt>
              </c:numCache>
            </c:numRef>
          </c:val>
        </c:ser>
        <c:dLbls>
          <c:showLegendKey val="0"/>
          <c:showVal val="0"/>
          <c:showCatName val="0"/>
          <c:showSerName val="0"/>
          <c:showPercent val="0"/>
          <c:showBubbleSize val="0"/>
        </c:dLbls>
        <c:gapWidth val="150"/>
        <c:axId val="87574016"/>
        <c:axId val="875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87574016"/>
        <c:axId val="87575936"/>
      </c:lineChart>
      <c:dateAx>
        <c:axId val="87574016"/>
        <c:scaling>
          <c:orientation val="minMax"/>
        </c:scaling>
        <c:delete val="1"/>
        <c:axPos val="b"/>
        <c:numFmt formatCode="ge" sourceLinked="1"/>
        <c:majorTickMark val="none"/>
        <c:minorTickMark val="none"/>
        <c:tickLblPos val="none"/>
        <c:crossAx val="87575936"/>
        <c:crosses val="autoZero"/>
        <c:auto val="1"/>
        <c:lblOffset val="100"/>
        <c:baseTimeUnit val="years"/>
      </c:dateAx>
      <c:valAx>
        <c:axId val="875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65.150000000000006</c:v>
                </c:pt>
                <c:pt idx="1">
                  <c:v>64.19</c:v>
                </c:pt>
                <c:pt idx="2">
                  <c:v>65.400000000000006</c:v>
                </c:pt>
                <c:pt idx="3">
                  <c:v>66.14</c:v>
                </c:pt>
                <c:pt idx="4">
                  <c:v>65.739999999999995</c:v>
                </c:pt>
              </c:numCache>
            </c:numRef>
          </c:val>
        </c:ser>
        <c:dLbls>
          <c:showLegendKey val="0"/>
          <c:showVal val="0"/>
          <c:showCatName val="0"/>
          <c:showSerName val="0"/>
          <c:showPercent val="0"/>
          <c:showBubbleSize val="0"/>
        </c:dLbls>
        <c:gapWidth val="150"/>
        <c:axId val="92452736"/>
        <c:axId val="924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92452736"/>
        <c:axId val="92467200"/>
      </c:lineChart>
      <c:dateAx>
        <c:axId val="92452736"/>
        <c:scaling>
          <c:orientation val="minMax"/>
        </c:scaling>
        <c:delete val="1"/>
        <c:axPos val="b"/>
        <c:numFmt formatCode="ge" sourceLinked="1"/>
        <c:majorTickMark val="none"/>
        <c:minorTickMark val="none"/>
        <c:tickLblPos val="none"/>
        <c:crossAx val="92467200"/>
        <c:crosses val="autoZero"/>
        <c:auto val="1"/>
        <c:lblOffset val="100"/>
        <c:baseTimeUnit val="years"/>
      </c:dateAx>
      <c:valAx>
        <c:axId val="924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93.26</c:v>
                </c:pt>
                <c:pt idx="1">
                  <c:v>91.58</c:v>
                </c:pt>
                <c:pt idx="2">
                  <c:v>91.37</c:v>
                </c:pt>
                <c:pt idx="3">
                  <c:v>90.3</c:v>
                </c:pt>
                <c:pt idx="4">
                  <c:v>89.73</c:v>
                </c:pt>
              </c:numCache>
            </c:numRef>
          </c:val>
        </c:ser>
        <c:dLbls>
          <c:showLegendKey val="0"/>
          <c:showVal val="0"/>
          <c:showCatName val="0"/>
          <c:showSerName val="0"/>
          <c:showPercent val="0"/>
          <c:showBubbleSize val="0"/>
        </c:dLbls>
        <c:gapWidth val="150"/>
        <c:axId val="92554752"/>
        <c:axId val="925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92554752"/>
        <c:axId val="92556672"/>
      </c:lineChart>
      <c:dateAx>
        <c:axId val="92554752"/>
        <c:scaling>
          <c:orientation val="minMax"/>
        </c:scaling>
        <c:delete val="1"/>
        <c:axPos val="b"/>
        <c:numFmt formatCode="ge" sourceLinked="1"/>
        <c:majorTickMark val="none"/>
        <c:minorTickMark val="none"/>
        <c:tickLblPos val="none"/>
        <c:crossAx val="92556672"/>
        <c:crosses val="autoZero"/>
        <c:auto val="1"/>
        <c:lblOffset val="100"/>
        <c:baseTimeUnit val="years"/>
      </c:dateAx>
      <c:valAx>
        <c:axId val="925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119.23</c:v>
                </c:pt>
                <c:pt idx="1">
                  <c:v>117.71</c:v>
                </c:pt>
                <c:pt idx="2">
                  <c:v>119.7</c:v>
                </c:pt>
                <c:pt idx="3">
                  <c:v>117.95</c:v>
                </c:pt>
                <c:pt idx="4">
                  <c:v>117</c:v>
                </c:pt>
              </c:numCache>
            </c:numRef>
          </c:val>
        </c:ser>
        <c:dLbls>
          <c:showLegendKey val="0"/>
          <c:showVal val="0"/>
          <c:showCatName val="0"/>
          <c:showSerName val="0"/>
          <c:showPercent val="0"/>
          <c:showBubbleSize val="0"/>
        </c:dLbls>
        <c:gapWidth val="150"/>
        <c:axId val="92345472"/>
        <c:axId val="923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92345472"/>
        <c:axId val="92347392"/>
      </c:lineChart>
      <c:dateAx>
        <c:axId val="92345472"/>
        <c:scaling>
          <c:orientation val="minMax"/>
        </c:scaling>
        <c:delete val="1"/>
        <c:axPos val="b"/>
        <c:numFmt formatCode="ge" sourceLinked="1"/>
        <c:majorTickMark val="none"/>
        <c:minorTickMark val="none"/>
        <c:tickLblPos val="none"/>
        <c:crossAx val="92347392"/>
        <c:crosses val="autoZero"/>
        <c:auto val="1"/>
        <c:lblOffset val="100"/>
        <c:baseTimeUnit val="years"/>
      </c:dateAx>
      <c:valAx>
        <c:axId val="9234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3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36.92</c:v>
                </c:pt>
                <c:pt idx="1">
                  <c:v>37.56</c:v>
                </c:pt>
                <c:pt idx="2">
                  <c:v>38.049999999999997</c:v>
                </c:pt>
                <c:pt idx="3">
                  <c:v>39.08</c:v>
                </c:pt>
                <c:pt idx="4">
                  <c:v>42.75</c:v>
                </c:pt>
              </c:numCache>
            </c:numRef>
          </c:val>
        </c:ser>
        <c:dLbls>
          <c:showLegendKey val="0"/>
          <c:showVal val="0"/>
          <c:showCatName val="0"/>
          <c:showSerName val="0"/>
          <c:showPercent val="0"/>
          <c:showBubbleSize val="0"/>
        </c:dLbls>
        <c:gapWidth val="150"/>
        <c:axId val="92377856"/>
        <c:axId val="923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92377856"/>
        <c:axId val="92379776"/>
      </c:lineChart>
      <c:dateAx>
        <c:axId val="92377856"/>
        <c:scaling>
          <c:orientation val="minMax"/>
        </c:scaling>
        <c:delete val="1"/>
        <c:axPos val="b"/>
        <c:numFmt formatCode="ge" sourceLinked="1"/>
        <c:majorTickMark val="none"/>
        <c:minorTickMark val="none"/>
        <c:tickLblPos val="none"/>
        <c:crossAx val="92379776"/>
        <c:crosses val="autoZero"/>
        <c:auto val="1"/>
        <c:lblOffset val="100"/>
        <c:baseTimeUnit val="years"/>
      </c:dateAx>
      <c:valAx>
        <c:axId val="923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3.37</c:v>
                </c:pt>
                <c:pt idx="1">
                  <c:v>2.74</c:v>
                </c:pt>
                <c:pt idx="2">
                  <c:v>2.2200000000000002</c:v>
                </c:pt>
                <c:pt idx="3">
                  <c:v>1.84</c:v>
                </c:pt>
                <c:pt idx="4">
                  <c:v>1.76</c:v>
                </c:pt>
              </c:numCache>
            </c:numRef>
          </c:val>
        </c:ser>
        <c:dLbls>
          <c:showLegendKey val="0"/>
          <c:showVal val="0"/>
          <c:showCatName val="0"/>
          <c:showSerName val="0"/>
          <c:showPercent val="0"/>
          <c:showBubbleSize val="0"/>
        </c:dLbls>
        <c:gapWidth val="150"/>
        <c:axId val="92103040"/>
        <c:axId val="921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92103040"/>
        <c:axId val="92104960"/>
      </c:lineChart>
      <c:dateAx>
        <c:axId val="92103040"/>
        <c:scaling>
          <c:orientation val="minMax"/>
        </c:scaling>
        <c:delete val="1"/>
        <c:axPos val="b"/>
        <c:numFmt formatCode="ge" sourceLinked="1"/>
        <c:majorTickMark val="none"/>
        <c:minorTickMark val="none"/>
        <c:tickLblPos val="none"/>
        <c:crossAx val="92104960"/>
        <c:crosses val="autoZero"/>
        <c:auto val="1"/>
        <c:lblOffset val="100"/>
        <c:baseTimeUnit val="years"/>
      </c:dateAx>
      <c:valAx>
        <c:axId val="921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209536"/>
        <c:axId val="922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92209536"/>
        <c:axId val="92211456"/>
      </c:lineChart>
      <c:dateAx>
        <c:axId val="92209536"/>
        <c:scaling>
          <c:orientation val="minMax"/>
        </c:scaling>
        <c:delete val="1"/>
        <c:axPos val="b"/>
        <c:numFmt formatCode="ge" sourceLinked="1"/>
        <c:majorTickMark val="none"/>
        <c:minorTickMark val="none"/>
        <c:tickLblPos val="none"/>
        <c:crossAx val="92211456"/>
        <c:crosses val="autoZero"/>
        <c:auto val="1"/>
        <c:lblOffset val="100"/>
        <c:baseTimeUnit val="years"/>
      </c:dateAx>
      <c:valAx>
        <c:axId val="9221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2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657.78</c:v>
                </c:pt>
                <c:pt idx="1">
                  <c:v>706.95</c:v>
                </c:pt>
                <c:pt idx="2">
                  <c:v>711.1</c:v>
                </c:pt>
                <c:pt idx="3">
                  <c:v>864.35</c:v>
                </c:pt>
                <c:pt idx="4">
                  <c:v>344.03</c:v>
                </c:pt>
              </c:numCache>
            </c:numRef>
          </c:val>
        </c:ser>
        <c:dLbls>
          <c:showLegendKey val="0"/>
          <c:showVal val="0"/>
          <c:showCatName val="0"/>
          <c:showSerName val="0"/>
          <c:showPercent val="0"/>
          <c:showBubbleSize val="0"/>
        </c:dLbls>
        <c:gapWidth val="150"/>
        <c:axId val="92256128"/>
        <c:axId val="922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92256128"/>
        <c:axId val="92258304"/>
      </c:lineChart>
      <c:dateAx>
        <c:axId val="92256128"/>
        <c:scaling>
          <c:orientation val="minMax"/>
        </c:scaling>
        <c:delete val="1"/>
        <c:axPos val="b"/>
        <c:numFmt formatCode="ge" sourceLinked="1"/>
        <c:majorTickMark val="none"/>
        <c:minorTickMark val="none"/>
        <c:tickLblPos val="none"/>
        <c:crossAx val="92258304"/>
        <c:crosses val="autoZero"/>
        <c:auto val="1"/>
        <c:lblOffset val="100"/>
        <c:baseTimeUnit val="years"/>
      </c:dateAx>
      <c:valAx>
        <c:axId val="9225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2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205.52</c:v>
                </c:pt>
                <c:pt idx="1">
                  <c:v>199.54</c:v>
                </c:pt>
                <c:pt idx="2">
                  <c:v>178.58</c:v>
                </c:pt>
                <c:pt idx="3">
                  <c:v>166.38</c:v>
                </c:pt>
                <c:pt idx="4">
                  <c:v>157.84</c:v>
                </c:pt>
              </c:numCache>
            </c:numRef>
          </c:val>
        </c:ser>
        <c:dLbls>
          <c:showLegendKey val="0"/>
          <c:showVal val="0"/>
          <c:showCatName val="0"/>
          <c:showSerName val="0"/>
          <c:showPercent val="0"/>
          <c:showBubbleSize val="0"/>
        </c:dLbls>
        <c:gapWidth val="150"/>
        <c:axId val="92269952"/>
        <c:axId val="922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92269952"/>
        <c:axId val="92284416"/>
      </c:lineChart>
      <c:dateAx>
        <c:axId val="92269952"/>
        <c:scaling>
          <c:orientation val="minMax"/>
        </c:scaling>
        <c:delete val="1"/>
        <c:axPos val="b"/>
        <c:numFmt formatCode="ge" sourceLinked="1"/>
        <c:majorTickMark val="none"/>
        <c:minorTickMark val="none"/>
        <c:tickLblPos val="none"/>
        <c:crossAx val="92284416"/>
        <c:crosses val="autoZero"/>
        <c:auto val="1"/>
        <c:lblOffset val="100"/>
        <c:baseTimeUnit val="years"/>
      </c:dateAx>
      <c:valAx>
        <c:axId val="9228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2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112.24</c:v>
                </c:pt>
                <c:pt idx="1">
                  <c:v>110.55</c:v>
                </c:pt>
                <c:pt idx="2">
                  <c:v>111.03</c:v>
                </c:pt>
                <c:pt idx="3">
                  <c:v>108.78</c:v>
                </c:pt>
                <c:pt idx="4">
                  <c:v>111.17</c:v>
                </c:pt>
              </c:numCache>
            </c:numRef>
          </c:val>
        </c:ser>
        <c:dLbls>
          <c:showLegendKey val="0"/>
          <c:showVal val="0"/>
          <c:showCatName val="0"/>
          <c:showSerName val="0"/>
          <c:showPercent val="0"/>
          <c:showBubbleSize val="0"/>
        </c:dLbls>
        <c:gapWidth val="150"/>
        <c:axId val="92331008"/>
        <c:axId val="923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92331008"/>
        <c:axId val="92333184"/>
      </c:lineChart>
      <c:dateAx>
        <c:axId val="92331008"/>
        <c:scaling>
          <c:orientation val="minMax"/>
        </c:scaling>
        <c:delete val="1"/>
        <c:axPos val="b"/>
        <c:numFmt formatCode="ge" sourceLinked="1"/>
        <c:majorTickMark val="none"/>
        <c:minorTickMark val="none"/>
        <c:tickLblPos val="none"/>
        <c:crossAx val="92333184"/>
        <c:crosses val="autoZero"/>
        <c:auto val="1"/>
        <c:lblOffset val="100"/>
        <c:baseTimeUnit val="years"/>
      </c:dateAx>
      <c:valAx>
        <c:axId val="923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155.32</c:v>
                </c:pt>
                <c:pt idx="1">
                  <c:v>156.54</c:v>
                </c:pt>
                <c:pt idx="2">
                  <c:v>156.47</c:v>
                </c:pt>
                <c:pt idx="3">
                  <c:v>159.79</c:v>
                </c:pt>
                <c:pt idx="4">
                  <c:v>154.32</c:v>
                </c:pt>
              </c:numCache>
            </c:numRef>
          </c:val>
        </c:ser>
        <c:dLbls>
          <c:showLegendKey val="0"/>
          <c:showVal val="0"/>
          <c:showCatName val="0"/>
          <c:showSerName val="0"/>
          <c:showPercent val="0"/>
          <c:showBubbleSize val="0"/>
        </c:dLbls>
        <c:gapWidth val="150"/>
        <c:axId val="92428544"/>
        <c:axId val="924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92428544"/>
        <c:axId val="92430720"/>
      </c:lineChart>
      <c:dateAx>
        <c:axId val="92428544"/>
        <c:scaling>
          <c:orientation val="minMax"/>
        </c:scaling>
        <c:delete val="1"/>
        <c:axPos val="b"/>
        <c:numFmt formatCode="ge" sourceLinked="1"/>
        <c:majorTickMark val="none"/>
        <c:minorTickMark val="none"/>
        <c:tickLblPos val="none"/>
        <c:crossAx val="92430720"/>
        <c:crosses val="autoZero"/>
        <c:auto val="1"/>
        <c:lblOffset val="100"/>
        <c:baseTimeUnit val="years"/>
      </c:dateAx>
      <c:valAx>
        <c:axId val="924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上尾市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227897</v>
      </c>
      <c r="AJ8" s="56"/>
      <c r="AK8" s="56"/>
      <c r="AL8" s="56"/>
      <c r="AM8" s="56"/>
      <c r="AN8" s="56"/>
      <c r="AO8" s="56"/>
      <c r="AP8" s="57"/>
      <c r="AQ8" s="47">
        <f>データ!R6</f>
        <v>45.51</v>
      </c>
      <c r="AR8" s="47"/>
      <c r="AS8" s="47"/>
      <c r="AT8" s="47"/>
      <c r="AU8" s="47"/>
      <c r="AV8" s="47"/>
      <c r="AW8" s="47"/>
      <c r="AX8" s="47"/>
      <c r="AY8" s="47">
        <f>データ!S6</f>
        <v>5007.62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75.34</v>
      </c>
      <c r="K10" s="47"/>
      <c r="L10" s="47"/>
      <c r="M10" s="47"/>
      <c r="N10" s="47"/>
      <c r="O10" s="47"/>
      <c r="P10" s="47"/>
      <c r="Q10" s="47"/>
      <c r="R10" s="47">
        <f>データ!O6</f>
        <v>99.74</v>
      </c>
      <c r="S10" s="47"/>
      <c r="T10" s="47"/>
      <c r="U10" s="47"/>
      <c r="V10" s="47"/>
      <c r="W10" s="47"/>
      <c r="X10" s="47"/>
      <c r="Y10" s="47"/>
      <c r="Z10" s="78">
        <f>データ!P6</f>
        <v>2916</v>
      </c>
      <c r="AA10" s="78"/>
      <c r="AB10" s="78"/>
      <c r="AC10" s="78"/>
      <c r="AD10" s="78"/>
      <c r="AE10" s="78"/>
      <c r="AF10" s="78"/>
      <c r="AG10" s="78"/>
      <c r="AH10" s="2"/>
      <c r="AI10" s="78">
        <f>データ!T6</f>
        <v>227392</v>
      </c>
      <c r="AJ10" s="78"/>
      <c r="AK10" s="78"/>
      <c r="AL10" s="78"/>
      <c r="AM10" s="78"/>
      <c r="AN10" s="78"/>
      <c r="AO10" s="78"/>
      <c r="AP10" s="78"/>
      <c r="AQ10" s="47">
        <f>データ!U6</f>
        <v>45.51</v>
      </c>
      <c r="AR10" s="47"/>
      <c r="AS10" s="47"/>
      <c r="AT10" s="47"/>
      <c r="AU10" s="47"/>
      <c r="AV10" s="47"/>
      <c r="AW10" s="47"/>
      <c r="AX10" s="47"/>
      <c r="AY10" s="47">
        <f>データ!V6</f>
        <v>4996.53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112194</v>
      </c>
      <c r="D6" s="31">
        <f t="shared" si="3"/>
        <v>46</v>
      </c>
      <c r="E6" s="31">
        <f t="shared" si="3"/>
        <v>1</v>
      </c>
      <c r="F6" s="31">
        <f t="shared" si="3"/>
        <v>0</v>
      </c>
      <c r="G6" s="31">
        <f t="shared" si="3"/>
        <v>1</v>
      </c>
      <c r="H6" s="31" t="str">
        <f t="shared" si="3"/>
        <v>埼玉県　上尾市</v>
      </c>
      <c r="I6" s="31" t="str">
        <f t="shared" si="3"/>
        <v>法適用</v>
      </c>
      <c r="J6" s="31" t="str">
        <f t="shared" si="3"/>
        <v>水道事業</v>
      </c>
      <c r="K6" s="31" t="str">
        <f t="shared" si="3"/>
        <v>末端給水事業</v>
      </c>
      <c r="L6" s="31" t="str">
        <f t="shared" si="3"/>
        <v>A2</v>
      </c>
      <c r="M6" s="32" t="str">
        <f t="shared" si="3"/>
        <v>-</v>
      </c>
      <c r="N6" s="32">
        <f t="shared" si="3"/>
        <v>75.34</v>
      </c>
      <c r="O6" s="32">
        <f t="shared" si="3"/>
        <v>99.74</v>
      </c>
      <c r="P6" s="32">
        <f t="shared" si="3"/>
        <v>2916</v>
      </c>
      <c r="Q6" s="32">
        <f t="shared" si="3"/>
        <v>227897</v>
      </c>
      <c r="R6" s="32">
        <f t="shared" si="3"/>
        <v>45.51</v>
      </c>
      <c r="S6" s="32">
        <f t="shared" si="3"/>
        <v>5007.62</v>
      </c>
      <c r="T6" s="32">
        <f t="shared" si="3"/>
        <v>227392</v>
      </c>
      <c r="U6" s="32">
        <f t="shared" si="3"/>
        <v>45.51</v>
      </c>
      <c r="V6" s="32">
        <f t="shared" si="3"/>
        <v>4996.53</v>
      </c>
      <c r="W6" s="33">
        <f>IF(W7="",NA(),W7)</f>
        <v>119.23</v>
      </c>
      <c r="X6" s="33">
        <f t="shared" ref="X6:AF6" si="4">IF(X7="",NA(),X7)</f>
        <v>117.71</v>
      </c>
      <c r="Y6" s="33">
        <f t="shared" si="4"/>
        <v>119.7</v>
      </c>
      <c r="Z6" s="33">
        <f t="shared" si="4"/>
        <v>117.95</v>
      </c>
      <c r="AA6" s="33">
        <f t="shared" si="4"/>
        <v>117</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657.78</v>
      </c>
      <c r="AT6" s="33">
        <f t="shared" ref="AT6:BB6" si="6">IF(AT7="",NA(),AT7)</f>
        <v>706.95</v>
      </c>
      <c r="AU6" s="33">
        <f t="shared" si="6"/>
        <v>711.1</v>
      </c>
      <c r="AV6" s="33">
        <f t="shared" si="6"/>
        <v>864.35</v>
      </c>
      <c r="AW6" s="33">
        <f t="shared" si="6"/>
        <v>344.03</v>
      </c>
      <c r="AX6" s="33">
        <f t="shared" si="6"/>
        <v>545.52</v>
      </c>
      <c r="AY6" s="33">
        <f t="shared" si="6"/>
        <v>602.73</v>
      </c>
      <c r="AZ6" s="33">
        <f t="shared" si="6"/>
        <v>590.46</v>
      </c>
      <c r="BA6" s="33">
        <f t="shared" si="6"/>
        <v>628.34</v>
      </c>
      <c r="BB6" s="33">
        <f t="shared" si="6"/>
        <v>289.8</v>
      </c>
      <c r="BC6" s="32" t="str">
        <f>IF(BC7="","",IF(BC7="-","【-】","【"&amp;SUBSTITUTE(TEXT(BC7,"#,##0.00"),"-","△")&amp;"】"))</f>
        <v>【264.16】</v>
      </c>
      <c r="BD6" s="33">
        <f>IF(BD7="",NA(),BD7)</f>
        <v>205.52</v>
      </c>
      <c r="BE6" s="33">
        <f t="shared" ref="BE6:BM6" si="7">IF(BE7="",NA(),BE7)</f>
        <v>199.54</v>
      </c>
      <c r="BF6" s="33">
        <f t="shared" si="7"/>
        <v>178.58</v>
      </c>
      <c r="BG6" s="33">
        <f t="shared" si="7"/>
        <v>166.38</v>
      </c>
      <c r="BH6" s="33">
        <f t="shared" si="7"/>
        <v>157.84</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112.24</v>
      </c>
      <c r="BP6" s="33">
        <f t="shared" ref="BP6:BX6" si="8">IF(BP7="",NA(),BP7)</f>
        <v>110.55</v>
      </c>
      <c r="BQ6" s="33">
        <f t="shared" si="8"/>
        <v>111.03</v>
      </c>
      <c r="BR6" s="33">
        <f t="shared" si="8"/>
        <v>108.78</v>
      </c>
      <c r="BS6" s="33">
        <f t="shared" si="8"/>
        <v>111.17</v>
      </c>
      <c r="BT6" s="33">
        <f t="shared" si="8"/>
        <v>100.11</v>
      </c>
      <c r="BU6" s="33">
        <f t="shared" si="8"/>
        <v>99</v>
      </c>
      <c r="BV6" s="33">
        <f t="shared" si="8"/>
        <v>99.91</v>
      </c>
      <c r="BW6" s="33">
        <f t="shared" si="8"/>
        <v>99.89</v>
      </c>
      <c r="BX6" s="33">
        <f t="shared" si="8"/>
        <v>107.05</v>
      </c>
      <c r="BY6" s="32" t="str">
        <f>IF(BY7="","",IF(BY7="-","【-】","【"&amp;SUBSTITUTE(TEXT(BY7,"#,##0.00"),"-","△")&amp;"】"))</f>
        <v>【104.60】</v>
      </c>
      <c r="BZ6" s="33">
        <f>IF(BZ7="",NA(),BZ7)</f>
        <v>155.32</v>
      </c>
      <c r="CA6" s="33">
        <f t="shared" ref="CA6:CI6" si="9">IF(CA7="",NA(),CA7)</f>
        <v>156.54</v>
      </c>
      <c r="CB6" s="33">
        <f t="shared" si="9"/>
        <v>156.47</v>
      </c>
      <c r="CC6" s="33">
        <f t="shared" si="9"/>
        <v>159.79</v>
      </c>
      <c r="CD6" s="33">
        <f t="shared" si="9"/>
        <v>154.32</v>
      </c>
      <c r="CE6" s="33">
        <f t="shared" si="9"/>
        <v>163.07</v>
      </c>
      <c r="CF6" s="33">
        <f t="shared" si="9"/>
        <v>164.03</v>
      </c>
      <c r="CG6" s="33">
        <f t="shared" si="9"/>
        <v>164.25</v>
      </c>
      <c r="CH6" s="33">
        <f t="shared" si="9"/>
        <v>165.34</v>
      </c>
      <c r="CI6" s="33">
        <f t="shared" si="9"/>
        <v>155.09</v>
      </c>
      <c r="CJ6" s="32" t="str">
        <f>IF(CJ7="","",IF(CJ7="-","【-】","【"&amp;SUBSTITUTE(TEXT(CJ7,"#,##0.00"),"-","△")&amp;"】"))</f>
        <v>【164.21】</v>
      </c>
      <c r="CK6" s="33">
        <f>IF(CK7="",NA(),CK7)</f>
        <v>65.150000000000006</v>
      </c>
      <c r="CL6" s="33">
        <f t="shared" ref="CL6:CT6" si="10">IF(CL7="",NA(),CL7)</f>
        <v>64.19</v>
      </c>
      <c r="CM6" s="33">
        <f t="shared" si="10"/>
        <v>65.400000000000006</v>
      </c>
      <c r="CN6" s="33">
        <f t="shared" si="10"/>
        <v>66.14</v>
      </c>
      <c r="CO6" s="33">
        <f t="shared" si="10"/>
        <v>65.739999999999995</v>
      </c>
      <c r="CP6" s="33">
        <f t="shared" si="10"/>
        <v>63.67</v>
      </c>
      <c r="CQ6" s="33">
        <f t="shared" si="10"/>
        <v>63.07</v>
      </c>
      <c r="CR6" s="33">
        <f t="shared" si="10"/>
        <v>62.71</v>
      </c>
      <c r="CS6" s="33">
        <f t="shared" si="10"/>
        <v>62.15</v>
      </c>
      <c r="CT6" s="33">
        <f t="shared" si="10"/>
        <v>61.61</v>
      </c>
      <c r="CU6" s="32" t="str">
        <f>IF(CU7="","",IF(CU7="-","【-】","【"&amp;SUBSTITUTE(TEXT(CU7,"#,##0.00"),"-","△")&amp;"】"))</f>
        <v>【59.80】</v>
      </c>
      <c r="CV6" s="33">
        <f>IF(CV7="",NA(),CV7)</f>
        <v>93.26</v>
      </c>
      <c r="CW6" s="33">
        <f t="shared" ref="CW6:DE6" si="11">IF(CW7="",NA(),CW7)</f>
        <v>91.58</v>
      </c>
      <c r="CX6" s="33">
        <f t="shared" si="11"/>
        <v>91.37</v>
      </c>
      <c r="CY6" s="33">
        <f t="shared" si="11"/>
        <v>90.3</v>
      </c>
      <c r="CZ6" s="33">
        <f t="shared" si="11"/>
        <v>89.73</v>
      </c>
      <c r="DA6" s="33">
        <f t="shared" si="11"/>
        <v>90.67</v>
      </c>
      <c r="DB6" s="33">
        <f t="shared" si="11"/>
        <v>89.96</v>
      </c>
      <c r="DC6" s="33">
        <f t="shared" si="11"/>
        <v>90.54</v>
      </c>
      <c r="DD6" s="33">
        <f t="shared" si="11"/>
        <v>90.64</v>
      </c>
      <c r="DE6" s="33">
        <f t="shared" si="11"/>
        <v>90.23</v>
      </c>
      <c r="DF6" s="32" t="str">
        <f>IF(DF7="","",IF(DF7="-","【-】","【"&amp;SUBSTITUTE(TEXT(DF7,"#,##0.00"),"-","△")&amp;"】"))</f>
        <v>【89.78】</v>
      </c>
      <c r="DG6" s="33">
        <f>IF(DG7="",NA(),DG7)</f>
        <v>36.92</v>
      </c>
      <c r="DH6" s="33">
        <f t="shared" ref="DH6:DP6" si="12">IF(DH7="",NA(),DH7)</f>
        <v>37.56</v>
      </c>
      <c r="DI6" s="33">
        <f t="shared" si="12"/>
        <v>38.049999999999997</v>
      </c>
      <c r="DJ6" s="33">
        <f t="shared" si="12"/>
        <v>39.08</v>
      </c>
      <c r="DK6" s="33">
        <f t="shared" si="12"/>
        <v>42.75</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3.37</v>
      </c>
      <c r="DS6" s="33">
        <f t="shared" ref="DS6:EA6" si="13">IF(DS7="",NA(),DS7)</f>
        <v>2.74</v>
      </c>
      <c r="DT6" s="33">
        <f t="shared" si="13"/>
        <v>2.2200000000000002</v>
      </c>
      <c r="DU6" s="33">
        <f t="shared" si="13"/>
        <v>1.84</v>
      </c>
      <c r="DV6" s="33">
        <f t="shared" si="13"/>
        <v>1.76</v>
      </c>
      <c r="DW6" s="33">
        <f t="shared" si="13"/>
        <v>9.42</v>
      </c>
      <c r="DX6" s="33">
        <f t="shared" si="13"/>
        <v>9.92</v>
      </c>
      <c r="DY6" s="33">
        <f t="shared" si="13"/>
        <v>11.07</v>
      </c>
      <c r="DZ6" s="33">
        <f t="shared" si="13"/>
        <v>12.21</v>
      </c>
      <c r="EA6" s="33">
        <f t="shared" si="13"/>
        <v>13.57</v>
      </c>
      <c r="EB6" s="32" t="str">
        <f>IF(EB7="","",IF(EB7="-","【-】","【"&amp;SUBSTITUTE(TEXT(EB7,"#,##0.00"),"-","△")&amp;"】"))</f>
        <v>【12.42】</v>
      </c>
      <c r="EC6" s="33">
        <f>IF(EC7="",NA(),EC7)</f>
        <v>0.7</v>
      </c>
      <c r="ED6" s="33">
        <f t="shared" ref="ED6:EL6" si="14">IF(ED7="",NA(),ED7)</f>
        <v>0.8</v>
      </c>
      <c r="EE6" s="33">
        <f t="shared" si="14"/>
        <v>0.63</v>
      </c>
      <c r="EF6" s="33">
        <f t="shared" si="14"/>
        <v>0.68</v>
      </c>
      <c r="EG6" s="33">
        <f t="shared" si="14"/>
        <v>0.47</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112194</v>
      </c>
      <c r="D7" s="35">
        <v>46</v>
      </c>
      <c r="E7" s="35">
        <v>1</v>
      </c>
      <c r="F7" s="35">
        <v>0</v>
      </c>
      <c r="G7" s="35">
        <v>1</v>
      </c>
      <c r="H7" s="35" t="s">
        <v>93</v>
      </c>
      <c r="I7" s="35" t="s">
        <v>94</v>
      </c>
      <c r="J7" s="35" t="s">
        <v>95</v>
      </c>
      <c r="K7" s="35" t="s">
        <v>96</v>
      </c>
      <c r="L7" s="35" t="s">
        <v>97</v>
      </c>
      <c r="M7" s="36" t="s">
        <v>98</v>
      </c>
      <c r="N7" s="36">
        <v>75.34</v>
      </c>
      <c r="O7" s="36">
        <v>99.74</v>
      </c>
      <c r="P7" s="36">
        <v>2916</v>
      </c>
      <c r="Q7" s="36">
        <v>227897</v>
      </c>
      <c r="R7" s="36">
        <v>45.51</v>
      </c>
      <c r="S7" s="36">
        <v>5007.62</v>
      </c>
      <c r="T7" s="36">
        <v>227392</v>
      </c>
      <c r="U7" s="36">
        <v>45.51</v>
      </c>
      <c r="V7" s="36">
        <v>4996.53</v>
      </c>
      <c r="W7" s="36">
        <v>119.23</v>
      </c>
      <c r="X7" s="36">
        <v>117.71</v>
      </c>
      <c r="Y7" s="36">
        <v>119.7</v>
      </c>
      <c r="Z7" s="36">
        <v>117.95</v>
      </c>
      <c r="AA7" s="36">
        <v>117</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657.78</v>
      </c>
      <c r="AT7" s="36">
        <v>706.95</v>
      </c>
      <c r="AU7" s="36">
        <v>711.1</v>
      </c>
      <c r="AV7" s="36">
        <v>864.35</v>
      </c>
      <c r="AW7" s="36">
        <v>344.03</v>
      </c>
      <c r="AX7" s="36">
        <v>545.52</v>
      </c>
      <c r="AY7" s="36">
        <v>602.73</v>
      </c>
      <c r="AZ7" s="36">
        <v>590.46</v>
      </c>
      <c r="BA7" s="36">
        <v>628.34</v>
      </c>
      <c r="BB7" s="36">
        <v>289.8</v>
      </c>
      <c r="BC7" s="36">
        <v>264.16000000000003</v>
      </c>
      <c r="BD7" s="36">
        <v>205.52</v>
      </c>
      <c r="BE7" s="36">
        <v>199.54</v>
      </c>
      <c r="BF7" s="36">
        <v>178.58</v>
      </c>
      <c r="BG7" s="36">
        <v>166.38</v>
      </c>
      <c r="BH7" s="36">
        <v>157.84</v>
      </c>
      <c r="BI7" s="36">
        <v>313.52999999999997</v>
      </c>
      <c r="BJ7" s="36">
        <v>310.79000000000002</v>
      </c>
      <c r="BK7" s="36">
        <v>299.16000000000003</v>
      </c>
      <c r="BL7" s="36">
        <v>297.13</v>
      </c>
      <c r="BM7" s="36">
        <v>301.99</v>
      </c>
      <c r="BN7" s="36">
        <v>283.72000000000003</v>
      </c>
      <c r="BO7" s="36">
        <v>112.24</v>
      </c>
      <c r="BP7" s="36">
        <v>110.55</v>
      </c>
      <c r="BQ7" s="36">
        <v>111.03</v>
      </c>
      <c r="BR7" s="36">
        <v>108.78</v>
      </c>
      <c r="BS7" s="36">
        <v>111.17</v>
      </c>
      <c r="BT7" s="36">
        <v>100.11</v>
      </c>
      <c r="BU7" s="36">
        <v>99</v>
      </c>
      <c r="BV7" s="36">
        <v>99.91</v>
      </c>
      <c r="BW7" s="36">
        <v>99.89</v>
      </c>
      <c r="BX7" s="36">
        <v>107.05</v>
      </c>
      <c r="BY7" s="36">
        <v>104.6</v>
      </c>
      <c r="BZ7" s="36">
        <v>155.32</v>
      </c>
      <c r="CA7" s="36">
        <v>156.54</v>
      </c>
      <c r="CB7" s="36">
        <v>156.47</v>
      </c>
      <c r="CC7" s="36">
        <v>159.79</v>
      </c>
      <c r="CD7" s="36">
        <v>154.32</v>
      </c>
      <c r="CE7" s="36">
        <v>163.07</v>
      </c>
      <c r="CF7" s="36">
        <v>164.03</v>
      </c>
      <c r="CG7" s="36">
        <v>164.25</v>
      </c>
      <c r="CH7" s="36">
        <v>165.34</v>
      </c>
      <c r="CI7" s="36">
        <v>155.09</v>
      </c>
      <c r="CJ7" s="36">
        <v>164.21</v>
      </c>
      <c r="CK7" s="36">
        <v>65.150000000000006</v>
      </c>
      <c r="CL7" s="36">
        <v>64.19</v>
      </c>
      <c r="CM7" s="36">
        <v>65.400000000000006</v>
      </c>
      <c r="CN7" s="36">
        <v>66.14</v>
      </c>
      <c r="CO7" s="36">
        <v>65.739999999999995</v>
      </c>
      <c r="CP7" s="36">
        <v>63.67</v>
      </c>
      <c r="CQ7" s="36">
        <v>63.07</v>
      </c>
      <c r="CR7" s="36">
        <v>62.71</v>
      </c>
      <c r="CS7" s="36">
        <v>62.15</v>
      </c>
      <c r="CT7" s="36">
        <v>61.61</v>
      </c>
      <c r="CU7" s="36">
        <v>59.8</v>
      </c>
      <c r="CV7" s="36">
        <v>93.26</v>
      </c>
      <c r="CW7" s="36">
        <v>91.58</v>
      </c>
      <c r="CX7" s="36">
        <v>91.37</v>
      </c>
      <c r="CY7" s="36">
        <v>90.3</v>
      </c>
      <c r="CZ7" s="36">
        <v>89.73</v>
      </c>
      <c r="DA7" s="36">
        <v>90.67</v>
      </c>
      <c r="DB7" s="36">
        <v>89.96</v>
      </c>
      <c r="DC7" s="36">
        <v>90.54</v>
      </c>
      <c r="DD7" s="36">
        <v>90.64</v>
      </c>
      <c r="DE7" s="36">
        <v>90.23</v>
      </c>
      <c r="DF7" s="36">
        <v>89.78</v>
      </c>
      <c r="DG7" s="36">
        <v>36.92</v>
      </c>
      <c r="DH7" s="36">
        <v>37.56</v>
      </c>
      <c r="DI7" s="36">
        <v>38.049999999999997</v>
      </c>
      <c r="DJ7" s="36">
        <v>39.08</v>
      </c>
      <c r="DK7" s="36">
        <v>42.75</v>
      </c>
      <c r="DL7" s="36">
        <v>40.369999999999997</v>
      </c>
      <c r="DM7" s="36">
        <v>41.47</v>
      </c>
      <c r="DN7" s="36">
        <v>42.43</v>
      </c>
      <c r="DO7" s="36">
        <v>43.24</v>
      </c>
      <c r="DP7" s="36">
        <v>46.36</v>
      </c>
      <c r="DQ7" s="36">
        <v>46.31</v>
      </c>
      <c r="DR7" s="36">
        <v>3.37</v>
      </c>
      <c r="DS7" s="36">
        <v>2.74</v>
      </c>
      <c r="DT7" s="36">
        <v>2.2200000000000002</v>
      </c>
      <c r="DU7" s="36">
        <v>1.84</v>
      </c>
      <c r="DV7" s="36">
        <v>1.76</v>
      </c>
      <c r="DW7" s="36">
        <v>9.42</v>
      </c>
      <c r="DX7" s="36">
        <v>9.92</v>
      </c>
      <c r="DY7" s="36">
        <v>11.07</v>
      </c>
      <c r="DZ7" s="36">
        <v>12.21</v>
      </c>
      <c r="EA7" s="36">
        <v>13.57</v>
      </c>
      <c r="EB7" s="36">
        <v>12.42</v>
      </c>
      <c r="EC7" s="36">
        <v>0.7</v>
      </c>
      <c r="ED7" s="36">
        <v>0.8</v>
      </c>
      <c r="EE7" s="36">
        <v>0.63</v>
      </c>
      <c r="EF7" s="36">
        <v>0.68</v>
      </c>
      <c r="EG7" s="36">
        <v>0.47</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2016-03-14T01:19:52Z</cp:lastPrinted>
  <dcterms:created xsi:type="dcterms:W3CDTF">2016-01-18T04:43:19Z</dcterms:created>
  <dcterms:modified xsi:type="dcterms:W3CDTF">2016-03-14T01:19:56Z</dcterms:modified>
  <cp:category/>
</cp:coreProperties>
</file>