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<sst xmlns="http://schemas.openxmlformats.org/spreadsheetml/2006/main" count="221" uniqueCount="111">
  <si>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</si>
  <si>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</si>
  <si>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</si>
  <si>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</si>
  <si>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</si>
  <si>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</si>
  <si>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</si>
  <si>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</si>
  <si>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</si>
  <si>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</si>
  <si>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</si>
  <si>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</si>
  <si>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</si>
  <si>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</si>
  <si>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</si>
  <si>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</si>
  <si>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</si>
  <si>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</si>
  <si>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</si>
  <si>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</si>
  <si>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</si>
  <si>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</si>
  <si>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</si>
  <si>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</si>
  <si>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</si>
  <si>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</si>
  <si>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</si>
  <si>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</si>
  <si>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</si>
  <si>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</si>
  <si>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</si>
  <si>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</si>
  <si>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</si>
  <si>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</si>
  <si>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</si>
  <si>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</si>
  <si>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</si>
  <si>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</si>
  <si>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</si>
  <si>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</si>
  <si>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</si>
  <si>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</si>
  <si>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</si>
  <si>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</si>
  <si>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</si>
  <si>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</si>
  <si>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</si>
  <si>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</si>
  <si>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</si>
  <si>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</si>
  <si>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</si>
  <si>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</si>
  <si>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</si>
  <si>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</si>
  <si>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</si>
  <si>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</si>
  <si>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</si>
  <si>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</si>
  <si>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</si>
  <si>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</si>
  <si>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</si>
  <si>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</si>
  <si>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</si>
  <si>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</si>
  <si>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</si>
  <si>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</si>
  <si>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</si>
  <si>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</si>
  <si>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</si>
  <si>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</si>
  <si>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</si>
  <si>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</si>
  <si>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</si>
  <si>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</si>
  <si>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</si>
  <si>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</si>
  <si>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</si>
  <si>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</si>
  <si>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</si>
  <si>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</si>
  <si>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</si>
  <si>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</si>
  <si>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</si>
  <si>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</si>
  <si>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</si>
  <si>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</si>
  <si>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</si>
  <si>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</si>
  <si>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</si>
  <si>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</si>
  <si>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</si>
  <si>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</si>
  <si>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</si>
  <si>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</si>
  <si>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</si>
  <si>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</si>
  <si>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飯能市</t>
  </si>
  <si>
    <t>法非適用</t>
  </si>
  <si>
    <t>下水道事業</t>
  </si>
  <si>
    <t>公共下水道</t>
  </si>
  <si>
    <t>Bc1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</si>
  <si>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</si>
  <si>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</si>
  <si>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</si>
  <si>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</si>
  <si>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</si>
  <si>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</si>
  <si>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</si>
  <si>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・2度の使用料改定の実施により、収益的収支比率、経費回収率などが上昇し、経営改善が図られてきている。
・未普及対策を優先的に進めていくが、計画的な修繕、下水道施設の更新などにも着手し、進めていく必要がある。
</t>
    <rPh sb="2" eb="3">
      <t>ド</t>
    </rPh>
    <rPh sb="4" eb="7">
      <t>シヨウリョウ</t>
    </rPh>
    <rPh sb="7" eb="9">
      <t>カイテイ</t>
    </rPh>
    <rPh sb="10" eb="12">
      <t>ジッシ</t>
    </rPh>
    <rPh sb="16" eb="19">
      <t>シュウエキテキ</t>
    </rPh>
    <rPh sb="19" eb="21">
      <t>シュウシ</t>
    </rPh>
    <rPh sb="21" eb="23">
      <t>ヒリツ</t>
    </rPh>
    <rPh sb="24" eb="26">
      <t>ケイヒ</t>
    </rPh>
    <rPh sb="26" eb="28">
      <t>カイシュウ</t>
    </rPh>
    <rPh sb="28" eb="29">
      <t>リツ</t>
    </rPh>
    <rPh sb="32" eb="34">
      <t>ジョウショウ</t>
    </rPh>
    <rPh sb="36" eb="38">
      <t>ケイエイ</t>
    </rPh>
    <rPh sb="38" eb="40">
      <t>カイゼン</t>
    </rPh>
    <rPh sb="41" eb="42">
      <t>ハカ</t>
    </rPh>
    <rPh sb="76" eb="79">
      <t>ゲスイドウ</t>
    </rPh>
    <rPh sb="79" eb="81">
      <t>シセツ</t>
    </rPh>
    <rPh sb="88" eb="90">
      <t>チャクシュ</t>
    </rPh>
    <rPh sb="97" eb="99">
      <t>ヒツヨウ</t>
    </rPh>
    <phoneticPr fontId="4"/>
  </si>
  <si>
    <t>・昭和28年度から下水道事業に取り組んでいることから、下水道施設の老朽化が進んでいるが、現在も未普及対策の汚水管渠整備を進めていることから、管渠更新が進んでおらず、管渠改善率が低い状況である。今後、未普及対策とともに老朽化対策を進めていく必要がある。</t>
    <rPh sb="1" eb="3">
      <t>ショウワ</t>
    </rPh>
    <rPh sb="5" eb="7">
      <t>ネンド</t>
    </rPh>
    <rPh sb="9" eb="12">
      <t>ゲスイドウ</t>
    </rPh>
    <rPh sb="12" eb="14">
      <t>ジギョウ</t>
    </rPh>
    <rPh sb="15" eb="16">
      <t>ト</t>
    </rPh>
    <rPh sb="17" eb="18">
      <t>ク</t>
    </rPh>
    <rPh sb="27" eb="30">
      <t>ゲスイドウ</t>
    </rPh>
    <rPh sb="30" eb="32">
      <t>シセツ</t>
    </rPh>
    <rPh sb="33" eb="35">
      <t>ロウキュウ</t>
    </rPh>
    <rPh sb="35" eb="36">
      <t>カ</t>
    </rPh>
    <rPh sb="37" eb="38">
      <t>スス</t>
    </rPh>
    <rPh sb="44" eb="46">
      <t>ゲンザイ</t>
    </rPh>
    <rPh sb="47" eb="48">
      <t>ミ</t>
    </rPh>
    <rPh sb="55" eb="57">
      <t>カンキョ</t>
    </rPh>
    <rPh sb="70" eb="72">
      <t>カンキョ</t>
    </rPh>
    <rPh sb="82" eb="84">
      <t>カンキョ</t>
    </rPh>
    <rPh sb="84" eb="86">
      <t>カイゼン</t>
    </rPh>
    <rPh sb="86" eb="87">
      <t>リツ</t>
    </rPh>
    <rPh sb="88" eb="89">
      <t>ヒク</t>
    </rPh>
    <rPh sb="90" eb="92">
      <t>ジョウキョウ</t>
    </rPh>
    <rPh sb="99" eb="102">
      <t>ミフキュウ</t>
    </rPh>
    <rPh sb="102" eb="104">
      <t>タイサク</t>
    </rPh>
    <rPh sb="119" eb="121">
      <t>ヒツヨウ</t>
    </rPh>
    <phoneticPr fontId="4"/>
  </si>
  <si>
    <t>・収益的収支比率は100％未満で推移している。単独の終末処理場を有し、修繕などの維持管理費がかさんでいることが要因と考える。使用料改定を平成23年度及び平成26年度の2回実施し、平成22年度に78.34％であったものが、平成26年度には95.82％まで上昇し、収益的収支比率の向上が図られている。
・企業債残高対事業規模比率は下降傾向で推移している。平成22年度と比較し平成26年度では、類似団体平均値との開きは縮小している。今後も企業債の借入を精査し、企業債残高の上昇を抑制していく。
・経費回収率は上昇傾向で推移している。使用料改定を2回実施し、平成26年度には96.05%まで上昇しており、改善が図られている。
・施設利用率は約60％で推移している。最大稼働率は100%を超えている状況であることから、最大稼働率など他の指標の推移も見ながら、今後の施設の効率性、運営体制、投資のあり方などを検討する必要がある。
・水洗化率は約95％で推移し、類似団体平均値よりも高い水準を維持している。未接続世帯への働きかけや管渠整備に併せた接続の働きかけなど、水洗化活動の効果である。今後も未接続世帯や事業所等への水洗化活動に積極的に取り組み、水洗化率の向上を図っていく。</t>
    <rPh sb="26" eb="28">
      <t>シュウマツ</t>
    </rPh>
    <rPh sb="58" eb="59">
      <t>カンガ</t>
    </rPh>
    <rPh sb="84" eb="85">
      <t>カイ</t>
    </rPh>
    <rPh sb="85" eb="87">
      <t>ジッシ</t>
    </rPh>
    <rPh sb="141" eb="142">
      <t>ハカ</t>
    </rPh>
    <rPh sb="183" eb="185">
      <t>ヒカク</t>
    </rPh>
    <rPh sb="253" eb="255">
      <t>ジョウショウ</t>
    </rPh>
    <rPh sb="255" eb="257">
      <t>ケイコウ</t>
    </rPh>
    <rPh sb="258" eb="260">
      <t>スイイ</t>
    </rPh>
    <rPh sb="272" eb="273">
      <t>カイ</t>
    </rPh>
    <rPh sb="273" eb="275">
      <t>ジッシ</t>
    </rPh>
    <rPh sb="342" eb="343">
      <t>コ</t>
    </rPh>
    <rPh sb="347" eb="349">
      <t>ジョウキョウ</t>
    </rPh>
    <rPh sb="364" eb="365">
      <t>タ</t>
    </rPh>
    <rPh sb="366" eb="368">
      <t>シヒョウ</t>
    </rPh>
    <rPh sb="369" eb="371">
      <t>スイイ</t>
    </rPh>
    <rPh sb="377" eb="379">
      <t>コンゴ</t>
    </rPh>
    <rPh sb="428" eb="430">
      <t>ルイジ</t>
    </rPh>
    <rPh sb="430" eb="432">
      <t>ダンタイ</t>
    </rPh>
    <rPh sb="462" eb="464">
      <t>カンキョ</t>
    </rPh>
    <rPh sb="470" eb="472">
      <t>セツゾク</t>
    </rPh>
    <rPh sb="513" eb="516">
      <t>セッキョクテキ</t>
    </rPh>
    <rPh sb="517" eb="518">
      <t>ト</t>
    </rPh>
    <rPh sb="519" eb="520">
      <t>ク</t>
    </rPh>
    <rPh sb="527" eb="529">
      <t>コウジョウ</t>
    </rPh>
    <rPh sb="530" eb="531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</si>
</sst>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61376"/>
        <c:axId val="18346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0.05</c:v>
                </c:pt>
                <c:pt idx="2">
                  <c:v>0.04</c:v>
                </c:pt>
                <c:pt idx="3">
                  <c:v>0.05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461376"/>
        <c:axId val="183463296"/>
      </c:lineChart>
      <c:dateAx>
        <c:axId val="18346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463296"/>
        <c:crosses val="autoZero"/>
        <c:auto val="1"/>
        <c:lblOffset val="100"/>
        <c:baseTimeUnit val="years"/>
      </c:dateAx>
      <c:valAx>
        <c:axId val="18346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46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59.29</c:v>
                </c:pt>
                <c:pt idx="1">
                  <c:v>59.91</c:v>
                </c:pt>
                <c:pt idx="2">
                  <c:v>56.81</c:v>
                </c:pt>
                <c:pt idx="3">
                  <c:v>59.89</c:v>
                </c:pt>
                <c:pt idx="4">
                  <c:v>58.79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43488"/>
        <c:axId val="18454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64.180000000000007</c:v>
                </c:pt>
                <c:pt idx="1">
                  <c:v>64.2</c:v>
                </c:pt>
                <c:pt idx="2">
                  <c:v>64.75</c:v>
                </c:pt>
                <c:pt idx="3">
                  <c:v>62.03</c:v>
                </c:pt>
                <c:pt idx="4">
                  <c:v>59.27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43488"/>
        <c:axId val="184545664"/>
      </c:lineChart>
      <c:dateAx>
        <c:axId val="18454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545664"/>
        <c:crosses val="autoZero"/>
        <c:auto val="1"/>
        <c:lblOffset val="100"/>
        <c:baseTimeUnit val="years"/>
      </c:dateAx>
      <c:valAx>
        <c:axId val="18454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54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94.38</c:v>
                </c:pt>
                <c:pt idx="1">
                  <c:v>95.23</c:v>
                </c:pt>
                <c:pt idx="2">
                  <c:v>95.18</c:v>
                </c:pt>
                <c:pt idx="3">
                  <c:v>95.46</c:v>
                </c:pt>
                <c:pt idx="4">
                  <c:v>95.32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14752"/>
        <c:axId val="18471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93.17</c:v>
                </c:pt>
                <c:pt idx="1">
                  <c:v>93.37</c:v>
                </c:pt>
                <c:pt idx="2">
                  <c:v>92.84</c:v>
                </c:pt>
                <c:pt idx="3">
                  <c:v>93.53</c:v>
                </c:pt>
                <c:pt idx="4">
                  <c:v>92.82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714752"/>
        <c:axId val="184716672"/>
      </c:lineChart>
      <c:dateAx>
        <c:axId val="18471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716672"/>
        <c:crosses val="autoZero"/>
        <c:auto val="1"/>
        <c:lblOffset val="100"/>
        <c:baseTimeUnit val="years"/>
      </c:dateAx>
      <c:valAx>
        <c:axId val="18471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71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78.34</c:v>
                </c:pt>
                <c:pt idx="1">
                  <c:v>91.04</c:v>
                </c:pt>
                <c:pt idx="2">
                  <c:v>92.09</c:v>
                </c:pt>
                <c:pt idx="3">
                  <c:v>92.58</c:v>
                </c:pt>
                <c:pt idx="4">
                  <c:v>95.82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22848"/>
        <c:axId val="18422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22848"/>
        <c:axId val="184224768"/>
      </c:lineChart>
      <c:dateAx>
        <c:axId val="18422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224768"/>
        <c:crosses val="autoZero"/>
        <c:auto val="1"/>
        <c:lblOffset val="100"/>
        <c:baseTimeUnit val="years"/>
      </c:dateAx>
      <c:valAx>
        <c:axId val="18422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22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63424"/>
        <c:axId val="18426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63424"/>
        <c:axId val="184265344"/>
      </c:lineChart>
      <c:dateAx>
        <c:axId val="18426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265344"/>
        <c:crosses val="autoZero"/>
        <c:auto val="1"/>
        <c:lblOffset val="100"/>
        <c:baseTimeUnit val="years"/>
      </c:dateAx>
      <c:valAx>
        <c:axId val="18426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26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9632"/>
        <c:axId val="18432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09632"/>
        <c:axId val="184328192"/>
      </c:lineChart>
      <c:dateAx>
        <c:axId val="18430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328192"/>
        <c:crosses val="autoZero"/>
        <c:auto val="1"/>
        <c:lblOffset val="100"/>
        <c:baseTimeUnit val="years"/>
      </c:dateAx>
      <c:valAx>
        <c:axId val="18432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30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38688"/>
        <c:axId val="18463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38688"/>
        <c:axId val="184631680"/>
      </c:lineChart>
      <c:dateAx>
        <c:axId val="18433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631680"/>
        <c:crosses val="autoZero"/>
        <c:auto val="1"/>
        <c:lblOffset val="100"/>
        <c:baseTimeUnit val="years"/>
      </c:dateAx>
      <c:valAx>
        <c:axId val="18463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33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53696"/>
        <c:axId val="18465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53696"/>
        <c:axId val="184655872"/>
      </c:lineChart>
      <c:dateAx>
        <c:axId val="18465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655872"/>
        <c:crosses val="autoZero"/>
        <c:auto val="1"/>
        <c:lblOffset val="100"/>
        <c:baseTimeUnit val="years"/>
      </c:dateAx>
      <c:valAx>
        <c:axId val="18465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65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947.14</c:v>
                </c:pt>
                <c:pt idx="1">
                  <c:v>789.35</c:v>
                </c:pt>
                <c:pt idx="2">
                  <c:v>740.53</c:v>
                </c:pt>
                <c:pt idx="3">
                  <c:v>766.7</c:v>
                </c:pt>
                <c:pt idx="4">
                  <c:v>675.13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32128"/>
        <c:axId val="18443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783.38</c:v>
                </c:pt>
                <c:pt idx="1">
                  <c:v>742.31</c:v>
                </c:pt>
                <c:pt idx="2">
                  <c:v>708.85</c:v>
                </c:pt>
                <c:pt idx="3">
                  <c:v>660.23</c:v>
                </c:pt>
                <c:pt idx="4">
                  <c:v>658.6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32128"/>
        <c:axId val="184434048"/>
      </c:lineChart>
      <c:dateAx>
        <c:axId val="18443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434048"/>
        <c:crosses val="autoZero"/>
        <c:auto val="1"/>
        <c:lblOffset val="100"/>
        <c:baseTimeUnit val="years"/>
      </c:dateAx>
      <c:valAx>
        <c:axId val="18443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3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74.819999999999993</c:v>
                </c:pt>
                <c:pt idx="1">
                  <c:v>88.61</c:v>
                </c:pt>
                <c:pt idx="2">
                  <c:v>89.52</c:v>
                </c:pt>
                <c:pt idx="3">
                  <c:v>89.52</c:v>
                </c:pt>
                <c:pt idx="4">
                  <c:v>96.05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64512"/>
        <c:axId val="18446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88.04</c:v>
                </c:pt>
                <c:pt idx="1">
                  <c:v>86.6</c:v>
                </c:pt>
                <c:pt idx="2">
                  <c:v>89.47</c:v>
                </c:pt>
                <c:pt idx="3">
                  <c:v>88.7</c:v>
                </c:pt>
                <c:pt idx="4">
                  <c:v>88.44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64512"/>
        <c:axId val="184466432"/>
      </c:lineChart>
      <c:dateAx>
        <c:axId val="18446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466432"/>
        <c:crosses val="autoZero"/>
        <c:auto val="1"/>
        <c:lblOffset val="100"/>
        <c:baseTimeUnit val="years"/>
      </c:dateAx>
      <c:valAx>
        <c:axId val="18446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6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86528"/>
        <c:axId val="18450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142.58000000000001</c:v>
                </c:pt>
                <c:pt idx="1">
                  <c:v>144.15</c:v>
                </c:pt>
                <c:pt idx="2">
                  <c:v>143.47999999999999</c:v>
                </c:pt>
                <c:pt idx="3">
                  <c:v>145.05000000000001</c:v>
                </c:pt>
                <c:pt idx="4">
                  <c:v>147.15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86528"/>
        <c:axId val="184505088"/>
      </c:lineChart>
      <c:dateAx>
        <c:axId val="18448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505088"/>
        <c:crosses val="autoZero"/>
        <c:auto val="1"/>
        <c:lblOffset val="100"/>
        <c:baseTimeUnit val="years"/>
      </c:dateAx>
      <c:valAx>
        <c:axId val="18450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8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4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埼玉県　飯能市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Bc1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80823</v>
      </c>
      <c r="AM8" s="47"/>
      <c r="AN8" s="47"/>
      <c r="AO8" s="47"/>
      <c r="AP8" s="47"/>
      <c r="AQ8" s="47"/>
      <c r="AR8" s="47"/>
      <c r="AS8" s="47"/>
      <c r="AT8" s="43">
        <f>データ!S6</f>
        <v>193.05</v>
      </c>
      <c r="AU8" s="43"/>
      <c r="AV8" s="43"/>
      <c r="AW8" s="43"/>
      <c r="AX8" s="43"/>
      <c r="AY8" s="43"/>
      <c r="AZ8" s="43"/>
      <c r="BA8" s="43"/>
      <c r="BB8" s="43">
        <f>データ!T6</f>
        <v>418.66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65.34</v>
      </c>
      <c r="Q10" s="43"/>
      <c r="R10" s="43"/>
      <c r="S10" s="43"/>
      <c r="T10" s="43"/>
      <c r="U10" s="43"/>
      <c r="V10" s="43"/>
      <c r="W10" s="43">
        <f>データ!P6</f>
        <v>89.05</v>
      </c>
      <c r="X10" s="43"/>
      <c r="Y10" s="43"/>
      <c r="Z10" s="43"/>
      <c r="AA10" s="43"/>
      <c r="AB10" s="43"/>
      <c r="AC10" s="43"/>
      <c r="AD10" s="47">
        <f>データ!Q6</f>
        <v>2656</v>
      </c>
      <c r="AE10" s="47"/>
      <c r="AF10" s="47"/>
      <c r="AG10" s="47"/>
      <c r="AH10" s="47"/>
      <c r="AI10" s="47"/>
      <c r="AJ10" s="47"/>
      <c r="AK10" s="2"/>
      <c r="AL10" s="47">
        <f>データ!U6</f>
        <v>52714</v>
      </c>
      <c r="AM10" s="47"/>
      <c r="AN10" s="47"/>
      <c r="AO10" s="47"/>
      <c r="AP10" s="47"/>
      <c r="AQ10" s="47"/>
      <c r="AR10" s="47"/>
      <c r="AS10" s="47"/>
      <c r="AT10" s="43">
        <f>データ!V6</f>
        <v>9.93</v>
      </c>
      <c r="AU10" s="43"/>
      <c r="AV10" s="43"/>
      <c r="AW10" s="43"/>
      <c r="AX10" s="43"/>
      <c r="AY10" s="43"/>
      <c r="AZ10" s="43"/>
      <c r="BA10" s="43"/>
      <c r="BB10" s="43">
        <f>データ!W6</f>
        <v>5308.56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112097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埼玉県　飯能市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Bc1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65.34</v>
      </c>
      <c r="P6" s="32">
        <f t="shared" si="3"/>
        <v>89.05</v>
      </c>
      <c r="Q6" s="32">
        <f t="shared" si="3"/>
        <v>2656</v>
      </c>
      <c r="R6" s="32">
        <f t="shared" si="3"/>
        <v>80823</v>
      </c>
      <c r="S6" s="32">
        <f t="shared" si="3"/>
        <v>193.05</v>
      </c>
      <c r="T6" s="32">
        <f t="shared" si="3"/>
        <v>418.66</v>
      </c>
      <c r="U6" s="32">
        <f t="shared" si="3"/>
        <v>52714</v>
      </c>
      <c r="V6" s="32">
        <f t="shared" si="3"/>
        <v>9.93</v>
      </c>
      <c r="W6" s="32">
        <f t="shared" si="3"/>
        <v>5308.56</v>
      </c>
      <c r="X6" s="33">
        <f>IF(X7="",NA(),X7)</f>
        <v>78.34</v>
      </c>
      <c r="Y6" s="33">
        <f t="shared" ref="Y6:AG6" si="4">IF(Y7="",NA(),Y7)</f>
        <v>91.04</v>
      </c>
      <c r="Z6" s="33">
        <f t="shared" si="4"/>
        <v>92.09</v>
      </c>
      <c r="AA6" s="33">
        <f t="shared" si="4"/>
        <v>92.58</v>
      </c>
      <c r="AB6" s="33">
        <f t="shared" si="4"/>
        <v>95.82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947.14</v>
      </c>
      <c r="BF6" s="33">
        <f t="shared" ref="BF6:BN6" si="7">IF(BF7="",NA(),BF7)</f>
        <v>789.35</v>
      </c>
      <c r="BG6" s="33">
        <f t="shared" si="7"/>
        <v>740.53</v>
      </c>
      <c r="BH6" s="33">
        <f t="shared" si="7"/>
        <v>766.7</v>
      </c>
      <c r="BI6" s="33">
        <f t="shared" si="7"/>
        <v>675.13</v>
      </c>
      <c r="BJ6" s="33">
        <f t="shared" si="7"/>
        <v>783.38</v>
      </c>
      <c r="BK6" s="33">
        <f t="shared" si="7"/>
        <v>742.31</v>
      </c>
      <c r="BL6" s="33">
        <f t="shared" si="7"/>
        <v>708.85</v>
      </c>
      <c r="BM6" s="33">
        <f t="shared" si="7"/>
        <v>660.23</v>
      </c>
      <c r="BN6" s="33">
        <f t="shared" si="7"/>
        <v>658.6</v>
      </c>
      <c r="BO6" s="32" t="str">
        <f>IF(BO7="","",IF(BO7="-","【-】","【"&amp;SUBSTITUTE(TEXT(BO7,"#,##0.00"),"-","△")&amp;"】"))</f>
        <v>【776.35】</v>
      </c>
      <c r="BP6" s="33">
        <f>IF(BP7="",NA(),BP7)</f>
        <v>74.819999999999993</v>
      </c>
      <c r="BQ6" s="33">
        <f t="shared" ref="BQ6:BY6" si="8">IF(BQ7="",NA(),BQ7)</f>
        <v>88.61</v>
      </c>
      <c r="BR6" s="33">
        <f t="shared" si="8"/>
        <v>89.52</v>
      </c>
      <c r="BS6" s="33">
        <f t="shared" si="8"/>
        <v>89.52</v>
      </c>
      <c r="BT6" s="33">
        <f t="shared" si="8"/>
        <v>96.05</v>
      </c>
      <c r="BU6" s="33">
        <f t="shared" si="8"/>
        <v>88.04</v>
      </c>
      <c r="BV6" s="33">
        <f t="shared" si="8"/>
        <v>86.6</v>
      </c>
      <c r="BW6" s="33">
        <f t="shared" si="8"/>
        <v>89.47</v>
      </c>
      <c r="BX6" s="33">
        <f t="shared" si="8"/>
        <v>88.7</v>
      </c>
      <c r="BY6" s="33">
        <f t="shared" si="8"/>
        <v>88.44</v>
      </c>
      <c r="BZ6" s="32" t="str">
        <f>IF(BZ7="","",IF(BZ7="-","【-】","【"&amp;SUBSTITUTE(TEXT(BZ7,"#,##0.00"),"-","△")&amp;"】"))</f>
        <v>【96.57】</v>
      </c>
      <c r="CA6" s="33">
        <f>IF(CA7="",NA(),CA7)</f>
        <v>150</v>
      </c>
      <c r="CB6" s="33">
        <f t="shared" ref="CB6:CJ6" si="9">IF(CB7="",NA(),CB7)</f>
        <v>150</v>
      </c>
      <c r="CC6" s="33">
        <f t="shared" si="9"/>
        <v>150</v>
      </c>
      <c r="CD6" s="33">
        <f t="shared" si="9"/>
        <v>150</v>
      </c>
      <c r="CE6" s="33">
        <f t="shared" si="9"/>
        <v>151.5</v>
      </c>
      <c r="CF6" s="33">
        <f t="shared" si="9"/>
        <v>142.58000000000001</v>
      </c>
      <c r="CG6" s="33">
        <f t="shared" si="9"/>
        <v>144.15</v>
      </c>
      <c r="CH6" s="33">
        <f t="shared" si="9"/>
        <v>143.47999999999999</v>
      </c>
      <c r="CI6" s="33">
        <f t="shared" si="9"/>
        <v>145.05000000000001</v>
      </c>
      <c r="CJ6" s="33">
        <f t="shared" si="9"/>
        <v>147.15</v>
      </c>
      <c r="CK6" s="32" t="str">
        <f>IF(CK7="","",IF(CK7="-","【-】","【"&amp;SUBSTITUTE(TEXT(CK7,"#,##0.00"),"-","△")&amp;"】"))</f>
        <v>【142.28】</v>
      </c>
      <c r="CL6" s="33">
        <f>IF(CL7="",NA(),CL7)</f>
        <v>59.29</v>
      </c>
      <c r="CM6" s="33">
        <f t="shared" ref="CM6:CU6" si="10">IF(CM7="",NA(),CM7)</f>
        <v>59.91</v>
      </c>
      <c r="CN6" s="33">
        <f t="shared" si="10"/>
        <v>56.81</v>
      </c>
      <c r="CO6" s="33">
        <f t="shared" si="10"/>
        <v>59.89</v>
      </c>
      <c r="CP6" s="33">
        <f t="shared" si="10"/>
        <v>58.79</v>
      </c>
      <c r="CQ6" s="33">
        <f t="shared" si="10"/>
        <v>64.180000000000007</v>
      </c>
      <c r="CR6" s="33">
        <f t="shared" si="10"/>
        <v>64.2</v>
      </c>
      <c r="CS6" s="33">
        <f t="shared" si="10"/>
        <v>64.75</v>
      </c>
      <c r="CT6" s="33">
        <f t="shared" si="10"/>
        <v>62.03</v>
      </c>
      <c r="CU6" s="33">
        <f t="shared" si="10"/>
        <v>59.27</v>
      </c>
      <c r="CV6" s="32" t="str">
        <f>IF(CV7="","",IF(CV7="-","【-】","【"&amp;SUBSTITUTE(TEXT(CV7,"#,##0.00"),"-","△")&amp;"】"))</f>
        <v>【60.35】</v>
      </c>
      <c r="CW6" s="33">
        <f>IF(CW7="",NA(),CW7)</f>
        <v>94.38</v>
      </c>
      <c r="CX6" s="33">
        <f t="shared" ref="CX6:DF6" si="11">IF(CX7="",NA(),CX7)</f>
        <v>95.23</v>
      </c>
      <c r="CY6" s="33">
        <f t="shared" si="11"/>
        <v>95.18</v>
      </c>
      <c r="CZ6" s="33">
        <f t="shared" si="11"/>
        <v>95.46</v>
      </c>
      <c r="DA6" s="33">
        <f t="shared" si="11"/>
        <v>95.32</v>
      </c>
      <c r="DB6" s="33">
        <f t="shared" si="11"/>
        <v>93.17</v>
      </c>
      <c r="DC6" s="33">
        <f t="shared" si="11"/>
        <v>93.37</v>
      </c>
      <c r="DD6" s="33">
        <f t="shared" si="11"/>
        <v>92.84</v>
      </c>
      <c r="DE6" s="33">
        <f t="shared" si="11"/>
        <v>93.53</v>
      </c>
      <c r="DF6" s="33">
        <f t="shared" si="11"/>
        <v>92.82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3">
        <f t="shared" si="14"/>
        <v>0.01</v>
      </c>
      <c r="EG6" s="32">
        <f t="shared" si="14"/>
        <v>0</v>
      </c>
      <c r="EH6" s="32">
        <f t="shared" si="14"/>
        <v>0</v>
      </c>
      <c r="EI6" s="33">
        <f t="shared" si="14"/>
        <v>7.0000000000000007E-2</v>
      </c>
      <c r="EJ6" s="33">
        <f t="shared" si="14"/>
        <v>0.05</v>
      </c>
      <c r="EK6" s="33">
        <f t="shared" si="14"/>
        <v>0.04</v>
      </c>
      <c r="EL6" s="33">
        <f t="shared" si="14"/>
        <v>0.05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112097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65.34</v>
      </c>
      <c r="P7" s="36">
        <v>89.05</v>
      </c>
      <c r="Q7" s="36">
        <v>2656</v>
      </c>
      <c r="R7" s="36">
        <v>80823</v>
      </c>
      <c r="S7" s="36">
        <v>193.05</v>
      </c>
      <c r="T7" s="36">
        <v>418.66</v>
      </c>
      <c r="U7" s="36">
        <v>52714</v>
      </c>
      <c r="V7" s="36">
        <v>9.93</v>
      </c>
      <c r="W7" s="36">
        <v>5308.56</v>
      </c>
      <c r="X7" s="36">
        <v>78.34</v>
      </c>
      <c r="Y7" s="36">
        <v>91.04</v>
      </c>
      <c r="Z7" s="36">
        <v>92.09</v>
      </c>
      <c r="AA7" s="36">
        <v>92.58</v>
      </c>
      <c r="AB7" s="36">
        <v>95.82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947.14</v>
      </c>
      <c r="BF7" s="36">
        <v>789.35</v>
      </c>
      <c r="BG7" s="36">
        <v>740.53</v>
      </c>
      <c r="BH7" s="36">
        <v>766.7</v>
      </c>
      <c r="BI7" s="36">
        <v>675.13</v>
      </c>
      <c r="BJ7" s="36">
        <v>783.38</v>
      </c>
      <c r="BK7" s="36">
        <v>742.31</v>
      </c>
      <c r="BL7" s="36">
        <v>708.85</v>
      </c>
      <c r="BM7" s="36">
        <v>660.23</v>
      </c>
      <c r="BN7" s="36">
        <v>658.6</v>
      </c>
      <c r="BO7" s="36">
        <v>776.35</v>
      </c>
      <c r="BP7" s="36">
        <v>74.819999999999993</v>
      </c>
      <c r="BQ7" s="36">
        <v>88.61</v>
      </c>
      <c r="BR7" s="36">
        <v>89.52</v>
      </c>
      <c r="BS7" s="36">
        <v>89.52</v>
      </c>
      <c r="BT7" s="36">
        <v>96.05</v>
      </c>
      <c r="BU7" s="36">
        <v>88.04</v>
      </c>
      <c r="BV7" s="36">
        <v>86.6</v>
      </c>
      <c r="BW7" s="36">
        <v>89.47</v>
      </c>
      <c r="BX7" s="36">
        <v>88.7</v>
      </c>
      <c r="BY7" s="36">
        <v>88.44</v>
      </c>
      <c r="BZ7" s="36">
        <v>96.57</v>
      </c>
      <c r="CA7" s="36">
        <v>150</v>
      </c>
      <c r="CB7" s="36">
        <v>150</v>
      </c>
      <c r="CC7" s="36">
        <v>150</v>
      </c>
      <c r="CD7" s="36">
        <v>150</v>
      </c>
      <c r="CE7" s="36">
        <v>151.5</v>
      </c>
      <c r="CF7" s="36">
        <v>142.58000000000001</v>
      </c>
      <c r="CG7" s="36">
        <v>144.15</v>
      </c>
      <c r="CH7" s="36">
        <v>143.47999999999999</v>
      </c>
      <c r="CI7" s="36">
        <v>145.05000000000001</v>
      </c>
      <c r="CJ7" s="36">
        <v>147.15</v>
      </c>
      <c r="CK7" s="36">
        <v>142.28</v>
      </c>
      <c r="CL7" s="36">
        <v>59.29</v>
      </c>
      <c r="CM7" s="36">
        <v>59.91</v>
      </c>
      <c r="CN7" s="36">
        <v>56.81</v>
      </c>
      <c r="CO7" s="36">
        <v>59.89</v>
      </c>
      <c r="CP7" s="36">
        <v>58.79</v>
      </c>
      <c r="CQ7" s="36">
        <v>64.180000000000007</v>
      </c>
      <c r="CR7" s="36">
        <v>64.2</v>
      </c>
      <c r="CS7" s="36">
        <v>64.75</v>
      </c>
      <c r="CT7" s="36">
        <v>62.03</v>
      </c>
      <c r="CU7" s="36">
        <v>59.27</v>
      </c>
      <c r="CV7" s="36">
        <v>60.35</v>
      </c>
      <c r="CW7" s="36">
        <v>94.38</v>
      </c>
      <c r="CX7" s="36">
        <v>95.23</v>
      </c>
      <c r="CY7" s="36">
        <v>95.18</v>
      </c>
      <c r="CZ7" s="36">
        <v>95.46</v>
      </c>
      <c r="DA7" s="36">
        <v>95.32</v>
      </c>
      <c r="DB7" s="36">
        <v>93.17</v>
      </c>
      <c r="DC7" s="36">
        <v>93.37</v>
      </c>
      <c r="DD7" s="36">
        <v>92.84</v>
      </c>
      <c r="DE7" s="36">
        <v>93.53</v>
      </c>
      <c r="DF7" s="36">
        <v>92.82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0.01</v>
      </c>
      <c r="EG7" s="36">
        <v>0</v>
      </c>
      <c r="EH7" s="36">
        <v>0</v>
      </c>
      <c r="EI7" s="36">
        <v>7.0000000000000007E-2</v>
      </c>
      <c r="EJ7" s="36">
        <v>0.05</v>
      </c>
      <c r="EK7" s="36">
        <v>0.04</v>
      </c>
      <c r="EL7" s="36">
        <v>0.05</v>
      </c>
      <c r="EM7" s="36">
        <v>7.0000000000000007E-2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HC9999</cp:lastModifiedBy>
  <cp:lastPrinted>2016-02-17T10:38:15Z</cp:lastPrinted>
  <dcterms:created xsi:type="dcterms:W3CDTF">2016-02-03T08:49:31Z</dcterms:created>
  <dcterms:modified xsi:type="dcterms:W3CDTF">2016-02-17T10:44:46Z</dcterms:modified>
</cp:coreProperties>
</file>