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<sst xmlns="http://schemas.openxmlformats.org/spreadsheetml/2006/main" count="221" uniqueCount="111">
  <si>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</si>
  <si>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</si>
  <si>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</si>
  <si>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</si>
  <si>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</si>
  <si>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</si>
  <si>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</si>
  <si>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</si>
  <si>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</si>
  <si>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</si>
  <si>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</si>
  <si>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</si>
  <si>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</si>
  <si>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</si>
  <si>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</si>
  <si>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</si>
  <si>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</si>
  <si>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</si>
  <si>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</si>
  <si>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</si>
  <si>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</si>
  <si>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</si>
  <si>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</si>
  <si>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</si>
  <si>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</si>
  <si>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</si>
  <si>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</si>
  <si>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</si>
  <si>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</si>
  <si>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</si>
  <si>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</si>
  <si>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</si>
  <si>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</si>
  <si>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</si>
  <si>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</si>
  <si>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</si>
  <si>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</si>
  <si>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</si>
  <si>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</si>
  <si>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</si>
  <si>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</si>
  <si>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</si>
  <si>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</si>
  <si>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</si>
  <si>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</si>
  <si>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</si>
  <si>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</si>
  <si>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</si>
  <si>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</si>
  <si>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</si>
  <si>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</si>
  <si>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</si>
  <si>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</si>
  <si>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</si>
  <si>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</si>
  <si>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</si>
  <si>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</si>
  <si>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</si>
  <si>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</si>
  <si>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</si>
  <si>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</si>
  <si>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</si>
  <si>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</si>
  <si>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</si>
  <si>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</si>
  <si>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</si>
  <si>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</si>
  <si>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</si>
  <si>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</si>
  <si>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</si>
  <si>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</si>
  <si>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</si>
  <si>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</si>
  <si>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</si>
  <si>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</si>
  <si>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</si>
  <si>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</si>
  <si>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</si>
  <si>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</si>
  <si>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</si>
  <si>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</si>
  <si>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</si>
  <si>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</si>
  <si>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</si>
  <si>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</si>
  <si>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</si>
  <si>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</si>
  <si>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</si>
  <si>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</si>
  <si>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</si>
  <si>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</si>
  <si>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</si>
  <si>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</si>
  <si>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</si>
  <si>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</si>
  <si>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</si>
  <si>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埼玉県　秩父市</t>
  </si>
  <si>
    <t>法非適用</t>
  </si>
  <si>
    <t>下水道事業</t>
  </si>
  <si>
    <t>農業集落排水</t>
  </si>
  <si>
    <t>F3</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</si>
  <si>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</si>
  <si>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</si>
  <si>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</si>
  <si>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</si>
  <si>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</si>
  <si>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</si>
  <si>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</si>
  <si>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農業集落排水は、小規模事業であるため、維持管理を含めたトータルコストでは、他の事業と比べ効率が良くない事業であるが、施設が点在しており、下水道事業との統合も困難であるため、現有施設を効率良く維持管理すると共に、繰入金、料金等を総合的に検討し、事業の安定確保を進めて行かなくてはならない。</t>
  </si>
  <si>
    <t>　農業集落排水施設整備は平成に入ってからであり、供用開始後、最初の施設更新については、電気、機械設備の更新事業を順次進めている状況である。
 管渠の改善率については、施設が比較的新しい施設であるため、改善事業に着手していない状況である。</t>
    <rPh sb="24" eb="26">
      <t>キョウヨウ</t>
    </rPh>
    <rPh sb="26" eb="29">
      <t>カイシゴ</t>
    </rPh>
    <rPh sb="30" eb="32">
      <t>サイショ</t>
    </rPh>
    <rPh sb="43" eb="45">
      <t>デンキ</t>
    </rPh>
    <phoneticPr fontId="5"/>
  </si>
  <si>
    <t xml:space="preserve"> 収益的収支比率は70～120％である。企業債残高対事業規模比率は、平成25年度まで減少しているが、平成26年度より起債償還の据置期間が終わり、比率が1400％と高い水準となったが、今後は減少方向に向かうものと思われる。
　収支的には健全そうに見えるが、一般会計からの繰入金により、適正な経営が維持できている状況であり、今後施設の更新費用が増大するため、安定した事業費確保のため繰入金、料金等を総合的に検討し、安定した事業費確保を進めなくてはならない。
　経費回収率は、65～84％と平均より高く、汚水処理原価も200円前後と安価で維持ができている。
　これは、処理施設が比較的新しく施設の維持管理費が安価であることと、汚泥処理を他機関に依頼して処理する事によるコストダウンによるものと思われる。
　施設の利用率は区域内の人口変動による変化が大きいと思われ、水洗化率は順調に推移をし、平均値に近い数値となっている。
　効率性については、施設整備が済んでいるため、現地域においては最も効率の良い処理方式であると思われる。
</t>
    <rPh sb="3" eb="4">
      <t>テキ</t>
    </rPh>
    <rPh sb="4" eb="6">
      <t>シュウシ</t>
    </rPh>
    <rPh sb="6" eb="8">
      <t>ヒリツ</t>
    </rPh>
    <rPh sb="20" eb="22">
      <t>キギョウ</t>
    </rPh>
    <rPh sb="22" eb="23">
      <t>サイ</t>
    </rPh>
    <rPh sb="23" eb="25">
      <t>ザンダカ</t>
    </rPh>
    <rPh sb="25" eb="26">
      <t>タイ</t>
    </rPh>
    <rPh sb="26" eb="28">
      <t>ジギョウ</t>
    </rPh>
    <rPh sb="28" eb="30">
      <t>キボ</t>
    </rPh>
    <rPh sb="30" eb="32">
      <t>ヒリツ</t>
    </rPh>
    <rPh sb="34" eb="36">
      <t>ヘイセイ</t>
    </rPh>
    <rPh sb="38" eb="40">
      <t>ネンド</t>
    </rPh>
    <rPh sb="42" eb="44">
      <t>ゲンショウ</t>
    </rPh>
    <rPh sb="50" eb="52">
      <t>ヘイセイ</t>
    </rPh>
    <rPh sb="54" eb="55">
      <t>ネン</t>
    </rPh>
    <rPh sb="55" eb="56">
      <t>ド</t>
    </rPh>
    <rPh sb="58" eb="60">
      <t>キサイ</t>
    </rPh>
    <rPh sb="60" eb="62">
      <t>ショウカン</t>
    </rPh>
    <rPh sb="63" eb="65">
      <t>スエオキ</t>
    </rPh>
    <rPh sb="65" eb="67">
      <t>キカン</t>
    </rPh>
    <rPh sb="68" eb="69">
      <t>オ</t>
    </rPh>
    <rPh sb="72" eb="74">
      <t>ヒリツ</t>
    </rPh>
    <rPh sb="81" eb="82">
      <t>タカ</t>
    </rPh>
    <rPh sb="83" eb="85">
      <t>スイジュン</t>
    </rPh>
    <rPh sb="91" eb="93">
      <t>コンゴ</t>
    </rPh>
    <rPh sb="94" eb="96">
      <t>ゲンショウ</t>
    </rPh>
    <rPh sb="96" eb="98">
      <t>ホウコウ</t>
    </rPh>
    <rPh sb="99" eb="100">
      <t>ム</t>
    </rPh>
    <rPh sb="105" eb="106">
      <t>オモ</t>
    </rPh>
    <rPh sb="228" eb="230">
      <t>ケイヒ</t>
    </rPh>
    <rPh sb="230" eb="232">
      <t>カイシュウ</t>
    </rPh>
    <rPh sb="232" eb="233">
      <t>リツ</t>
    </rPh>
    <rPh sb="242" eb="244">
      <t>ヘイキン</t>
    </rPh>
    <rPh sb="246" eb="247">
      <t>タカ</t>
    </rPh>
    <rPh sb="249" eb="251">
      <t>オスイ</t>
    </rPh>
    <rPh sb="251" eb="253">
      <t>ショリ</t>
    </rPh>
    <rPh sb="253" eb="255">
      <t>ゲンカ</t>
    </rPh>
    <rPh sb="259" eb="260">
      <t>エン</t>
    </rPh>
    <rPh sb="260" eb="262">
      <t>ゼンゴ</t>
    </rPh>
    <rPh sb="263" eb="265">
      <t>アンカ</t>
    </rPh>
    <rPh sb="266" eb="268">
      <t>イジ</t>
    </rPh>
    <rPh sb="281" eb="283">
      <t>ショリ</t>
    </rPh>
    <rPh sb="283" eb="285">
      <t>シセツ</t>
    </rPh>
    <rPh sb="286" eb="289">
      <t>ヒカクテキ</t>
    </rPh>
    <rPh sb="289" eb="290">
      <t>アタラ</t>
    </rPh>
    <rPh sb="292" eb="294">
      <t>シセツ</t>
    </rPh>
    <rPh sb="295" eb="297">
      <t>イジ</t>
    </rPh>
    <rPh sb="297" eb="300">
      <t>カンリヒ</t>
    </rPh>
    <rPh sb="301" eb="303">
      <t>アンカ</t>
    </rPh>
    <rPh sb="310" eb="312">
      <t>オデイ</t>
    </rPh>
    <rPh sb="312" eb="314">
      <t>ショリ</t>
    </rPh>
    <rPh sb="315" eb="316">
      <t>タ</t>
    </rPh>
    <rPh sb="316" eb="318">
      <t>キカン</t>
    </rPh>
    <rPh sb="319" eb="321">
      <t>イライ</t>
    </rPh>
    <rPh sb="323" eb="325">
      <t>ショリ</t>
    </rPh>
    <rPh sb="327" eb="328">
      <t>コト</t>
    </rPh>
    <rPh sb="343" eb="344">
      <t>オモ</t>
    </rPh>
    <rPh sb="350" eb="352">
      <t>シセツ</t>
    </rPh>
    <rPh sb="353" eb="356">
      <t>リヨウリツ</t>
    </rPh>
    <rPh sb="357" eb="360">
      <t>クイキナイ</t>
    </rPh>
    <rPh sb="361" eb="363">
      <t>ジンコウ</t>
    </rPh>
    <rPh sb="363" eb="365">
      <t>ヘンドウ</t>
    </rPh>
    <rPh sb="368" eb="370">
      <t>ヘンカ</t>
    </rPh>
    <rPh sb="371" eb="372">
      <t>オオ</t>
    </rPh>
    <rPh sb="375" eb="376">
      <t>オモ</t>
    </rPh>
    <rPh sb="379" eb="382">
      <t>スイセンカ</t>
    </rPh>
    <rPh sb="382" eb="383">
      <t>リツ</t>
    </rPh>
    <rPh sb="384" eb="386">
      <t>ジュンチョウ</t>
    </rPh>
    <rPh sb="387" eb="38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</si>
</sst>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639616"/>
        <c:axId val="1586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58639616"/>
        <c:axId val="158640384"/>
      </c:lineChart>
      <c:dateAx>
        <c:axId val="158639616"/>
        <c:scaling>
          <c:orientation val="minMax"/>
        </c:scaling>
        <c:delete val="1"/>
        <c:axPos val="b"/>
        <c:numFmt formatCode="ge" sourceLinked="1"/>
        <c:majorTickMark val="none"/>
        <c:minorTickMark val="none"/>
        <c:tickLblPos val="none"/>
        <c:crossAx val="158640384"/>
        <c:crosses val="autoZero"/>
        <c:auto val="1"/>
        <c:lblOffset val="100"/>
        <c:baseTimeUnit val="years"/>
      </c:dateAx>
      <c:valAx>
        <c:axId val="1586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41.52</c:v>
                </c:pt>
                <c:pt idx="1">
                  <c:v>56.8</c:v>
                </c:pt>
                <c:pt idx="2">
                  <c:v>46.09</c:v>
                </c:pt>
                <c:pt idx="3">
                  <c:v>51.87</c:v>
                </c:pt>
                <c:pt idx="4">
                  <c:v>44.16</c:v>
                </c:pt>
              </c:numCache>
            </c:numRef>
          </c:val>
        </c:ser>
        <c:dLbls>
          <c:showLegendKey val="0"/>
          <c:showVal val="0"/>
          <c:showCatName val="0"/>
          <c:showSerName val="0"/>
          <c:showPercent val="0"/>
          <c:showBubbleSize val="0"/>
        </c:dLbls>
        <c:gapWidth val="150"/>
        <c:axId val="160309248"/>
        <c:axId val="1603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60309248"/>
        <c:axId val="160311168"/>
      </c:lineChart>
      <c:dateAx>
        <c:axId val="160309248"/>
        <c:scaling>
          <c:orientation val="minMax"/>
        </c:scaling>
        <c:delete val="1"/>
        <c:axPos val="b"/>
        <c:numFmt formatCode="ge" sourceLinked="1"/>
        <c:majorTickMark val="none"/>
        <c:minorTickMark val="none"/>
        <c:tickLblPos val="none"/>
        <c:crossAx val="160311168"/>
        <c:crosses val="autoZero"/>
        <c:auto val="1"/>
        <c:lblOffset val="100"/>
        <c:baseTimeUnit val="years"/>
      </c:dateAx>
      <c:valAx>
        <c:axId val="1603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62.73</c:v>
                </c:pt>
                <c:pt idx="1">
                  <c:v>68.81</c:v>
                </c:pt>
                <c:pt idx="2">
                  <c:v>67.13</c:v>
                </c:pt>
                <c:pt idx="3">
                  <c:v>69.3</c:v>
                </c:pt>
                <c:pt idx="4">
                  <c:v>70.709999999999994</c:v>
                </c:pt>
              </c:numCache>
            </c:numRef>
          </c:val>
        </c:ser>
        <c:dLbls>
          <c:showLegendKey val="0"/>
          <c:showVal val="0"/>
          <c:showCatName val="0"/>
          <c:showSerName val="0"/>
          <c:showPercent val="0"/>
          <c:showBubbleSize val="0"/>
        </c:dLbls>
        <c:gapWidth val="150"/>
        <c:axId val="160320896"/>
        <c:axId val="1603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60320896"/>
        <c:axId val="160355840"/>
      </c:lineChart>
      <c:dateAx>
        <c:axId val="160320896"/>
        <c:scaling>
          <c:orientation val="minMax"/>
        </c:scaling>
        <c:delete val="1"/>
        <c:axPos val="b"/>
        <c:numFmt formatCode="ge" sourceLinked="1"/>
        <c:majorTickMark val="none"/>
        <c:minorTickMark val="none"/>
        <c:tickLblPos val="none"/>
        <c:crossAx val="160355840"/>
        <c:crosses val="autoZero"/>
        <c:auto val="1"/>
        <c:lblOffset val="100"/>
        <c:baseTimeUnit val="years"/>
      </c:dateAx>
      <c:valAx>
        <c:axId val="1603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72.05</c:v>
                </c:pt>
                <c:pt idx="1">
                  <c:v>99.47</c:v>
                </c:pt>
                <c:pt idx="2">
                  <c:v>107.82</c:v>
                </c:pt>
                <c:pt idx="3">
                  <c:v>118.02</c:v>
                </c:pt>
                <c:pt idx="4">
                  <c:v>93.43</c:v>
                </c:pt>
              </c:numCache>
            </c:numRef>
          </c:val>
        </c:ser>
        <c:dLbls>
          <c:showLegendKey val="0"/>
          <c:showVal val="0"/>
          <c:showCatName val="0"/>
          <c:showSerName val="0"/>
          <c:showPercent val="0"/>
          <c:showBubbleSize val="0"/>
        </c:dLbls>
        <c:gapWidth val="150"/>
        <c:axId val="158878720"/>
        <c:axId val="1588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878720"/>
        <c:axId val="158889088"/>
      </c:lineChart>
      <c:dateAx>
        <c:axId val="158878720"/>
        <c:scaling>
          <c:orientation val="minMax"/>
        </c:scaling>
        <c:delete val="1"/>
        <c:axPos val="b"/>
        <c:numFmt formatCode="ge" sourceLinked="1"/>
        <c:majorTickMark val="none"/>
        <c:minorTickMark val="none"/>
        <c:tickLblPos val="none"/>
        <c:crossAx val="158889088"/>
        <c:crosses val="autoZero"/>
        <c:auto val="1"/>
        <c:lblOffset val="100"/>
        <c:baseTimeUnit val="years"/>
      </c:dateAx>
      <c:valAx>
        <c:axId val="158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15200"/>
        <c:axId val="15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15200"/>
        <c:axId val="158933760"/>
      </c:lineChart>
      <c:dateAx>
        <c:axId val="158915200"/>
        <c:scaling>
          <c:orientation val="minMax"/>
        </c:scaling>
        <c:delete val="1"/>
        <c:axPos val="b"/>
        <c:numFmt formatCode="ge" sourceLinked="1"/>
        <c:majorTickMark val="none"/>
        <c:minorTickMark val="none"/>
        <c:tickLblPos val="none"/>
        <c:crossAx val="158933760"/>
        <c:crosses val="autoZero"/>
        <c:auto val="1"/>
        <c:lblOffset val="100"/>
        <c:baseTimeUnit val="years"/>
      </c:dateAx>
      <c:valAx>
        <c:axId val="15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61664"/>
        <c:axId val="158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61664"/>
        <c:axId val="158963584"/>
      </c:lineChart>
      <c:dateAx>
        <c:axId val="158961664"/>
        <c:scaling>
          <c:orientation val="minMax"/>
        </c:scaling>
        <c:delete val="1"/>
        <c:axPos val="b"/>
        <c:numFmt formatCode="ge" sourceLinked="1"/>
        <c:majorTickMark val="none"/>
        <c:minorTickMark val="none"/>
        <c:tickLblPos val="none"/>
        <c:crossAx val="158963584"/>
        <c:crosses val="autoZero"/>
        <c:auto val="1"/>
        <c:lblOffset val="100"/>
        <c:baseTimeUnit val="years"/>
      </c:dateAx>
      <c:valAx>
        <c:axId val="158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98912"/>
        <c:axId val="1590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98912"/>
        <c:axId val="159000832"/>
      </c:lineChart>
      <c:dateAx>
        <c:axId val="158998912"/>
        <c:scaling>
          <c:orientation val="minMax"/>
        </c:scaling>
        <c:delete val="1"/>
        <c:axPos val="b"/>
        <c:numFmt formatCode="ge" sourceLinked="1"/>
        <c:majorTickMark val="none"/>
        <c:minorTickMark val="none"/>
        <c:tickLblPos val="none"/>
        <c:crossAx val="159000832"/>
        <c:crosses val="autoZero"/>
        <c:auto val="1"/>
        <c:lblOffset val="100"/>
        <c:baseTimeUnit val="years"/>
      </c:dateAx>
      <c:valAx>
        <c:axId val="1590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020928"/>
        <c:axId val="1590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020928"/>
        <c:axId val="159047680"/>
      </c:lineChart>
      <c:dateAx>
        <c:axId val="159020928"/>
        <c:scaling>
          <c:orientation val="minMax"/>
        </c:scaling>
        <c:delete val="1"/>
        <c:axPos val="b"/>
        <c:numFmt formatCode="ge" sourceLinked="1"/>
        <c:majorTickMark val="none"/>
        <c:minorTickMark val="none"/>
        <c:tickLblPos val="none"/>
        <c:crossAx val="159047680"/>
        <c:crosses val="autoZero"/>
        <c:auto val="1"/>
        <c:lblOffset val="100"/>
        <c:baseTimeUnit val="years"/>
      </c:dateAx>
      <c:valAx>
        <c:axId val="1590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658.81</c:v>
                </c:pt>
                <c:pt idx="1">
                  <c:v>449.35</c:v>
                </c:pt>
                <c:pt idx="2">
                  <c:v>406.72</c:v>
                </c:pt>
                <c:pt idx="3">
                  <c:v>91.25</c:v>
                </c:pt>
                <c:pt idx="4">
                  <c:v>1459.84</c:v>
                </c:pt>
              </c:numCache>
            </c:numRef>
          </c:val>
        </c:ser>
        <c:dLbls>
          <c:showLegendKey val="0"/>
          <c:showVal val="0"/>
          <c:showCatName val="0"/>
          <c:showSerName val="0"/>
          <c:showPercent val="0"/>
          <c:showBubbleSize val="0"/>
        </c:dLbls>
        <c:gapWidth val="150"/>
        <c:axId val="160192000"/>
        <c:axId val="1601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60192000"/>
        <c:axId val="160193920"/>
      </c:lineChart>
      <c:dateAx>
        <c:axId val="160192000"/>
        <c:scaling>
          <c:orientation val="minMax"/>
        </c:scaling>
        <c:delete val="1"/>
        <c:axPos val="b"/>
        <c:numFmt formatCode="ge" sourceLinked="1"/>
        <c:majorTickMark val="none"/>
        <c:minorTickMark val="none"/>
        <c:tickLblPos val="none"/>
        <c:crossAx val="160193920"/>
        <c:crosses val="autoZero"/>
        <c:auto val="1"/>
        <c:lblOffset val="100"/>
        <c:baseTimeUnit val="years"/>
      </c:dateAx>
      <c:valAx>
        <c:axId val="1601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67.819999999999993</c:v>
                </c:pt>
                <c:pt idx="1">
                  <c:v>70.05</c:v>
                </c:pt>
                <c:pt idx="2">
                  <c:v>67.92</c:v>
                </c:pt>
                <c:pt idx="3">
                  <c:v>64.739999999999995</c:v>
                </c:pt>
                <c:pt idx="4">
                  <c:v>84.13</c:v>
                </c:pt>
              </c:numCache>
            </c:numRef>
          </c:val>
        </c:ser>
        <c:dLbls>
          <c:showLegendKey val="0"/>
          <c:showVal val="0"/>
          <c:showCatName val="0"/>
          <c:showSerName val="0"/>
          <c:showPercent val="0"/>
          <c:showBubbleSize val="0"/>
        </c:dLbls>
        <c:gapWidth val="150"/>
        <c:axId val="160212096"/>
        <c:axId val="1602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60212096"/>
        <c:axId val="160214016"/>
      </c:lineChart>
      <c:dateAx>
        <c:axId val="160212096"/>
        <c:scaling>
          <c:orientation val="minMax"/>
        </c:scaling>
        <c:delete val="1"/>
        <c:axPos val="b"/>
        <c:numFmt formatCode="ge" sourceLinked="1"/>
        <c:majorTickMark val="none"/>
        <c:minorTickMark val="none"/>
        <c:tickLblPos val="none"/>
        <c:crossAx val="160214016"/>
        <c:crosses val="autoZero"/>
        <c:auto val="1"/>
        <c:lblOffset val="100"/>
        <c:baseTimeUnit val="years"/>
      </c:dateAx>
      <c:valAx>
        <c:axId val="1602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191.43</c:v>
                </c:pt>
                <c:pt idx="1">
                  <c:v>190.62</c:v>
                </c:pt>
                <c:pt idx="2">
                  <c:v>205.39</c:v>
                </c:pt>
                <c:pt idx="3">
                  <c:v>218.11</c:v>
                </c:pt>
                <c:pt idx="4">
                  <c:v>197.1</c:v>
                </c:pt>
              </c:numCache>
            </c:numRef>
          </c:val>
        </c:ser>
        <c:dLbls>
          <c:showLegendKey val="0"/>
          <c:showVal val="0"/>
          <c:showCatName val="0"/>
          <c:showSerName val="0"/>
          <c:showPercent val="0"/>
          <c:showBubbleSize val="0"/>
        </c:dLbls>
        <c:gapWidth val="150"/>
        <c:axId val="160264576"/>
        <c:axId val="160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60264576"/>
        <c:axId val="160266496"/>
      </c:lineChart>
      <c:dateAx>
        <c:axId val="160264576"/>
        <c:scaling>
          <c:orientation val="minMax"/>
        </c:scaling>
        <c:delete val="1"/>
        <c:axPos val="b"/>
        <c:numFmt formatCode="ge" sourceLinked="1"/>
        <c:majorTickMark val="none"/>
        <c:minorTickMark val="none"/>
        <c:tickLblPos val="none"/>
        <c:crossAx val="160266496"/>
        <c:crosses val="autoZero"/>
        <c:auto val="1"/>
        <c:lblOffset val="100"/>
        <c:baseTimeUnit val="years"/>
      </c:dateAx>
      <c:valAx>
        <c:axId val="160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0"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秩父市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66073</v>
      </c>
      <c r="AM8" s="64"/>
      <c r="AN8" s="64"/>
      <c r="AO8" s="64"/>
      <c r="AP8" s="64"/>
      <c r="AQ8" s="64"/>
      <c r="AR8" s="64"/>
      <c r="AS8" s="64"/>
      <c r="AT8" s="63">
        <f>データ!S6</f>
        <v>577.83000000000004</v>
      </c>
      <c r="AU8" s="63"/>
      <c r="AV8" s="63"/>
      <c r="AW8" s="63"/>
      <c r="AX8" s="63"/>
      <c r="AY8" s="63"/>
      <c r="AZ8" s="63"/>
      <c r="BA8" s="63"/>
      <c r="BB8" s="63">
        <f>データ!T6</f>
        <v>114.35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v>
      </c>
      <c r="Q10" s="63"/>
      <c r="R10" s="63"/>
      <c r="S10" s="63"/>
      <c r="T10" s="63"/>
      <c r="U10" s="63"/>
      <c r="V10" s="63"/>
      <c r="W10" s="63">
        <f>データ!P6</f>
        <v>100</v>
      </c>
      <c r="X10" s="63"/>
      <c r="Y10" s="63"/>
      <c r="Z10" s="63"/>
      <c r="AA10" s="63"/>
      <c r="AB10" s="63"/>
      <c r="AC10" s="63"/>
      <c r="AD10" s="64">
        <f>データ!Q6</f>
        <v>3360</v>
      </c>
      <c r="AE10" s="64"/>
      <c r="AF10" s="64"/>
      <c r="AG10" s="64"/>
      <c r="AH10" s="64"/>
      <c r="AI10" s="64"/>
      <c r="AJ10" s="64"/>
      <c r="AK10" s="2"/>
      <c r="AL10" s="64">
        <f>データ!U6</f>
        <v>2168</v>
      </c>
      <c r="AM10" s="64"/>
      <c r="AN10" s="64"/>
      <c r="AO10" s="64"/>
      <c r="AP10" s="64"/>
      <c r="AQ10" s="64"/>
      <c r="AR10" s="64"/>
      <c r="AS10" s="64"/>
      <c r="AT10" s="63">
        <f>データ!V6</f>
        <v>0.63</v>
      </c>
      <c r="AU10" s="63"/>
      <c r="AV10" s="63"/>
      <c r="AW10" s="63"/>
      <c r="AX10" s="63"/>
      <c r="AY10" s="63"/>
      <c r="AZ10" s="63"/>
      <c r="BA10" s="63"/>
      <c r="BB10" s="63">
        <f>データ!W6</f>
        <v>3441.27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110</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47"/>
      <c r="BM34" s="48"/>
      <c r="BN34" s="48"/>
      <c r="BO34" s="48"/>
      <c r="BP34" s="48"/>
      <c r="BQ34" s="48"/>
      <c r="BR34" s="48"/>
      <c r="BS34" s="48"/>
      <c r="BT34" s="48"/>
      <c r="BU34" s="48"/>
      <c r="BV34" s="48"/>
      <c r="BW34" s="48"/>
      <c r="BX34" s="48"/>
      <c r="BY34" s="48"/>
      <c r="BZ34" s="49"/>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109</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47"/>
      <c r="BM56" s="48"/>
      <c r="BN56" s="48"/>
      <c r="BO56" s="48"/>
      <c r="BP56" s="48"/>
      <c r="BQ56" s="48"/>
      <c r="BR56" s="48"/>
      <c r="BS56" s="48"/>
      <c r="BT56" s="48"/>
      <c r="BU56" s="48"/>
      <c r="BV56" s="48"/>
      <c r="BW56" s="48"/>
      <c r="BX56" s="48"/>
      <c r="BY56" s="48"/>
      <c r="BZ56" s="49"/>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7"/>
      <c r="BM60" s="48"/>
      <c r="BN60" s="48"/>
      <c r="BO60" s="48"/>
      <c r="BP60" s="48"/>
      <c r="BQ60" s="48"/>
      <c r="BR60" s="48"/>
      <c r="BS60" s="48"/>
      <c r="BT60" s="48"/>
      <c r="BU60" s="48"/>
      <c r="BV60" s="48"/>
      <c r="BW60" s="48"/>
      <c r="BX60" s="48"/>
      <c r="BY60" s="48"/>
      <c r="BZ60" s="4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108</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112071</v>
      </c>
      <c r="D6" s="31">
        <f t="shared" si="3"/>
        <v>47</v>
      </c>
      <c r="E6" s="31">
        <f t="shared" si="3"/>
        <v>17</v>
      </c>
      <c r="F6" s="31">
        <f t="shared" si="3"/>
        <v>5</v>
      </c>
      <c r="G6" s="31">
        <f t="shared" si="3"/>
        <v>0</v>
      </c>
      <c r="H6" s="31" t="str">
        <f t="shared" si="3"/>
        <v>埼玉県　秩父市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3.3</v>
      </c>
      <c r="P6" s="32">
        <f t="shared" si="3"/>
        <v>100</v>
      </c>
      <c r="Q6" s="32">
        <f t="shared" si="3"/>
        <v>3360</v>
      </c>
      <c r="R6" s="32">
        <f t="shared" si="3"/>
        <v>66073</v>
      </c>
      <c r="S6" s="32">
        <f t="shared" si="3"/>
        <v>577.83000000000004</v>
      </c>
      <c r="T6" s="32">
        <f t="shared" si="3"/>
        <v>114.35</v>
      </c>
      <c r="U6" s="32">
        <f t="shared" si="3"/>
        <v>2168</v>
      </c>
      <c r="V6" s="32">
        <f t="shared" si="3"/>
        <v>0.63</v>
      </c>
      <c r="W6" s="32">
        <f t="shared" si="3"/>
        <v>3441.27</v>
      </c>
      <c r="X6" s="33">
        <f>IF(X7="",NA(),X7)</f>
        <v>72.05</v>
      </c>
      <c r="Y6" s="33">
        <f t="shared" ref="Y6:AG6" si="4">IF(Y7="",NA(),Y7)</f>
        <v>99.47</v>
      </c>
      <c r="Z6" s="33">
        <f t="shared" si="4"/>
        <v>107.82</v>
      </c>
      <c r="AA6" s="33">
        <f t="shared" si="4"/>
        <v>118.02</v>
      </c>
      <c r="AB6" s="33">
        <f t="shared" si="4"/>
        <v>93.43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658.81</v>
      </c>
      <c r="BF6" s="33">
        <f t="shared" ref="BF6:BN6" si="7">IF(BF7="",NA(),BF7)</f>
        <v>449.35</v>
      </c>
      <c r="BG6" s="33">
        <f t="shared" si="7"/>
        <v>406.72</v>
      </c>
      <c r="BH6" s="33">
        <f t="shared" si="7"/>
        <v>91.25</v>
      </c>
      <c r="BI6" s="33">
        <f t="shared" si="7"/>
        <v>1459.84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67.819999999999993</v>
      </c>
      <c r="BQ6" s="33">
        <f t="shared" ref="BQ6:BY6" si="8">IF(BQ7="",NA(),BQ7)</f>
        <v>70.05</v>
      </c>
      <c r="BR6" s="33">
        <f t="shared" si="8"/>
        <v>67.92</v>
      </c>
      <c r="BS6" s="33">
        <f t="shared" si="8"/>
        <v>64.739999999999995</v>
      </c>
      <c r="BT6" s="33">
        <f t="shared" si="8"/>
        <v>84.13</v>
      </c>
      <c r="BU6" s="33">
        <f t="shared" si="8"/>
        <v>43.24</v>
      </c>
      <c r="BV6" s="33">
        <f t="shared" si="8"/>
        <v>42.13</v>
      </c>
      <c r="BW6" s="33">
        <f t="shared" si="8"/>
        <v>42.48</v>
      </c>
      <c r="BX6" s="33">
        <f t="shared" si="8"/>
        <v>41.04</v>
      </c>
      <c r="BY6" s="33">
        <f t="shared" si="8"/>
        <v>41.08</v>
      </c>
      <c r="BZ6" s="32" t="str">
        <f>IF(BZ7="","",IF(BZ7="-","【-】","【"&amp;SUBSTITUTE(TEXT(BZ7,"#,##0.00"),"-","△")&amp;"】"))</f>
        <v>【51.49】</v>
      </c>
      <c r="CA6" s="33">
        <f>IF(CA7="",NA(),CA7)</f>
        <v>191.43</v>
      </c>
      <c r="CB6" s="33">
        <f t="shared" ref="CB6:CJ6" si="9">IF(CB7="",NA(),CB7)</f>
        <v>190.62</v>
      </c>
      <c r="CC6" s="33">
        <f t="shared" si="9"/>
        <v>205.39</v>
      </c>
      <c r="CD6" s="33">
        <f t="shared" si="9"/>
        <v>218.11</v>
      </c>
      <c r="CE6" s="33">
        <f t="shared" si="9"/>
        <v>197.1</v>
      </c>
      <c r="CF6" s="33">
        <f t="shared" si="9"/>
        <v>338.76</v>
      </c>
      <c r="CG6" s="33">
        <f t="shared" si="9"/>
        <v>348.41</v>
      </c>
      <c r="CH6" s="33">
        <f t="shared" si="9"/>
        <v>343.8</v>
      </c>
      <c r="CI6" s="33">
        <f t="shared" si="9"/>
        <v>357.08</v>
      </c>
      <c r="CJ6" s="33">
        <f t="shared" si="9"/>
        <v>378.08</v>
      </c>
      <c r="CK6" s="32" t="str">
        <f>IF(CK7="","",IF(CK7="-","【-】","【"&amp;SUBSTITUTE(TEXT(CK7,"#,##0.00"),"-","△")&amp;"】"))</f>
        <v>【295.10】</v>
      </c>
      <c r="CL6" s="33">
        <f>IF(CL7="",NA(),CL7)</f>
        <v>41.52</v>
      </c>
      <c r="CM6" s="33">
        <f t="shared" ref="CM6:CU6" si="10">IF(CM7="",NA(),CM7)</f>
        <v>56.8</v>
      </c>
      <c r="CN6" s="33">
        <f t="shared" si="10"/>
        <v>46.09</v>
      </c>
      <c r="CO6" s="33">
        <f t="shared" si="10"/>
        <v>51.87</v>
      </c>
      <c r="CP6" s="33">
        <f t="shared" si="10"/>
        <v>44.16</v>
      </c>
      <c r="CQ6" s="33">
        <f t="shared" si="10"/>
        <v>44.65</v>
      </c>
      <c r="CR6" s="33">
        <f t="shared" si="10"/>
        <v>46.85</v>
      </c>
      <c r="CS6" s="33">
        <f t="shared" si="10"/>
        <v>46.06</v>
      </c>
      <c r="CT6" s="33">
        <f t="shared" si="10"/>
        <v>45.95</v>
      </c>
      <c r="CU6" s="33">
        <f t="shared" si="10"/>
        <v>44.69</v>
      </c>
      <c r="CV6" s="32" t="str">
        <f>IF(CV7="","",IF(CV7="-","【-】","【"&amp;SUBSTITUTE(TEXT(CV7,"#,##0.00"),"-","△")&amp;"】"))</f>
        <v>【53.32】</v>
      </c>
      <c r="CW6" s="33">
        <f>IF(CW7="",NA(),CW7)</f>
        <v>62.73</v>
      </c>
      <c r="CX6" s="33">
        <f t="shared" ref="CX6:DF6" si="11">IF(CX7="",NA(),CX7)</f>
        <v>68.81</v>
      </c>
      <c r="CY6" s="33">
        <f t="shared" si="11"/>
        <v>67.13</v>
      </c>
      <c r="CZ6" s="33">
        <f t="shared" si="11"/>
        <v>69.3</v>
      </c>
      <c r="DA6" s="33">
        <f t="shared" si="11"/>
        <v>70.709999999999994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112071</v>
      </c>
      <c r="D7" s="35">
        <v>47</v>
      </c>
      <c r="E7" s="35">
        <v>17</v>
      </c>
      <c r="F7" s="35">
        <v>5</v>
      </c>
      <c r="G7" s="35">
        <v>0</v>
      </c>
      <c r="H7" s="35" t="s">
        <v>96</v>
      </c>
      <c r="I7" s="35" t="s">
        <v>97</v>
      </c>
      <c r="J7" s="35" t="s">
        <v>98</v>
      </c>
      <c r="K7" s="35" t="s">
        <v>99</v>
      </c>
      <c r="L7" s="35" t="s">
        <v>100</v>
      </c>
      <c r="M7" s="36" t="s">
        <v>101</v>
      </c>
      <c r="N7" s="36" t="s">
        <v>102</v>
      </c>
      <c r="O7" s="36">
        <v>3.3</v>
      </c>
      <c r="P7" s="36">
        <v>100</v>
      </c>
      <c r="Q7" s="36">
        <v>3360</v>
      </c>
      <c r="R7" s="36">
        <v>66073</v>
      </c>
      <c r="S7" s="36">
        <v>577.83000000000004</v>
      </c>
      <c r="T7" s="36">
        <v>114.35</v>
      </c>
      <c r="U7" s="36">
        <v>2168</v>
      </c>
      <c r="V7" s="36">
        <v>0.63</v>
      </c>
      <c r="W7" s="36">
        <v>3441.27</v>
      </c>
      <c r="X7" s="36">
        <v>72.05</v>
      </c>
      <c r="Y7" s="36">
        <v>99.47</v>
      </c>
      <c r="Z7" s="36">
        <v>107.82</v>
      </c>
      <c r="AA7" s="36">
        <v>118.02</v>
      </c>
      <c r="AB7" s="36">
        <v>93.43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658.81</v>
      </c>
      <c r="BF7" s="36">
        <v>449.35</v>
      </c>
      <c r="BG7" s="36">
        <v>406.72</v>
      </c>
      <c r="BH7" s="36">
        <v>91.25</v>
      </c>
      <c r="BI7" s="36">
        <v>1459.84</v>
      </c>
      <c r="BJ7" s="36">
        <v>1316.7</v>
      </c>
      <c r="BK7" s="36">
        <v>1224.75</v>
      </c>
      <c r="BL7" s="36">
        <v>1144.05</v>
      </c>
      <c r="BM7" s="36">
        <v>1117.1099999999999</v>
      </c>
      <c r="BN7" s="36">
        <v>1161.05</v>
      </c>
      <c r="BO7" s="36">
        <v>992.47</v>
      </c>
      <c r="BP7" s="36">
        <v>67.819999999999993</v>
      </c>
      <c r="BQ7" s="36">
        <v>70.05</v>
      </c>
      <c r="BR7" s="36">
        <v>67.92</v>
      </c>
      <c r="BS7" s="36">
        <v>64.739999999999995</v>
      </c>
      <c r="BT7" s="36">
        <v>84.13</v>
      </c>
      <c r="BU7" s="36">
        <v>43.24</v>
      </c>
      <c r="BV7" s="36">
        <v>42.13</v>
      </c>
      <c r="BW7" s="36">
        <v>42.48</v>
      </c>
      <c r="BX7" s="36">
        <v>41.04</v>
      </c>
      <c r="BY7" s="36">
        <v>41.08</v>
      </c>
      <c r="BZ7" s="36">
        <v>51.49</v>
      </c>
      <c r="CA7" s="36">
        <v>191.43</v>
      </c>
      <c r="CB7" s="36">
        <v>190.62</v>
      </c>
      <c r="CC7" s="36">
        <v>205.39</v>
      </c>
      <c r="CD7" s="36">
        <v>218.11</v>
      </c>
      <c r="CE7" s="36">
        <v>197.1</v>
      </c>
      <c r="CF7" s="36">
        <v>338.76</v>
      </c>
      <c r="CG7" s="36">
        <v>348.41</v>
      </c>
      <c r="CH7" s="36">
        <v>343.8</v>
      </c>
      <c r="CI7" s="36">
        <v>357.08</v>
      </c>
      <c r="CJ7" s="36">
        <v>378.08</v>
      </c>
      <c r="CK7" s="36">
        <v>295.10000000000002</v>
      </c>
      <c r="CL7" s="36">
        <v>41.52</v>
      </c>
      <c r="CM7" s="36">
        <v>56.8</v>
      </c>
      <c r="CN7" s="36">
        <v>46.09</v>
      </c>
      <c r="CO7" s="36">
        <v>51.87</v>
      </c>
      <c r="CP7" s="36">
        <v>44.16</v>
      </c>
      <c r="CQ7" s="36">
        <v>44.65</v>
      </c>
      <c r="CR7" s="36">
        <v>46.85</v>
      </c>
      <c r="CS7" s="36">
        <v>46.06</v>
      </c>
      <c r="CT7" s="36">
        <v>45.95</v>
      </c>
      <c r="CU7" s="36">
        <v>44.69</v>
      </c>
      <c r="CV7" s="36">
        <v>53.32</v>
      </c>
      <c r="CW7" s="36">
        <v>62.73</v>
      </c>
      <c r="CX7" s="36">
        <v>68.81</v>
      </c>
      <c r="CY7" s="36">
        <v>67.13</v>
      </c>
      <c r="CZ7" s="36">
        <v>69.3</v>
      </c>
      <c r="DA7" s="36">
        <v>70.709999999999994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千島　武</cp:lastModifiedBy>
  <cp:lastPrinted>2016-02-22T02:53:02Z</cp:lastPrinted>
  <dcterms:created xsi:type="dcterms:W3CDTF">2016-02-03T09:11:42Z</dcterms:created>
  <dcterms:modified xsi:type="dcterms:W3CDTF">2016-02-22T04:12:58Z</dcterms:modified>
  <cp:category/>
</cp:coreProperties>
</file>