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<sst xmlns="http://schemas.openxmlformats.org/spreadsheetml/2006/main" count="217" uniqueCount="107">
  <si>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</si>
  <si>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</si>
  <si>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</si>
  <si>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</si>
  <si>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</si>
  <si>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</si>
  <si>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</si>
  <si>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</si>
  <si>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</si>
  <si>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</si>
  <si>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</si>
  <si>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</si>
  <si>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</si>
  <si>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</si>
  <si>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</si>
  <si>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</si>
  <si>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</si>
  <si>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</si>
  <si>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</si>
  <si>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</si>
  <si>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</si>
  <si>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</si>
  <si>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</si>
  <si>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</si>
  <si>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</si>
  <si>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</si>
  <si>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</si>
  <si>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</si>
  <si>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</si>
  <si>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</si>
  <si>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</si>
  <si>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</si>
  <si>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</si>
  <si>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</si>
  <si>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</si>
  <si>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</si>
  <si>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</si>
  <si>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</si>
  <si>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</si>
  <si>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</si>
  <si>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</si>
  <si>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</si>
  <si>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</si>
  <si>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</si>
  <si>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</si>
  <si>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</si>
  <si>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</si>
  <si>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</si>
  <si>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</si>
  <si>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</si>
  <si>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</si>
  <si>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</si>
  <si>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</si>
  <si>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</si>
  <si>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</si>
  <si>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</si>
  <si>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</si>
  <si>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</si>
  <si>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</si>
  <si>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</si>
  <si>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</si>
  <si>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</si>
  <si>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</si>
  <si>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</si>
  <si>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</si>
  <si>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</si>
  <si>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</si>
  <si>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</si>
  <si>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</si>
  <si>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</si>
  <si>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</si>
  <si>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</si>
  <si>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</si>
  <si>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</si>
  <si>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</si>
  <si>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</si>
  <si>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</si>
  <si>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</si>
  <si>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</si>
  <si>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</si>
  <si>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</si>
  <si>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</si>
  <si>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</si>
  <si>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</si>
  <si>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</si>
  <si>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</si>
  <si>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</si>
  <si>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</si>
  <si>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</si>
  <si>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</si>
  <si>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</si>
  <si>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</si>
  <si>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</si>
  <si>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川口市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</si>
  <si>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</si>
  <si>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</si>
  <si>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</si>
  <si>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</si>
  <si>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</si>
  <si>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</si>
  <si>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</si>
  <si>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</si>
  <si>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</si>
  <si>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</si>
  <si>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上記を総合的に勘案した場合、当面の間、①経常収支比率及び⑤料金回収率は100％、⑥給水原価は現状をそれぞれ保つと考えられ、⑧有収率は各種漏水対策により上昇する。
　しかし</t>
    </r>
    <r>
      <rPr>
        <sz val="9.5"/>
        <rFont val="ＭＳ ゴシック"/>
        <family val="3"/>
        <charset val="128"/>
      </rPr>
      <t>、水道施設の整備費の増加により企業債の借入れの増加が見込まれ、これらは維持管理費・減価償却費・支払利息の増加へと繋がることから、</t>
    </r>
    <r>
      <rPr>
        <sz val="9.5"/>
        <color theme="1"/>
        <rFont val="ＭＳ ゴシック"/>
        <family val="3"/>
        <charset val="128"/>
      </rPr>
      <t>長期的には①経常収支比率は緩やかに下降し、④企業債残高対給水収益比率は緩やかに上昇する。⑦施設利用率は引き続き総配水量等の減少傾向により下降する。
　③管路更新率は積極的な耐震管への布設替えにより上昇するものの、①有形固定資産減価償却率、②管路経年化率は、昭和50年代布設の管路が一斉に経年化するため上昇を続ける。
　今後は、水道施設の統廃合・ダウンサイジング等によるコストの削減と給水収益の確保による財務体質の改善に努め、経営の健全性・効率性、老朽化に適切に対処する必要がある。</t>
    </r>
    <rPh sb="15" eb="17">
      <t>トウメン</t>
    </rPh>
    <rPh sb="47" eb="49">
      <t>ゲンジョウ</t>
    </rPh>
    <rPh sb="67" eb="69">
      <t>カクシュ</t>
    </rPh>
    <rPh sb="69" eb="71">
      <t>ロウスイ</t>
    </rPh>
    <rPh sb="71" eb="73">
      <t>タイサク</t>
    </rPh>
    <rPh sb="76" eb="78">
      <t>ジョウショウ</t>
    </rPh>
    <rPh sb="96" eb="98">
      <t>ゾウカ</t>
    </rPh>
    <rPh sb="112" eb="114">
      <t>ミコ</t>
    </rPh>
    <rPh sb="142" eb="143">
      <t>ツナ</t>
    </rPh>
    <rPh sb="150" eb="153">
      <t>チョウキテキ</t>
    </rPh>
    <rPh sb="163" eb="164">
      <t>ユル</t>
    </rPh>
    <rPh sb="167" eb="169">
      <t>カコウ</t>
    </rPh>
    <rPh sb="185" eb="186">
      <t>ユル</t>
    </rPh>
    <rPh sb="195" eb="197">
      <t>シセツ</t>
    </rPh>
    <rPh sb="197" eb="200">
      <t>リヨウリツ</t>
    </rPh>
    <rPh sb="201" eb="202">
      <t>ヒ</t>
    </rPh>
    <rPh sb="203" eb="204">
      <t>ツヅ</t>
    </rPh>
    <rPh sb="205" eb="206">
      <t>ソウ</t>
    </rPh>
    <rPh sb="206" eb="208">
      <t>ハイスイ</t>
    </rPh>
    <rPh sb="208" eb="209">
      <t>リョウ</t>
    </rPh>
    <rPh sb="209" eb="210">
      <t>トウ</t>
    </rPh>
    <rPh sb="211" eb="213">
      <t>ゲンショウ</t>
    </rPh>
    <rPh sb="213" eb="215">
      <t>ケイコウ</t>
    </rPh>
    <rPh sb="218" eb="220">
      <t>カコウ</t>
    </rPh>
    <rPh sb="226" eb="228">
      <t>カンロ</t>
    </rPh>
    <rPh sb="228" eb="230">
      <t>コウシン</t>
    </rPh>
    <rPh sb="230" eb="231">
      <t>リツ</t>
    </rPh>
    <rPh sb="232" eb="235">
      <t>セッキョクテキ</t>
    </rPh>
    <rPh sb="236" eb="238">
      <t>タイシン</t>
    </rPh>
    <rPh sb="238" eb="239">
      <t>カン</t>
    </rPh>
    <rPh sb="241" eb="243">
      <t>フセツ</t>
    </rPh>
    <rPh sb="243" eb="244">
      <t>カ</t>
    </rPh>
    <rPh sb="248" eb="250">
      <t>ジョウショウ</t>
    </rPh>
    <rPh sb="257" eb="259">
      <t>ユウケイ</t>
    </rPh>
    <rPh sb="259" eb="261">
      <t>コテイ</t>
    </rPh>
    <rPh sb="261" eb="263">
      <t>シサン</t>
    </rPh>
    <rPh sb="263" eb="265">
      <t>ゲンカ</t>
    </rPh>
    <rPh sb="265" eb="267">
      <t>ショウキャク</t>
    </rPh>
    <rPh sb="267" eb="268">
      <t>リツ</t>
    </rPh>
    <rPh sb="270" eb="272">
      <t>カンロ</t>
    </rPh>
    <rPh sb="272" eb="275">
      <t>ケイネンカ</t>
    </rPh>
    <rPh sb="275" eb="276">
      <t>リツ</t>
    </rPh>
    <rPh sb="282" eb="284">
      <t>ネンダイ</t>
    </rPh>
    <rPh sb="284" eb="286">
      <t>フセツ</t>
    </rPh>
    <rPh sb="287" eb="289">
      <t>カンロ</t>
    </rPh>
    <rPh sb="290" eb="292">
      <t>イッセイ</t>
    </rPh>
    <rPh sb="293" eb="296">
      <t>ケイネンカ</t>
    </rPh>
    <rPh sb="300" eb="302">
      <t>ジョウショウ</t>
    </rPh>
    <rPh sb="309" eb="311">
      <t>コンゴ</t>
    </rPh>
    <rPh sb="313" eb="315">
      <t>スイドウ</t>
    </rPh>
    <rPh sb="315" eb="317">
      <t>シセツ</t>
    </rPh>
    <rPh sb="341" eb="343">
      <t>キュウスイ</t>
    </rPh>
    <rPh sb="343" eb="345">
      <t>シュウエキ</t>
    </rPh>
    <rPh sb="346" eb="348">
      <t>カクホ</t>
    </rPh>
    <rPh sb="369" eb="372">
      <t>コウリツセイ</t>
    </rPh>
    <rPh sb="373" eb="376">
      <t>ロウキュウカ</t>
    </rPh>
    <rPh sb="377" eb="379">
      <t>テキセツ</t>
    </rPh>
    <rPh sb="380" eb="382">
      <t>タイショ</t>
    </rPh>
    <phoneticPr fontId="4"/>
  </si>
  <si>
    <r>
      <t>　①経常収支比率は100％以上であり、類似団体と同様に上昇を続けている。類似団体より上昇が緩やかであるのは、地方公営企業会計制度の一部改</t>
    </r>
    <r>
      <rPr>
        <sz val="9.25"/>
        <rFont val="ＭＳ ゴシック"/>
        <family val="3"/>
        <charset val="128"/>
      </rPr>
      <t>正のため長期前受金戻入による収益増加に対して、減価償却費を含めた維持管理費が増加したことが要因である。</t>
    </r>
    <r>
      <rPr>
        <sz val="9.25"/>
        <color rgb="FFFF0000"/>
        <rFont val="ＭＳ ゴシック"/>
        <family val="3"/>
        <charset val="128"/>
      </rPr>
      <t xml:space="preserve">
　</t>
    </r>
    <r>
      <rPr>
        <sz val="9.25"/>
        <color theme="1"/>
        <rFont val="ＭＳ ゴシック"/>
        <family val="3"/>
        <charset val="128"/>
      </rPr>
      <t>②累積欠損金比率は期間を通じて0％であり、欠損金が生じていない。
　③流動比率は落ち込んだものの200％を超えて安定しており、類似団体と同様の傾向を示している。平成26年度の落ち込みが大きい要因は、地方公営企業会計制度の一部改正により借入資本金が流動負債の企業債に振り替えられたことによるものである。
　④企業</t>
    </r>
    <r>
      <rPr>
        <sz val="9.25"/>
        <rFont val="ＭＳ ゴシック"/>
        <family val="3"/>
        <charset val="128"/>
      </rPr>
      <t>債</t>
    </r>
    <r>
      <rPr>
        <sz val="9.25"/>
        <color theme="1"/>
        <rFont val="ＭＳ ゴシック"/>
        <family val="3"/>
        <charset val="128"/>
      </rPr>
      <t>残高対給水収益比率は下降している。これは公的資金補償金免除繰上償還と企業債借入額の抑制によるものである。
　</t>
    </r>
    <r>
      <rPr>
        <sz val="9.25"/>
        <rFont val="ＭＳ ゴシック"/>
        <family val="3"/>
        <charset val="128"/>
      </rPr>
      <t>⑤料金回収率は、類似団体と同様に上昇している。これは、給水原価の算出方法が変更され、経常費用から長期前受金戻入を控除することにより、給水原価が下がったためである。</t>
    </r>
    <r>
      <rPr>
        <b/>
        <u/>
        <sz val="9.25"/>
        <rFont val="ＭＳ ゴシック"/>
        <family val="3"/>
        <charset val="128"/>
      </rPr>
      <t xml:space="preserve">
</t>
    </r>
    <r>
      <rPr>
        <sz val="9.25"/>
        <color theme="1"/>
        <rFont val="ＭＳ ゴシック"/>
        <family val="3"/>
        <charset val="128"/>
      </rPr>
      <t xml:space="preserve">
　⑥給水原価は類似団体とともに平成26年度減少している。</t>
    </r>
    <r>
      <rPr>
        <sz val="9.25"/>
        <rFont val="ＭＳ ゴシック"/>
        <family val="3"/>
        <charset val="128"/>
      </rPr>
      <t>これは算出方法が経常費用から長期前受金戻入を控除することに変更されたためである。</t>
    </r>
    <r>
      <rPr>
        <b/>
        <sz val="9.25"/>
        <color theme="1"/>
        <rFont val="ＭＳ ゴシック"/>
        <family val="3"/>
        <charset val="128"/>
      </rPr>
      <t xml:space="preserve">
</t>
    </r>
    <r>
      <rPr>
        <sz val="9.25"/>
        <color theme="1"/>
        <rFont val="ＭＳ ゴシック"/>
        <family val="3"/>
        <charset val="128"/>
      </rPr>
      <t xml:space="preserve">
　⑦施設利用率は類似団体とともに下降を続けている。これは水需要の減少傾向によるものである。
　⑧有収率は期間中90％前後、類似団体は91％前後をそれぞれ推移している。宅地内老朽給水管のステンレス管への更新等の漏水対策により安定している。
</t>
    </r>
    <rPh sb="2" eb="4">
      <t>ケイジョウ</t>
    </rPh>
    <rPh sb="4" eb="6">
      <t>シュウシ</t>
    </rPh>
    <rPh sb="6" eb="8">
      <t>ヒリツ</t>
    </rPh>
    <rPh sb="13" eb="15">
      <t>イジョウ</t>
    </rPh>
    <rPh sb="19" eb="21">
      <t>ルイジ</t>
    </rPh>
    <rPh sb="21" eb="23">
      <t>ダンタイ</t>
    </rPh>
    <rPh sb="24" eb="26">
      <t>ドウヨウ</t>
    </rPh>
    <rPh sb="27" eb="29">
      <t>ジョウショウ</t>
    </rPh>
    <rPh sb="30" eb="31">
      <t>ツヅ</t>
    </rPh>
    <rPh sb="36" eb="38">
      <t>ルイジ</t>
    </rPh>
    <rPh sb="38" eb="40">
      <t>ダンタイ</t>
    </rPh>
    <rPh sb="42" eb="44">
      <t>ジョウショウ</t>
    </rPh>
    <rPh sb="45" eb="46">
      <t>ユル</t>
    </rPh>
    <rPh sb="84" eb="86">
      <t>ゾウカ</t>
    </rPh>
    <rPh sb="87" eb="88">
      <t>タイ</t>
    </rPh>
    <rPh sb="97" eb="98">
      <t>フク</t>
    </rPh>
    <rPh sb="100" eb="102">
      <t>イジ</t>
    </rPh>
    <rPh sb="102" eb="105">
      <t>カンリヒ</t>
    </rPh>
    <rPh sb="106" eb="108">
      <t>ゾウカ</t>
    </rPh>
    <rPh sb="113" eb="115">
      <t>ヨウイン</t>
    </rPh>
    <rPh sb="123" eb="125">
      <t>ルイセキ</t>
    </rPh>
    <rPh sb="125" eb="127">
      <t>ケッソン</t>
    </rPh>
    <rPh sb="127" eb="128">
      <t>キン</t>
    </rPh>
    <rPh sb="128" eb="130">
      <t>ヒリツ</t>
    </rPh>
    <rPh sb="131" eb="133">
      <t>キカン</t>
    </rPh>
    <rPh sb="134" eb="135">
      <t>ツウ</t>
    </rPh>
    <rPh sb="143" eb="145">
      <t>ケッソン</t>
    </rPh>
    <rPh sb="145" eb="146">
      <t>キン</t>
    </rPh>
    <rPh sb="147" eb="148">
      <t>ショウ</t>
    </rPh>
    <rPh sb="158" eb="160">
      <t>リュウドウ</t>
    </rPh>
    <rPh sb="160" eb="162">
      <t>ヒリツ</t>
    </rPh>
    <rPh sb="163" eb="164">
      <t>オ</t>
    </rPh>
    <rPh sb="165" eb="166">
      <t>コ</t>
    </rPh>
    <rPh sb="176" eb="177">
      <t>コ</t>
    </rPh>
    <rPh sb="179" eb="181">
      <t>アンテイ</t>
    </rPh>
    <rPh sb="186" eb="188">
      <t>ルイジ</t>
    </rPh>
    <rPh sb="188" eb="190">
      <t>ダンタイ</t>
    </rPh>
    <rPh sb="191" eb="193">
      <t>ドウヨウ</t>
    </rPh>
    <rPh sb="194" eb="196">
      <t>ケイコウ</t>
    </rPh>
    <rPh sb="197" eb="198">
      <t>シメ</t>
    </rPh>
    <rPh sb="203" eb="205">
      <t>ヘイセイ</t>
    </rPh>
    <rPh sb="207" eb="209">
      <t>ネンド</t>
    </rPh>
    <rPh sb="210" eb="211">
      <t>オ</t>
    </rPh>
    <rPh sb="212" eb="213">
      <t>コ</t>
    </rPh>
    <rPh sb="215" eb="216">
      <t>オオ</t>
    </rPh>
    <rPh sb="218" eb="220">
      <t>ヨウイン</t>
    </rPh>
    <rPh sb="240" eb="242">
      <t>カリイレ</t>
    </rPh>
    <rPh sb="242" eb="245">
      <t>シホンキン</t>
    </rPh>
    <rPh sb="246" eb="248">
      <t>リュウドウ</t>
    </rPh>
    <rPh sb="248" eb="250">
      <t>フサイ</t>
    </rPh>
    <rPh sb="251" eb="253">
      <t>キギョウ</t>
    </rPh>
    <rPh sb="253" eb="254">
      <t>サイ</t>
    </rPh>
    <rPh sb="255" eb="256">
      <t>フ</t>
    </rPh>
    <rPh sb="257" eb="258">
      <t>カ</t>
    </rPh>
    <rPh sb="277" eb="279">
      <t>キギョウ</t>
    </rPh>
    <rPh sb="279" eb="280">
      <t>サイ</t>
    </rPh>
    <rPh sb="280" eb="282">
      <t>ザンダカ</t>
    </rPh>
    <rPh sb="282" eb="283">
      <t>タイ</t>
    </rPh>
    <rPh sb="283" eb="285">
      <t>キュウスイ</t>
    </rPh>
    <rPh sb="285" eb="287">
      <t>シュウエキ</t>
    </rPh>
    <rPh sb="287" eb="289">
      <t>ヒリツ</t>
    </rPh>
    <rPh sb="290" eb="292">
      <t>カコウ</t>
    </rPh>
    <rPh sb="300" eb="302">
      <t>コウテキ</t>
    </rPh>
    <rPh sb="302" eb="304">
      <t>シキン</t>
    </rPh>
    <rPh sb="304" eb="306">
      <t>ホショウ</t>
    </rPh>
    <rPh sb="306" eb="307">
      <t>キン</t>
    </rPh>
    <rPh sb="307" eb="309">
      <t>メンジョ</t>
    </rPh>
    <rPh sb="309" eb="311">
      <t>クリアゲ</t>
    </rPh>
    <rPh sb="311" eb="313">
      <t>ショウカン</t>
    </rPh>
    <rPh sb="314" eb="316">
      <t>キギョウ</t>
    </rPh>
    <rPh sb="316" eb="317">
      <t>サイ</t>
    </rPh>
    <rPh sb="317" eb="319">
      <t>カリイレ</t>
    </rPh>
    <rPh sb="319" eb="320">
      <t>ガク</t>
    </rPh>
    <rPh sb="321" eb="323">
      <t>ヨクセイ</t>
    </rPh>
    <rPh sb="343" eb="345">
      <t>ルイジ</t>
    </rPh>
    <rPh sb="345" eb="347">
      <t>ダンタイ</t>
    </rPh>
    <rPh sb="348" eb="350">
      <t>ドウヨウ</t>
    </rPh>
    <rPh sb="351" eb="353">
      <t>ジョウショウ</t>
    </rPh>
    <rPh sb="367" eb="369">
      <t>サンシュツ</t>
    </rPh>
    <rPh sb="369" eb="371">
      <t>ホウホウ</t>
    </rPh>
    <rPh sb="372" eb="374">
      <t>ヘンコウ</t>
    </rPh>
    <rPh sb="401" eb="403">
      <t>キュウスイ</t>
    </rPh>
    <rPh sb="403" eb="405">
      <t>ゲンカ</t>
    </rPh>
    <rPh sb="406" eb="407">
      <t>サ</t>
    </rPh>
    <rPh sb="420" eb="422">
      <t>キュウスイ</t>
    </rPh>
    <rPh sb="422" eb="424">
      <t>ゲンカ</t>
    </rPh>
    <rPh sb="439" eb="441">
      <t>ゲンショウ</t>
    </rPh>
    <rPh sb="449" eb="451">
      <t>サンシュツ</t>
    </rPh>
    <rPh sb="451" eb="453">
      <t>ホウホウ</t>
    </rPh>
    <rPh sb="454" eb="456">
      <t>ケイジョウ</t>
    </rPh>
    <rPh sb="456" eb="458">
      <t>ヒヨウ</t>
    </rPh>
    <rPh sb="468" eb="470">
      <t>コウジョ</t>
    </rPh>
    <rPh sb="475" eb="477">
      <t>ヘンコウ</t>
    </rPh>
    <rPh sb="496" eb="498">
      <t>ルイジ</t>
    </rPh>
    <rPh sb="498" eb="500">
      <t>ダンタイ</t>
    </rPh>
    <rPh sb="504" eb="506">
      <t>カコウ</t>
    </rPh>
    <rPh sb="507" eb="508">
      <t>ツヅ</t>
    </rPh>
    <rPh sb="565" eb="567">
      <t>スイイ</t>
    </rPh>
    <rPh sb="575" eb="577">
      <t>ロウキュウ</t>
    </rPh>
    <rPh sb="586" eb="587">
      <t>カン</t>
    </rPh>
    <rPh sb="589" eb="591">
      <t>コウシン</t>
    </rPh>
    <rPh sb="591" eb="592">
      <t>トウ</t>
    </rPh>
    <rPh sb="593" eb="595">
      <t>ロウスイ</t>
    </rPh>
    <rPh sb="595" eb="597">
      <t>タイサク</t>
    </rPh>
    <rPh sb="600" eb="602">
      <t>アンテイ</t>
    </rPh>
    <phoneticPr fontId="4"/>
  </si>
  <si>
    <t>　①有形固定資産減価償却率は上昇傾向を示しているが、類似団体に比べ低い値である。これは配水池等土木構築物の設置年度が長期に分散しているためである。
　②管路経年化率は上昇傾向を示しているが、類似団体に比べ低い値である。本市は管路の設置年度が昭和50年代以降に集中し、現時点では法定耐用年数40年は迎えていない管路が多いためである。
　③管路の更新率は緩やかに上昇傾向を示し類似団体と同程度である。これは、耐震管への布設替えを積極的に進めているためである。</t>
    <rPh sb="2" eb="4">
      <t>ユウケイ</t>
    </rPh>
    <rPh sb="4" eb="6">
      <t>コテイ</t>
    </rPh>
    <rPh sb="6" eb="8">
      <t>シサン</t>
    </rPh>
    <rPh sb="8" eb="10">
      <t>ゲンカ</t>
    </rPh>
    <rPh sb="10" eb="12">
      <t>ショウキャク</t>
    </rPh>
    <rPh sb="12" eb="13">
      <t>リツ</t>
    </rPh>
    <rPh sb="43" eb="45">
      <t>ハイスイ</t>
    </rPh>
    <rPh sb="45" eb="46">
      <t>チ</t>
    </rPh>
    <rPh sb="46" eb="47">
      <t>トウ</t>
    </rPh>
    <rPh sb="61" eb="63">
      <t>ブンサン</t>
    </rPh>
    <rPh sb="77" eb="79">
      <t>カンロ</t>
    </rPh>
    <rPh sb="79" eb="82">
      <t>ケイネンカ</t>
    </rPh>
    <rPh sb="82" eb="83">
      <t>リツ</t>
    </rPh>
    <rPh sb="84" eb="86">
      <t>ジョウショウ</t>
    </rPh>
    <rPh sb="86" eb="88">
      <t>ケイコウ</t>
    </rPh>
    <rPh sb="89" eb="90">
      <t>シメ</t>
    </rPh>
    <rPh sb="96" eb="98">
      <t>ルイジ</t>
    </rPh>
    <rPh sb="98" eb="100">
      <t>ダンタイ</t>
    </rPh>
    <rPh sb="101" eb="102">
      <t>クラ</t>
    </rPh>
    <rPh sb="103" eb="104">
      <t>ヒク</t>
    </rPh>
    <rPh sb="105" eb="106">
      <t>アタイ</t>
    </rPh>
    <rPh sb="113" eb="115">
      <t>カンロ</t>
    </rPh>
    <rPh sb="121" eb="123">
      <t>ショウワ</t>
    </rPh>
    <rPh sb="125" eb="127">
      <t>ネンダイ</t>
    </rPh>
    <rPh sb="127" eb="129">
      <t>イコウ</t>
    </rPh>
    <rPh sb="130" eb="132">
      <t>シュウチュウ</t>
    </rPh>
    <rPh sb="134" eb="137">
      <t>ゲンジテン</t>
    </rPh>
    <rPh sb="139" eb="141">
      <t>ホウテイ</t>
    </rPh>
    <rPh sb="141" eb="143">
      <t>タイヨウ</t>
    </rPh>
    <rPh sb="143" eb="145">
      <t>ネンスウ</t>
    </rPh>
    <rPh sb="147" eb="148">
      <t>ネン</t>
    </rPh>
    <rPh sb="149" eb="150">
      <t>ムカ</t>
    </rPh>
    <rPh sb="155" eb="157">
      <t>カンロ</t>
    </rPh>
    <rPh sb="158" eb="159">
      <t>オオ</t>
    </rPh>
    <rPh sb="170" eb="172">
      <t>カンロ</t>
    </rPh>
    <rPh sb="173" eb="175">
      <t>コウシン</t>
    </rPh>
    <rPh sb="175" eb="176">
      <t>リツ</t>
    </rPh>
    <rPh sb="177" eb="178">
      <t>ユル</t>
    </rPh>
    <rPh sb="181" eb="183">
      <t>ジョウショウ</t>
    </rPh>
    <rPh sb="183" eb="185">
      <t>ケイコウ</t>
    </rPh>
    <rPh sb="186" eb="187">
      <t>シメ</t>
    </rPh>
    <rPh sb="188" eb="190">
      <t>ルイジ</t>
    </rPh>
    <rPh sb="190" eb="192">
      <t>ダンタイ</t>
    </rPh>
    <rPh sb="193" eb="196">
      <t>ドウテイド</t>
    </rPh>
    <rPh sb="204" eb="206">
      <t>タイシン</t>
    </rPh>
    <rPh sb="206" eb="207">
      <t>カン</t>
    </rPh>
    <rPh sb="209" eb="211">
      <t>フセツ</t>
    </rPh>
    <rPh sb="211" eb="212">
      <t>カ</t>
    </rPh>
    <rPh sb="214" eb="217">
      <t>セッキョクテキ</t>
    </rPh>
    <rPh sb="218" eb="21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</si>
</sst>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25"/>
      <color theme="1"/>
      <name val="ＭＳ ゴシック"/>
      <family val="3"/>
      <charset val="128"/>
    </font>
    <font>
      <sz val="9.25"/>
      <name val="ＭＳ ゴシック"/>
      <family val="3"/>
      <charset val="128"/>
    </font>
    <font>
      <sz val="9.25"/>
      <color rgb="FFFF0000"/>
      <name val="ＭＳ ゴシック"/>
      <family val="3"/>
      <charset val="128"/>
    </font>
    <font>
      <b/>
      <u/>
      <sz val="9.25"/>
      <name val="ＭＳ ゴシック"/>
      <family val="3"/>
      <charset val="128"/>
    </font>
    <font>
      <b/>
      <sz val="9.25"/>
      <color theme="1"/>
      <name val="ＭＳ ゴシック"/>
      <family val="3"/>
      <charset val="128"/>
    </font>
    <font>
      <sz val="9.5"/>
      <color theme="1"/>
      <name val="ＭＳ ゴシック"/>
      <family val="3"/>
      <charset val="128"/>
    </font>
    <font>
      <sz val="9.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7" fillId="0" borderId="9" xfId="0" applyFont="1" applyBorder="1" applyAlignment="1" applyProtection="1">
      <alignment horizontal="left" vertical="top" wrapText="1"/>
      <protection locked="0"/>
    </xf>
    <xf numFmtId="0" fontId="27" fillId="0" borderId="0" xfId="0" applyFont="1" applyBorder="1" applyAlignment="1" applyProtection="1">
      <alignment horizontal="left" vertical="top" wrapText="1"/>
      <protection locked="0"/>
    </xf>
    <xf numFmtId="0" fontId="27" fillId="0" borderId="10" xfId="0" applyFont="1" applyBorder="1" applyAlignment="1" applyProtection="1">
      <alignment horizontal="left" vertical="top" wrapText="1"/>
      <protection locked="0"/>
    </xf>
    <xf numFmtId="0" fontId="27" fillId="0" borderId="11" xfId="0" applyFont="1" applyBorder="1" applyAlignment="1" applyProtection="1">
      <alignment horizontal="left" vertical="top" wrapText="1"/>
      <protection locked="0"/>
    </xf>
    <xf numFmtId="0" fontId="27" fillId="0" borderId="1" xfId="0" applyFont="1" applyBorder="1" applyAlignment="1" applyProtection="1">
      <alignment horizontal="left" vertical="top" wrapText="1"/>
      <protection locked="0"/>
    </xf>
    <xf numFmtId="0" fontId="27"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justify" wrapText="1"/>
      <protection locked="0"/>
    </xf>
    <xf numFmtId="0" fontId="22" fillId="0" borderId="0" xfId="0" applyFont="1" applyBorder="1" applyAlignment="1" applyProtection="1">
      <alignment horizontal="left" vertical="justify" wrapText="1"/>
      <protection locked="0"/>
    </xf>
    <xf numFmtId="0" fontId="22" fillId="0" borderId="10" xfId="0" applyFont="1" applyBorder="1" applyAlignment="1" applyProtection="1">
      <alignment horizontal="left" vertical="justify"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c:v>
                </c:pt>
                <c:pt idx="1">
                  <c:v>0.56000000000000005</c:v>
                </c:pt>
                <c:pt idx="2">
                  <c:v>0.53</c:v>
                </c:pt>
                <c:pt idx="3">
                  <c:v>0.54</c:v>
                </c:pt>
                <c:pt idx="4">
                  <c:v>0.68</c:v>
                </c:pt>
              </c:numCache>
            </c:numRef>
          </c:val>
        </c:ser>
        <c:dLbls>
          <c:showLegendKey val="0"/>
          <c:showVal val="0"/>
          <c:showCatName val="0"/>
          <c:showSerName val="0"/>
          <c:showPercent val="0"/>
          <c:showBubbleSize val="0"/>
        </c:dLbls>
        <c:gapWidth val="150"/>
        <c:axId val="85250816"/>
        <c:axId val="852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85250816"/>
        <c:axId val="85252736"/>
      </c:lineChart>
      <c:dateAx>
        <c:axId val="85250816"/>
        <c:scaling>
          <c:orientation val="minMax"/>
        </c:scaling>
        <c:delete val="1"/>
        <c:axPos val="b"/>
        <c:numFmt formatCode="ge" sourceLinked="1"/>
        <c:majorTickMark val="none"/>
        <c:minorTickMark val="none"/>
        <c:tickLblPos val="none"/>
        <c:crossAx val="85252736"/>
        <c:crosses val="autoZero"/>
        <c:auto val="1"/>
        <c:lblOffset val="100"/>
        <c:baseTimeUnit val="years"/>
      </c:dateAx>
      <c:valAx>
        <c:axId val="852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61.69</c:v>
                </c:pt>
                <c:pt idx="1">
                  <c:v>63.38</c:v>
                </c:pt>
                <c:pt idx="2">
                  <c:v>63.83</c:v>
                </c:pt>
                <c:pt idx="3">
                  <c:v>63.25</c:v>
                </c:pt>
                <c:pt idx="4">
                  <c:v>62.81</c:v>
                </c:pt>
              </c:numCache>
            </c:numRef>
          </c:val>
        </c:ser>
        <c:dLbls>
          <c:showLegendKey val="0"/>
          <c:showVal val="0"/>
          <c:showCatName val="0"/>
          <c:showSerName val="0"/>
          <c:showPercent val="0"/>
          <c:showBubbleSize val="0"/>
        </c:dLbls>
        <c:gapWidth val="150"/>
        <c:axId val="86709376"/>
        <c:axId val="867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86709376"/>
        <c:axId val="86711296"/>
      </c:lineChart>
      <c:dateAx>
        <c:axId val="86709376"/>
        <c:scaling>
          <c:orientation val="minMax"/>
        </c:scaling>
        <c:delete val="1"/>
        <c:axPos val="b"/>
        <c:numFmt formatCode="ge" sourceLinked="1"/>
        <c:majorTickMark val="none"/>
        <c:minorTickMark val="none"/>
        <c:tickLblPos val="none"/>
        <c:crossAx val="86711296"/>
        <c:crosses val="autoZero"/>
        <c:auto val="1"/>
        <c:lblOffset val="100"/>
        <c:baseTimeUnit val="years"/>
      </c:dateAx>
      <c:valAx>
        <c:axId val="867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90.15</c:v>
                </c:pt>
                <c:pt idx="1">
                  <c:v>90.25</c:v>
                </c:pt>
                <c:pt idx="2">
                  <c:v>89.74</c:v>
                </c:pt>
                <c:pt idx="3">
                  <c:v>90.3</c:v>
                </c:pt>
                <c:pt idx="4">
                  <c:v>89.96</c:v>
                </c:pt>
              </c:numCache>
            </c:numRef>
          </c:val>
        </c:ser>
        <c:dLbls>
          <c:showLegendKey val="0"/>
          <c:showVal val="0"/>
          <c:showCatName val="0"/>
          <c:showSerName val="0"/>
          <c:showPercent val="0"/>
          <c:showBubbleSize val="0"/>
        </c:dLbls>
        <c:gapWidth val="150"/>
        <c:axId val="86754048"/>
        <c:axId val="867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86754048"/>
        <c:axId val="86755968"/>
      </c:lineChart>
      <c:dateAx>
        <c:axId val="86754048"/>
        <c:scaling>
          <c:orientation val="minMax"/>
        </c:scaling>
        <c:delete val="1"/>
        <c:axPos val="b"/>
        <c:numFmt formatCode="ge" sourceLinked="1"/>
        <c:majorTickMark val="none"/>
        <c:minorTickMark val="none"/>
        <c:tickLblPos val="none"/>
        <c:crossAx val="86755968"/>
        <c:crosses val="autoZero"/>
        <c:auto val="1"/>
        <c:lblOffset val="100"/>
        <c:baseTimeUnit val="years"/>
      </c:dateAx>
      <c:valAx>
        <c:axId val="867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107.62</c:v>
                </c:pt>
                <c:pt idx="1">
                  <c:v>107.89</c:v>
                </c:pt>
                <c:pt idx="2">
                  <c:v>110</c:v>
                </c:pt>
                <c:pt idx="3">
                  <c:v>111.25</c:v>
                </c:pt>
                <c:pt idx="4">
                  <c:v>111.59</c:v>
                </c:pt>
              </c:numCache>
            </c:numRef>
          </c:val>
        </c:ser>
        <c:dLbls>
          <c:showLegendKey val="0"/>
          <c:showVal val="0"/>
          <c:showCatName val="0"/>
          <c:showSerName val="0"/>
          <c:showPercent val="0"/>
          <c:showBubbleSize val="0"/>
        </c:dLbls>
        <c:gapWidth val="150"/>
        <c:axId val="86155648"/>
        <c:axId val="861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86155648"/>
        <c:axId val="86157568"/>
      </c:lineChart>
      <c:dateAx>
        <c:axId val="86155648"/>
        <c:scaling>
          <c:orientation val="minMax"/>
        </c:scaling>
        <c:delete val="1"/>
        <c:axPos val="b"/>
        <c:numFmt formatCode="ge" sourceLinked="1"/>
        <c:majorTickMark val="none"/>
        <c:minorTickMark val="none"/>
        <c:tickLblPos val="none"/>
        <c:crossAx val="86157568"/>
        <c:crosses val="autoZero"/>
        <c:auto val="1"/>
        <c:lblOffset val="100"/>
        <c:baseTimeUnit val="years"/>
      </c:dateAx>
      <c:valAx>
        <c:axId val="86157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1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40.33</c:v>
                </c:pt>
                <c:pt idx="1">
                  <c:v>40.07</c:v>
                </c:pt>
                <c:pt idx="2">
                  <c:v>40.83</c:v>
                </c:pt>
                <c:pt idx="3">
                  <c:v>40.68</c:v>
                </c:pt>
                <c:pt idx="4">
                  <c:v>42.4</c:v>
                </c:pt>
              </c:numCache>
            </c:numRef>
          </c:val>
        </c:ser>
        <c:dLbls>
          <c:showLegendKey val="0"/>
          <c:showVal val="0"/>
          <c:showCatName val="0"/>
          <c:showSerName val="0"/>
          <c:showPercent val="0"/>
          <c:showBubbleSize val="0"/>
        </c:dLbls>
        <c:gapWidth val="150"/>
        <c:axId val="85995520"/>
        <c:axId val="859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85995520"/>
        <c:axId val="85997440"/>
      </c:lineChart>
      <c:dateAx>
        <c:axId val="85995520"/>
        <c:scaling>
          <c:orientation val="minMax"/>
        </c:scaling>
        <c:delete val="1"/>
        <c:axPos val="b"/>
        <c:numFmt formatCode="ge" sourceLinked="1"/>
        <c:majorTickMark val="none"/>
        <c:minorTickMark val="none"/>
        <c:tickLblPos val="none"/>
        <c:crossAx val="85997440"/>
        <c:crosses val="autoZero"/>
        <c:auto val="1"/>
        <c:lblOffset val="100"/>
        <c:baseTimeUnit val="years"/>
      </c:dateAx>
      <c:valAx>
        <c:axId val="859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1.75</c:v>
                </c:pt>
                <c:pt idx="1">
                  <c:v>2.4500000000000002</c:v>
                </c:pt>
                <c:pt idx="2">
                  <c:v>4.95</c:v>
                </c:pt>
                <c:pt idx="3">
                  <c:v>6.46</c:v>
                </c:pt>
                <c:pt idx="4">
                  <c:v>8.2799999999999994</c:v>
                </c:pt>
              </c:numCache>
            </c:numRef>
          </c:val>
        </c:ser>
        <c:dLbls>
          <c:showLegendKey val="0"/>
          <c:showVal val="0"/>
          <c:showCatName val="0"/>
          <c:showSerName val="0"/>
          <c:showPercent val="0"/>
          <c:showBubbleSize val="0"/>
        </c:dLbls>
        <c:gapWidth val="150"/>
        <c:axId val="86023552"/>
        <c:axId val="860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86023552"/>
        <c:axId val="86029824"/>
      </c:lineChart>
      <c:dateAx>
        <c:axId val="86023552"/>
        <c:scaling>
          <c:orientation val="minMax"/>
        </c:scaling>
        <c:delete val="1"/>
        <c:axPos val="b"/>
        <c:numFmt formatCode="ge" sourceLinked="1"/>
        <c:majorTickMark val="none"/>
        <c:minorTickMark val="none"/>
        <c:tickLblPos val="none"/>
        <c:crossAx val="86029824"/>
        <c:crosses val="autoZero"/>
        <c:auto val="1"/>
        <c:lblOffset val="100"/>
        <c:baseTimeUnit val="years"/>
      </c:dateAx>
      <c:valAx>
        <c:axId val="860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195584"/>
        <c:axId val="862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86195584"/>
        <c:axId val="86210048"/>
      </c:lineChart>
      <c:dateAx>
        <c:axId val="86195584"/>
        <c:scaling>
          <c:orientation val="minMax"/>
        </c:scaling>
        <c:delete val="1"/>
        <c:axPos val="b"/>
        <c:numFmt formatCode="ge" sourceLinked="1"/>
        <c:majorTickMark val="none"/>
        <c:minorTickMark val="none"/>
        <c:tickLblPos val="none"/>
        <c:crossAx val="86210048"/>
        <c:crosses val="autoZero"/>
        <c:auto val="1"/>
        <c:lblOffset val="100"/>
        <c:baseTimeUnit val="years"/>
      </c:dateAx>
      <c:valAx>
        <c:axId val="8621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1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790.45</c:v>
                </c:pt>
                <c:pt idx="1">
                  <c:v>791.53</c:v>
                </c:pt>
                <c:pt idx="2">
                  <c:v>879.8</c:v>
                </c:pt>
                <c:pt idx="3">
                  <c:v>1058.0899999999999</c:v>
                </c:pt>
                <c:pt idx="4">
                  <c:v>290.02</c:v>
                </c:pt>
              </c:numCache>
            </c:numRef>
          </c:val>
        </c:ser>
        <c:dLbls>
          <c:showLegendKey val="0"/>
          <c:showVal val="0"/>
          <c:showCatName val="0"/>
          <c:showSerName val="0"/>
          <c:showPercent val="0"/>
          <c:showBubbleSize val="0"/>
        </c:dLbls>
        <c:gapWidth val="150"/>
        <c:axId val="86242432"/>
        <c:axId val="862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86242432"/>
        <c:axId val="86244352"/>
      </c:lineChart>
      <c:dateAx>
        <c:axId val="86242432"/>
        <c:scaling>
          <c:orientation val="minMax"/>
        </c:scaling>
        <c:delete val="1"/>
        <c:axPos val="b"/>
        <c:numFmt formatCode="ge" sourceLinked="1"/>
        <c:majorTickMark val="none"/>
        <c:minorTickMark val="none"/>
        <c:tickLblPos val="none"/>
        <c:crossAx val="86244352"/>
        <c:crosses val="autoZero"/>
        <c:auto val="1"/>
        <c:lblOffset val="100"/>
        <c:baseTimeUnit val="years"/>
      </c:dateAx>
      <c:valAx>
        <c:axId val="8624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2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302.99</c:v>
                </c:pt>
                <c:pt idx="1">
                  <c:v>289.69</c:v>
                </c:pt>
                <c:pt idx="2">
                  <c:v>283.25</c:v>
                </c:pt>
                <c:pt idx="3">
                  <c:v>281.24</c:v>
                </c:pt>
                <c:pt idx="4">
                  <c:v>280.06</c:v>
                </c:pt>
              </c:numCache>
            </c:numRef>
          </c:val>
        </c:ser>
        <c:dLbls>
          <c:showLegendKey val="0"/>
          <c:showVal val="0"/>
          <c:showCatName val="0"/>
          <c:showSerName val="0"/>
          <c:showPercent val="0"/>
          <c:showBubbleSize val="0"/>
        </c:dLbls>
        <c:gapWidth val="150"/>
        <c:axId val="86283008"/>
        <c:axId val="862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86283008"/>
        <c:axId val="86284928"/>
      </c:lineChart>
      <c:dateAx>
        <c:axId val="86283008"/>
        <c:scaling>
          <c:orientation val="minMax"/>
        </c:scaling>
        <c:delete val="1"/>
        <c:axPos val="b"/>
        <c:numFmt formatCode="ge" sourceLinked="1"/>
        <c:majorTickMark val="none"/>
        <c:minorTickMark val="none"/>
        <c:tickLblPos val="none"/>
        <c:crossAx val="86284928"/>
        <c:crosses val="autoZero"/>
        <c:auto val="1"/>
        <c:lblOffset val="100"/>
        <c:baseTimeUnit val="years"/>
      </c:dateAx>
      <c:valAx>
        <c:axId val="8628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2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99.29</c:v>
                </c:pt>
                <c:pt idx="1">
                  <c:v>97.74</c:v>
                </c:pt>
                <c:pt idx="2">
                  <c:v>100.49</c:v>
                </c:pt>
                <c:pt idx="3">
                  <c:v>99.44</c:v>
                </c:pt>
                <c:pt idx="4">
                  <c:v>101.96</c:v>
                </c:pt>
              </c:numCache>
            </c:numRef>
          </c:val>
        </c:ser>
        <c:dLbls>
          <c:showLegendKey val="0"/>
          <c:showVal val="0"/>
          <c:showCatName val="0"/>
          <c:showSerName val="0"/>
          <c:showPercent val="0"/>
          <c:showBubbleSize val="0"/>
        </c:dLbls>
        <c:gapWidth val="150"/>
        <c:axId val="86305024"/>
        <c:axId val="866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86305024"/>
        <c:axId val="86659456"/>
      </c:lineChart>
      <c:dateAx>
        <c:axId val="86305024"/>
        <c:scaling>
          <c:orientation val="minMax"/>
        </c:scaling>
        <c:delete val="1"/>
        <c:axPos val="b"/>
        <c:numFmt formatCode="ge" sourceLinked="1"/>
        <c:majorTickMark val="none"/>
        <c:minorTickMark val="none"/>
        <c:tickLblPos val="none"/>
        <c:crossAx val="86659456"/>
        <c:crosses val="autoZero"/>
        <c:auto val="1"/>
        <c:lblOffset val="100"/>
        <c:baseTimeUnit val="years"/>
      </c:dateAx>
      <c:valAx>
        <c:axId val="866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169.57</c:v>
                </c:pt>
                <c:pt idx="1">
                  <c:v>170.67</c:v>
                </c:pt>
                <c:pt idx="2">
                  <c:v>166.85</c:v>
                </c:pt>
                <c:pt idx="3">
                  <c:v>168.41</c:v>
                </c:pt>
                <c:pt idx="4">
                  <c:v>163.78</c:v>
                </c:pt>
              </c:numCache>
            </c:numRef>
          </c:val>
        </c:ser>
        <c:dLbls>
          <c:showLegendKey val="0"/>
          <c:showVal val="0"/>
          <c:showCatName val="0"/>
          <c:showSerName val="0"/>
          <c:showPercent val="0"/>
          <c:showBubbleSize val="0"/>
        </c:dLbls>
        <c:gapWidth val="150"/>
        <c:axId val="86685184"/>
        <c:axId val="866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86685184"/>
        <c:axId val="86687104"/>
      </c:lineChart>
      <c:dateAx>
        <c:axId val="86685184"/>
        <c:scaling>
          <c:orientation val="minMax"/>
        </c:scaling>
        <c:delete val="1"/>
        <c:axPos val="b"/>
        <c:numFmt formatCode="ge" sourceLinked="1"/>
        <c:majorTickMark val="none"/>
        <c:minorTickMark val="none"/>
        <c:tickLblPos val="none"/>
        <c:crossAx val="86687104"/>
        <c:crosses val="autoZero"/>
        <c:auto val="1"/>
        <c:lblOffset val="100"/>
        <c:baseTimeUnit val="years"/>
      </c:dateAx>
      <c:valAx>
        <c:axId val="866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埼玉県　川口市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A1</v>
      </c>
      <c r="AA8" s="75"/>
      <c r="AB8" s="75"/>
      <c r="AC8" s="75"/>
      <c r="AD8" s="75"/>
      <c r="AE8" s="75"/>
      <c r="AF8" s="75"/>
      <c r="AG8" s="76"/>
      <c r="AH8" s="3"/>
      <c r="AI8" s="77">
        <f>データ!Q6</f>
        <v>589205</v>
      </c>
      <c r="AJ8" s="78"/>
      <c r="AK8" s="78"/>
      <c r="AL8" s="78"/>
      <c r="AM8" s="78"/>
      <c r="AN8" s="78"/>
      <c r="AO8" s="78"/>
      <c r="AP8" s="79"/>
      <c r="AQ8" s="57">
        <f>データ!R6</f>
        <v>61.95</v>
      </c>
      <c r="AR8" s="57"/>
      <c r="AS8" s="57"/>
      <c r="AT8" s="57"/>
      <c r="AU8" s="57"/>
      <c r="AV8" s="57"/>
      <c r="AW8" s="57"/>
      <c r="AX8" s="57"/>
      <c r="AY8" s="57">
        <f>データ!S6</f>
        <v>9510.98</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60.08</v>
      </c>
      <c r="K10" s="57"/>
      <c r="L10" s="57"/>
      <c r="M10" s="57"/>
      <c r="N10" s="57"/>
      <c r="O10" s="57"/>
      <c r="P10" s="57"/>
      <c r="Q10" s="57"/>
      <c r="R10" s="57">
        <f>データ!O6</f>
        <v>100</v>
      </c>
      <c r="S10" s="57"/>
      <c r="T10" s="57"/>
      <c r="U10" s="57"/>
      <c r="V10" s="57"/>
      <c r="W10" s="57"/>
      <c r="X10" s="57"/>
      <c r="Y10" s="57"/>
      <c r="Z10" s="65">
        <f>データ!P6</f>
        <v>2224</v>
      </c>
      <c r="AA10" s="65"/>
      <c r="AB10" s="65"/>
      <c r="AC10" s="65"/>
      <c r="AD10" s="65"/>
      <c r="AE10" s="65"/>
      <c r="AF10" s="65"/>
      <c r="AG10" s="65"/>
      <c r="AH10" s="2"/>
      <c r="AI10" s="65">
        <f>データ!T6</f>
        <v>590197</v>
      </c>
      <c r="AJ10" s="65"/>
      <c r="AK10" s="65"/>
      <c r="AL10" s="65"/>
      <c r="AM10" s="65"/>
      <c r="AN10" s="65"/>
      <c r="AO10" s="65"/>
      <c r="AP10" s="65"/>
      <c r="AQ10" s="57">
        <f>データ!U6</f>
        <v>61.95</v>
      </c>
      <c r="AR10" s="57"/>
      <c r="AS10" s="57"/>
      <c r="AT10" s="57"/>
      <c r="AU10" s="57"/>
      <c r="AV10" s="57"/>
      <c r="AW10" s="57"/>
      <c r="AX10" s="57"/>
      <c r="AY10" s="57">
        <f>データ!V6</f>
        <v>9526.99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112038</v>
      </c>
      <c r="D6" s="31">
        <f t="shared" si="3"/>
        <v>46</v>
      </c>
      <c r="E6" s="31">
        <f t="shared" si="3"/>
        <v>1</v>
      </c>
      <c r="F6" s="31">
        <f t="shared" si="3"/>
        <v>0</v>
      </c>
      <c r="G6" s="31">
        <f t="shared" si="3"/>
        <v>1</v>
      </c>
      <c r="H6" s="31" t="str">
        <f t="shared" si="3"/>
        <v>埼玉県　川口市</v>
      </c>
      <c r="I6" s="31" t="str">
        <f t="shared" si="3"/>
        <v>法適用</v>
      </c>
      <c r="J6" s="31" t="str">
        <f t="shared" si="3"/>
        <v>水道事業</v>
      </c>
      <c r="K6" s="31" t="str">
        <f t="shared" si="3"/>
        <v>末端給水事業</v>
      </c>
      <c r="L6" s="31" t="str">
        <f t="shared" si="3"/>
        <v>A1</v>
      </c>
      <c r="M6" s="32" t="str">
        <f t="shared" si="3"/>
        <v>-</v>
      </c>
      <c r="N6" s="32">
        <f t="shared" si="3"/>
        <v>60.08</v>
      </c>
      <c r="O6" s="32">
        <f t="shared" si="3"/>
        <v>100</v>
      </c>
      <c r="P6" s="32">
        <f t="shared" si="3"/>
        <v>2224</v>
      </c>
      <c r="Q6" s="32">
        <f t="shared" si="3"/>
        <v>589205</v>
      </c>
      <c r="R6" s="32">
        <f t="shared" si="3"/>
        <v>61.95</v>
      </c>
      <c r="S6" s="32">
        <f t="shared" si="3"/>
        <v>9510.98</v>
      </c>
      <c r="T6" s="32">
        <f t="shared" si="3"/>
        <v>590197</v>
      </c>
      <c r="U6" s="32">
        <f t="shared" si="3"/>
        <v>61.95</v>
      </c>
      <c r="V6" s="32">
        <f t="shared" si="3"/>
        <v>9526.99</v>
      </c>
      <c r="W6" s="33">
        <f>IF(W7="",NA(),W7)</f>
        <v>107.62</v>
      </c>
      <c r="X6" s="33">
        <f t="shared" ref="X6:AF6" si="4">IF(X7="",NA(),X7)</f>
        <v>107.89</v>
      </c>
      <c r="Y6" s="33">
        <f t="shared" si="4"/>
        <v>110</v>
      </c>
      <c r="Z6" s="33">
        <f t="shared" si="4"/>
        <v>111.25</v>
      </c>
      <c r="AA6" s="33">
        <f t="shared" si="4"/>
        <v>111.59</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790.45</v>
      </c>
      <c r="AT6" s="33">
        <f t="shared" ref="AT6:BB6" si="6">IF(AT7="",NA(),AT7)</f>
        <v>791.53</v>
      </c>
      <c r="AU6" s="33">
        <f t="shared" si="6"/>
        <v>879.8</v>
      </c>
      <c r="AV6" s="33">
        <f t="shared" si="6"/>
        <v>1058.0899999999999</v>
      </c>
      <c r="AW6" s="33">
        <f t="shared" si="6"/>
        <v>290.02</v>
      </c>
      <c r="AX6" s="33">
        <f t="shared" si="6"/>
        <v>485.84</v>
      </c>
      <c r="AY6" s="33">
        <f t="shared" si="6"/>
        <v>487.15</v>
      </c>
      <c r="AZ6" s="33">
        <f t="shared" si="6"/>
        <v>475.07</v>
      </c>
      <c r="BA6" s="33">
        <f t="shared" si="6"/>
        <v>473.46</v>
      </c>
      <c r="BB6" s="33">
        <f t="shared" si="6"/>
        <v>240.81</v>
      </c>
      <c r="BC6" s="32" t="str">
        <f>IF(BC7="","",IF(BC7="-","【-】","【"&amp;SUBSTITUTE(TEXT(BC7,"#,##0.00"),"-","△")&amp;"】"))</f>
        <v>【264.16】</v>
      </c>
      <c r="BD6" s="33">
        <f>IF(BD7="",NA(),BD7)</f>
        <v>302.99</v>
      </c>
      <c r="BE6" s="33">
        <f t="shared" ref="BE6:BM6" si="7">IF(BE7="",NA(),BE7)</f>
        <v>289.69</v>
      </c>
      <c r="BF6" s="33">
        <f t="shared" si="7"/>
        <v>283.25</v>
      </c>
      <c r="BG6" s="33">
        <f t="shared" si="7"/>
        <v>281.24</v>
      </c>
      <c r="BH6" s="33">
        <f t="shared" si="7"/>
        <v>280.06</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99.29</v>
      </c>
      <c r="BP6" s="33">
        <f t="shared" ref="BP6:BX6" si="8">IF(BP7="",NA(),BP7)</f>
        <v>97.74</v>
      </c>
      <c r="BQ6" s="33">
        <f t="shared" si="8"/>
        <v>100.49</v>
      </c>
      <c r="BR6" s="33">
        <f t="shared" si="8"/>
        <v>99.44</v>
      </c>
      <c r="BS6" s="33">
        <f t="shared" si="8"/>
        <v>101.96</v>
      </c>
      <c r="BT6" s="33">
        <f t="shared" si="8"/>
        <v>102.8</v>
      </c>
      <c r="BU6" s="33">
        <f t="shared" si="8"/>
        <v>100.35</v>
      </c>
      <c r="BV6" s="33">
        <f t="shared" si="8"/>
        <v>100.42</v>
      </c>
      <c r="BW6" s="33">
        <f t="shared" si="8"/>
        <v>100.77</v>
      </c>
      <c r="BX6" s="33">
        <f t="shared" si="8"/>
        <v>107.74</v>
      </c>
      <c r="BY6" s="32" t="str">
        <f>IF(BY7="","",IF(BY7="-","【-】","【"&amp;SUBSTITUTE(TEXT(BY7,"#,##0.00"),"-","△")&amp;"】"))</f>
        <v>【104.60】</v>
      </c>
      <c r="BZ6" s="33">
        <f>IF(BZ7="",NA(),BZ7)</f>
        <v>169.57</v>
      </c>
      <c r="CA6" s="33">
        <f t="shared" ref="CA6:CI6" si="9">IF(CA7="",NA(),CA7)</f>
        <v>170.67</v>
      </c>
      <c r="CB6" s="33">
        <f t="shared" si="9"/>
        <v>166.85</v>
      </c>
      <c r="CC6" s="33">
        <f t="shared" si="9"/>
        <v>168.41</v>
      </c>
      <c r="CD6" s="33">
        <f t="shared" si="9"/>
        <v>163.78</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61.69</v>
      </c>
      <c r="CL6" s="33">
        <f t="shared" ref="CL6:CT6" si="10">IF(CL7="",NA(),CL7)</f>
        <v>63.38</v>
      </c>
      <c r="CM6" s="33">
        <f t="shared" si="10"/>
        <v>63.83</v>
      </c>
      <c r="CN6" s="33">
        <f t="shared" si="10"/>
        <v>63.25</v>
      </c>
      <c r="CO6" s="33">
        <f t="shared" si="10"/>
        <v>62.81</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90.15</v>
      </c>
      <c r="CW6" s="33">
        <f t="shared" ref="CW6:DE6" si="11">IF(CW7="",NA(),CW7)</f>
        <v>90.25</v>
      </c>
      <c r="CX6" s="33">
        <f t="shared" si="11"/>
        <v>89.74</v>
      </c>
      <c r="CY6" s="33">
        <f t="shared" si="11"/>
        <v>90.3</v>
      </c>
      <c r="CZ6" s="33">
        <f t="shared" si="11"/>
        <v>89.96</v>
      </c>
      <c r="DA6" s="33">
        <f t="shared" si="11"/>
        <v>91.27</v>
      </c>
      <c r="DB6" s="33">
        <f t="shared" si="11"/>
        <v>90.63</v>
      </c>
      <c r="DC6" s="33">
        <f t="shared" si="11"/>
        <v>91.19</v>
      </c>
      <c r="DD6" s="33">
        <f t="shared" si="11"/>
        <v>91.45</v>
      </c>
      <c r="DE6" s="33">
        <f t="shared" si="11"/>
        <v>91.07</v>
      </c>
      <c r="DF6" s="32" t="str">
        <f>IF(DF7="","",IF(DF7="-","【-】","【"&amp;SUBSTITUTE(TEXT(DF7,"#,##0.00"),"-","△")&amp;"】"))</f>
        <v>【89.78】</v>
      </c>
      <c r="DG6" s="33">
        <f>IF(DG7="",NA(),DG7)</f>
        <v>40.33</v>
      </c>
      <c r="DH6" s="33">
        <f t="shared" ref="DH6:DP6" si="12">IF(DH7="",NA(),DH7)</f>
        <v>40.07</v>
      </c>
      <c r="DI6" s="33">
        <f t="shared" si="12"/>
        <v>40.83</v>
      </c>
      <c r="DJ6" s="33">
        <f t="shared" si="12"/>
        <v>40.68</v>
      </c>
      <c r="DK6" s="33">
        <f t="shared" si="12"/>
        <v>42.4</v>
      </c>
      <c r="DL6" s="33">
        <f t="shared" si="12"/>
        <v>42.32</v>
      </c>
      <c r="DM6" s="33">
        <f t="shared" si="12"/>
        <v>43.4</v>
      </c>
      <c r="DN6" s="33">
        <f t="shared" si="12"/>
        <v>44.41</v>
      </c>
      <c r="DO6" s="33">
        <f t="shared" si="12"/>
        <v>45.38</v>
      </c>
      <c r="DP6" s="33">
        <f t="shared" si="12"/>
        <v>47.7</v>
      </c>
      <c r="DQ6" s="32" t="str">
        <f>IF(DQ7="","",IF(DQ7="-","【-】","【"&amp;SUBSTITUTE(TEXT(DQ7,"#,##0.00"),"-","△")&amp;"】"))</f>
        <v>【46.31】</v>
      </c>
      <c r="DR6" s="33">
        <f>IF(DR7="",NA(),DR7)</f>
        <v>1.75</v>
      </c>
      <c r="DS6" s="33">
        <f t="shared" ref="DS6:EA6" si="13">IF(DS7="",NA(),DS7)</f>
        <v>2.4500000000000002</v>
      </c>
      <c r="DT6" s="33">
        <f t="shared" si="13"/>
        <v>4.95</v>
      </c>
      <c r="DU6" s="33">
        <f t="shared" si="13"/>
        <v>6.46</v>
      </c>
      <c r="DV6" s="33">
        <f t="shared" si="13"/>
        <v>8.2799999999999994</v>
      </c>
      <c r="DW6" s="33">
        <f t="shared" si="13"/>
        <v>10.07</v>
      </c>
      <c r="DX6" s="33">
        <f t="shared" si="13"/>
        <v>10.94</v>
      </c>
      <c r="DY6" s="33">
        <f t="shared" si="13"/>
        <v>12.28</v>
      </c>
      <c r="DZ6" s="33">
        <f t="shared" si="13"/>
        <v>13.33</v>
      </c>
      <c r="EA6" s="33">
        <f t="shared" si="13"/>
        <v>14.54</v>
      </c>
      <c r="EB6" s="32" t="str">
        <f>IF(EB7="","",IF(EB7="-","【-】","【"&amp;SUBSTITUTE(TEXT(EB7,"#,##0.00"),"-","△")&amp;"】"))</f>
        <v>【12.42】</v>
      </c>
      <c r="EC6" s="33">
        <f>IF(EC7="",NA(),EC7)</f>
        <v>0.4</v>
      </c>
      <c r="ED6" s="33">
        <f t="shared" ref="ED6:EL6" si="14">IF(ED7="",NA(),ED7)</f>
        <v>0.56000000000000005</v>
      </c>
      <c r="EE6" s="33">
        <f t="shared" si="14"/>
        <v>0.53</v>
      </c>
      <c r="EF6" s="33">
        <f t="shared" si="14"/>
        <v>0.54</v>
      </c>
      <c r="EG6" s="33">
        <f t="shared" si="14"/>
        <v>0.68</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112038</v>
      </c>
      <c r="D7" s="35">
        <v>46</v>
      </c>
      <c r="E7" s="35">
        <v>1</v>
      </c>
      <c r="F7" s="35">
        <v>0</v>
      </c>
      <c r="G7" s="35">
        <v>1</v>
      </c>
      <c r="H7" s="35" t="s">
        <v>93</v>
      </c>
      <c r="I7" s="35" t="s">
        <v>94</v>
      </c>
      <c r="J7" s="35" t="s">
        <v>95</v>
      </c>
      <c r="K7" s="35" t="s">
        <v>96</v>
      </c>
      <c r="L7" s="35" t="s">
        <v>97</v>
      </c>
      <c r="M7" s="36" t="s">
        <v>98</v>
      </c>
      <c r="N7" s="36">
        <v>60.08</v>
      </c>
      <c r="O7" s="36">
        <v>100</v>
      </c>
      <c r="P7" s="36">
        <v>2224</v>
      </c>
      <c r="Q7" s="36">
        <v>589205</v>
      </c>
      <c r="R7" s="36">
        <v>61.95</v>
      </c>
      <c r="S7" s="36">
        <v>9510.98</v>
      </c>
      <c r="T7" s="36">
        <v>590197</v>
      </c>
      <c r="U7" s="36">
        <v>61.95</v>
      </c>
      <c r="V7" s="36">
        <v>9526.99</v>
      </c>
      <c r="W7" s="36">
        <v>107.62</v>
      </c>
      <c r="X7" s="36">
        <v>107.89</v>
      </c>
      <c r="Y7" s="36">
        <v>110</v>
      </c>
      <c r="Z7" s="36">
        <v>111.25</v>
      </c>
      <c r="AA7" s="36">
        <v>111.59</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790.45</v>
      </c>
      <c r="AT7" s="36">
        <v>791.53</v>
      </c>
      <c r="AU7" s="36">
        <v>879.8</v>
      </c>
      <c r="AV7" s="36">
        <v>1058.0899999999999</v>
      </c>
      <c r="AW7" s="36">
        <v>290.02</v>
      </c>
      <c r="AX7" s="36">
        <v>485.84</v>
      </c>
      <c r="AY7" s="36">
        <v>487.15</v>
      </c>
      <c r="AZ7" s="36">
        <v>475.07</v>
      </c>
      <c r="BA7" s="36">
        <v>473.46</v>
      </c>
      <c r="BB7" s="36">
        <v>240.81</v>
      </c>
      <c r="BC7" s="36">
        <v>264.16000000000003</v>
      </c>
      <c r="BD7" s="36">
        <v>302.99</v>
      </c>
      <c r="BE7" s="36">
        <v>289.69</v>
      </c>
      <c r="BF7" s="36">
        <v>283.25</v>
      </c>
      <c r="BG7" s="36">
        <v>281.24</v>
      </c>
      <c r="BH7" s="36">
        <v>280.06</v>
      </c>
      <c r="BI7" s="36">
        <v>306.12</v>
      </c>
      <c r="BJ7" s="36">
        <v>304.97000000000003</v>
      </c>
      <c r="BK7" s="36">
        <v>296.5</v>
      </c>
      <c r="BL7" s="36">
        <v>285.77</v>
      </c>
      <c r="BM7" s="36">
        <v>283.10000000000002</v>
      </c>
      <c r="BN7" s="36">
        <v>283.72000000000003</v>
      </c>
      <c r="BO7" s="36">
        <v>99.29</v>
      </c>
      <c r="BP7" s="36">
        <v>97.74</v>
      </c>
      <c r="BQ7" s="36">
        <v>100.49</v>
      </c>
      <c r="BR7" s="36">
        <v>99.44</v>
      </c>
      <c r="BS7" s="36">
        <v>101.96</v>
      </c>
      <c r="BT7" s="36">
        <v>102.8</v>
      </c>
      <c r="BU7" s="36">
        <v>100.35</v>
      </c>
      <c r="BV7" s="36">
        <v>100.42</v>
      </c>
      <c r="BW7" s="36">
        <v>100.77</v>
      </c>
      <c r="BX7" s="36">
        <v>107.74</v>
      </c>
      <c r="BY7" s="36">
        <v>104.6</v>
      </c>
      <c r="BZ7" s="36">
        <v>169.57</v>
      </c>
      <c r="CA7" s="36">
        <v>170.67</v>
      </c>
      <c r="CB7" s="36">
        <v>166.85</v>
      </c>
      <c r="CC7" s="36">
        <v>168.41</v>
      </c>
      <c r="CD7" s="36">
        <v>163.78</v>
      </c>
      <c r="CE7" s="36">
        <v>164.81</v>
      </c>
      <c r="CF7" s="36">
        <v>166.95</v>
      </c>
      <c r="CG7" s="36">
        <v>166.61</v>
      </c>
      <c r="CH7" s="36">
        <v>165.74</v>
      </c>
      <c r="CI7" s="36">
        <v>154.33000000000001</v>
      </c>
      <c r="CJ7" s="36">
        <v>164.21</v>
      </c>
      <c r="CK7" s="36">
        <v>61.69</v>
      </c>
      <c r="CL7" s="36">
        <v>63.38</v>
      </c>
      <c r="CM7" s="36">
        <v>63.83</v>
      </c>
      <c r="CN7" s="36">
        <v>63.25</v>
      </c>
      <c r="CO7" s="36">
        <v>62.81</v>
      </c>
      <c r="CP7" s="36">
        <v>65.510000000000005</v>
      </c>
      <c r="CQ7" s="36">
        <v>64.66</v>
      </c>
      <c r="CR7" s="36">
        <v>64.09</v>
      </c>
      <c r="CS7" s="36">
        <v>63.91</v>
      </c>
      <c r="CT7" s="36">
        <v>63.25</v>
      </c>
      <c r="CU7" s="36">
        <v>59.8</v>
      </c>
      <c r="CV7" s="36">
        <v>90.15</v>
      </c>
      <c r="CW7" s="36">
        <v>90.25</v>
      </c>
      <c r="CX7" s="36">
        <v>89.74</v>
      </c>
      <c r="CY7" s="36">
        <v>90.3</v>
      </c>
      <c r="CZ7" s="36">
        <v>89.96</v>
      </c>
      <c r="DA7" s="36">
        <v>91.27</v>
      </c>
      <c r="DB7" s="36">
        <v>90.63</v>
      </c>
      <c r="DC7" s="36">
        <v>91.19</v>
      </c>
      <c r="DD7" s="36">
        <v>91.45</v>
      </c>
      <c r="DE7" s="36">
        <v>91.07</v>
      </c>
      <c r="DF7" s="36">
        <v>89.78</v>
      </c>
      <c r="DG7" s="36">
        <v>40.33</v>
      </c>
      <c r="DH7" s="36">
        <v>40.07</v>
      </c>
      <c r="DI7" s="36">
        <v>40.83</v>
      </c>
      <c r="DJ7" s="36">
        <v>40.68</v>
      </c>
      <c r="DK7" s="36">
        <v>42.4</v>
      </c>
      <c r="DL7" s="36">
        <v>42.32</v>
      </c>
      <c r="DM7" s="36">
        <v>43.4</v>
      </c>
      <c r="DN7" s="36">
        <v>44.41</v>
      </c>
      <c r="DO7" s="36">
        <v>45.38</v>
      </c>
      <c r="DP7" s="36">
        <v>47.7</v>
      </c>
      <c r="DQ7" s="36">
        <v>46.31</v>
      </c>
      <c r="DR7" s="36">
        <v>1.75</v>
      </c>
      <c r="DS7" s="36">
        <v>2.4500000000000002</v>
      </c>
      <c r="DT7" s="36">
        <v>4.95</v>
      </c>
      <c r="DU7" s="36">
        <v>6.46</v>
      </c>
      <c r="DV7" s="36">
        <v>8.2799999999999994</v>
      </c>
      <c r="DW7" s="36">
        <v>10.07</v>
      </c>
      <c r="DX7" s="36">
        <v>10.94</v>
      </c>
      <c r="DY7" s="36">
        <v>12.28</v>
      </c>
      <c r="DZ7" s="36">
        <v>13.33</v>
      </c>
      <c r="EA7" s="36">
        <v>14.54</v>
      </c>
      <c r="EB7" s="36">
        <v>12.42</v>
      </c>
      <c r="EC7" s="36">
        <v>0.4</v>
      </c>
      <c r="ED7" s="36">
        <v>0.56000000000000005</v>
      </c>
      <c r="EE7" s="36">
        <v>0.53</v>
      </c>
      <c r="EF7" s="36">
        <v>0.54</v>
      </c>
      <c r="EG7" s="36">
        <v>0.68</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2016-02-16T00:25:32Z</cp:lastPrinted>
  <dcterms:created xsi:type="dcterms:W3CDTF">2016-02-03T07:16:59Z</dcterms:created>
  <dcterms:modified xsi:type="dcterms:W3CDTF">2016-02-16T00:25:38Z</dcterms:modified>
</cp:coreProperties>
</file>