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54.114\kwgshare\農政課\030 農業集落排水担当\☆農集担当☆\共通\照会・回答\H27照会・回答\県\H28.2.5経営比較分析表\"/>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<sst xmlns="http://schemas.openxmlformats.org/spreadsheetml/2006/main" count="221" uniqueCount="111">
  <si>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</si>
  <si>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</si>
  <si>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</si>
  <si>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</si>
  <si>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</si>
  <si>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</si>
  <si>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</si>
  <si>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</si>
  <si>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</si>
  <si>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</si>
  <si>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</si>
  <si>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</si>
  <si>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</si>
  <si>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</si>
  <si>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</si>
  <si>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</si>
  <si>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</si>
  <si>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</si>
  <si>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</si>
  <si>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</si>
  <si>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</si>
  <si>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</si>
  <si>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</si>
  <si>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</si>
  <si>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</si>
  <si>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</si>
  <si>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</si>
  <si>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</si>
  <si>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</si>
  <si>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</si>
  <si>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</si>
  <si>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</si>
  <si>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</si>
  <si>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</si>
  <si>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</si>
  <si>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</si>
  <si>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</si>
  <si>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</si>
  <si>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</si>
  <si>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</si>
  <si>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</si>
  <si>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</si>
  <si>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</si>
  <si>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</si>
  <si>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</si>
  <si>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</si>
  <si>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</si>
  <si>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</si>
  <si>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</si>
  <si>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</si>
  <si>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</si>
  <si>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</si>
  <si>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</si>
  <si>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</si>
  <si>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</si>
  <si>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</si>
  <si>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</si>
  <si>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</si>
  <si>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</si>
  <si>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</si>
  <si>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</si>
  <si>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</si>
  <si>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</si>
  <si>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</si>
  <si>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</si>
  <si>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</si>
  <si>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</si>
  <si>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</si>
  <si>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</si>
  <si>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</si>
  <si>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</si>
  <si>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</si>
  <si>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</si>
  <si>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</si>
  <si>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</si>
  <si>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</si>
  <si>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</si>
  <si>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</si>
  <si>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</si>
  <si>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</si>
  <si>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</si>
  <si>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</si>
  <si>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</si>
  <si>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</si>
  <si>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</si>
  <si>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</si>
  <si>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</si>
  <si>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</si>
  <si>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</si>
  <si>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</si>
  <si>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</si>
  <si>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</si>
  <si>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</si>
  <si>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</si>
  <si>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</si>
  <si>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</si>
  <si>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川越市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</si>
  <si>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</si>
  <si>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</si>
  <si>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</si>
  <si>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</si>
  <si>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</si>
  <si>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</si>
  <si>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</si>
  <si>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</si>
  <si>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</si>
  <si>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</si>
  <si>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</si>
  <si>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市内2ヶ所にある農業集落排水処理施設（鴨田地区、石田本郷地区）が供用開始されたのは、それぞれ平成18年、同24年と比較的近年であるため、これまで管渠の更新は行っていない。</t>
    <rPh sb="0" eb="2">
      <t>シナイ</t>
    </rPh>
    <rPh sb="4" eb="5">
      <t>ショ</t>
    </rPh>
    <rPh sb="8" eb="10">
      <t>ノウギョウ</t>
    </rPh>
    <rPh sb="10" eb="12">
      <t>シュウラク</t>
    </rPh>
    <rPh sb="12" eb="14">
      <t>ハイスイ</t>
    </rPh>
    <rPh sb="14" eb="16">
      <t>ショリ</t>
    </rPh>
    <rPh sb="16" eb="18">
      <t>シセツ</t>
    </rPh>
    <rPh sb="19" eb="21">
      <t>カモダ</t>
    </rPh>
    <rPh sb="21" eb="23">
      <t>チク</t>
    </rPh>
    <rPh sb="24" eb="28">
      <t>イシダホンゴウ</t>
    </rPh>
    <rPh sb="28" eb="30">
      <t>チク</t>
    </rPh>
    <rPh sb="32" eb="34">
      <t>キョウヨウ</t>
    </rPh>
    <rPh sb="34" eb="36">
      <t>カイシ</t>
    </rPh>
    <rPh sb="46" eb="48">
      <t>ヘイセイ</t>
    </rPh>
    <rPh sb="50" eb="51">
      <t>ネン</t>
    </rPh>
    <rPh sb="52" eb="53">
      <t>ドウ</t>
    </rPh>
    <rPh sb="55" eb="56">
      <t>ネン</t>
    </rPh>
    <rPh sb="57" eb="60">
      <t>ヒカクテキ</t>
    </rPh>
    <rPh sb="60" eb="62">
      <t>キンネン</t>
    </rPh>
    <rPh sb="72" eb="74">
      <t>カンキョ</t>
    </rPh>
    <rPh sb="75" eb="77">
      <t>コウシン</t>
    </rPh>
    <rPh sb="78" eb="79">
      <t>オコナ</t>
    </rPh>
    <phoneticPr fontId="4"/>
  </si>
  <si>
    <t>今後、施設の老朽化によって修繕や維持管理の費用が増加することが予想される。このため、効率の良い更新の検討をするとともに、これらの費用を賄う財源の確保に努める。</t>
    <rPh sb="0" eb="2">
      <t>コンゴ</t>
    </rPh>
    <rPh sb="3" eb="5">
      <t>シセツ</t>
    </rPh>
    <rPh sb="6" eb="9">
      <t>ロウキュウカ</t>
    </rPh>
    <rPh sb="13" eb="15">
      <t>シュウゼン</t>
    </rPh>
    <rPh sb="16" eb="18">
      <t>イジ</t>
    </rPh>
    <rPh sb="18" eb="20">
      <t>カンリ</t>
    </rPh>
    <rPh sb="21" eb="23">
      <t>ヒヨウ</t>
    </rPh>
    <rPh sb="24" eb="26">
      <t>ゾウカ</t>
    </rPh>
    <rPh sb="31" eb="33">
      <t>ヨソウ</t>
    </rPh>
    <rPh sb="42" eb="44">
      <t>コウリツ</t>
    </rPh>
    <rPh sb="45" eb="46">
      <t>ヨ</t>
    </rPh>
    <rPh sb="47" eb="49">
      <t>コウシン</t>
    </rPh>
    <rPh sb="50" eb="52">
      <t>ケントウ</t>
    </rPh>
    <rPh sb="64" eb="66">
      <t>ヒヨウ</t>
    </rPh>
    <rPh sb="67" eb="68">
      <t>マカナ</t>
    </rPh>
    <rPh sb="69" eb="71">
      <t>ザイゲン</t>
    </rPh>
    <rPh sb="72" eb="74">
      <t>カクホ</t>
    </rPh>
    <rPh sb="75" eb="76">
      <t>ツト</t>
    </rPh>
    <phoneticPr fontId="4"/>
  </si>
  <si>
    <t>使用料で回収すべき経費の汚水処理費を使用料で賄えている割合を示す経費回収率について、石田本郷地区が供用開始した平成24年以降4割を下回っている。このため、総収益は一般会計からの繰入金に多く依存している。一般財源からの繰入金に多く依存する要因として、石田本郷地区の接続率が6割程度にとどまっていることがある。今後は接続率の向上によって使用料収入の増加を目指していく。
※⑦施設利用率（％）について
　Ｈ22当該値　　47.29</t>
    <rPh sb="0" eb="3">
      <t>シヨウリョウ</t>
    </rPh>
    <rPh sb="4" eb="6">
      <t>カイシュウ</t>
    </rPh>
    <rPh sb="9" eb="11">
      <t>ケイヒ</t>
    </rPh>
    <rPh sb="12" eb="14">
      <t>オスイ</t>
    </rPh>
    <rPh sb="14" eb="16">
      <t>ショリ</t>
    </rPh>
    <rPh sb="16" eb="17">
      <t>ヒ</t>
    </rPh>
    <rPh sb="18" eb="21">
      <t>シヨウリョウ</t>
    </rPh>
    <rPh sb="22" eb="23">
      <t>マカナ</t>
    </rPh>
    <rPh sb="27" eb="29">
      <t>ワリアイ</t>
    </rPh>
    <rPh sb="30" eb="31">
      <t>シメ</t>
    </rPh>
    <rPh sb="32" eb="34">
      <t>ケイヒ</t>
    </rPh>
    <rPh sb="34" eb="36">
      <t>カイシュウ</t>
    </rPh>
    <rPh sb="36" eb="37">
      <t>リツ</t>
    </rPh>
    <rPh sb="42" eb="46">
      <t>イシダホンゴウ</t>
    </rPh>
    <rPh sb="46" eb="48">
      <t>チク</t>
    </rPh>
    <rPh sb="49" eb="51">
      <t>キョウヨウ</t>
    </rPh>
    <rPh sb="51" eb="53">
      <t>カイシ</t>
    </rPh>
    <rPh sb="55" eb="57">
      <t>ヘイセイ</t>
    </rPh>
    <rPh sb="59" eb="60">
      <t>ネン</t>
    </rPh>
    <rPh sb="60" eb="62">
      <t>イコウ</t>
    </rPh>
    <rPh sb="63" eb="64">
      <t>ワリ</t>
    </rPh>
    <rPh sb="65" eb="67">
      <t>シタマワ</t>
    </rPh>
    <rPh sb="77" eb="80">
      <t>ソウシュウエキ</t>
    </rPh>
    <rPh sb="81" eb="83">
      <t>イッパン</t>
    </rPh>
    <rPh sb="83" eb="85">
      <t>カイケイ</t>
    </rPh>
    <rPh sb="88" eb="90">
      <t>クリイレ</t>
    </rPh>
    <rPh sb="90" eb="91">
      <t>キン</t>
    </rPh>
    <rPh sb="92" eb="93">
      <t>オオ</t>
    </rPh>
    <rPh sb="94" eb="96">
      <t>イゾン</t>
    </rPh>
    <rPh sb="101" eb="103">
      <t>イッパン</t>
    </rPh>
    <rPh sb="103" eb="105">
      <t>ザイゲン</t>
    </rPh>
    <rPh sb="108" eb="110">
      <t>クリイレ</t>
    </rPh>
    <rPh sb="110" eb="111">
      <t>キン</t>
    </rPh>
    <rPh sb="112" eb="113">
      <t>オオ</t>
    </rPh>
    <rPh sb="114" eb="116">
      <t>イゾン</t>
    </rPh>
    <rPh sb="118" eb="120">
      <t>ヨウイン</t>
    </rPh>
    <rPh sb="124" eb="128">
      <t>イシダホンゴウ</t>
    </rPh>
    <rPh sb="128" eb="130">
      <t>チク</t>
    </rPh>
    <rPh sb="131" eb="133">
      <t>セツゾク</t>
    </rPh>
    <rPh sb="133" eb="134">
      <t>リツ</t>
    </rPh>
    <rPh sb="136" eb="137">
      <t>ワリ</t>
    </rPh>
    <rPh sb="137" eb="139">
      <t>テイド</t>
    </rPh>
    <rPh sb="153" eb="155">
      <t>コンゴ</t>
    </rPh>
    <rPh sb="156" eb="158">
      <t>セツゾク</t>
    </rPh>
    <rPh sb="158" eb="159">
      <t>リツ</t>
    </rPh>
    <rPh sb="160" eb="162">
      <t>コウジョウ</t>
    </rPh>
    <rPh sb="166" eb="169">
      <t>シヨウリョウ</t>
    </rPh>
    <rPh sb="169" eb="171">
      <t>シュウニュウ</t>
    </rPh>
    <rPh sb="172" eb="174">
      <t>ゾウカ</t>
    </rPh>
    <rPh sb="175" eb="177">
      <t>メザ</t>
    </rPh>
    <rPh sb="189" eb="191">
      <t>シセツ</t>
    </rPh>
    <rPh sb="191" eb="194">
      <t>リヨウリツ</t>
    </rPh>
    <rPh sb="206" eb="208">
      <t>トウガイ</t>
    </rPh>
    <rPh sb="208" eb="209">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</si>
</sst>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2206240"/>
        <c:axId val="38220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382206240"/>
        <c:axId val="382206632"/>
      </c:lineChart>
      <c:dateAx>
        <c:axId val="382206240"/>
        <c:scaling>
          <c:orientation val="minMax"/>
        </c:scaling>
        <c:delete val="1"/>
        <c:axPos val="b"/>
        <c:numFmt formatCode="ge" sourceLinked="1"/>
        <c:majorTickMark val="none"/>
        <c:minorTickMark val="none"/>
        <c:tickLblPos val="none"/>
        <c:crossAx val="382206632"/>
        <c:crosses val="autoZero"/>
        <c:auto val="1"/>
        <c:lblOffset val="100"/>
        <c:baseTimeUnit val="years"/>
      </c:dateAx>
      <c:valAx>
        <c:axId val="38220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2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47.44</c:v>
                </c:pt>
                <c:pt idx="2">
                  <c:v>28.98</c:v>
                </c:pt>
                <c:pt idx="3">
                  <c:v>39.130000000000003</c:v>
                </c:pt>
                <c:pt idx="4">
                  <c:v>42.99</c:v>
                </c:pt>
              </c:numCache>
            </c:numRef>
          </c:val>
        </c:ser>
        <c:dLbls>
          <c:showLegendKey val="0"/>
          <c:showVal val="0"/>
          <c:showCatName val="0"/>
          <c:showSerName val="0"/>
          <c:showPercent val="0"/>
          <c:showBubbleSize val="0"/>
        </c:dLbls>
        <c:gapWidth val="150"/>
        <c:axId val="470721496"/>
        <c:axId val="4707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470721496"/>
        <c:axId val="470721888"/>
      </c:lineChart>
      <c:dateAx>
        <c:axId val="470721496"/>
        <c:scaling>
          <c:orientation val="minMax"/>
        </c:scaling>
        <c:delete val="1"/>
        <c:axPos val="b"/>
        <c:numFmt formatCode="ge" sourceLinked="1"/>
        <c:majorTickMark val="none"/>
        <c:minorTickMark val="none"/>
        <c:tickLblPos val="none"/>
        <c:crossAx val="470721888"/>
        <c:crosses val="autoZero"/>
        <c:auto val="1"/>
        <c:lblOffset val="100"/>
        <c:baseTimeUnit val="years"/>
      </c:dateAx>
      <c:valAx>
        <c:axId val="4707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2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78.319999999999993</c:v>
                </c:pt>
                <c:pt idx="1">
                  <c:v>81.53</c:v>
                </c:pt>
                <c:pt idx="2">
                  <c:v>57.3</c:v>
                </c:pt>
                <c:pt idx="3">
                  <c:v>72.34</c:v>
                </c:pt>
                <c:pt idx="4">
                  <c:v>77.83</c:v>
                </c:pt>
              </c:numCache>
            </c:numRef>
          </c:val>
        </c:ser>
        <c:dLbls>
          <c:showLegendKey val="0"/>
          <c:showVal val="0"/>
          <c:showCatName val="0"/>
          <c:showSerName val="0"/>
          <c:showPercent val="0"/>
          <c:showBubbleSize val="0"/>
        </c:dLbls>
        <c:gapWidth val="150"/>
        <c:axId val="470723064"/>
        <c:axId val="4707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470723064"/>
        <c:axId val="470723456"/>
      </c:lineChart>
      <c:dateAx>
        <c:axId val="470723064"/>
        <c:scaling>
          <c:orientation val="minMax"/>
        </c:scaling>
        <c:delete val="1"/>
        <c:axPos val="b"/>
        <c:numFmt formatCode="ge" sourceLinked="1"/>
        <c:majorTickMark val="none"/>
        <c:minorTickMark val="none"/>
        <c:tickLblPos val="none"/>
        <c:crossAx val="470723456"/>
        <c:crosses val="autoZero"/>
        <c:auto val="1"/>
        <c:lblOffset val="100"/>
        <c:baseTimeUnit val="years"/>
      </c:dateAx>
      <c:valAx>
        <c:axId val="4707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2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83.29</c:v>
                </c:pt>
                <c:pt idx="1">
                  <c:v>97.78</c:v>
                </c:pt>
                <c:pt idx="2">
                  <c:v>49.17</c:v>
                </c:pt>
                <c:pt idx="3">
                  <c:v>53.59</c:v>
                </c:pt>
                <c:pt idx="4">
                  <c:v>48.46</c:v>
                </c:pt>
              </c:numCache>
            </c:numRef>
          </c:val>
        </c:ser>
        <c:dLbls>
          <c:showLegendKey val="0"/>
          <c:showVal val="0"/>
          <c:showCatName val="0"/>
          <c:showSerName val="0"/>
          <c:showPercent val="0"/>
          <c:showBubbleSize val="0"/>
        </c:dLbls>
        <c:gapWidth val="150"/>
        <c:axId val="382207808"/>
        <c:axId val="38220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2207808"/>
        <c:axId val="382208200"/>
      </c:lineChart>
      <c:dateAx>
        <c:axId val="382207808"/>
        <c:scaling>
          <c:orientation val="minMax"/>
        </c:scaling>
        <c:delete val="1"/>
        <c:axPos val="b"/>
        <c:numFmt formatCode="ge" sourceLinked="1"/>
        <c:majorTickMark val="none"/>
        <c:minorTickMark val="none"/>
        <c:tickLblPos val="none"/>
        <c:crossAx val="382208200"/>
        <c:crosses val="autoZero"/>
        <c:auto val="1"/>
        <c:lblOffset val="100"/>
        <c:baseTimeUnit val="years"/>
      </c:dateAx>
      <c:valAx>
        <c:axId val="38220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2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461592"/>
        <c:axId val="4764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461592"/>
        <c:axId val="476461984"/>
      </c:lineChart>
      <c:dateAx>
        <c:axId val="476461592"/>
        <c:scaling>
          <c:orientation val="minMax"/>
        </c:scaling>
        <c:delete val="1"/>
        <c:axPos val="b"/>
        <c:numFmt formatCode="ge" sourceLinked="1"/>
        <c:majorTickMark val="none"/>
        <c:minorTickMark val="none"/>
        <c:tickLblPos val="none"/>
        <c:crossAx val="476461984"/>
        <c:crosses val="autoZero"/>
        <c:auto val="1"/>
        <c:lblOffset val="100"/>
        <c:baseTimeUnit val="years"/>
      </c:dateAx>
      <c:valAx>
        <c:axId val="4764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6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513976"/>
        <c:axId val="4765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513976"/>
        <c:axId val="476514368"/>
      </c:lineChart>
      <c:dateAx>
        <c:axId val="476513976"/>
        <c:scaling>
          <c:orientation val="minMax"/>
        </c:scaling>
        <c:delete val="1"/>
        <c:axPos val="b"/>
        <c:numFmt formatCode="ge" sourceLinked="1"/>
        <c:majorTickMark val="none"/>
        <c:minorTickMark val="none"/>
        <c:tickLblPos val="none"/>
        <c:crossAx val="476514368"/>
        <c:crosses val="autoZero"/>
        <c:auto val="1"/>
        <c:lblOffset val="100"/>
        <c:baseTimeUnit val="years"/>
      </c:dateAx>
      <c:valAx>
        <c:axId val="4765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1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515936"/>
        <c:axId val="4717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515936"/>
        <c:axId val="471766656"/>
      </c:lineChart>
      <c:dateAx>
        <c:axId val="476515936"/>
        <c:scaling>
          <c:orientation val="minMax"/>
        </c:scaling>
        <c:delete val="1"/>
        <c:axPos val="b"/>
        <c:numFmt formatCode="ge" sourceLinked="1"/>
        <c:majorTickMark val="none"/>
        <c:minorTickMark val="none"/>
        <c:tickLblPos val="none"/>
        <c:crossAx val="471766656"/>
        <c:crosses val="autoZero"/>
        <c:auto val="1"/>
        <c:lblOffset val="100"/>
        <c:baseTimeUnit val="years"/>
      </c:dateAx>
      <c:valAx>
        <c:axId val="4717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515544"/>
        <c:axId val="47176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515544"/>
        <c:axId val="471767832"/>
      </c:lineChart>
      <c:dateAx>
        <c:axId val="476515544"/>
        <c:scaling>
          <c:orientation val="minMax"/>
        </c:scaling>
        <c:delete val="1"/>
        <c:axPos val="b"/>
        <c:numFmt formatCode="ge" sourceLinked="1"/>
        <c:majorTickMark val="none"/>
        <c:minorTickMark val="none"/>
        <c:tickLblPos val="none"/>
        <c:crossAx val="471767832"/>
        <c:crosses val="autoZero"/>
        <c:auto val="1"/>
        <c:lblOffset val="100"/>
        <c:baseTimeUnit val="years"/>
      </c:dateAx>
      <c:valAx>
        <c:axId val="47176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1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formatCode="#,##0.00;&quot;△&quot;#,##0.00;&quot;-&quot;">
                  <c:v>22.79</c:v>
                </c:pt>
                <c:pt idx="3" formatCode="#,##0.00;&quot;△&quot;#,##0.00;&quot;-&quot;">
                  <c:v>18.059999999999999</c:v>
                </c:pt>
                <c:pt idx="4" formatCode="#,##0.00;&quot;△&quot;#,##0.00;&quot;-&quot;">
                  <c:v>15.14</c:v>
                </c:pt>
              </c:numCache>
            </c:numRef>
          </c:val>
        </c:ser>
        <c:dLbls>
          <c:showLegendKey val="0"/>
          <c:showVal val="0"/>
          <c:showCatName val="0"/>
          <c:showSerName val="0"/>
          <c:showPercent val="0"/>
          <c:showBubbleSize val="0"/>
        </c:dLbls>
        <c:gapWidth val="150"/>
        <c:axId val="476513584"/>
        <c:axId val="47651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476513584"/>
        <c:axId val="476513192"/>
      </c:lineChart>
      <c:dateAx>
        <c:axId val="476513584"/>
        <c:scaling>
          <c:orientation val="minMax"/>
        </c:scaling>
        <c:delete val="1"/>
        <c:axPos val="b"/>
        <c:numFmt formatCode="ge" sourceLinked="1"/>
        <c:majorTickMark val="none"/>
        <c:minorTickMark val="none"/>
        <c:tickLblPos val="none"/>
        <c:crossAx val="476513192"/>
        <c:crosses val="autoZero"/>
        <c:auto val="1"/>
        <c:lblOffset val="100"/>
        <c:baseTimeUnit val="years"/>
      </c:dateAx>
      <c:valAx>
        <c:axId val="47651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1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41.1</c:v>
                </c:pt>
                <c:pt idx="1">
                  <c:v>49.16</c:v>
                </c:pt>
                <c:pt idx="2">
                  <c:v>28.96</c:v>
                </c:pt>
                <c:pt idx="3">
                  <c:v>33.299999999999997</c:v>
                </c:pt>
                <c:pt idx="4">
                  <c:v>37.74</c:v>
                </c:pt>
              </c:numCache>
            </c:numRef>
          </c:val>
        </c:ser>
        <c:dLbls>
          <c:showLegendKey val="0"/>
          <c:showVal val="0"/>
          <c:showCatName val="0"/>
          <c:showSerName val="0"/>
          <c:showPercent val="0"/>
          <c:showBubbleSize val="0"/>
        </c:dLbls>
        <c:gapWidth val="150"/>
        <c:axId val="471769008"/>
        <c:axId val="47176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471769008"/>
        <c:axId val="471769400"/>
      </c:lineChart>
      <c:dateAx>
        <c:axId val="471769008"/>
        <c:scaling>
          <c:orientation val="minMax"/>
        </c:scaling>
        <c:delete val="1"/>
        <c:axPos val="b"/>
        <c:numFmt formatCode="ge" sourceLinked="1"/>
        <c:majorTickMark val="none"/>
        <c:minorTickMark val="none"/>
        <c:tickLblPos val="none"/>
        <c:crossAx val="471769400"/>
        <c:crosses val="autoZero"/>
        <c:auto val="1"/>
        <c:lblOffset val="100"/>
        <c:baseTimeUnit val="years"/>
      </c:dateAx>
      <c:valAx>
        <c:axId val="47176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76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259.95999999999998</c:v>
                </c:pt>
                <c:pt idx="1">
                  <c:v>224.73</c:v>
                </c:pt>
                <c:pt idx="2">
                  <c:v>390.69</c:v>
                </c:pt>
                <c:pt idx="3">
                  <c:v>307.91000000000003</c:v>
                </c:pt>
                <c:pt idx="4">
                  <c:v>284.39999999999998</c:v>
                </c:pt>
              </c:numCache>
            </c:numRef>
          </c:val>
        </c:ser>
        <c:dLbls>
          <c:showLegendKey val="0"/>
          <c:showVal val="0"/>
          <c:showCatName val="0"/>
          <c:showSerName val="0"/>
          <c:showPercent val="0"/>
          <c:showBubbleSize val="0"/>
        </c:dLbls>
        <c:gapWidth val="150"/>
        <c:axId val="470719928"/>
        <c:axId val="4707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470719928"/>
        <c:axId val="470720320"/>
      </c:lineChart>
      <c:dateAx>
        <c:axId val="470719928"/>
        <c:scaling>
          <c:orientation val="minMax"/>
        </c:scaling>
        <c:delete val="1"/>
        <c:axPos val="b"/>
        <c:numFmt formatCode="ge" sourceLinked="1"/>
        <c:majorTickMark val="none"/>
        <c:minorTickMark val="none"/>
        <c:tickLblPos val="none"/>
        <c:crossAx val="470720320"/>
        <c:crosses val="autoZero"/>
        <c:auto val="1"/>
        <c:lblOffset val="100"/>
        <c:baseTimeUnit val="years"/>
      </c:dateAx>
      <c:valAx>
        <c:axId val="4707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1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川越市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349378</v>
      </c>
      <c r="AM8" s="47"/>
      <c r="AN8" s="47"/>
      <c r="AO8" s="47"/>
      <c r="AP8" s="47"/>
      <c r="AQ8" s="47"/>
      <c r="AR8" s="47"/>
      <c r="AS8" s="47"/>
      <c r="AT8" s="43">
        <f>データ!S6</f>
        <v>109.13</v>
      </c>
      <c r="AU8" s="43"/>
      <c r="AV8" s="43"/>
      <c r="AW8" s="43"/>
      <c r="AX8" s="43"/>
      <c r="AY8" s="43"/>
      <c r="AZ8" s="43"/>
      <c r="BA8" s="43"/>
      <c r="BB8" s="43">
        <f>データ!T6</f>
        <v>3201.48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0.71</v>
      </c>
      <c r="Q10" s="43"/>
      <c r="R10" s="43"/>
      <c r="S10" s="43"/>
      <c r="T10" s="43"/>
      <c r="U10" s="43"/>
      <c r="V10" s="43"/>
      <c r="W10" s="43">
        <f>データ!P6</f>
        <v>100</v>
      </c>
      <c r="X10" s="43"/>
      <c r="Y10" s="43"/>
      <c r="Z10" s="43"/>
      <c r="AA10" s="43"/>
      <c r="AB10" s="43"/>
      <c r="AC10" s="43"/>
      <c r="AD10" s="47">
        <f>データ!Q6</f>
        <v>2829</v>
      </c>
      <c r="AE10" s="47"/>
      <c r="AF10" s="47"/>
      <c r="AG10" s="47"/>
      <c r="AH10" s="47"/>
      <c r="AI10" s="47"/>
      <c r="AJ10" s="47"/>
      <c r="AK10" s="2"/>
      <c r="AL10" s="47">
        <f>データ!U6</f>
        <v>2476</v>
      </c>
      <c r="AM10" s="47"/>
      <c r="AN10" s="47"/>
      <c r="AO10" s="47"/>
      <c r="AP10" s="47"/>
      <c r="AQ10" s="47"/>
      <c r="AR10" s="47"/>
      <c r="AS10" s="47"/>
      <c r="AT10" s="43">
        <f>データ!V6</f>
        <v>0.67</v>
      </c>
      <c r="AU10" s="43"/>
      <c r="AV10" s="43"/>
      <c r="AW10" s="43"/>
      <c r="AX10" s="43"/>
      <c r="AY10" s="43"/>
      <c r="AZ10" s="43"/>
      <c r="BA10" s="43"/>
      <c r="BB10" s="43">
        <f>データ!W6</f>
        <v>3695.52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112011</v>
      </c>
      <c r="D6" s="31">
        <f t="shared" si="3"/>
        <v>47</v>
      </c>
      <c r="E6" s="31">
        <f t="shared" si="3"/>
        <v>17</v>
      </c>
      <c r="F6" s="31">
        <f t="shared" si="3"/>
        <v>5</v>
      </c>
      <c r="G6" s="31">
        <f t="shared" si="3"/>
        <v>0</v>
      </c>
      <c r="H6" s="31" t="str">
        <f t="shared" si="3"/>
        <v>埼玉県　川越市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0.71</v>
      </c>
      <c r="P6" s="32">
        <f t="shared" si="3"/>
        <v>100</v>
      </c>
      <c r="Q6" s="32">
        <f t="shared" si="3"/>
        <v>2829</v>
      </c>
      <c r="R6" s="32">
        <f t="shared" si="3"/>
        <v>349378</v>
      </c>
      <c r="S6" s="32">
        <f t="shared" si="3"/>
        <v>109.13</v>
      </c>
      <c r="T6" s="32">
        <f t="shared" si="3"/>
        <v>3201.48</v>
      </c>
      <c r="U6" s="32">
        <f t="shared" si="3"/>
        <v>2476</v>
      </c>
      <c r="V6" s="32">
        <f t="shared" si="3"/>
        <v>0.67</v>
      </c>
      <c r="W6" s="32">
        <f t="shared" si="3"/>
        <v>3695.52</v>
      </c>
      <c r="X6" s="33">
        <f>IF(X7="",NA(),X7)</f>
        <v>83.29</v>
      </c>
      <c r="Y6" s="33">
        <f t="shared" ref="Y6:AG6" si="4">IF(Y7="",NA(),Y7)</f>
        <v>97.78</v>
      </c>
      <c r="Z6" s="33">
        <f t="shared" si="4"/>
        <v>49.17</v>
      </c>
      <c r="AA6" s="33">
        <f t="shared" si="4"/>
        <v>53.59</v>
      </c>
      <c r="AB6" s="33">
        <f t="shared" si="4"/>
        <v>48.46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22.79</v>
      </c>
      <c r="BH6" s="33">
        <f t="shared" si="7"/>
        <v>18.059999999999999</v>
      </c>
      <c r="BI6" s="33">
        <f t="shared" si="7"/>
        <v>15.14</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41.1</v>
      </c>
      <c r="BQ6" s="33">
        <f t="shared" ref="BQ6:BY6" si="8">IF(BQ7="",NA(),BQ7)</f>
        <v>49.16</v>
      </c>
      <c r="BR6" s="33">
        <f t="shared" si="8"/>
        <v>28.96</v>
      </c>
      <c r="BS6" s="33">
        <f t="shared" si="8"/>
        <v>33.299999999999997</v>
      </c>
      <c r="BT6" s="33">
        <f t="shared" si="8"/>
        <v>37.74</v>
      </c>
      <c r="BU6" s="33">
        <f t="shared" si="8"/>
        <v>43.24</v>
      </c>
      <c r="BV6" s="33">
        <f t="shared" si="8"/>
        <v>42.13</v>
      </c>
      <c r="BW6" s="33">
        <f t="shared" si="8"/>
        <v>42.48</v>
      </c>
      <c r="BX6" s="33">
        <f t="shared" si="8"/>
        <v>41.04</v>
      </c>
      <c r="BY6" s="33">
        <f t="shared" si="8"/>
        <v>41.08</v>
      </c>
      <c r="BZ6" s="32" t="str">
        <f>IF(BZ7="","",IF(BZ7="-","【-】","【"&amp;SUBSTITUTE(TEXT(BZ7,"#,##0.00"),"-","△")&amp;"】"))</f>
        <v>【51.49】</v>
      </c>
      <c r="CA6" s="33">
        <f>IF(CA7="",NA(),CA7)</f>
        <v>259.95999999999998</v>
      </c>
      <c r="CB6" s="33">
        <f t="shared" ref="CB6:CJ6" si="9">IF(CB7="",NA(),CB7)</f>
        <v>224.73</v>
      </c>
      <c r="CC6" s="33">
        <f t="shared" si="9"/>
        <v>390.69</v>
      </c>
      <c r="CD6" s="33">
        <f t="shared" si="9"/>
        <v>307.91000000000003</v>
      </c>
      <c r="CE6" s="33">
        <f t="shared" si="9"/>
        <v>284.39999999999998</v>
      </c>
      <c r="CF6" s="33">
        <f t="shared" si="9"/>
        <v>338.76</v>
      </c>
      <c r="CG6" s="33">
        <f t="shared" si="9"/>
        <v>348.41</v>
      </c>
      <c r="CH6" s="33">
        <f t="shared" si="9"/>
        <v>343.8</v>
      </c>
      <c r="CI6" s="33">
        <f t="shared" si="9"/>
        <v>357.08</v>
      </c>
      <c r="CJ6" s="33">
        <f t="shared" si="9"/>
        <v>378.08</v>
      </c>
      <c r="CK6" s="32" t="str">
        <f>IF(CK7="","",IF(CK7="-","【-】","【"&amp;SUBSTITUTE(TEXT(CK7,"#,##0.00"),"-","△")&amp;"】"))</f>
        <v>【295.10】</v>
      </c>
      <c r="CL6" s="32">
        <f>IF(CL7="",NA(),CL7)</f>
        <v>0</v>
      </c>
      <c r="CM6" s="33">
        <f t="shared" ref="CM6:CU6" si="10">IF(CM7="",NA(),CM7)</f>
        <v>47.44</v>
      </c>
      <c r="CN6" s="33">
        <f t="shared" si="10"/>
        <v>28.98</v>
      </c>
      <c r="CO6" s="33">
        <f t="shared" si="10"/>
        <v>39.130000000000003</v>
      </c>
      <c r="CP6" s="33">
        <f t="shared" si="10"/>
        <v>42.99</v>
      </c>
      <c r="CQ6" s="33">
        <f t="shared" si="10"/>
        <v>44.65</v>
      </c>
      <c r="CR6" s="33">
        <f t="shared" si="10"/>
        <v>46.85</v>
      </c>
      <c r="CS6" s="33">
        <f t="shared" si="10"/>
        <v>46.06</v>
      </c>
      <c r="CT6" s="33">
        <f t="shared" si="10"/>
        <v>45.95</v>
      </c>
      <c r="CU6" s="33">
        <f t="shared" si="10"/>
        <v>44.69</v>
      </c>
      <c r="CV6" s="32" t="str">
        <f>IF(CV7="","",IF(CV7="-","【-】","【"&amp;SUBSTITUTE(TEXT(CV7,"#,##0.00"),"-","△")&amp;"】"))</f>
        <v>【53.32】</v>
      </c>
      <c r="CW6" s="33">
        <f>IF(CW7="",NA(),CW7)</f>
        <v>78.319999999999993</v>
      </c>
      <c r="CX6" s="33">
        <f t="shared" ref="CX6:DF6" si="11">IF(CX7="",NA(),CX7)</f>
        <v>81.53</v>
      </c>
      <c r="CY6" s="33">
        <f t="shared" si="11"/>
        <v>57.3</v>
      </c>
      <c r="CZ6" s="33">
        <f t="shared" si="11"/>
        <v>72.34</v>
      </c>
      <c r="DA6" s="33">
        <f t="shared" si="11"/>
        <v>77.83</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112011</v>
      </c>
      <c r="D7" s="35">
        <v>47</v>
      </c>
      <c r="E7" s="35">
        <v>17</v>
      </c>
      <c r="F7" s="35">
        <v>5</v>
      </c>
      <c r="G7" s="35">
        <v>0</v>
      </c>
      <c r="H7" s="35" t="s">
        <v>96</v>
      </c>
      <c r="I7" s="35" t="s">
        <v>97</v>
      </c>
      <c r="J7" s="35" t="s">
        <v>98</v>
      </c>
      <c r="K7" s="35" t="s">
        <v>99</v>
      </c>
      <c r="L7" s="35" t="s">
        <v>100</v>
      </c>
      <c r="M7" s="36" t="s">
        <v>101</v>
      </c>
      <c r="N7" s="36" t="s">
        <v>102</v>
      </c>
      <c r="O7" s="36">
        <v>0.71</v>
      </c>
      <c r="P7" s="36">
        <v>100</v>
      </c>
      <c r="Q7" s="36">
        <v>2829</v>
      </c>
      <c r="R7" s="36">
        <v>349378</v>
      </c>
      <c r="S7" s="36">
        <v>109.13</v>
      </c>
      <c r="T7" s="36">
        <v>3201.48</v>
      </c>
      <c r="U7" s="36">
        <v>2476</v>
      </c>
      <c r="V7" s="36">
        <v>0.67</v>
      </c>
      <c r="W7" s="36">
        <v>3695.52</v>
      </c>
      <c r="X7" s="36">
        <v>83.29</v>
      </c>
      <c r="Y7" s="36">
        <v>97.78</v>
      </c>
      <c r="Z7" s="36">
        <v>49.17</v>
      </c>
      <c r="AA7" s="36">
        <v>53.59</v>
      </c>
      <c r="AB7" s="36">
        <v>48.46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22.79</v>
      </c>
      <c r="BH7" s="36">
        <v>18.059999999999999</v>
      </c>
      <c r="BI7" s="36">
        <v>15.14</v>
      </c>
      <c r="BJ7" s="36">
        <v>1316.7</v>
      </c>
      <c r="BK7" s="36">
        <v>1224.75</v>
      </c>
      <c r="BL7" s="36">
        <v>1144.05</v>
      </c>
      <c r="BM7" s="36">
        <v>1117.1099999999999</v>
      </c>
      <c r="BN7" s="36">
        <v>1161.05</v>
      </c>
      <c r="BO7" s="36">
        <v>992.47</v>
      </c>
      <c r="BP7" s="36">
        <v>41.1</v>
      </c>
      <c r="BQ7" s="36">
        <v>49.16</v>
      </c>
      <c r="BR7" s="36">
        <v>28.96</v>
      </c>
      <c r="BS7" s="36">
        <v>33.299999999999997</v>
      </c>
      <c r="BT7" s="36">
        <v>37.74</v>
      </c>
      <c r="BU7" s="36">
        <v>43.24</v>
      </c>
      <c r="BV7" s="36">
        <v>42.13</v>
      </c>
      <c r="BW7" s="36">
        <v>42.48</v>
      </c>
      <c r="BX7" s="36">
        <v>41.04</v>
      </c>
      <c r="BY7" s="36">
        <v>41.08</v>
      </c>
      <c r="BZ7" s="36">
        <v>51.49</v>
      </c>
      <c r="CA7" s="36">
        <v>259.95999999999998</v>
      </c>
      <c r="CB7" s="36">
        <v>224.73</v>
      </c>
      <c r="CC7" s="36">
        <v>390.69</v>
      </c>
      <c r="CD7" s="36">
        <v>307.91000000000003</v>
      </c>
      <c r="CE7" s="36">
        <v>284.39999999999998</v>
      </c>
      <c r="CF7" s="36">
        <v>338.76</v>
      </c>
      <c r="CG7" s="36">
        <v>348.41</v>
      </c>
      <c r="CH7" s="36">
        <v>343.8</v>
      </c>
      <c r="CI7" s="36">
        <v>357.08</v>
      </c>
      <c r="CJ7" s="36">
        <v>378.08</v>
      </c>
      <c r="CK7" s="36">
        <v>295.10000000000002</v>
      </c>
      <c r="CL7" s="36">
        <v>0</v>
      </c>
      <c r="CM7" s="36">
        <v>47.44</v>
      </c>
      <c r="CN7" s="36">
        <v>28.98</v>
      </c>
      <c r="CO7" s="36">
        <v>39.130000000000003</v>
      </c>
      <c r="CP7" s="36">
        <v>42.99</v>
      </c>
      <c r="CQ7" s="36">
        <v>44.65</v>
      </c>
      <c r="CR7" s="36">
        <v>46.85</v>
      </c>
      <c r="CS7" s="36">
        <v>46.06</v>
      </c>
      <c r="CT7" s="36">
        <v>45.95</v>
      </c>
      <c r="CU7" s="36">
        <v>44.69</v>
      </c>
      <c r="CV7" s="36">
        <v>53.32</v>
      </c>
      <c r="CW7" s="36">
        <v>78.319999999999993</v>
      </c>
      <c r="CX7" s="36">
        <v>81.53</v>
      </c>
      <c r="CY7" s="36">
        <v>57.3</v>
      </c>
      <c r="CZ7" s="36">
        <v>72.34</v>
      </c>
      <c r="DA7" s="36">
        <v>77.83</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持田 雅之</cp:lastModifiedBy>
  <dcterms:created xsi:type="dcterms:W3CDTF">2016-02-03T09:11:40Z</dcterms:created>
  <dcterms:modified xsi:type="dcterms:W3CDTF">2016-02-18T07:44:18Z</dcterms:modified>
  <cp:category/>
</cp:coreProperties>
</file>