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C:\Users\690538\Box\【02_課所共有】40_10_生徒指導課\R05年度\02_生徒指導・いじめ対策・非行防止担当\07_生徒指導\07_04_諸調査・報告\07_04_150_スマートフォン等に関する調査\07_結果文書等起案（HP公表を含む）\"/>
    </mc:Choice>
  </mc:AlternateContent>
  <xr:revisionPtr revIDLastSave="0" documentId="13_ncr:1_{5DFA4F48-CAAA-4BA4-A898-39040CCAA0CE}" xr6:coauthVersionLast="36" xr6:coauthVersionMax="36" xr10:uidLastSave="{00000000-0000-0000-0000-000000000000}"/>
  <bookViews>
    <workbookView xWindow="32760" yWindow="32760" windowWidth="20490" windowHeight="7710" tabRatio="660" xr2:uid="{00000000-000D-0000-FFFF-FFFF00000000}"/>
  </bookViews>
  <sheets>
    <sheet name="スマホ調査結果（児童生徒）" sheetId="33" r:id="rId1"/>
  </sheets>
  <definedNames>
    <definedName name="_xlnm.Print_Area" localSheetId="0">'スマホ調査結果（児童生徒）'!$A$1:$O$298</definedName>
  </definedNames>
  <calcPr calcId="191029"/>
</workbook>
</file>

<file path=xl/calcChain.xml><?xml version="1.0" encoding="utf-8"?>
<calcChain xmlns="http://schemas.openxmlformats.org/spreadsheetml/2006/main">
  <c r="K230" i="33" l="1"/>
  <c r="L230" i="33"/>
  <c r="M230" i="33"/>
  <c r="N230" i="33"/>
  <c r="L238" i="33" l="1"/>
  <c r="K268" i="33" l="1"/>
  <c r="L268" i="33"/>
  <c r="M268" i="33"/>
  <c r="J268" i="33"/>
  <c r="J230" i="33"/>
  <c r="K161" i="33"/>
  <c r="L161" i="33"/>
  <c r="M161" i="33"/>
  <c r="J161" i="33"/>
  <c r="K113" i="33"/>
  <c r="L113" i="33"/>
  <c r="M113" i="33"/>
  <c r="J113" i="33"/>
  <c r="K38" i="33"/>
  <c r="L38" i="33"/>
  <c r="M38" i="33"/>
  <c r="J38" i="33"/>
  <c r="J31" i="33"/>
  <c r="K12" i="33"/>
  <c r="K31" i="33" s="1"/>
  <c r="L12" i="33"/>
  <c r="L31" i="33" s="1"/>
  <c r="M12" i="33"/>
  <c r="M31" i="33" s="1"/>
  <c r="J12" i="33"/>
  <c r="N268" i="33" l="1"/>
  <c r="N161" i="33"/>
  <c r="N113" i="33"/>
  <c r="N38" i="33"/>
  <c r="N31" i="33" l="1"/>
  <c r="N12" i="33" l="1"/>
  <c r="M222" i="33" l="1"/>
  <c r="M193" i="33"/>
  <c r="M143" i="33"/>
  <c r="L222" i="33" l="1"/>
  <c r="L193" i="33"/>
  <c r="L143" i="33"/>
  <c r="J193" i="33" l="1"/>
  <c r="J143" i="33"/>
  <c r="J222" i="33"/>
  <c r="J7" i="33"/>
  <c r="J35" i="33" l="1"/>
  <c r="J71" i="33"/>
  <c r="J117" i="33"/>
  <c r="J158" i="33"/>
  <c r="J198" i="33"/>
  <c r="J234" i="33"/>
  <c r="J272" i="33"/>
  <c r="J9" i="33"/>
  <c r="J37" i="33"/>
  <c r="J73" i="33"/>
  <c r="J119" i="33"/>
  <c r="J160" i="33"/>
  <c r="J200" i="33"/>
  <c r="J236" i="33"/>
  <c r="J274" i="33"/>
  <c r="J11" i="33"/>
  <c r="J46" i="33"/>
  <c r="J121" i="33"/>
  <c r="J169" i="33"/>
  <c r="J238" i="33"/>
  <c r="J286" i="33"/>
  <c r="J48" i="33"/>
  <c r="J123" i="33"/>
  <c r="J171" i="33"/>
  <c r="J240" i="33"/>
  <c r="J288" i="33"/>
  <c r="J50" i="33"/>
  <c r="J125" i="33"/>
  <c r="J206" i="33"/>
  <c r="J290" i="33"/>
  <c r="J52" i="33"/>
  <c r="J127" i="33"/>
  <c r="J208" i="33"/>
  <c r="J292" i="33"/>
  <c r="J54" i="33"/>
  <c r="J129" i="33"/>
  <c r="J210" i="33"/>
  <c r="J294" i="33"/>
  <c r="J56" i="33"/>
  <c r="J131" i="33"/>
  <c r="J212" i="33"/>
  <c r="J296" i="33"/>
  <c r="J87" i="33"/>
  <c r="J181" i="33"/>
  <c r="J250" i="33"/>
  <c r="J60" i="33"/>
  <c r="J135" i="33"/>
  <c r="J216" i="33"/>
  <c r="J62" i="33"/>
  <c r="J137" i="33"/>
  <c r="J218" i="33"/>
  <c r="J64" i="33"/>
  <c r="J139" i="33"/>
  <c r="J220" i="33"/>
  <c r="J66" i="33"/>
  <c r="J141" i="33"/>
  <c r="J258" i="33"/>
  <c r="J191" i="33"/>
  <c r="J99" i="33"/>
  <c r="J103" i="33"/>
  <c r="J16" i="33"/>
  <c r="J42" i="33"/>
  <c r="J110" i="33"/>
  <c r="J148" i="33"/>
  <c r="J165" i="33"/>
  <c r="J227" i="33"/>
  <c r="J265" i="33"/>
  <c r="J282" i="33"/>
  <c r="J18" i="33"/>
  <c r="J44" i="33"/>
  <c r="J112" i="33"/>
  <c r="J150" i="33"/>
  <c r="J167" i="33"/>
  <c r="J229" i="33"/>
  <c r="J267" i="33"/>
  <c r="J284" i="33"/>
  <c r="J20" i="33"/>
  <c r="J75" i="33"/>
  <c r="J152" i="33"/>
  <c r="J202" i="33"/>
  <c r="J276" i="33"/>
  <c r="J22" i="33"/>
  <c r="J77" i="33"/>
  <c r="J154" i="33"/>
  <c r="J204" i="33"/>
  <c r="J278" i="33"/>
  <c r="J24" i="33"/>
  <c r="J79" i="33"/>
  <c r="J173" i="33"/>
  <c r="J242" i="33"/>
  <c r="J26" i="33"/>
  <c r="J81" i="33"/>
  <c r="J175" i="33"/>
  <c r="J244" i="33"/>
  <c r="J28" i="33"/>
  <c r="J83" i="33"/>
  <c r="J177" i="33"/>
  <c r="J246" i="33"/>
  <c r="J30" i="33"/>
  <c r="J85" i="33"/>
  <c r="J179" i="33"/>
  <c r="J248" i="33"/>
  <c r="J58" i="33"/>
  <c r="J133" i="33"/>
  <c r="J214" i="33"/>
  <c r="J298" i="33"/>
  <c r="J89" i="33"/>
  <c r="J183" i="33"/>
  <c r="J252" i="33"/>
  <c r="J91" i="33"/>
  <c r="J185" i="33"/>
  <c r="J254" i="33"/>
  <c r="J93" i="33"/>
  <c r="J187" i="33"/>
  <c r="J256" i="33"/>
  <c r="J95" i="33"/>
  <c r="J189" i="33"/>
  <c r="J97" i="33"/>
  <c r="J260" i="33"/>
  <c r="J101" i="33"/>
  <c r="J105" i="33"/>
  <c r="K193" i="33" l="1"/>
  <c r="N192" i="33"/>
  <c r="N193" i="33" s="1"/>
  <c r="K222" i="33"/>
  <c r="N221" i="33"/>
  <c r="N222" i="33" s="1"/>
  <c r="K143" i="33" l="1"/>
  <c r="N142" i="33"/>
  <c r="N143" i="33" s="1"/>
  <c r="L105" i="33"/>
  <c r="L103" i="33"/>
  <c r="L101" i="33"/>
  <c r="L99" i="33"/>
  <c r="L260" i="33"/>
  <c r="L191" i="33"/>
  <c r="L97" i="33"/>
  <c r="L258" i="33"/>
  <c r="L189" i="33"/>
  <c r="L141" i="33"/>
  <c r="L95" i="33"/>
  <c r="L66" i="33"/>
  <c r="L256" i="33"/>
  <c r="L220" i="33"/>
  <c r="L187" i="33"/>
  <c r="L139" i="33"/>
  <c r="L93" i="33"/>
  <c r="L64" i="33"/>
  <c r="L254" i="33"/>
  <c r="L218" i="33"/>
  <c r="L185" i="33"/>
  <c r="L137" i="33"/>
  <c r="L91" i="33"/>
  <c r="L62" i="33"/>
  <c r="L252" i="33"/>
  <c r="L216" i="33"/>
  <c r="L183" i="33"/>
  <c r="L135" i="33"/>
  <c r="L89" i="33"/>
  <c r="L60" i="33"/>
  <c r="L298" i="33"/>
  <c r="L250" i="33"/>
  <c r="L214" i="33"/>
  <c r="L181" i="33"/>
  <c r="L133" i="33"/>
  <c r="L87" i="33"/>
  <c r="L58" i="33"/>
  <c r="L296" i="33"/>
  <c r="L248" i="33"/>
  <c r="L212" i="33"/>
  <c r="L179" i="33"/>
  <c r="L131" i="33"/>
  <c r="L85" i="33"/>
  <c r="L56" i="33"/>
  <c r="L30" i="33"/>
  <c r="L294" i="33"/>
  <c r="L246" i="33"/>
  <c r="L210" i="33"/>
  <c r="L177" i="33"/>
  <c r="L129" i="33"/>
  <c r="L83" i="33"/>
  <c r="L54" i="33"/>
  <c r="L28" i="33"/>
  <c r="L292" i="33"/>
  <c r="L244" i="33"/>
  <c r="L208" i="33"/>
  <c r="L175" i="33"/>
  <c r="L127" i="33"/>
  <c r="L81" i="33"/>
  <c r="L52" i="33"/>
  <c r="L26" i="33"/>
  <c r="L290" i="33"/>
  <c r="L242" i="33"/>
  <c r="L206" i="33"/>
  <c r="L173" i="33"/>
  <c r="L125" i="33"/>
  <c r="L79" i="33"/>
  <c r="L50" i="33"/>
  <c r="L24" i="33"/>
  <c r="L288" i="33"/>
  <c r="L278" i="33"/>
  <c r="L240" i="33"/>
  <c r="L204" i="33"/>
  <c r="L171" i="33"/>
  <c r="L154" i="33"/>
  <c r="L123" i="33"/>
  <c r="L77" i="33"/>
  <c r="L48" i="33"/>
  <c r="L22" i="33"/>
  <c r="L286" i="33"/>
  <c r="L276" i="33"/>
  <c r="L202" i="33"/>
  <c r="L169" i="33"/>
  <c r="L152" i="33"/>
  <c r="L121" i="33"/>
  <c r="L75" i="33"/>
  <c r="L46" i="33"/>
  <c r="L20" i="33"/>
  <c r="L11" i="33"/>
  <c r="L284" i="33"/>
  <c r="L274" i="33"/>
  <c r="L267" i="33"/>
  <c r="L236" i="33"/>
  <c r="L229" i="33"/>
  <c r="L200" i="33"/>
  <c r="L167" i="33"/>
  <c r="L160" i="33"/>
  <c r="L150" i="33"/>
  <c r="L119" i="33"/>
  <c r="L112" i="33"/>
  <c r="L73" i="33"/>
  <c r="L44" i="33"/>
  <c r="L37" i="33"/>
  <c r="L18" i="33"/>
  <c r="L9" i="33"/>
  <c r="L282" i="33"/>
  <c r="L272" i="33"/>
  <c r="L265" i="33"/>
  <c r="L234" i="33"/>
  <c r="L227" i="33"/>
  <c r="L198" i="33"/>
  <c r="L165" i="33"/>
  <c r="L158" i="33"/>
  <c r="L148" i="33"/>
  <c r="L117" i="33"/>
  <c r="L110" i="33"/>
  <c r="L71" i="33"/>
  <c r="L42" i="33"/>
  <c r="L35" i="33"/>
  <c r="L16" i="33"/>
  <c r="L7" i="33"/>
  <c r="K7" i="33" l="1"/>
  <c r="K35" i="33"/>
  <c r="K71" i="33"/>
  <c r="K117" i="33"/>
  <c r="K158" i="33"/>
  <c r="K198" i="33"/>
  <c r="K234" i="33"/>
  <c r="K272" i="33"/>
  <c r="K9" i="33"/>
  <c r="K37" i="33"/>
  <c r="K73" i="33"/>
  <c r="K119" i="33"/>
  <c r="K160" i="33"/>
  <c r="K200" i="33"/>
  <c r="K236" i="33"/>
  <c r="K274" i="33"/>
  <c r="K11" i="33"/>
  <c r="K46" i="33"/>
  <c r="K121" i="33"/>
  <c r="K169" i="33"/>
  <c r="K238" i="33"/>
  <c r="K286" i="33"/>
  <c r="K48" i="33"/>
  <c r="K123" i="33"/>
  <c r="K171" i="33"/>
  <c r="K240" i="33"/>
  <c r="K288" i="33"/>
  <c r="K50" i="33"/>
  <c r="K125" i="33"/>
  <c r="K206" i="33"/>
  <c r="K290" i="33"/>
  <c r="K52" i="33"/>
  <c r="K127" i="33"/>
  <c r="K208" i="33"/>
  <c r="K292" i="33"/>
  <c r="K54" i="33"/>
  <c r="K129" i="33"/>
  <c r="K210" i="33"/>
  <c r="K294" i="33"/>
  <c r="K56" i="33"/>
  <c r="K131" i="33"/>
  <c r="K212" i="33"/>
  <c r="K296" i="33"/>
  <c r="K87" i="33"/>
  <c r="K181" i="33"/>
  <c r="K250" i="33"/>
  <c r="K60" i="33"/>
  <c r="K135" i="33"/>
  <c r="K216" i="33"/>
  <c r="K62" i="33"/>
  <c r="K137" i="33"/>
  <c r="K218" i="33"/>
  <c r="K64" i="33"/>
  <c r="K139" i="33"/>
  <c r="K220" i="33"/>
  <c r="K66" i="33"/>
  <c r="K141" i="33"/>
  <c r="K258" i="33"/>
  <c r="K191" i="33"/>
  <c r="K99" i="33"/>
  <c r="K103" i="33"/>
  <c r="K16" i="33"/>
  <c r="K42" i="33"/>
  <c r="K110" i="33"/>
  <c r="K148" i="33"/>
  <c r="K165" i="33"/>
  <c r="K227" i="33"/>
  <c r="K265" i="33"/>
  <c r="K282" i="33"/>
  <c r="K18" i="33"/>
  <c r="K44" i="33"/>
  <c r="K112" i="33"/>
  <c r="K150" i="33"/>
  <c r="K167" i="33"/>
  <c r="K229" i="33"/>
  <c r="K267" i="33"/>
  <c r="K284" i="33"/>
  <c r="K20" i="33"/>
  <c r="K75" i="33"/>
  <c r="K152" i="33"/>
  <c r="K202" i="33"/>
  <c r="K276" i="33"/>
  <c r="K22" i="33"/>
  <c r="K77" i="33"/>
  <c r="K154" i="33"/>
  <c r="K204" i="33"/>
  <c r="K278" i="33"/>
  <c r="K24" i="33"/>
  <c r="K79" i="33"/>
  <c r="K173" i="33"/>
  <c r="K242" i="33"/>
  <c r="K26" i="33"/>
  <c r="K81" i="33"/>
  <c r="K175" i="33"/>
  <c r="K244" i="33"/>
  <c r="K28" i="33"/>
  <c r="K83" i="33"/>
  <c r="K177" i="33"/>
  <c r="K246" i="33"/>
  <c r="K30" i="33"/>
  <c r="K85" i="33"/>
  <c r="K179" i="33"/>
  <c r="K248" i="33"/>
  <c r="K58" i="33"/>
  <c r="K133" i="33"/>
  <c r="K214" i="33"/>
  <c r="K298" i="33"/>
  <c r="K89" i="33"/>
  <c r="K183" i="33"/>
  <c r="K252" i="33"/>
  <c r="K91" i="33"/>
  <c r="K185" i="33"/>
  <c r="K254" i="33"/>
  <c r="K93" i="33"/>
  <c r="K187" i="33"/>
  <c r="K256" i="33"/>
  <c r="K95" i="33"/>
  <c r="K189" i="33"/>
  <c r="K97" i="33"/>
  <c r="K260" i="33"/>
  <c r="K101" i="33"/>
  <c r="K105" i="33"/>
  <c r="M105" i="33"/>
  <c r="M103" i="33"/>
  <c r="M101" i="33"/>
  <c r="M99" i="33"/>
  <c r="M260" i="33"/>
  <c r="M191" i="33"/>
  <c r="M97" i="33"/>
  <c r="M258" i="33"/>
  <c r="M189" i="33"/>
  <c r="M141" i="33"/>
  <c r="M95" i="33"/>
  <c r="M66" i="33"/>
  <c r="M256" i="33"/>
  <c r="M220" i="33"/>
  <c r="M187" i="33"/>
  <c r="M139" i="33"/>
  <c r="M93" i="33"/>
  <c r="M64" i="33"/>
  <c r="M254" i="33"/>
  <c r="M218" i="33"/>
  <c r="M185" i="33"/>
  <c r="M137" i="33"/>
  <c r="M91" i="33"/>
  <c r="M62" i="33"/>
  <c r="M252" i="33"/>
  <c r="M216" i="33"/>
  <c r="M183" i="33"/>
  <c r="M135" i="33"/>
  <c r="M89" i="33"/>
  <c r="M60" i="33"/>
  <c r="M298" i="33"/>
  <c r="M250" i="33"/>
  <c r="M214" i="33"/>
  <c r="M181" i="33"/>
  <c r="M133" i="33"/>
  <c r="M87" i="33"/>
  <c r="M58" i="33"/>
  <c r="M296" i="33"/>
  <c r="M248" i="33"/>
  <c r="M212" i="33"/>
  <c r="M179" i="33"/>
  <c r="M131" i="33"/>
  <c r="M85" i="33"/>
  <c r="M56" i="33"/>
  <c r="M30" i="33"/>
  <c r="M294" i="33"/>
  <c r="M246" i="33"/>
  <c r="M210" i="33"/>
  <c r="M177" i="33"/>
  <c r="M129" i="33"/>
  <c r="M83" i="33"/>
  <c r="M54" i="33"/>
  <c r="M28" i="33"/>
  <c r="M292" i="33"/>
  <c r="M244" i="33"/>
  <c r="M208" i="33"/>
  <c r="M175" i="33"/>
  <c r="M127" i="33"/>
  <c r="M81" i="33"/>
  <c r="M52" i="33"/>
  <c r="M26" i="33"/>
  <c r="M290" i="33"/>
  <c r="M242" i="33"/>
  <c r="M206" i="33"/>
  <c r="M173" i="33"/>
  <c r="M125" i="33"/>
  <c r="M79" i="33"/>
  <c r="M50" i="33"/>
  <c r="M24" i="33"/>
  <c r="M288" i="33"/>
  <c r="M278" i="33"/>
  <c r="M240" i="33"/>
  <c r="M204" i="33"/>
  <c r="M171" i="33"/>
  <c r="M154" i="33"/>
  <c r="M123" i="33"/>
  <c r="M77" i="33"/>
  <c r="M48" i="33"/>
  <c r="M22" i="33"/>
  <c r="M286" i="33"/>
  <c r="M276" i="33"/>
  <c r="M238" i="33"/>
  <c r="M202" i="33"/>
  <c r="M169" i="33"/>
  <c r="M152" i="33"/>
  <c r="M121" i="33"/>
  <c r="M75" i="33"/>
  <c r="M46" i="33"/>
  <c r="M20" i="33"/>
  <c r="M11" i="33"/>
  <c r="M284" i="33"/>
  <c r="M274" i="33"/>
  <c r="M267" i="33"/>
  <c r="M236" i="33"/>
  <c r="M229" i="33"/>
  <c r="M200" i="33"/>
  <c r="M167" i="33"/>
  <c r="M160" i="33"/>
  <c r="M150" i="33"/>
  <c r="M119" i="33"/>
  <c r="M112" i="33"/>
  <c r="M73" i="33"/>
  <c r="M44" i="33"/>
  <c r="M37" i="33"/>
  <c r="M18" i="33"/>
  <c r="M9" i="33"/>
  <c r="M282" i="33"/>
  <c r="M272" i="33"/>
  <c r="M265" i="33"/>
  <c r="M234" i="33"/>
  <c r="M227" i="33"/>
  <c r="M198" i="33"/>
  <c r="M165" i="33"/>
  <c r="M158" i="33"/>
  <c r="M148" i="33"/>
  <c r="M117" i="33"/>
  <c r="M110" i="33"/>
  <c r="M71" i="33"/>
  <c r="M42" i="33"/>
  <c r="M35" i="33"/>
  <c r="M16" i="33"/>
  <c r="M7" i="33"/>
  <c r="N104" i="33" l="1"/>
  <c r="N105" i="33" s="1"/>
  <c r="N100" i="33"/>
  <c r="N101" i="33" s="1"/>
  <c r="N259" i="33"/>
  <c r="N260" i="33" s="1"/>
  <c r="N96" i="33"/>
  <c r="N97" i="33" s="1"/>
  <c r="N188" i="33"/>
  <c r="N189" i="33" s="1"/>
  <c r="N94" i="33"/>
  <c r="N95" i="33" s="1"/>
  <c r="N255" i="33"/>
  <c r="N256" i="33" s="1"/>
  <c r="N186" i="33"/>
  <c r="N187" i="33" s="1"/>
  <c r="N92" i="33"/>
  <c r="N93" i="33" s="1"/>
  <c r="N253" i="33"/>
  <c r="N254" i="33" s="1"/>
  <c r="N184" i="33"/>
  <c r="N185" i="33" s="1"/>
  <c r="N90" i="33"/>
  <c r="N91" i="33" s="1"/>
  <c r="N251" i="33"/>
  <c r="N252" i="33" s="1"/>
  <c r="N182" i="33"/>
  <c r="N183" i="33" s="1"/>
  <c r="N88" i="33"/>
  <c r="N89" i="33" s="1"/>
  <c r="N297" i="33"/>
  <c r="N298" i="33" s="1"/>
  <c r="N213" i="33"/>
  <c r="N214" i="33" s="1"/>
  <c r="N132" i="33"/>
  <c r="N133" i="33" s="1"/>
  <c r="N57" i="33"/>
  <c r="N58" i="33" s="1"/>
  <c r="N247" i="33"/>
  <c r="N248" i="33" s="1"/>
  <c r="N178" i="33"/>
  <c r="N179" i="33" s="1"/>
  <c r="N84" i="33"/>
  <c r="N85" i="33" s="1"/>
  <c r="N29" i="33"/>
  <c r="N30" i="33" s="1"/>
  <c r="N245" i="33"/>
  <c r="N246" i="33" s="1"/>
  <c r="N176" i="33"/>
  <c r="N177" i="33" s="1"/>
  <c r="N82" i="33"/>
  <c r="N83" i="33" s="1"/>
  <c r="N27" i="33"/>
  <c r="N28" i="33" s="1"/>
  <c r="N243" i="33"/>
  <c r="N244" i="33" s="1"/>
  <c r="N174" i="33"/>
  <c r="N175" i="33" s="1"/>
  <c r="N80" i="33"/>
  <c r="N81" i="33" s="1"/>
  <c r="N25" i="33"/>
  <c r="N26" i="33" s="1"/>
  <c r="N241" i="33"/>
  <c r="N242" i="33" s="1"/>
  <c r="N172" i="33"/>
  <c r="N173" i="33" s="1"/>
  <c r="N78" i="33"/>
  <c r="N79" i="33" s="1"/>
  <c r="N23" i="33"/>
  <c r="N24" i="33" s="1"/>
  <c r="N277" i="33"/>
  <c r="N278" i="33" s="1"/>
  <c r="N203" i="33"/>
  <c r="N204" i="33" s="1"/>
  <c r="N153" i="33"/>
  <c r="N154" i="33" s="1"/>
  <c r="N76" i="33"/>
  <c r="N77" i="33" s="1"/>
  <c r="N21" i="33"/>
  <c r="N22" i="33" s="1"/>
  <c r="N275" i="33"/>
  <c r="N276" i="33" s="1"/>
  <c r="N201" i="33"/>
  <c r="N202" i="33" s="1"/>
  <c r="N151" i="33"/>
  <c r="N152" i="33" s="1"/>
  <c r="N74" i="33"/>
  <c r="N75" i="33" s="1"/>
  <c r="N19" i="33"/>
  <c r="N20" i="33" s="1"/>
  <c r="N283" i="33"/>
  <c r="N284" i="33" s="1"/>
  <c r="N266" i="33"/>
  <c r="N267" i="33" s="1"/>
  <c r="N228" i="33"/>
  <c r="N229" i="33" s="1"/>
  <c r="N166" i="33"/>
  <c r="N167" i="33" s="1"/>
  <c r="N149" i="33"/>
  <c r="N150" i="33" s="1"/>
  <c r="N111" i="33"/>
  <c r="N112" i="33" s="1"/>
  <c r="N43" i="33"/>
  <c r="N44" i="33" s="1"/>
  <c r="N17" i="33"/>
  <c r="N18" i="33" s="1"/>
  <c r="N281" i="33"/>
  <c r="N282" i="33" s="1"/>
  <c r="N264" i="33"/>
  <c r="N265" i="33" s="1"/>
  <c r="N226" i="33"/>
  <c r="N227" i="33" s="1"/>
  <c r="N164" i="33"/>
  <c r="N165" i="33" s="1"/>
  <c r="N147" i="33"/>
  <c r="N148" i="33" s="1"/>
  <c r="N109" i="33"/>
  <c r="N110" i="33" s="1"/>
  <c r="N41" i="33"/>
  <c r="N42" i="33" s="1"/>
  <c r="N15" i="33"/>
  <c r="N16" i="33" s="1"/>
  <c r="N102" i="33"/>
  <c r="N103" i="33" s="1"/>
  <c r="N98" i="33"/>
  <c r="N99" i="33" s="1"/>
  <c r="N190" i="33"/>
  <c r="N191" i="33" s="1"/>
  <c r="N257" i="33"/>
  <c r="N258" i="33" s="1"/>
  <c r="N140" i="33"/>
  <c r="N141" i="33" s="1"/>
  <c r="N65" i="33"/>
  <c r="N66" i="33" s="1"/>
  <c r="N219" i="33"/>
  <c r="N220" i="33" s="1"/>
  <c r="N138" i="33"/>
  <c r="N139" i="33" s="1"/>
  <c r="N63" i="33"/>
  <c r="N64" i="33" s="1"/>
  <c r="N217" i="33"/>
  <c r="N218" i="33" s="1"/>
  <c r="N136" i="33"/>
  <c r="N137" i="33" s="1"/>
  <c r="N61" i="33"/>
  <c r="N62" i="33" s="1"/>
  <c r="N215" i="33"/>
  <c r="N216" i="33" s="1"/>
  <c r="N134" i="33"/>
  <c r="N135" i="33" s="1"/>
  <c r="N59" i="33"/>
  <c r="N60" i="33" s="1"/>
  <c r="N249" i="33"/>
  <c r="N250" i="33" s="1"/>
  <c r="N180" i="33"/>
  <c r="N181" i="33" s="1"/>
  <c r="N86" i="33"/>
  <c r="N87" i="33" s="1"/>
  <c r="N295" i="33"/>
  <c r="N296" i="33" s="1"/>
  <c r="N211" i="33"/>
  <c r="N212" i="33" s="1"/>
  <c r="N130" i="33"/>
  <c r="N131" i="33" s="1"/>
  <c r="N55" i="33"/>
  <c r="N56" i="33" s="1"/>
  <c r="N293" i="33"/>
  <c r="N294" i="33" s="1"/>
  <c r="N209" i="33"/>
  <c r="N210" i="33" s="1"/>
  <c r="N128" i="33"/>
  <c r="N129" i="33" s="1"/>
  <c r="N53" i="33"/>
  <c r="N54" i="33" s="1"/>
  <c r="N291" i="33"/>
  <c r="N292" i="33" s="1"/>
  <c r="N207" i="33"/>
  <c r="N208" i="33" s="1"/>
  <c r="N126" i="33"/>
  <c r="N127" i="33" s="1"/>
  <c r="N51" i="33"/>
  <c r="N52" i="33" s="1"/>
  <c r="N289" i="33"/>
  <c r="N290" i="33" s="1"/>
  <c r="N205" i="33"/>
  <c r="N206" i="33" s="1"/>
  <c r="N124" i="33"/>
  <c r="N125" i="33" s="1"/>
  <c r="N49" i="33"/>
  <c r="N50" i="33" s="1"/>
  <c r="N287" i="33"/>
  <c r="N288" i="33" s="1"/>
  <c r="N239" i="33"/>
  <c r="N240" i="33" s="1"/>
  <c r="N170" i="33"/>
  <c r="N171" i="33" s="1"/>
  <c r="N122" i="33"/>
  <c r="N123" i="33" s="1"/>
  <c r="N47" i="33"/>
  <c r="N48" i="33" s="1"/>
  <c r="N285" i="33"/>
  <c r="N286" i="33" s="1"/>
  <c r="N237" i="33"/>
  <c r="N238" i="33" s="1"/>
  <c r="N168" i="33"/>
  <c r="N169" i="33" s="1"/>
  <c r="N120" i="33"/>
  <c r="N121" i="33" s="1"/>
  <c r="N45" i="33"/>
  <c r="N46" i="33" s="1"/>
  <c r="N10" i="33"/>
  <c r="N11" i="33" s="1"/>
  <c r="N273" i="33"/>
  <c r="N274" i="33" s="1"/>
  <c r="N235" i="33"/>
  <c r="N236" i="33" s="1"/>
  <c r="N199" i="33"/>
  <c r="N200" i="33" s="1"/>
  <c r="N159" i="33"/>
  <c r="N160" i="33" s="1"/>
  <c r="N118" i="33"/>
  <c r="N119" i="33" s="1"/>
  <c r="N72" i="33"/>
  <c r="N73" i="33" s="1"/>
  <c r="N36" i="33"/>
  <c r="N37" i="33" s="1"/>
  <c r="N8" i="33"/>
  <c r="N9" i="33" s="1"/>
  <c r="N271" i="33"/>
  <c r="N272" i="33" s="1"/>
  <c r="N233" i="33"/>
  <c r="N234" i="33" s="1"/>
  <c r="N197" i="33"/>
  <c r="N198" i="33" s="1"/>
  <c r="N157" i="33"/>
  <c r="N158" i="33" s="1"/>
  <c r="N116" i="33"/>
  <c r="N117" i="33" s="1"/>
  <c r="N70" i="33"/>
  <c r="N71" i="33" s="1"/>
  <c r="N34" i="33"/>
  <c r="N35" i="33" s="1"/>
  <c r="N6" i="33"/>
  <c r="N7" i="33" s="1"/>
</calcChain>
</file>

<file path=xl/sharedStrings.xml><?xml version="1.0" encoding="utf-8"?>
<sst xmlns="http://schemas.openxmlformats.org/spreadsheetml/2006/main" count="250" uniqueCount="159">
  <si>
    <t>合計</t>
    <rPh sb="0" eb="2">
      <t>ゴウケイ</t>
    </rPh>
    <phoneticPr fontId="4"/>
  </si>
  <si>
    <t>埼玉県公立学校におけるスマートフォン等の利用状況等に関する調査結果</t>
    <rPh sb="0" eb="3">
      <t>サイタマケン</t>
    </rPh>
    <rPh sb="3" eb="5">
      <t>コウリツ</t>
    </rPh>
    <rPh sb="5" eb="7">
      <t>ガッコウ</t>
    </rPh>
    <rPh sb="18" eb="19">
      <t>トウ</t>
    </rPh>
    <rPh sb="20" eb="22">
      <t>リヨウ</t>
    </rPh>
    <rPh sb="22" eb="24">
      <t>ジョウキョウ</t>
    </rPh>
    <rPh sb="24" eb="25">
      <t>トウ</t>
    </rPh>
    <rPh sb="26" eb="27">
      <t>カン</t>
    </rPh>
    <rPh sb="29" eb="31">
      <t>チョウサ</t>
    </rPh>
    <rPh sb="31" eb="33">
      <t>ケッカ</t>
    </rPh>
    <phoneticPr fontId="4"/>
  </si>
  <si>
    <t>その他</t>
    <rPh sb="2" eb="3">
      <t>ホカ</t>
    </rPh>
    <phoneticPr fontId="4"/>
  </si>
  <si>
    <t>小学4年</t>
    <rPh sb="0" eb="2">
      <t>ショウガク</t>
    </rPh>
    <rPh sb="3" eb="4">
      <t>ネン</t>
    </rPh>
    <phoneticPr fontId="4"/>
  </si>
  <si>
    <t>中学2年</t>
    <rPh sb="0" eb="2">
      <t>チュウガク</t>
    </rPh>
    <rPh sb="3" eb="4">
      <t>ネン</t>
    </rPh>
    <phoneticPr fontId="4"/>
  </si>
  <si>
    <t>高校2年</t>
    <rPh sb="0" eb="2">
      <t>コウコウ</t>
    </rPh>
    <rPh sb="3" eb="4">
      <t>ネン</t>
    </rPh>
    <phoneticPr fontId="4"/>
  </si>
  <si>
    <t>小学6年</t>
    <rPh sb="0" eb="2">
      <t>ショウガク</t>
    </rPh>
    <rPh sb="3" eb="4">
      <t>ネン</t>
    </rPh>
    <phoneticPr fontId="4"/>
  </si>
  <si>
    <t>スマートフォンを持っている</t>
    <phoneticPr fontId="4"/>
  </si>
  <si>
    <t>スマートフォン以外の携帯電話を持っている</t>
    <phoneticPr fontId="4"/>
  </si>
  <si>
    <t>持っていない</t>
    <phoneticPr fontId="4"/>
  </si>
  <si>
    <t>使っていない</t>
    <phoneticPr fontId="4"/>
  </si>
  <si>
    <t>３０分未満</t>
    <phoneticPr fontId="4"/>
  </si>
  <si>
    <t>１時間以上２時間未満</t>
    <phoneticPr fontId="4"/>
  </si>
  <si>
    <t>２時間以上３時間未満</t>
    <phoneticPr fontId="4"/>
  </si>
  <si>
    <t>４時間以上５時間未満</t>
    <phoneticPr fontId="4"/>
  </si>
  <si>
    <t>５時間以上</t>
    <phoneticPr fontId="4"/>
  </si>
  <si>
    <t>３０分以上１時間未満</t>
    <phoneticPr fontId="4"/>
  </si>
  <si>
    <t>３時間以上４時間未満</t>
    <phoneticPr fontId="4"/>
  </si>
  <si>
    <t>ショッピング</t>
    <phoneticPr fontId="4"/>
  </si>
  <si>
    <t>勉強・学習</t>
    <phoneticPr fontId="4"/>
  </si>
  <si>
    <t>LINE（ライン）</t>
    <phoneticPr fontId="4"/>
  </si>
  <si>
    <t>YouTube（ユーチューブ）</t>
    <phoneticPr fontId="4"/>
  </si>
  <si>
    <t>TikTok（ティックトック）</t>
    <phoneticPr fontId="4"/>
  </si>
  <si>
    <t>金額（例：いくらまで使っていいか、課金のルール等）</t>
    <phoneticPr fontId="4"/>
  </si>
  <si>
    <t>フィルタリングをかけること</t>
    <phoneticPr fontId="4"/>
  </si>
  <si>
    <t>守っている</t>
    <phoneticPr fontId="4"/>
  </si>
  <si>
    <t>どちらかというと守っている</t>
    <phoneticPr fontId="4"/>
  </si>
  <si>
    <t>どちらかというと守っていない</t>
    <phoneticPr fontId="4"/>
  </si>
  <si>
    <t>守っていない</t>
    <phoneticPr fontId="4"/>
  </si>
  <si>
    <t>ある</t>
    <phoneticPr fontId="4"/>
  </si>
  <si>
    <t>ない</t>
    <phoneticPr fontId="4"/>
  </si>
  <si>
    <t>名前</t>
    <phoneticPr fontId="4"/>
  </si>
  <si>
    <t>学校名</t>
    <phoneticPr fontId="4"/>
  </si>
  <si>
    <t>クラブ・部活動</t>
    <phoneticPr fontId="4"/>
  </si>
  <si>
    <t>趣味</t>
    <phoneticPr fontId="4"/>
  </si>
  <si>
    <t>自分専用のスマートフォンや携帯電話を持っているか（１つ回答）</t>
    <rPh sb="27" eb="29">
      <t>カイトウ</t>
    </rPh>
    <phoneticPr fontId="4"/>
  </si>
  <si>
    <t>3-1</t>
    <phoneticPr fontId="4"/>
  </si>
  <si>
    <t>生活の中でスマートフォン等を使っているか（１つ回答）</t>
    <phoneticPr fontId="4"/>
  </si>
  <si>
    <t>はい</t>
    <phoneticPr fontId="4"/>
  </si>
  <si>
    <t>いいえ</t>
    <phoneticPr fontId="4"/>
  </si>
  <si>
    <t>【３－１】で「はい」と答えた場合　スマートフォン等を使って何をしているか（複数回答可）</t>
    <rPh sb="37" eb="39">
      <t>フクスウ</t>
    </rPh>
    <rPh sb="39" eb="41">
      <t>カイトウ</t>
    </rPh>
    <rPh sb="41" eb="42">
      <t>カ</t>
    </rPh>
    <phoneticPr fontId="4"/>
  </si>
  <si>
    <t>3-2</t>
    <phoneticPr fontId="4"/>
  </si>
  <si>
    <t>電話</t>
    <phoneticPr fontId="4"/>
  </si>
  <si>
    <t>コミュニケーション（メール、SNS、Zoom等）</t>
    <phoneticPr fontId="4"/>
  </si>
  <si>
    <t>音楽を聴く・動画を見る</t>
    <phoneticPr fontId="4"/>
  </si>
  <si>
    <t>電子書籍（漫画をふくむ）を読む</t>
    <rPh sb="5" eb="7">
      <t>マンガ</t>
    </rPh>
    <phoneticPr fontId="4"/>
  </si>
  <si>
    <t>ゲーム</t>
    <phoneticPr fontId="4"/>
  </si>
  <si>
    <t>その他</t>
    <rPh sb="2" eb="3">
      <t>ホカ</t>
    </rPh>
    <phoneticPr fontId="4"/>
  </si>
  <si>
    <t>【３－１】で「はい」と答えた場合　よく使うアプリやサイトは何か（複数回答可）</t>
    <rPh sb="32" eb="34">
      <t>フクスウ</t>
    </rPh>
    <rPh sb="34" eb="36">
      <t>カイトウ</t>
    </rPh>
    <rPh sb="36" eb="37">
      <t>カ</t>
    </rPh>
    <phoneticPr fontId="4"/>
  </si>
  <si>
    <t>検索サイト（google、yahoo等）</t>
    <phoneticPr fontId="4"/>
  </si>
  <si>
    <t>学習アプリ</t>
    <phoneticPr fontId="4"/>
  </si>
  <si>
    <t>Facebook（フェイスブック）</t>
    <phoneticPr fontId="4"/>
  </si>
  <si>
    <t>Instagram（インスタグラム）</t>
    <phoneticPr fontId="4"/>
  </si>
  <si>
    <t>音楽アプリ</t>
    <rPh sb="0" eb="2">
      <t>オンガク</t>
    </rPh>
    <phoneticPr fontId="4"/>
  </si>
  <si>
    <t>画像・動画編集アプリ</t>
    <phoneticPr fontId="4"/>
  </si>
  <si>
    <t>フリマアプリ（メルカリ等）</t>
    <phoneticPr fontId="4"/>
  </si>
  <si>
    <t>漫画アプリ</t>
    <phoneticPr fontId="4"/>
  </si>
  <si>
    <t>その他</t>
    <phoneticPr fontId="4"/>
  </si>
  <si>
    <t>5-1</t>
    <phoneticPr fontId="4"/>
  </si>
  <si>
    <t>家庭でスマートフォン等を使うルールを決めているか（１つ回答）</t>
    <rPh sb="27" eb="29">
      <t>カイトウ</t>
    </rPh>
    <phoneticPr fontId="4"/>
  </si>
  <si>
    <t>5-2</t>
    <phoneticPr fontId="4"/>
  </si>
  <si>
    <t>【５－１】で「はい」と答えた場合　どのようなルールを決めているか（複数回答可）</t>
    <rPh sb="33" eb="35">
      <t>フクスウ</t>
    </rPh>
    <rPh sb="35" eb="37">
      <t>カイトウ</t>
    </rPh>
    <rPh sb="37" eb="38">
      <t>カ</t>
    </rPh>
    <phoneticPr fontId="4"/>
  </si>
  <si>
    <t>インターネット上で知り合った人との付き合い方を話し合う</t>
    <phoneticPr fontId="4"/>
  </si>
  <si>
    <t>インターネット上のいじめやトラブルがあった時は相談する</t>
    <phoneticPr fontId="4"/>
  </si>
  <si>
    <t>ながらスマホ（歩行中、勉強中、食事中など）等はしない</t>
    <phoneticPr fontId="4"/>
  </si>
  <si>
    <t>ルールを守れない場合のきまり（例：○日取り上げ等）</t>
    <rPh sb="4" eb="5">
      <t>マモ</t>
    </rPh>
    <rPh sb="8" eb="10">
      <t>バアイ</t>
    </rPh>
    <rPh sb="15" eb="16">
      <t>レイ</t>
    </rPh>
    <rPh sb="18" eb="19">
      <t>ニチ</t>
    </rPh>
    <rPh sb="19" eb="20">
      <t>ト</t>
    </rPh>
    <rPh sb="21" eb="22">
      <t>ア</t>
    </rPh>
    <rPh sb="23" eb="24">
      <t>ナド</t>
    </rPh>
    <phoneticPr fontId="4"/>
  </si>
  <si>
    <t>その他</t>
    <phoneticPr fontId="4"/>
  </si>
  <si>
    <t>5-3</t>
    <phoneticPr fontId="4"/>
  </si>
  <si>
    <t>【５－１】で「はい」と答えた場合　家庭のルールを守っているか（１つ回答）</t>
    <rPh sb="11" eb="12">
      <t>コタ</t>
    </rPh>
    <rPh sb="14" eb="16">
      <t>バアイ</t>
    </rPh>
    <rPh sb="33" eb="35">
      <t>カイトウ</t>
    </rPh>
    <phoneticPr fontId="4"/>
  </si>
  <si>
    <t>6-1</t>
    <phoneticPr fontId="4"/>
  </si>
  <si>
    <t>ここ1年間で、スマートフォン等を使って（オンラインゲーム含む）、嫌な思いをしたり、トラブルにあったりしたことはあるか（１つ回答）</t>
    <rPh sb="28" eb="29">
      <t>フク</t>
    </rPh>
    <phoneticPr fontId="4"/>
  </si>
  <si>
    <t>6-2</t>
    <phoneticPr fontId="4"/>
  </si>
  <si>
    <t>【６－１】で「ある」と答えた場合　嫌な思いやトラブルの内容（複数回答可）</t>
    <rPh sb="17" eb="18">
      <t>イヤ</t>
    </rPh>
    <rPh sb="19" eb="20">
      <t>オモ</t>
    </rPh>
    <rPh sb="27" eb="29">
      <t>ナイヨウ</t>
    </rPh>
    <rPh sb="30" eb="32">
      <t>フクスウ</t>
    </rPh>
    <rPh sb="32" eb="34">
      <t>カイトウ</t>
    </rPh>
    <rPh sb="34" eb="35">
      <t>カ</t>
    </rPh>
    <phoneticPr fontId="4"/>
  </si>
  <si>
    <t>人に言われて恥ずかしい写真を送ってしまった</t>
    <phoneticPr fontId="4"/>
  </si>
  <si>
    <t>他の人が自分になりすました</t>
    <phoneticPr fontId="4"/>
  </si>
  <si>
    <t>ネット上で知り合った人から「会わないか」とさそわれた</t>
    <phoneticPr fontId="4"/>
  </si>
  <si>
    <t>使いすぎて睡眠不足になった</t>
    <phoneticPr fontId="4"/>
  </si>
  <si>
    <t>使いすぎて視力が低下した</t>
    <phoneticPr fontId="4"/>
  </si>
  <si>
    <t>ながらスマホによる事故</t>
    <rPh sb="9" eb="11">
      <t>ジコ</t>
    </rPh>
    <phoneticPr fontId="4"/>
  </si>
  <si>
    <t>6-3</t>
    <phoneticPr fontId="4"/>
  </si>
  <si>
    <t>【６－１】で「ある」と答えた場合　嫌な思いやトラブルを受けたときの解決手段（複数回答可）</t>
    <rPh sb="17" eb="18">
      <t>イヤ</t>
    </rPh>
    <rPh sb="19" eb="20">
      <t>オモ</t>
    </rPh>
    <rPh sb="27" eb="28">
      <t>ウ</t>
    </rPh>
    <rPh sb="33" eb="35">
      <t>カイケツ</t>
    </rPh>
    <rPh sb="35" eb="37">
      <t>シュダン</t>
    </rPh>
    <rPh sb="38" eb="40">
      <t>フクスウ</t>
    </rPh>
    <rPh sb="40" eb="42">
      <t>カイトウ</t>
    </rPh>
    <rPh sb="42" eb="43">
      <t>カ</t>
    </rPh>
    <phoneticPr fontId="4"/>
  </si>
  <si>
    <t>相手と話し合った</t>
    <phoneticPr fontId="4"/>
  </si>
  <si>
    <t>がまんした（ブロックする、無視する等）</t>
    <phoneticPr fontId="4"/>
  </si>
  <si>
    <t>家族に相談した</t>
    <phoneticPr fontId="4"/>
  </si>
  <si>
    <t>学校の先生に相談した</t>
    <phoneticPr fontId="4"/>
  </si>
  <si>
    <t>学校の友達に相談した</t>
    <phoneticPr fontId="4"/>
  </si>
  <si>
    <t>学校以外の大人や友達に相談した</t>
    <phoneticPr fontId="4"/>
  </si>
  <si>
    <t>警察に相談した</t>
    <phoneticPr fontId="4"/>
  </si>
  <si>
    <t>病院を受診した</t>
    <phoneticPr fontId="4"/>
  </si>
  <si>
    <t>相談機関（電話、メール、SNS等）に相談した</t>
    <rPh sb="0" eb="2">
      <t>ソウダン</t>
    </rPh>
    <rPh sb="2" eb="4">
      <t>キカン</t>
    </rPh>
    <rPh sb="5" eb="7">
      <t>デンワ</t>
    </rPh>
    <rPh sb="15" eb="16">
      <t>トウ</t>
    </rPh>
    <rPh sb="18" eb="20">
      <t>ソウダン</t>
    </rPh>
    <phoneticPr fontId="4"/>
  </si>
  <si>
    <t>スマートフォン等の利用をひかえた</t>
    <phoneticPr fontId="4"/>
  </si>
  <si>
    <t>7-1</t>
    <phoneticPr fontId="4"/>
  </si>
  <si>
    <t>7-2</t>
    <phoneticPr fontId="4"/>
  </si>
  <si>
    <t>【７－１】で「はい」と答えた場合　自分の個人情報（名前や住所等）をどこまでのせているか（複数回答可）</t>
    <rPh sb="17" eb="19">
      <t>ジブン</t>
    </rPh>
    <rPh sb="20" eb="22">
      <t>コジン</t>
    </rPh>
    <rPh sb="22" eb="24">
      <t>ジョウホウ</t>
    </rPh>
    <rPh sb="25" eb="27">
      <t>ナマエ</t>
    </rPh>
    <rPh sb="28" eb="31">
      <t>ジュウショナド</t>
    </rPh>
    <rPh sb="44" eb="46">
      <t>フクスウ</t>
    </rPh>
    <rPh sb="46" eb="48">
      <t>カイトウ</t>
    </rPh>
    <rPh sb="48" eb="49">
      <t>カ</t>
    </rPh>
    <phoneticPr fontId="4"/>
  </si>
  <si>
    <t>ニックネーム</t>
    <phoneticPr fontId="4"/>
  </si>
  <si>
    <t>性別</t>
    <phoneticPr fontId="4"/>
  </si>
  <si>
    <t>年齢、誕生日</t>
    <phoneticPr fontId="4"/>
  </si>
  <si>
    <t>学年・学級</t>
    <phoneticPr fontId="4"/>
  </si>
  <si>
    <t>好きなもの</t>
    <phoneticPr fontId="4"/>
  </si>
  <si>
    <t>住所</t>
    <rPh sb="0" eb="2">
      <t>ジュウショ</t>
    </rPh>
    <phoneticPr fontId="4"/>
  </si>
  <si>
    <t>電話番号</t>
    <phoneticPr fontId="4"/>
  </si>
  <si>
    <t>メールアドレス、アカウント</t>
    <phoneticPr fontId="4"/>
  </si>
  <si>
    <t>顔写真</t>
    <phoneticPr fontId="4"/>
  </si>
  <si>
    <t>8-1</t>
    <phoneticPr fontId="4"/>
  </si>
  <si>
    <t>8-2</t>
    <phoneticPr fontId="4"/>
  </si>
  <si>
    <t>【８－１】で「ある」と答えた場合　スマートフォン等の使い方を学校で教えてもらったことで、新しい気づき（例：インターネットを使いすぎることの怖さをあらためて知った。ＳＮＳ等を使うときに注意することが分かった。等）があったか（１つ回答）</t>
    <phoneticPr fontId="4"/>
  </si>
  <si>
    <t>9</t>
    <phoneticPr fontId="4"/>
  </si>
  <si>
    <t>【３－１】で「はい」と答えた場合　インターネットの使用（オンラインゲーム含む）に関する意識（複数回答可）</t>
    <rPh sb="36" eb="37">
      <t>フク</t>
    </rPh>
    <rPh sb="43" eb="45">
      <t>イシキ</t>
    </rPh>
    <rPh sb="46" eb="48">
      <t>フクスウ</t>
    </rPh>
    <rPh sb="48" eb="50">
      <t>カイトウ</t>
    </rPh>
    <rPh sb="50" eb="51">
      <t>カ</t>
    </rPh>
    <phoneticPr fontId="4"/>
  </si>
  <si>
    <t>ネットに夢中になっている（例えば、前にネットでしたことを考えたり、次に接続するときのことをワクワクして待っていたりするなど）</t>
    <phoneticPr fontId="4"/>
  </si>
  <si>
    <t>満足を得るために、ネットを使っている時間がだんだん長くなっている</t>
    <phoneticPr fontId="4"/>
  </si>
  <si>
    <t>ネット使用の時間を減らしたり、完全にやめようとしたりしたが、うまくいかなかったことがたびたびある</t>
    <phoneticPr fontId="4"/>
  </si>
  <si>
    <t>ネットの使用時間を短くしたり、完全にやめようとしたりしたとき、落ち着きのなさ、不機嫌、落ち込み、またはイライラなどを感じる</t>
    <phoneticPr fontId="4"/>
  </si>
  <si>
    <t>はじめ考えていたよりも長い時間ネットを使用している</t>
    <phoneticPr fontId="4"/>
  </si>
  <si>
    <t>ネットのために、友達関係や学校生活に悪い影響があった</t>
    <phoneticPr fontId="4"/>
  </si>
  <si>
    <t>ネットを使っていることを隠すために、家族や先生などにうそをついたことがある</t>
    <phoneticPr fontId="4"/>
  </si>
  <si>
    <t>トラブルや嫌な気持ちを解消するためにネットを使用する</t>
    <phoneticPr fontId="4"/>
  </si>
  <si>
    <t>ア～クにあてはまるものはない</t>
    <phoneticPr fontId="4"/>
  </si>
  <si>
    <t>時間（例：使う時間は夜○時まで等）</t>
    <phoneticPr fontId="4"/>
  </si>
  <si>
    <t>月曜日から金曜日までの平日、１日に平均してどのくらいの時間インターネット（SNSやインターネットにつないだゲーム等も含む）を使用しているか（１つ回答）</t>
    <rPh sb="58" eb="59">
      <t>フク</t>
    </rPh>
    <rPh sb="62" eb="64">
      <t>シヨウ</t>
    </rPh>
    <rPh sb="72" eb="74">
      <t>カイトウ</t>
    </rPh>
    <phoneticPr fontId="4"/>
  </si>
  <si>
    <t>情報（ニュース、天気、趣味等）を調べる</t>
    <rPh sb="8" eb="10">
      <t>テンキ</t>
    </rPh>
    <rPh sb="11" eb="13">
      <t>シュミ</t>
    </rPh>
    <rPh sb="13" eb="14">
      <t>ナド</t>
    </rPh>
    <phoneticPr fontId="4"/>
  </si>
  <si>
    <t>写真や動画の撮影・編集・投稿</t>
    <rPh sb="12" eb="14">
      <t>トウコウ</t>
    </rPh>
    <phoneticPr fontId="4"/>
  </si>
  <si>
    <t>絵や小説の制作・投稿</t>
    <rPh sb="2" eb="4">
      <t>ショウセツ</t>
    </rPh>
    <rPh sb="5" eb="7">
      <t>セイサク</t>
    </rPh>
    <rPh sb="8" eb="10">
      <t>トウコウ</t>
    </rPh>
    <phoneticPr fontId="4"/>
  </si>
  <si>
    <t>スケジュール管理（カレンダー等）</t>
    <rPh sb="14" eb="15">
      <t>ナド</t>
    </rPh>
    <phoneticPr fontId="4"/>
  </si>
  <si>
    <t>おサイフケータイ（コンビニ、鉄道等）</t>
    <rPh sb="14" eb="16">
      <t>テツドウ</t>
    </rPh>
    <rPh sb="16" eb="17">
      <t>ナド</t>
    </rPh>
    <phoneticPr fontId="4"/>
  </si>
  <si>
    <t>ミーティングアプリ（Zoom、Google Meet等）</t>
    <phoneticPr fontId="4"/>
  </si>
  <si>
    <t>動画配信（Netflix、Amazonプライム等）</t>
    <rPh sb="0" eb="2">
      <t>ドウガ</t>
    </rPh>
    <rPh sb="2" eb="4">
      <t>ハイシン</t>
    </rPh>
    <rPh sb="23" eb="24">
      <t>ナド</t>
    </rPh>
    <phoneticPr fontId="4"/>
  </si>
  <si>
    <t>ライブ配信（ツイキャス、イチナナ等）</t>
    <rPh sb="3" eb="5">
      <t>ハイシン</t>
    </rPh>
    <rPh sb="16" eb="17">
      <t>ナド</t>
    </rPh>
    <phoneticPr fontId="4"/>
  </si>
  <si>
    <t>場所（例：親のいる場所で使う、自分の部屋に持って行かない等）</t>
    <rPh sb="15" eb="17">
      <t>ジブン</t>
    </rPh>
    <rPh sb="18" eb="20">
      <t>ヘヤ</t>
    </rPh>
    <rPh sb="21" eb="22">
      <t>モ</t>
    </rPh>
    <rPh sb="24" eb="25">
      <t>イ</t>
    </rPh>
    <phoneticPr fontId="4"/>
  </si>
  <si>
    <r>
      <t>サイトやアプリ</t>
    </r>
    <r>
      <rPr>
        <sz val="8"/>
        <rFont val="ＭＳ Ｐゴシック"/>
        <family val="3"/>
        <charset val="128"/>
      </rPr>
      <t>（例：暴力的なサイトは見ない、アプリのダウンロードは親の許可が必要等）</t>
    </r>
    <rPh sb="33" eb="34">
      <t>オヤ</t>
    </rPh>
    <rPh sb="35" eb="37">
      <t>キョカ</t>
    </rPh>
    <rPh sb="38" eb="40">
      <t>ヒツヨウ</t>
    </rPh>
    <phoneticPr fontId="4"/>
  </si>
  <si>
    <t>自分を守る（例：個人情報や見られては困る動画や写真は送らない等）</t>
    <rPh sb="0" eb="2">
      <t>ジブン</t>
    </rPh>
    <rPh sb="3" eb="4">
      <t>マモ</t>
    </rPh>
    <rPh sb="6" eb="7">
      <t>レイ</t>
    </rPh>
    <rPh sb="8" eb="10">
      <t>コジン</t>
    </rPh>
    <rPh sb="10" eb="12">
      <t>ジョウホウ</t>
    </rPh>
    <rPh sb="13" eb="14">
      <t>ミ</t>
    </rPh>
    <rPh sb="18" eb="19">
      <t>コマ</t>
    </rPh>
    <rPh sb="20" eb="22">
      <t>ドウガ</t>
    </rPh>
    <rPh sb="23" eb="25">
      <t>シャシン</t>
    </rPh>
    <rPh sb="26" eb="27">
      <t>オク</t>
    </rPh>
    <rPh sb="30" eb="31">
      <t>ナド</t>
    </rPh>
    <phoneticPr fontId="4"/>
  </si>
  <si>
    <t>相手に迷惑をかけない（例：他人の悪口や個人情報を書き込まない等）</t>
    <rPh sb="0" eb="2">
      <t>アイテ</t>
    </rPh>
    <rPh sb="3" eb="5">
      <t>メイワク</t>
    </rPh>
    <rPh sb="19" eb="21">
      <t>コジン</t>
    </rPh>
    <rPh sb="21" eb="23">
      <t>ジョウホウ</t>
    </rPh>
    <phoneticPr fontId="4"/>
  </si>
  <si>
    <t>親が時々確認する（パスワードを勝手に変えない含む）</t>
    <phoneticPr fontId="4"/>
  </si>
  <si>
    <t>決められた相手（例：家族や学校の友達の間でだけ使う等）</t>
    <rPh sb="0" eb="1">
      <t>キ</t>
    </rPh>
    <phoneticPr fontId="4"/>
  </si>
  <si>
    <t>学校の友達などからの悪口や冷やかし（ゲーム含む）</t>
    <rPh sb="21" eb="22">
      <t>フク</t>
    </rPh>
    <phoneticPr fontId="4"/>
  </si>
  <si>
    <t>学校の友達などからの仲間外れ（ゲーム含む）</t>
    <rPh sb="18" eb="19">
      <t>フク</t>
    </rPh>
    <phoneticPr fontId="4"/>
  </si>
  <si>
    <t>一般の人からの悪口や冷やかし（ゲーム含む）</t>
    <rPh sb="18" eb="19">
      <t>フク</t>
    </rPh>
    <phoneticPr fontId="4"/>
  </si>
  <si>
    <t>個人情報（名前、住所、写真など）を勝手にネット上にのせられた</t>
    <rPh sb="23" eb="24">
      <t>ジョウ</t>
    </rPh>
    <phoneticPr fontId="4"/>
  </si>
  <si>
    <t>ネット上でのお金のトラブル（身に覚えのないお金の要求、課金、フリマ等）</t>
    <rPh sb="14" eb="15">
      <t>ミ</t>
    </rPh>
    <rPh sb="16" eb="17">
      <t>オボ</t>
    </rPh>
    <rPh sb="22" eb="23">
      <t>カネ</t>
    </rPh>
    <rPh sb="24" eb="26">
      <t>ヨウキュウ</t>
    </rPh>
    <rPh sb="27" eb="29">
      <t>カキン</t>
    </rPh>
    <rPh sb="33" eb="34">
      <t>ナド</t>
    </rPh>
    <phoneticPr fontId="4"/>
  </si>
  <si>
    <t>ネット上で知り合った人から個人情報をネット上にのせるとおどされた</t>
    <rPh sb="3" eb="4">
      <t>ジョウ</t>
    </rPh>
    <rPh sb="5" eb="6">
      <t>シ</t>
    </rPh>
    <rPh sb="7" eb="8">
      <t>ア</t>
    </rPh>
    <rPh sb="10" eb="11">
      <t>ヒト</t>
    </rPh>
    <rPh sb="13" eb="15">
      <t>コジン</t>
    </rPh>
    <rPh sb="15" eb="17">
      <t>ジョウホウ</t>
    </rPh>
    <rPh sb="21" eb="22">
      <t>ジョウ</t>
    </rPh>
    <phoneticPr fontId="4"/>
  </si>
  <si>
    <t>変な画像やしつこいメッセージが送信された</t>
    <phoneticPr fontId="4"/>
  </si>
  <si>
    <t>嘘のメールに答えて、ポイントや個人情報を盗まれた</t>
    <rPh sb="0" eb="1">
      <t>ウソ</t>
    </rPh>
    <rPh sb="6" eb="7">
      <t>コタ</t>
    </rPh>
    <rPh sb="15" eb="17">
      <t>コジン</t>
    </rPh>
    <rPh sb="17" eb="19">
      <t>ジョウホウ</t>
    </rPh>
    <rPh sb="20" eb="21">
      <t>ヌス</t>
    </rPh>
    <phoneticPr fontId="4"/>
  </si>
  <si>
    <t>アプリを削除した</t>
    <rPh sb="4" eb="6">
      <t>サクジョ</t>
    </rPh>
    <phoneticPr fontId="4"/>
  </si>
  <si>
    <t>管理会社等（ゲーム会社含む）に通報した</t>
    <rPh sb="0" eb="2">
      <t>カンリ</t>
    </rPh>
    <rPh sb="2" eb="4">
      <t>ガイシャ</t>
    </rPh>
    <rPh sb="4" eb="5">
      <t>ナド</t>
    </rPh>
    <rPh sb="9" eb="11">
      <t>ガイシャ</t>
    </rPh>
    <rPh sb="11" eb="12">
      <t>フク</t>
    </rPh>
    <rPh sb="15" eb="17">
      <t>ツウホウ</t>
    </rPh>
    <phoneticPr fontId="4"/>
  </si>
  <si>
    <t>自分の個人情報（名前や住所等）をSNSにのせているか（１つ回答）</t>
    <rPh sb="0" eb="2">
      <t>ジブン</t>
    </rPh>
    <rPh sb="3" eb="5">
      <t>コジン</t>
    </rPh>
    <rPh sb="5" eb="7">
      <t>ジョウホウ</t>
    </rPh>
    <rPh sb="8" eb="10">
      <t>ナマエ</t>
    </rPh>
    <rPh sb="11" eb="14">
      <t>ジュウショナド</t>
    </rPh>
    <rPh sb="29" eb="31">
      <t>カイトウ</t>
    </rPh>
    <phoneticPr fontId="4"/>
  </si>
  <si>
    <r>
      <t>ここ1年間で、ネットいじめや犯罪にあわないまたネット依存にならないためにスマートフォン等の使い方</t>
    </r>
    <r>
      <rPr>
        <sz val="9"/>
        <rFont val="ＭＳ Ｐゴシック"/>
        <family val="3"/>
        <charset val="128"/>
      </rPr>
      <t>を</t>
    </r>
    <r>
      <rPr>
        <sz val="10"/>
        <rFont val="ＭＳ Ｐゴシック"/>
        <family val="3"/>
        <charset val="128"/>
      </rPr>
      <t>学校の授業などで教えてもらったことがあるか（１つ回答）</t>
    </r>
    <rPh sb="14" eb="16">
      <t>ハンザイ</t>
    </rPh>
    <rPh sb="26" eb="28">
      <t>イゾン</t>
    </rPh>
    <rPh sb="73" eb="75">
      <t>カイトウ</t>
    </rPh>
    <phoneticPr fontId="4"/>
  </si>
  <si>
    <t>とてもあった</t>
    <phoneticPr fontId="4"/>
  </si>
  <si>
    <t>あった</t>
    <phoneticPr fontId="4"/>
  </si>
  <si>
    <t>あまりなかった</t>
    <phoneticPr fontId="4"/>
  </si>
  <si>
    <t>まったくなかった</t>
    <phoneticPr fontId="4"/>
  </si>
  <si>
    <t>調査Ⅲ　児童生徒（小学４年生、小学６年生、中学２年生、高校２年生）</t>
    <rPh sb="0" eb="2">
      <t>チョウサ</t>
    </rPh>
    <rPh sb="4" eb="6">
      <t>ジドウ</t>
    </rPh>
    <rPh sb="6" eb="8">
      <t>セイト</t>
    </rPh>
    <rPh sb="9" eb="11">
      <t>ショウガク</t>
    </rPh>
    <rPh sb="12" eb="14">
      <t>ネンセイ</t>
    </rPh>
    <rPh sb="15" eb="17">
      <t>ショウガク</t>
    </rPh>
    <rPh sb="18" eb="20">
      <t>ネンセイ</t>
    </rPh>
    <rPh sb="21" eb="23">
      <t>チュウガク</t>
    </rPh>
    <rPh sb="24" eb="26">
      <t>ネンセイ</t>
    </rPh>
    <rPh sb="27" eb="29">
      <t>コウコウ</t>
    </rPh>
    <rPh sb="30" eb="32">
      <t>ネンセイ</t>
    </rPh>
    <phoneticPr fontId="4"/>
  </si>
  <si>
    <t>X（エックス：旧Twitter（ツイッター））</t>
    <phoneticPr fontId="4"/>
  </si>
  <si>
    <t>ショッピングアプリ（Amazonなど）</t>
    <phoneticPr fontId="4"/>
  </si>
  <si>
    <t>※具体的な内容
　小学4年生(飼い犬，家の建物　等）　小学6年生(誕生日，住んでいる県　等）　中学2年生(好きな言葉，志望校　等）　高等学校（一回の平均歩数，自分のゲームアカウントID）</t>
    <rPh sb="1" eb="4">
      <t>グタイテキ</t>
    </rPh>
    <rPh sb="5" eb="7">
      <t>ナイヨウ</t>
    </rPh>
    <rPh sb="9" eb="11">
      <t>ショウガク</t>
    </rPh>
    <rPh sb="12" eb="14">
      <t>ネンセイ</t>
    </rPh>
    <rPh sb="15" eb="18">
      <t>カイイヌ</t>
    </rPh>
    <rPh sb="19" eb="20">
      <t>イエ</t>
    </rPh>
    <rPh sb="21" eb="23">
      <t>タテモノ</t>
    </rPh>
    <rPh sb="24" eb="25">
      <t>ナド</t>
    </rPh>
    <rPh sb="27" eb="29">
      <t>ショウガク</t>
    </rPh>
    <rPh sb="30" eb="32">
      <t>ネンセイ</t>
    </rPh>
    <rPh sb="33" eb="36">
      <t>タンジョウビ</t>
    </rPh>
    <rPh sb="37" eb="38">
      <t>ス</t>
    </rPh>
    <rPh sb="42" eb="43">
      <t>ケン</t>
    </rPh>
    <rPh sb="44" eb="45">
      <t>ナド</t>
    </rPh>
    <rPh sb="47" eb="49">
      <t>チュウガク</t>
    </rPh>
    <rPh sb="50" eb="52">
      <t>ネンセイ</t>
    </rPh>
    <rPh sb="53" eb="54">
      <t>ス</t>
    </rPh>
    <rPh sb="56" eb="58">
      <t>コトバ</t>
    </rPh>
    <rPh sb="59" eb="62">
      <t>シボウコウ</t>
    </rPh>
    <rPh sb="63" eb="64">
      <t>トウ</t>
    </rPh>
    <rPh sb="66" eb="70">
      <t>コウトウガッコウ</t>
    </rPh>
    <phoneticPr fontId="4"/>
  </si>
  <si>
    <t>※具体的な内容
　小学4年生（scratch，位置情報確認，乗換案内，目覚まし時計，カカオトーク，天気アプリ，スカイプ，カラオケ，スマイルゼミ，Siri，Slack，simeji，paypay，discord　等）
　小学6年生(pixiv．ibisPaint，Scratch，地図，プログラミング，Skype，＋メッセージ，simeji，アイビスペイント，カラオケアプリ，Visual studio code，クラシル，Zenly，discord　等）
　中学2年生（discord，タイムツリー，Studyplus，プログラミング，spotify，paypay，ロイロノート，suica，iCloud，OneDrive，乗換案内，,鉄道運用調査　等）
　高校2年生(BeReal.，pixiv，ボカコレ，Pinterest，カメラ，健康管理アプリ，スマートニュース，Google Classroom，電子マネー，アイビスペイント，jagat，ディズニーアプリ　等）</t>
    <rPh sb="1" eb="4">
      <t>グタイテキ</t>
    </rPh>
    <rPh sb="5" eb="7">
      <t>ナイヨウ</t>
    </rPh>
    <rPh sb="9" eb="11">
      <t>ショウガク</t>
    </rPh>
    <rPh sb="12" eb="14">
      <t>ネンセイ</t>
    </rPh>
    <rPh sb="30" eb="34">
      <t>ノリカエアンナイ</t>
    </rPh>
    <rPh sb="105" eb="106">
      <t>ナド</t>
    </rPh>
    <rPh sb="109" eb="111">
      <t>ショウガク</t>
    </rPh>
    <rPh sb="112" eb="114">
      <t>ネンセイ</t>
    </rPh>
    <rPh sb="225" eb="226">
      <t>ナド</t>
    </rPh>
    <rPh sb="229" eb="231">
      <t>チュウガク</t>
    </rPh>
    <rPh sb="232" eb="234">
      <t>ネンセイ</t>
    </rPh>
    <rPh sb="312" eb="316">
      <t>ノリカエアンナイ</t>
    </rPh>
    <rPh sb="325" eb="326">
      <t>トウ</t>
    </rPh>
    <rPh sb="329" eb="331">
      <t>コウコウ</t>
    </rPh>
    <rPh sb="332" eb="334">
      <t>ネンセイ</t>
    </rPh>
    <rPh sb="432" eb="433">
      <t>ナド</t>
    </rPh>
    <phoneticPr fontId="4"/>
  </si>
  <si>
    <t>※具体的な内容
　小学4年生(ゲーム禁止，やることをやってから，動画視聴禁止，日を決める，時間を決める，家族との連絡だけ，課金禁止，使用アプリの制限　等）
　小学6年生(宿題が終わってから，スクリーンタイム，特定のアプリの使用を制限，連絡のみ，インターネットの使用制限，無断でアプリのインストール禁止 　等）
　中学2年生(成績によるしばり，寝るときは部屋持込み禁止，ネットショッピング禁止，アプリインストールの制限，ネットで知り合った人と連絡先を交換しない　等）
　高校2年生(ご飯を食べる時使用しない，ゲームの時間制限を決めている，夜にうるさく電話しない，テストの点数や順位，スマホは学校以外は基本的に親に預ける　等）</t>
    <rPh sb="1" eb="4">
      <t>グタイテキ</t>
    </rPh>
    <rPh sb="5" eb="7">
      <t>ナイヨウ</t>
    </rPh>
    <rPh sb="9" eb="11">
      <t>ショウガク</t>
    </rPh>
    <rPh sb="12" eb="14">
      <t>ネンセイ</t>
    </rPh>
    <rPh sb="18" eb="20">
      <t>キンシ</t>
    </rPh>
    <rPh sb="34" eb="36">
      <t>シチョウ</t>
    </rPh>
    <rPh sb="36" eb="38">
      <t>キンシ</t>
    </rPh>
    <rPh sb="45" eb="47">
      <t>ジカン</t>
    </rPh>
    <rPh sb="48" eb="49">
      <t>キ</t>
    </rPh>
    <rPh sb="52" eb="54">
      <t>カゾク</t>
    </rPh>
    <rPh sb="56" eb="58">
      <t>レンラク</t>
    </rPh>
    <rPh sb="63" eb="65">
      <t>キンシ</t>
    </rPh>
    <rPh sb="66" eb="68">
      <t>シヨウ</t>
    </rPh>
    <rPh sb="72" eb="74">
      <t>セイゲン</t>
    </rPh>
    <rPh sb="75" eb="76">
      <t>ナド</t>
    </rPh>
    <rPh sb="79" eb="81">
      <t>ショウガク</t>
    </rPh>
    <rPh sb="82" eb="84">
      <t>ネンセイ</t>
    </rPh>
    <rPh sb="85" eb="87">
      <t>シュクダイ</t>
    </rPh>
    <rPh sb="88" eb="89">
      <t>オ</t>
    </rPh>
    <rPh sb="104" eb="106">
      <t>トクテイ</t>
    </rPh>
    <rPh sb="111" eb="113">
      <t>シヨウ</t>
    </rPh>
    <rPh sb="114" eb="116">
      <t>セイゲン</t>
    </rPh>
    <rPh sb="117" eb="119">
      <t>レンラク</t>
    </rPh>
    <rPh sb="130" eb="132">
      <t>シヨウ</t>
    </rPh>
    <rPh sb="132" eb="134">
      <t>セイゲン</t>
    </rPh>
    <rPh sb="135" eb="137">
      <t>ムダン</t>
    </rPh>
    <rPh sb="148" eb="150">
      <t>キンシ</t>
    </rPh>
    <rPh sb="152" eb="153">
      <t>ナド</t>
    </rPh>
    <rPh sb="156" eb="158">
      <t>チュウガク</t>
    </rPh>
    <rPh sb="159" eb="161">
      <t>ネンセイ</t>
    </rPh>
    <rPh sb="162" eb="164">
      <t>セイセキ</t>
    </rPh>
    <rPh sb="178" eb="180">
      <t>モチコ</t>
    </rPh>
    <rPh sb="181" eb="183">
      <t>キンシ</t>
    </rPh>
    <rPh sb="193" eb="195">
      <t>キンシ</t>
    </rPh>
    <rPh sb="206" eb="208">
      <t>セイゲン</t>
    </rPh>
    <rPh sb="230" eb="231">
      <t>ナド</t>
    </rPh>
    <rPh sb="234" eb="236">
      <t>コウコウ</t>
    </rPh>
    <rPh sb="237" eb="239">
      <t>ネンセイ</t>
    </rPh>
    <rPh sb="247" eb="249">
      <t>シヨウ</t>
    </rPh>
    <rPh sb="309" eb="310">
      <t>ナド</t>
    </rPh>
    <phoneticPr fontId="4"/>
  </si>
  <si>
    <t>※具体的な内容
　小学4年生(ゲームで嫌がらせされた，煽られた，BANされた，個人情報を行ってしまった，知らない人から電話がかかってきた　等）
　小学6年生(知らない人から煽られた，ゲーム内でのいやがらせ，チート行為，知らない人にLINE登録された，　等）
　中学2年生(ゲームでの煽り，知らない人からの勧誘，ウイルスの感染，知らない人とのトラブル，チェインメール，アカウントが乗っ取られた　等）
　高校2年生(ネット上での悪口，性的被害（卑猥な発言）を受けた，友達から出会い系サイトを勧められた，ネットストーカー，アカウント詐欺，友達との喧嘩，誤解を招く投稿をされた　等）</t>
    <rPh sb="1" eb="4">
      <t>グタイテキ</t>
    </rPh>
    <rPh sb="5" eb="7">
      <t>ナイヨウ</t>
    </rPh>
    <rPh sb="9" eb="11">
      <t>ショウガク</t>
    </rPh>
    <rPh sb="12" eb="14">
      <t>ネンセイ</t>
    </rPh>
    <rPh sb="19" eb="20">
      <t>イヤ</t>
    </rPh>
    <rPh sb="27" eb="28">
      <t>アオ</t>
    </rPh>
    <rPh sb="39" eb="43">
      <t>コジンジョウホウ</t>
    </rPh>
    <rPh sb="44" eb="45">
      <t>イ</t>
    </rPh>
    <rPh sb="52" eb="53">
      <t>シ</t>
    </rPh>
    <rPh sb="56" eb="57">
      <t>ヒト</t>
    </rPh>
    <rPh sb="59" eb="61">
      <t>デンワ</t>
    </rPh>
    <rPh sb="70" eb="72">
      <t>ネンセイ</t>
    </rPh>
    <rPh sb="79" eb="80">
      <t>シ</t>
    </rPh>
    <rPh sb="83" eb="84">
      <t>ヒト</t>
    </rPh>
    <rPh sb="86" eb="87">
      <t>アオ</t>
    </rPh>
    <rPh sb="106" eb="108">
      <t>コウイ</t>
    </rPh>
    <rPh sb="109" eb="110">
      <t>シ</t>
    </rPh>
    <rPh sb="113" eb="114">
      <t>ヒト</t>
    </rPh>
    <rPh sb="119" eb="121">
      <t>トウロク</t>
    </rPh>
    <rPh sb="127" eb="129">
      <t>ネンセイコウコウ</t>
    </rPh>
    <rPh sb="141" eb="142">
      <t>アオ</t>
    </rPh>
    <rPh sb="144" eb="145">
      <t>シ</t>
    </rPh>
    <rPh sb="148" eb="149">
      <t>ヒト</t>
    </rPh>
    <rPh sb="152" eb="154">
      <t>カンユウ</t>
    </rPh>
    <rPh sb="160" eb="162">
      <t>カンセン</t>
    </rPh>
    <rPh sb="163" eb="164">
      <t>シ</t>
    </rPh>
    <rPh sb="167" eb="168">
      <t>ヒト</t>
    </rPh>
    <rPh sb="197" eb="199">
      <t>ネンセイ</t>
    </rPh>
    <rPh sb="200" eb="202">
      <t>コジン</t>
    </rPh>
    <rPh sb="202" eb="204">
      <t>ジョウホウ</t>
    </rPh>
    <rPh sb="205" eb="206">
      <t>ト</t>
    </rPh>
    <rPh sb="285" eb="286">
      <t>ナド</t>
    </rPh>
    <phoneticPr fontId="4"/>
  </si>
  <si>
    <t>※具体的な内容
　小学4年生(知らない番号は出ない，使い方に気を付けた　等）
　小学6年生(アプリ機能で通報した，未解決，フレンドをやめた，時間を減らした，既読スルー　等）
　中学2年生(解決していない，仕返しをした，寝た，頭を使った　等）
　高校2年生(先生や友達と話し合った，画面の明るさを暗くするなど，目を定期的に休ませた。11時までには寝るというルールを設けた，オープンチャットを抜けた。　等）</t>
    <rPh sb="1" eb="4">
      <t>グタイテキ</t>
    </rPh>
    <rPh sb="5" eb="7">
      <t>ナイヨウ</t>
    </rPh>
    <rPh sb="9" eb="11">
      <t>ショウガク</t>
    </rPh>
    <rPh sb="12" eb="14">
      <t>ネンセイ</t>
    </rPh>
    <rPh sb="15" eb="16">
      <t>シ</t>
    </rPh>
    <rPh sb="19" eb="21">
      <t>バンゴウ</t>
    </rPh>
    <rPh sb="22" eb="23">
      <t>デ</t>
    </rPh>
    <rPh sb="26" eb="27">
      <t>ツカ</t>
    </rPh>
    <rPh sb="28" eb="29">
      <t>カタ</t>
    </rPh>
    <rPh sb="30" eb="31">
      <t>キ</t>
    </rPh>
    <rPh sb="32" eb="33">
      <t>ツ</t>
    </rPh>
    <rPh sb="36" eb="37">
      <t>ナド</t>
    </rPh>
    <rPh sb="40" eb="42">
      <t>ショウガク</t>
    </rPh>
    <rPh sb="43" eb="45">
      <t>ネンセイ</t>
    </rPh>
    <rPh sb="49" eb="51">
      <t>キノウ</t>
    </rPh>
    <rPh sb="52" eb="54">
      <t>ツウホウ</t>
    </rPh>
    <rPh sb="57" eb="60">
      <t>ミカイケツ</t>
    </rPh>
    <rPh sb="70" eb="72">
      <t>ジカン</t>
    </rPh>
    <rPh sb="73" eb="74">
      <t>ヘ</t>
    </rPh>
    <rPh sb="78" eb="80">
      <t>キドク</t>
    </rPh>
    <rPh sb="84" eb="85">
      <t>ナド</t>
    </rPh>
    <rPh sb="88" eb="90">
      <t>チュウガク</t>
    </rPh>
    <rPh sb="91" eb="93">
      <t>ネンセイ</t>
    </rPh>
    <rPh sb="102" eb="104">
      <t>シカエ</t>
    </rPh>
    <rPh sb="109" eb="110">
      <t>ネ</t>
    </rPh>
    <rPh sb="112" eb="113">
      <t>アタマ</t>
    </rPh>
    <rPh sb="114" eb="115">
      <t>ツカ</t>
    </rPh>
    <rPh sb="118" eb="119">
      <t>ナド</t>
    </rPh>
    <rPh sb="122" eb="124">
      <t>コウコウ</t>
    </rPh>
    <rPh sb="125" eb="127">
      <t>ネンセイ</t>
    </rPh>
    <rPh sb="199" eb="200">
      <t>ナド</t>
    </rPh>
    <phoneticPr fontId="4"/>
  </si>
  <si>
    <t>　　※調査対象：小学校(各学校任意の男女各3名）4年生3,610名　6年生3,572名、中学校(各学校任意の男女各4名)2年生2,562名
　　　　　　　　　　高等学校(各学校任意の男女各7名)2年生2,039名
　　※調査結果は令和6年1月16日時点の内容</t>
    <rPh sb="3" eb="5">
      <t>チョウサ</t>
    </rPh>
    <rPh sb="5" eb="7">
      <t>タイショウ</t>
    </rPh>
    <rPh sb="8" eb="10">
      <t>ショウガク</t>
    </rPh>
    <rPh sb="10" eb="11">
      <t>コウ</t>
    </rPh>
    <rPh sb="12" eb="15">
      <t>カクガッコウ</t>
    </rPh>
    <rPh sb="15" eb="17">
      <t>ニンイ</t>
    </rPh>
    <rPh sb="18" eb="20">
      <t>ダンジョ</t>
    </rPh>
    <rPh sb="20" eb="21">
      <t>カク</t>
    </rPh>
    <rPh sb="22" eb="23">
      <t>メイ</t>
    </rPh>
    <rPh sb="25" eb="27">
      <t>ネンセイ</t>
    </rPh>
    <rPh sb="32" eb="33">
      <t>メイ</t>
    </rPh>
    <rPh sb="35" eb="37">
      <t>ネンセイ</t>
    </rPh>
    <rPh sb="42" eb="43">
      <t>メイ</t>
    </rPh>
    <rPh sb="44" eb="47">
      <t>チュウガッコウ</t>
    </rPh>
    <rPh sb="48" eb="51">
      <t>カクガッコウ</t>
    </rPh>
    <rPh sb="51" eb="53">
      <t>ニンイ</t>
    </rPh>
    <rPh sb="54" eb="56">
      <t>ダンジョ</t>
    </rPh>
    <rPh sb="56" eb="57">
      <t>カク</t>
    </rPh>
    <rPh sb="58" eb="59">
      <t>メイ</t>
    </rPh>
    <rPh sb="61" eb="63">
      <t>ネンセイ</t>
    </rPh>
    <rPh sb="68" eb="69">
      <t>メイ</t>
    </rPh>
    <rPh sb="80" eb="82">
      <t>コウトウ</t>
    </rPh>
    <rPh sb="82" eb="84">
      <t>ガッコウ</t>
    </rPh>
    <rPh sb="85" eb="88">
      <t>カクガッコウ</t>
    </rPh>
    <rPh sb="88" eb="90">
      <t>ニンイ</t>
    </rPh>
    <rPh sb="91" eb="93">
      <t>ダンジョ</t>
    </rPh>
    <rPh sb="93" eb="94">
      <t>カク</t>
    </rPh>
    <rPh sb="95" eb="96">
      <t>メイ</t>
    </rPh>
    <rPh sb="98" eb="100">
      <t>ネンセイ</t>
    </rPh>
    <rPh sb="105" eb="106">
      <t>メイ</t>
    </rPh>
    <rPh sb="110" eb="112">
      <t>チョウサ</t>
    </rPh>
    <rPh sb="112" eb="114">
      <t>ケッカ</t>
    </rPh>
    <rPh sb="127" eb="129">
      <t>ナイヨウ</t>
    </rPh>
    <phoneticPr fontId="4"/>
  </si>
  <si>
    <t>※具体的な内容
　小学4年生（位置情報アプリ，タイピング，目覚まし時計，塾でのオンライン，レッスン動画，タイマーやストップウォッチ　等）
　小学6年生(目覚まし時計，LINE，pixiv．ibisPaint，Scratch，地図，プログラミング，レッスン動画，　等）
　中学2年生(アラーム，電卓，プログラミング，オンライン塾，支払い，文書作成　等）
　高校2年生(シフト，Reality，プログラミングとオンラインビジネス，ポイ活，位置情報，所持金計算アプリ，家計簿，ポイントカード，アラーム，作曲　等）</t>
    <rPh sb="1" eb="4">
      <t>グタイテキ</t>
    </rPh>
    <rPh sb="5" eb="7">
      <t>ナイヨウ</t>
    </rPh>
    <rPh sb="9" eb="11">
      <t>ショウガク</t>
    </rPh>
    <rPh sb="12" eb="14">
      <t>ネンセイ</t>
    </rPh>
    <rPh sb="15" eb="19">
      <t>イチジョウホウ</t>
    </rPh>
    <rPh sb="66" eb="67">
      <t>ナド</t>
    </rPh>
    <rPh sb="70" eb="72">
      <t>ショウガク</t>
    </rPh>
    <rPh sb="73" eb="75">
      <t>ネンセイ</t>
    </rPh>
    <rPh sb="112" eb="114">
      <t>チズ</t>
    </rPh>
    <rPh sb="127" eb="129">
      <t>ドウガ</t>
    </rPh>
    <rPh sb="131" eb="132">
      <t>ナド</t>
    </rPh>
    <rPh sb="135" eb="137">
      <t>チュウガク</t>
    </rPh>
    <rPh sb="138" eb="140">
      <t>ネンセイ</t>
    </rPh>
    <rPh sb="162" eb="163">
      <t>ジュク</t>
    </rPh>
    <rPh sb="164" eb="166">
      <t>シハラ</t>
    </rPh>
    <rPh sb="168" eb="172">
      <t>ブンショサクセイ</t>
    </rPh>
    <rPh sb="173" eb="174">
      <t>ナド</t>
    </rPh>
    <rPh sb="177" eb="179">
      <t>コウコウ</t>
    </rPh>
    <rPh sb="180" eb="182">
      <t>ネンセイ</t>
    </rPh>
    <rPh sb="251" eb="252">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</si>
</sst>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font>
      <sz val="11"/>
      <name val="ＭＳ Ｐゴシック"/>
      <family val="3"/>
      <charset val="128"/>
    </font>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8"/>
      <name val="ＭＳ Ｐゴシック"/>
      <family val="3"/>
      <charset val="128"/>
    </font>
    <font>
      <sz val="24"/>
      <name val="ＭＳ Ｐゴシック"/>
      <family val="3"/>
      <charset val="128"/>
    </font>
    <font>
      <sz val="14"/>
      <name val="ＭＳ Ｐゴシック"/>
      <family val="3"/>
      <charset val="128"/>
    </font>
    <font>
      <sz val="10"/>
      <color rgb="FF000000"/>
      <name val="Arial"/>
      <family val="2"/>
    </font>
    <font>
      <sz val="11"/>
      <color theme="1"/>
      <name val="游ゴシック"/>
      <family val="3"/>
      <charset val="128"/>
      <scheme val="minor"/>
    </font>
    <font>
      <b/>
      <sz val="11"/>
      <color theme="0"/>
      <name val="ＭＳ Ｐゴシック"/>
      <family val="3"/>
      <charset val="128"/>
    </font>
    <font>
      <sz val="10"/>
      <color rgb="FFFF0000"/>
      <name val="ＭＳ Ｐゴシック"/>
      <family val="3"/>
      <charset val="128"/>
    </font>
    <font>
      <sz val="9"/>
      <color theme="0"/>
      <name val="ＭＳ Ｐゴシック"/>
      <family val="3"/>
      <charset val="128"/>
    </font>
    <font>
      <sz val="8"/>
      <color theme="0"/>
      <name val="ＭＳ Ｐゴシック"/>
      <family val="3"/>
      <charset val="128"/>
    </font>
    <font>
      <sz val="8"/>
      <name val="ＭＳ Ｐゴシック"/>
      <family val="3"/>
      <charset val="128"/>
    </font>
    <font>
      <b/>
      <sz val="12"/>
      <color indexed="9"/>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style="hair">
        <color theme="0"/>
      </left>
      <right style="hair">
        <color theme="0"/>
      </right>
      <top style="hair">
        <color theme="0"/>
      </top>
      <bottom/>
      <diagonal/>
    </border>
    <border>
      <left style="thin">
        <color theme="0"/>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theme="0"/>
      </top>
      <bottom/>
      <diagonal/>
    </border>
    <border>
      <left/>
      <right/>
      <top/>
      <bottom style="thin">
        <color theme="0"/>
      </bottom>
      <diagonal/>
    </border>
    <border>
      <left style="thin">
        <color theme="0"/>
      </left>
      <right style="thin">
        <color theme="0"/>
      </right>
      <top style="hair">
        <color theme="0"/>
      </top>
      <bottom/>
      <diagonal/>
    </border>
    <border>
      <left style="thin">
        <color theme="0"/>
      </left>
      <right style="thin">
        <color theme="0"/>
      </right>
      <top/>
      <bottom style="hair">
        <color theme="0"/>
      </bottom>
      <diagonal/>
    </border>
    <border>
      <left style="thin">
        <color theme="0"/>
      </left>
      <right style="thin">
        <color theme="0"/>
      </right>
      <top style="thin">
        <color theme="0"/>
      </top>
      <bottom style="dotted">
        <color auto="1"/>
      </bottom>
      <diagonal/>
    </border>
    <border>
      <left style="thin">
        <color theme="0"/>
      </left>
      <right/>
      <top style="hair">
        <color theme="0"/>
      </top>
      <bottom/>
      <diagonal/>
    </border>
    <border>
      <left style="thin">
        <color theme="0"/>
      </left>
      <right/>
      <top/>
      <bottom style="hair">
        <color theme="0"/>
      </bottom>
      <diagonal/>
    </border>
    <border>
      <left/>
      <right/>
      <top style="thin">
        <color theme="0"/>
      </top>
      <bottom style="thin">
        <color theme="0"/>
      </bottom>
      <diagonal/>
    </border>
    <border>
      <left style="hair">
        <color theme="0"/>
      </left>
      <right style="hair">
        <color theme="0"/>
      </right>
      <top style="hair">
        <color theme="0"/>
      </top>
      <bottom style="hair">
        <color theme="0"/>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3"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182">
    <xf numFmtId="0" fontId="0" fillId="0" borderId="0" xfId="0">
      <alignment vertical="center"/>
    </xf>
    <xf numFmtId="0" fontId="3" fillId="0" borderId="0" xfId="0" applyFont="1">
      <alignment vertical="center"/>
    </xf>
    <xf numFmtId="0" fontId="0" fillId="0" borderId="0" xfId="0" applyAlignment="1">
      <alignment vertical="center" wrapText="1"/>
    </xf>
    <xf numFmtId="0" fontId="2"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horizontal="left" vertical="center" shrinkToFi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9" fontId="3" fillId="0" borderId="0" xfId="0" applyNumberFormat="1" applyFont="1" applyFill="1" applyBorder="1" applyAlignment="1">
      <alignment vertical="center" shrinkToFit="1"/>
    </xf>
    <xf numFmtId="0" fontId="3" fillId="0" borderId="0" xfId="0" applyFont="1" applyFill="1">
      <alignment vertical="center"/>
    </xf>
    <xf numFmtId="0" fontId="26" fillId="0" borderId="0" xfId="0" applyFont="1" applyFill="1" applyBorder="1" applyAlignment="1">
      <alignment vertical="center" shrinkToFit="1"/>
    </xf>
    <xf numFmtId="0" fontId="3" fillId="0" borderId="0" xfId="0" applyFont="1" applyBorder="1">
      <alignment vertical="center"/>
    </xf>
    <xf numFmtId="0" fontId="30" fillId="25" borderId="10" xfId="0" applyFont="1" applyFill="1" applyBorder="1" applyAlignment="1">
      <alignment horizontal="center" vertical="center" wrapText="1"/>
    </xf>
    <xf numFmtId="0" fontId="10" fillId="24" borderId="10" xfId="0" applyFont="1" applyFill="1" applyBorder="1" applyAlignment="1">
      <alignment horizontal="center" vertical="center" shrinkToFit="1"/>
    </xf>
    <xf numFmtId="0" fontId="5" fillId="0" borderId="0" xfId="0" applyFont="1" applyFill="1" applyBorder="1" applyAlignment="1">
      <alignment vertical="center"/>
    </xf>
    <xf numFmtId="0" fontId="25" fillId="0" borderId="0" xfId="0" applyFont="1" applyBorder="1" applyAlignment="1">
      <alignment vertical="top" wrapText="1"/>
    </xf>
    <xf numFmtId="0" fontId="25" fillId="0" borderId="0" xfId="0" applyFont="1" applyBorder="1" applyAlignment="1">
      <alignment vertical="center" wrapText="1"/>
    </xf>
    <xf numFmtId="0" fontId="31" fillId="0" borderId="0" xfId="0" applyFont="1" applyBorder="1" applyAlignment="1">
      <alignment vertical="top" wrapText="1"/>
    </xf>
    <xf numFmtId="0" fontId="26" fillId="0" borderId="0" xfId="0" applyFont="1" applyFill="1" applyBorder="1" applyAlignment="1">
      <alignment vertical="center" wrapText="1"/>
    </xf>
    <xf numFmtId="0" fontId="3" fillId="0" borderId="0" xfId="0" applyFont="1" applyFill="1" applyBorder="1" applyAlignment="1">
      <alignment vertical="center" wrapText="1"/>
    </xf>
    <xf numFmtId="9" fontId="3" fillId="0" borderId="0" xfId="0" applyNumberFormat="1" applyFont="1" applyFill="1" applyBorder="1" applyAlignment="1">
      <alignment vertical="center" wrapText="1"/>
    </xf>
    <xf numFmtId="0" fontId="3" fillId="0" borderId="0" xfId="0" applyFont="1" applyFill="1" applyBorder="1">
      <alignment vertical="center"/>
    </xf>
    <xf numFmtId="0" fontId="10" fillId="0" borderId="0" xfId="0" applyFont="1" applyFill="1" applyBorder="1" applyAlignment="1">
      <alignment vertical="center" shrinkToFit="1"/>
    </xf>
    <xf numFmtId="0" fontId="32" fillId="0" borderId="0" xfId="0" applyFont="1" applyFill="1" applyBorder="1" applyAlignment="1">
      <alignment vertical="center" wrapText="1"/>
    </xf>
    <xf numFmtId="177" fontId="3" fillId="0" borderId="0" xfId="0" applyNumberFormat="1" applyFont="1" applyFill="1" applyBorder="1" applyAlignment="1">
      <alignment vertical="center" wrapText="1"/>
    </xf>
    <xf numFmtId="0" fontId="26" fillId="0" borderId="0" xfId="0" applyFont="1" applyFill="1" applyBorder="1" applyAlignment="1">
      <alignment vertical="center"/>
    </xf>
    <xf numFmtId="177" fontId="3" fillId="0" borderId="0" xfId="0" applyNumberFormat="1" applyFont="1" applyFill="1" applyBorder="1" applyAlignment="1">
      <alignment vertical="center"/>
    </xf>
    <xf numFmtId="9" fontId="3" fillId="0" borderId="0" xfId="0" applyNumberFormat="1" applyFont="1" applyFill="1" applyBorder="1" applyAlignment="1">
      <alignment vertical="center"/>
    </xf>
    <xf numFmtId="0" fontId="33" fillId="0" borderId="12" xfId="0" applyFont="1" applyFill="1" applyBorder="1" applyAlignment="1">
      <alignment horizontal="center" vertical="center" wrapText="1"/>
    </xf>
    <xf numFmtId="0" fontId="27" fillId="0" borderId="12" xfId="0" applyFont="1" applyFill="1" applyBorder="1" applyAlignment="1">
      <alignment horizontal="right" vertical="center" shrinkToFit="1"/>
    </xf>
    <xf numFmtId="49" fontId="3" fillId="0" borderId="0" xfId="0" applyNumberFormat="1"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5" fillId="0" borderId="0" xfId="0" applyFont="1" applyBorder="1" applyAlignment="1">
      <alignment horizontal="center" vertical="center"/>
    </xf>
    <xf numFmtId="0" fontId="0" fillId="0" borderId="0" xfId="0" applyFont="1" applyBorder="1" applyAlignment="1">
      <alignment vertical="center" wrapText="1"/>
    </xf>
    <xf numFmtId="0" fontId="2" fillId="0" borderId="0" xfId="0" applyFont="1" applyBorder="1" applyAlignment="1">
      <alignment vertical="center" shrinkToFit="1"/>
    </xf>
    <xf numFmtId="0" fontId="33" fillId="0" borderId="12" xfId="0" applyNumberFormat="1" applyFont="1" applyFill="1" applyBorder="1" applyAlignment="1">
      <alignment horizontal="center" vertical="center" wrapText="1"/>
    </xf>
    <xf numFmtId="0" fontId="27" fillId="0" borderId="12" xfId="0" applyNumberFormat="1" applyFont="1" applyFill="1" applyBorder="1" applyAlignment="1">
      <alignment horizontal="right" vertical="center" shrinkToFit="1"/>
    </xf>
    <xf numFmtId="0" fontId="27" fillId="0" borderId="12" xfId="0" applyNumberFormat="1" applyFont="1" applyFill="1" applyBorder="1">
      <alignment vertical="center"/>
    </xf>
    <xf numFmtId="0" fontId="24" fillId="0" borderId="12" xfId="0" applyNumberFormat="1" applyFont="1" applyFill="1" applyBorder="1" applyAlignment="1">
      <alignment vertical="center" wrapText="1"/>
    </xf>
    <xf numFmtId="0" fontId="33" fillId="0" borderId="10" xfId="0" applyNumberFormat="1" applyFont="1" applyFill="1" applyBorder="1" applyAlignment="1">
      <alignment horizontal="center" vertical="center" wrapText="1"/>
    </xf>
    <xf numFmtId="176" fontId="3" fillId="0" borderId="0" xfId="0" applyNumberFormat="1" applyFont="1" applyFill="1" applyBorder="1" applyAlignment="1">
      <alignment vertical="center" shrinkToFit="1"/>
    </xf>
    <xf numFmtId="177" fontId="24" fillId="0" borderId="13" xfId="0" applyNumberFormat="1" applyFont="1" applyFill="1" applyBorder="1" applyAlignment="1">
      <alignment vertical="center"/>
    </xf>
    <xf numFmtId="0" fontId="30" fillId="25" borderId="16" xfId="0" applyFont="1" applyFill="1" applyBorder="1" applyAlignment="1">
      <alignment horizontal="center" vertical="center" wrapText="1"/>
    </xf>
    <xf numFmtId="0" fontId="10" fillId="24" borderId="16" xfId="0" applyFont="1" applyFill="1" applyBorder="1" applyAlignment="1">
      <alignment horizontal="center" vertical="center" shrinkToFit="1"/>
    </xf>
    <xf numFmtId="0" fontId="33" fillId="0" borderId="13" xfId="0" applyFont="1" applyFill="1" applyBorder="1" applyAlignment="1">
      <alignment horizontal="center" vertical="center" wrapText="1"/>
    </xf>
    <xf numFmtId="0" fontId="27" fillId="0" borderId="17" xfId="0" applyFont="1" applyBorder="1" applyAlignment="1">
      <alignment vertical="center"/>
    </xf>
    <xf numFmtId="0" fontId="3" fillId="0" borderId="17" xfId="0" applyFont="1" applyBorder="1" applyAlignment="1">
      <alignment vertical="center" wrapText="1"/>
    </xf>
    <xf numFmtId="0" fontId="3" fillId="0" borderId="17" xfId="0" applyFont="1" applyBorder="1">
      <alignment vertical="center"/>
    </xf>
    <xf numFmtId="0" fontId="3" fillId="0" borderId="18" xfId="0" applyFont="1" applyBorder="1" applyAlignment="1">
      <alignment vertical="center" wrapText="1"/>
    </xf>
    <xf numFmtId="0" fontId="6" fillId="0" borderId="17" xfId="0" applyFont="1" applyBorder="1" applyAlignment="1">
      <alignment vertical="center"/>
    </xf>
    <xf numFmtId="0" fontId="6" fillId="0" borderId="17" xfId="0" applyFont="1" applyBorder="1" applyAlignment="1">
      <alignment horizontal="center" vertical="center"/>
    </xf>
    <xf numFmtId="0" fontId="6" fillId="0" borderId="17" xfId="0" applyFont="1" applyFill="1" applyBorder="1" applyAlignment="1">
      <alignment horizontal="center" vertical="center"/>
    </xf>
    <xf numFmtId="49" fontId="27" fillId="0" borderId="17" xfId="0" applyNumberFormat="1" applyFont="1" applyFill="1" applyBorder="1" applyAlignment="1"/>
    <xf numFmtId="49" fontId="27" fillId="0" borderId="17" xfId="0" applyNumberFormat="1" applyFont="1" applyBorder="1" applyAlignment="1">
      <alignment vertical="center"/>
    </xf>
    <xf numFmtId="49" fontId="27" fillId="0" borderId="17" xfId="0" applyNumberFormat="1" applyFont="1" applyBorder="1" applyAlignment="1"/>
    <xf numFmtId="0" fontId="27" fillId="0" borderId="17" xfId="0" applyFont="1" applyBorder="1" applyAlignment="1"/>
    <xf numFmtId="0" fontId="27" fillId="0" borderId="17" xfId="0" applyFont="1" applyFill="1" applyBorder="1" applyAlignment="1">
      <alignment horizontal="right" vertical="center" shrinkToFit="1"/>
    </xf>
    <xf numFmtId="177" fontId="24" fillId="0" borderId="17" xfId="0" applyNumberFormat="1" applyFont="1" applyFill="1" applyBorder="1" applyAlignment="1">
      <alignment horizontal="right" vertical="center" wrapText="1"/>
    </xf>
    <xf numFmtId="177" fontId="24" fillId="0" borderId="17" xfId="0" applyNumberFormat="1" applyFont="1" applyFill="1" applyBorder="1" applyAlignment="1">
      <alignment horizontal="right" vertical="center"/>
    </xf>
    <xf numFmtId="0" fontId="24" fillId="0" borderId="17" xfId="0" applyFont="1" applyFill="1" applyBorder="1" applyAlignment="1">
      <alignment horizontal="right" vertical="center" wrapText="1"/>
    </xf>
    <xf numFmtId="0" fontId="33" fillId="0" borderId="17" xfId="0" applyNumberFormat="1" applyFont="1" applyFill="1" applyBorder="1" applyAlignment="1">
      <alignment horizontal="center" vertical="center" wrapText="1"/>
    </xf>
    <xf numFmtId="0" fontId="27" fillId="0" borderId="17" xfId="0" applyNumberFormat="1" applyFont="1" applyFill="1" applyBorder="1" applyAlignment="1">
      <alignment horizontal="right" vertical="center" shrinkToFit="1"/>
    </xf>
    <xf numFmtId="0" fontId="24" fillId="0" borderId="17" xfId="0" applyNumberFormat="1" applyFont="1" applyFill="1" applyBorder="1" applyAlignment="1">
      <alignment horizontal="right" vertical="center" wrapText="1"/>
    </xf>
    <xf numFmtId="0" fontId="24" fillId="0" borderId="17" xfId="0" applyNumberFormat="1" applyFont="1" applyFill="1" applyBorder="1" applyAlignment="1">
      <alignment horizontal="right" vertical="center"/>
    </xf>
    <xf numFmtId="0" fontId="27" fillId="0" borderId="17" xfId="0" applyNumberFormat="1" applyFont="1" applyFill="1" applyBorder="1">
      <alignment vertical="center"/>
    </xf>
    <xf numFmtId="0" fontId="24" fillId="0" borderId="17" xfId="0" applyNumberFormat="1" applyFont="1" applyFill="1" applyBorder="1" applyAlignment="1">
      <alignment vertical="center" wrapText="1"/>
    </xf>
    <xf numFmtId="0" fontId="26" fillId="0" borderId="17" xfId="0" applyNumberFormat="1" applyFont="1" applyFill="1" applyBorder="1" applyAlignment="1">
      <alignment horizontal="center" vertical="center" shrinkToFit="1"/>
    </xf>
    <xf numFmtId="0" fontId="27" fillId="0" borderId="17" xfId="0" applyFont="1" applyFill="1" applyBorder="1">
      <alignment vertical="center"/>
    </xf>
    <xf numFmtId="177" fontId="24" fillId="0" borderId="17" xfId="0" applyNumberFormat="1" applyFont="1" applyFill="1" applyBorder="1" applyAlignment="1">
      <alignment vertical="center"/>
    </xf>
    <xf numFmtId="0" fontId="6" fillId="0" borderId="22" xfId="0" applyFont="1" applyFill="1" applyBorder="1" applyAlignment="1">
      <alignment horizontal="center" vertical="center"/>
    </xf>
    <xf numFmtId="9" fontId="24" fillId="0" borderId="17" xfId="0" applyNumberFormat="1" applyFont="1" applyFill="1" applyBorder="1" applyAlignment="1">
      <alignment horizontal="right" vertical="center" wrapText="1"/>
    </xf>
    <xf numFmtId="0" fontId="26" fillId="0" borderId="17" xfId="0" applyFont="1" applyFill="1" applyBorder="1" applyAlignment="1">
      <alignment horizontal="center" vertical="center" shrinkToFit="1"/>
    </xf>
    <xf numFmtId="0" fontId="33" fillId="0" borderId="17" xfId="0" applyFont="1" applyFill="1" applyBorder="1" applyAlignment="1">
      <alignment horizontal="center" vertical="center" wrapText="1"/>
    </xf>
    <xf numFmtId="0" fontId="26" fillId="0" borderId="30" xfId="0" applyNumberFormat="1" applyFont="1" applyFill="1" applyBorder="1" applyAlignment="1">
      <alignment horizontal="center" vertical="center" shrinkToFit="1"/>
    </xf>
    <xf numFmtId="0" fontId="26" fillId="0" borderId="12" xfId="0" applyNumberFormat="1" applyFont="1" applyFill="1" applyBorder="1" applyAlignment="1">
      <alignment horizontal="center" vertical="center" shrinkToFit="1"/>
    </xf>
    <xf numFmtId="0" fontId="24" fillId="0" borderId="34" xfId="0" applyNumberFormat="1" applyFont="1" applyFill="1" applyBorder="1" applyAlignment="1">
      <alignment horizontal="right" vertical="center" wrapText="1"/>
    </xf>
    <xf numFmtId="0" fontId="27" fillId="0" borderId="34" xfId="0" applyNumberFormat="1" applyFont="1" applyFill="1" applyBorder="1" applyAlignment="1">
      <alignment horizontal="right" vertical="center" shrinkToFit="1"/>
    </xf>
    <xf numFmtId="0" fontId="24" fillId="0" borderId="34" xfId="0" applyNumberFormat="1" applyFont="1" applyFill="1" applyBorder="1" applyAlignment="1">
      <alignment horizontal="right" vertical="center"/>
    </xf>
    <xf numFmtId="0" fontId="27" fillId="0" borderId="34" xfId="0" applyNumberFormat="1" applyFont="1" applyFill="1" applyBorder="1">
      <alignment vertical="center"/>
    </xf>
    <xf numFmtId="0" fontId="24" fillId="0" borderId="34" xfId="0" applyNumberFormat="1" applyFont="1" applyFill="1" applyBorder="1" applyAlignment="1">
      <alignment vertical="center" wrapText="1"/>
    </xf>
    <xf numFmtId="0" fontId="26" fillId="0" borderId="34" xfId="0" applyNumberFormat="1" applyFont="1" applyFill="1" applyBorder="1" applyAlignment="1">
      <alignment horizontal="center" vertical="center" shrinkToFit="1"/>
    </xf>
    <xf numFmtId="0" fontId="33" fillId="0" borderId="34" xfId="0" applyNumberFormat="1" applyFont="1" applyFill="1" applyBorder="1" applyAlignment="1">
      <alignment horizontal="center" vertical="center" wrapText="1"/>
    </xf>
    <xf numFmtId="0" fontId="26" fillId="0" borderId="15" xfId="0" applyNumberFormat="1" applyFont="1" applyFill="1" applyBorder="1" applyAlignment="1">
      <alignment horizontal="center" vertical="center" shrinkToFit="1"/>
    </xf>
    <xf numFmtId="0" fontId="5" fillId="0" borderId="17" xfId="0" applyFont="1" applyBorder="1" applyAlignment="1">
      <alignment vertical="center"/>
    </xf>
    <xf numFmtId="0" fontId="27" fillId="26" borderId="12" xfId="0" applyFont="1" applyFill="1" applyBorder="1" applyAlignment="1">
      <alignment horizontal="right" vertical="center" wrapText="1"/>
    </xf>
    <xf numFmtId="177" fontId="24" fillId="26" borderId="11" xfId="0" applyNumberFormat="1" applyFont="1" applyFill="1" applyBorder="1" applyAlignment="1">
      <alignment horizontal="right" vertical="center" wrapText="1"/>
    </xf>
    <xf numFmtId="0" fontId="27" fillId="27" borderId="0" xfId="0" applyFont="1" applyFill="1" applyAlignment="1">
      <alignment horizontal="right" vertical="center"/>
    </xf>
    <xf numFmtId="177" fontId="24" fillId="27" borderId="0" xfId="0" applyNumberFormat="1" applyFont="1" applyFill="1" applyAlignment="1">
      <alignment horizontal="right" vertical="center"/>
    </xf>
    <xf numFmtId="177" fontId="24" fillId="26" borderId="13" xfId="0" applyNumberFormat="1" applyFont="1" applyFill="1" applyBorder="1" applyAlignment="1">
      <alignment horizontal="right" vertical="center" wrapText="1"/>
    </xf>
    <xf numFmtId="177" fontId="24" fillId="27" borderId="11" xfId="0" applyNumberFormat="1" applyFont="1" applyFill="1" applyBorder="1" applyAlignment="1">
      <alignment horizontal="right" vertical="center" wrapText="1"/>
    </xf>
    <xf numFmtId="0" fontId="27" fillId="27" borderId="12" xfId="0" applyNumberFormat="1" applyFont="1" applyFill="1" applyBorder="1" applyAlignment="1">
      <alignment horizontal="right" vertical="center" wrapText="1"/>
    </xf>
    <xf numFmtId="0" fontId="27" fillId="26" borderId="12" xfId="0" applyNumberFormat="1" applyFont="1" applyFill="1" applyBorder="1" applyAlignment="1">
      <alignment horizontal="right" vertical="center" wrapText="1"/>
    </xf>
    <xf numFmtId="0" fontId="27" fillId="26" borderId="13" xfId="0" applyNumberFormat="1" applyFont="1" applyFill="1" applyBorder="1" applyAlignment="1">
      <alignment horizontal="right" vertical="center" wrapText="1"/>
    </xf>
    <xf numFmtId="0" fontId="27" fillId="27" borderId="12" xfId="0" applyFont="1" applyFill="1" applyBorder="1" applyAlignment="1">
      <alignment horizontal="right" vertical="center" wrapText="1"/>
    </xf>
    <xf numFmtId="0" fontId="27" fillId="26" borderId="13" xfId="0" applyFont="1" applyFill="1" applyBorder="1" applyAlignment="1">
      <alignment horizontal="right" vertical="center"/>
    </xf>
    <xf numFmtId="177" fontId="24" fillId="27" borderId="13" xfId="0" applyNumberFormat="1" applyFont="1" applyFill="1" applyBorder="1" applyAlignment="1">
      <alignment horizontal="right" vertical="center" wrapText="1"/>
    </xf>
    <xf numFmtId="0" fontId="27" fillId="26" borderId="12" xfId="0" applyFont="1" applyFill="1" applyBorder="1" applyAlignment="1">
      <alignment horizontal="right" vertical="center"/>
    </xf>
    <xf numFmtId="177" fontId="24" fillId="26" borderId="11" xfId="0" applyNumberFormat="1" applyFont="1" applyFill="1" applyBorder="1" applyAlignment="1">
      <alignment horizontal="right" vertical="center"/>
    </xf>
    <xf numFmtId="0" fontId="27" fillId="27" borderId="13" xfId="0" applyFont="1" applyFill="1" applyBorder="1" applyAlignment="1">
      <alignment horizontal="right" vertical="center" wrapText="1"/>
    </xf>
    <xf numFmtId="177" fontId="24" fillId="26" borderId="13" xfId="0" applyNumberFormat="1" applyFont="1" applyFill="1" applyBorder="1" applyAlignment="1">
      <alignment horizontal="right" vertical="center"/>
    </xf>
    <xf numFmtId="0" fontId="27" fillId="27" borderId="28" xfId="0" applyFont="1" applyFill="1" applyBorder="1" applyAlignment="1">
      <alignment horizontal="right" vertical="center"/>
    </xf>
    <xf numFmtId="177" fontId="24" fillId="27" borderId="29" xfId="0" applyNumberFormat="1" applyFont="1" applyFill="1" applyBorder="1" applyAlignment="1">
      <alignment horizontal="right" vertical="center"/>
    </xf>
    <xf numFmtId="0" fontId="27" fillId="26" borderId="28" xfId="0" applyFont="1" applyFill="1" applyBorder="1" applyAlignment="1">
      <alignment horizontal="right" vertical="center"/>
    </xf>
    <xf numFmtId="0" fontId="27" fillId="0" borderId="17" xfId="0" applyFont="1" applyFill="1" applyBorder="1" applyAlignment="1">
      <alignment horizontal="right" vertical="center" wrapText="1"/>
    </xf>
    <xf numFmtId="0" fontId="27" fillId="26" borderId="10" xfId="0" applyFont="1" applyFill="1" applyBorder="1" applyAlignment="1">
      <alignment horizontal="right" vertical="center" wrapText="1"/>
    </xf>
    <xf numFmtId="177" fontId="24" fillId="26" borderId="21" xfId="0" applyNumberFormat="1" applyFont="1" applyFill="1" applyBorder="1" applyAlignment="1">
      <alignment horizontal="right" vertical="center" wrapText="1"/>
    </xf>
    <xf numFmtId="177" fontId="24" fillId="26" borderId="16" xfId="0" applyNumberFormat="1" applyFont="1" applyFill="1" applyBorder="1" applyAlignment="1">
      <alignment horizontal="right" vertical="center" wrapText="1"/>
    </xf>
    <xf numFmtId="177" fontId="24" fillId="27" borderId="21" xfId="0" applyNumberFormat="1" applyFont="1" applyFill="1" applyBorder="1" applyAlignment="1">
      <alignment horizontal="right" vertical="center" wrapText="1"/>
    </xf>
    <xf numFmtId="0" fontId="27" fillId="26" borderId="16" xfId="0" applyNumberFormat="1" applyFont="1" applyFill="1" applyBorder="1" applyAlignment="1">
      <alignment horizontal="right" vertical="center" wrapText="1"/>
    </xf>
    <xf numFmtId="0" fontId="27" fillId="27" borderId="10" xfId="0" applyFont="1" applyFill="1" applyBorder="1" applyAlignment="1">
      <alignment horizontal="right" vertical="center" wrapText="1"/>
    </xf>
    <xf numFmtId="177" fontId="24" fillId="27" borderId="16" xfId="0" applyNumberFormat="1" applyFont="1" applyFill="1" applyBorder="1" applyAlignment="1">
      <alignment horizontal="right" vertical="center" wrapText="1"/>
    </xf>
    <xf numFmtId="0" fontId="27" fillId="27" borderId="16" xfId="0" applyFont="1" applyFill="1" applyBorder="1" applyAlignment="1">
      <alignment horizontal="right" vertical="center" wrapText="1"/>
    </xf>
    <xf numFmtId="0" fontId="27" fillId="27" borderId="10" xfId="0" applyNumberFormat="1" applyFont="1" applyFill="1" applyBorder="1" applyAlignment="1">
      <alignment horizontal="right" vertical="center" wrapText="1"/>
    </xf>
    <xf numFmtId="0" fontId="27" fillId="26" borderId="16" xfId="0" applyFont="1" applyFill="1" applyBorder="1" applyAlignment="1">
      <alignment horizontal="right" vertical="center"/>
    </xf>
    <xf numFmtId="177" fontId="24" fillId="26" borderId="16" xfId="0" applyNumberFormat="1" applyFont="1" applyFill="1" applyBorder="1" applyAlignment="1">
      <alignment horizontal="right" vertical="center"/>
    </xf>
    <xf numFmtId="0" fontId="27" fillId="27" borderId="31" xfId="0" applyFont="1" applyFill="1" applyBorder="1" applyAlignment="1">
      <alignment horizontal="right" vertical="center"/>
    </xf>
    <xf numFmtId="177" fontId="24" fillId="27" borderId="32" xfId="0" applyNumberFormat="1" applyFont="1" applyFill="1" applyBorder="1" applyAlignment="1">
      <alignment horizontal="right" vertical="center"/>
    </xf>
    <xf numFmtId="0" fontId="27" fillId="26" borderId="31" xfId="0" applyFont="1" applyFill="1" applyBorder="1" applyAlignment="1">
      <alignment horizontal="right" vertical="center"/>
    </xf>
    <xf numFmtId="0" fontId="27" fillId="26" borderId="10" xfId="0" applyNumberFormat="1" applyFont="1" applyFill="1" applyBorder="1" applyAlignment="1">
      <alignment horizontal="right" vertical="center" wrapText="1"/>
    </xf>
    <xf numFmtId="0" fontId="27" fillId="0" borderId="22" xfId="0" applyFont="1" applyFill="1" applyBorder="1" applyAlignment="1">
      <alignment horizontal="right" vertical="center" wrapText="1"/>
    </xf>
    <xf numFmtId="177" fontId="24" fillId="0" borderId="22" xfId="0" applyNumberFormat="1" applyFont="1" applyFill="1" applyBorder="1" applyAlignment="1">
      <alignment horizontal="right" vertical="center" wrapText="1"/>
    </xf>
    <xf numFmtId="0" fontId="35" fillId="24" borderId="16" xfId="0" applyFont="1" applyFill="1" applyBorder="1" applyAlignment="1">
      <alignment horizontal="center" vertical="center" shrinkToFit="1"/>
    </xf>
    <xf numFmtId="0" fontId="35" fillId="24" borderId="10" xfId="0" applyFont="1" applyFill="1" applyBorder="1" applyAlignment="1">
      <alignment horizontal="center" vertical="center" shrinkToFit="1"/>
    </xf>
    <xf numFmtId="0" fontId="24" fillId="27" borderId="0" xfId="0" applyFont="1" applyFill="1" applyBorder="1" applyAlignment="1">
      <alignment horizontal="right" vertical="center" wrapText="1"/>
    </xf>
    <xf numFmtId="0" fontId="24" fillId="26" borderId="12" xfId="0" applyFont="1" applyFill="1" applyBorder="1" applyAlignment="1">
      <alignment horizontal="right" vertical="center" wrapText="1"/>
    </xf>
    <xf numFmtId="0" fontId="24" fillId="26" borderId="13" xfId="0" applyFont="1" applyFill="1" applyBorder="1" applyAlignment="1">
      <alignment horizontal="right" vertical="center" wrapText="1"/>
    </xf>
    <xf numFmtId="0" fontId="36" fillId="27" borderId="0" xfId="0" applyFont="1" applyFill="1" applyBorder="1" applyAlignment="1">
      <alignment horizontal="right" vertical="center" wrapText="1"/>
    </xf>
    <xf numFmtId="0" fontId="36" fillId="26" borderId="16" xfId="0" applyFont="1" applyFill="1" applyBorder="1" applyAlignment="1">
      <alignment horizontal="right" vertical="center" wrapText="1"/>
    </xf>
    <xf numFmtId="0" fontId="36" fillId="26" borderId="10" xfId="0" applyFont="1" applyFill="1" applyBorder="1" applyAlignment="1">
      <alignment horizontal="right" vertical="center" wrapText="1"/>
    </xf>
    <xf numFmtId="0" fontId="24" fillId="27" borderId="0" xfId="0" applyFont="1" applyFill="1" applyAlignment="1">
      <alignment horizontal="left" vertical="center"/>
    </xf>
    <xf numFmtId="0" fontId="24" fillId="26" borderId="10" xfId="0" applyFont="1" applyFill="1" applyBorder="1" applyAlignment="1">
      <alignment horizontal="left" vertical="center" wrapText="1"/>
    </xf>
    <xf numFmtId="0" fontId="24" fillId="26" borderId="26" xfId="0" applyFont="1" applyFill="1" applyBorder="1" applyAlignment="1">
      <alignment horizontal="left" vertical="center" wrapText="1"/>
    </xf>
    <xf numFmtId="0" fontId="24" fillId="26" borderId="14" xfId="0" applyFont="1" applyFill="1" applyBorder="1" applyAlignment="1">
      <alignment horizontal="left" vertical="center" wrapText="1"/>
    </xf>
    <xf numFmtId="0" fontId="24" fillId="26" borderId="21" xfId="0" applyFont="1" applyFill="1" applyBorder="1" applyAlignment="1">
      <alignment horizontal="left" vertical="center" wrapText="1"/>
    </xf>
    <xf numFmtId="0" fontId="24" fillId="26" borderId="27" xfId="0" applyFont="1" applyFill="1" applyBorder="1" applyAlignment="1">
      <alignment horizontal="left" vertical="center" wrapText="1"/>
    </xf>
    <xf numFmtId="0" fontId="24" fillId="26" borderId="20" xfId="0" applyFont="1" applyFill="1" applyBorder="1" applyAlignment="1">
      <alignment horizontal="left" vertical="center" wrapText="1"/>
    </xf>
    <xf numFmtId="0" fontId="24" fillId="27" borderId="12" xfId="0" applyFont="1" applyFill="1" applyBorder="1" applyAlignment="1">
      <alignment horizontal="left" vertical="center" wrapText="1"/>
    </xf>
    <xf numFmtId="0" fontId="24" fillId="27" borderId="11" xfId="0" applyFont="1" applyFill="1" applyBorder="1" applyAlignment="1">
      <alignment horizontal="left" vertical="center" wrapText="1"/>
    </xf>
    <xf numFmtId="0" fontId="24" fillId="26" borderId="12" xfId="0" applyFont="1" applyFill="1" applyBorder="1" applyAlignment="1">
      <alignment horizontal="left" vertical="center" wrapText="1"/>
    </xf>
    <xf numFmtId="0" fontId="24" fillId="26" borderId="13" xfId="0" applyFont="1" applyFill="1" applyBorder="1" applyAlignment="1">
      <alignment horizontal="left" vertical="center" wrapText="1"/>
    </xf>
    <xf numFmtId="0" fontId="24" fillId="26" borderId="10" xfId="0" applyFont="1" applyFill="1" applyBorder="1" applyAlignment="1">
      <alignment horizontal="left" vertical="center"/>
    </xf>
    <xf numFmtId="0" fontId="24" fillId="26" borderId="26" xfId="0" applyFont="1" applyFill="1" applyBorder="1" applyAlignment="1">
      <alignment horizontal="left" vertical="center"/>
    </xf>
    <xf numFmtId="0" fontId="24" fillId="26" borderId="14" xfId="0" applyFont="1" applyFill="1" applyBorder="1" applyAlignment="1">
      <alignment horizontal="left" vertical="center"/>
    </xf>
    <xf numFmtId="0" fontId="24" fillId="26" borderId="21" xfId="0" applyFont="1" applyFill="1" applyBorder="1" applyAlignment="1">
      <alignment horizontal="left" vertical="center"/>
    </xf>
    <xf numFmtId="0" fontId="24" fillId="26" borderId="27" xfId="0" applyFont="1" applyFill="1" applyBorder="1" applyAlignment="1">
      <alignment horizontal="left" vertical="center"/>
    </xf>
    <xf numFmtId="0" fontId="24" fillId="26" borderId="20" xfId="0" applyFont="1" applyFill="1" applyBorder="1" applyAlignment="1">
      <alignment horizontal="left" vertical="center"/>
    </xf>
    <xf numFmtId="0" fontId="24" fillId="27" borderId="13" xfId="0" applyFont="1" applyFill="1" applyBorder="1" applyAlignment="1">
      <alignment horizontal="left" vertical="center" wrapText="1"/>
    </xf>
    <xf numFmtId="0" fontId="24" fillId="26" borderId="17" xfId="0" applyFont="1" applyFill="1" applyBorder="1" applyAlignment="1">
      <alignment horizontal="left" vertical="center"/>
    </xf>
    <xf numFmtId="0" fontId="36" fillId="0" borderId="23" xfId="0" applyFont="1" applyFill="1" applyBorder="1" applyAlignment="1">
      <alignment horizontal="left" vertical="top" wrapText="1"/>
    </xf>
    <xf numFmtId="0" fontId="36" fillId="0" borderId="24" xfId="0" applyFont="1" applyFill="1" applyBorder="1" applyAlignment="1">
      <alignment horizontal="left" vertical="top" wrapText="1"/>
    </xf>
    <xf numFmtId="0" fontId="37" fillId="0" borderId="24" xfId="0" applyFont="1" applyBorder="1" applyAlignment="1">
      <alignment vertical="center"/>
    </xf>
    <xf numFmtId="0" fontId="37" fillId="0" borderId="25" xfId="0" applyFont="1" applyBorder="1" applyAlignment="1">
      <alignment vertical="center"/>
    </xf>
    <xf numFmtId="0" fontId="24" fillId="27" borderId="16"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24" fillId="27" borderId="19" xfId="0" applyFont="1" applyFill="1" applyBorder="1" applyAlignment="1">
      <alignment horizontal="left" vertical="center" wrapText="1"/>
    </xf>
    <xf numFmtId="0" fontId="24" fillId="26" borderId="12" xfId="0" applyFont="1" applyFill="1" applyBorder="1" applyAlignment="1">
      <alignment horizontal="left" vertical="center"/>
    </xf>
    <xf numFmtId="0" fontId="24" fillId="26" borderId="13" xfId="0" applyFont="1" applyFill="1" applyBorder="1" applyAlignment="1">
      <alignment horizontal="left" vertical="center"/>
    </xf>
    <xf numFmtId="0" fontId="5" fillId="0" borderId="0" xfId="0" applyFont="1" applyBorder="1" applyAlignment="1">
      <alignment horizontal="left" wrapText="1"/>
    </xf>
    <xf numFmtId="0" fontId="24" fillId="26" borderId="0" xfId="0" applyFont="1" applyFill="1" applyBorder="1" applyAlignment="1">
      <alignment horizontal="left" vertical="center" wrapText="1"/>
    </xf>
    <xf numFmtId="0" fontId="24" fillId="26" borderId="11" xfId="0" applyFont="1" applyFill="1" applyBorder="1" applyAlignment="1">
      <alignment horizontal="left" vertical="center"/>
    </xf>
    <xf numFmtId="0" fontId="24" fillId="0" borderId="17" xfId="0" applyFont="1" applyFill="1" applyBorder="1" applyAlignment="1">
      <alignment horizontal="left" vertical="center" wrapText="1"/>
    </xf>
    <xf numFmtId="0" fontId="24" fillId="26" borderId="22" xfId="0" applyFont="1" applyFill="1" applyBorder="1" applyAlignment="1">
      <alignment horizontal="left" vertical="center" wrapText="1"/>
    </xf>
    <xf numFmtId="0" fontId="24" fillId="26" borderId="33" xfId="0" applyFont="1" applyFill="1" applyBorder="1" applyAlignment="1">
      <alignment horizontal="left" vertical="center" wrapText="1"/>
    </xf>
    <xf numFmtId="0" fontId="24" fillId="27" borderId="22" xfId="0" applyFont="1" applyFill="1" applyBorder="1" applyAlignment="1">
      <alignment horizontal="left" vertical="center"/>
    </xf>
    <xf numFmtId="0" fontId="24" fillId="27" borderId="33" xfId="0" applyFont="1" applyFill="1" applyBorder="1" applyAlignment="1">
      <alignment horizontal="left" vertical="center"/>
    </xf>
    <xf numFmtId="0" fontId="24" fillId="27" borderId="28" xfId="0" applyFont="1" applyFill="1" applyBorder="1" applyAlignment="1">
      <alignment horizontal="left" vertical="center"/>
    </xf>
    <xf numFmtId="0" fontId="24" fillId="27" borderId="29" xfId="0" applyFont="1" applyFill="1" applyBorder="1" applyAlignment="1">
      <alignment horizontal="left" vertical="center"/>
    </xf>
    <xf numFmtId="0" fontId="24" fillId="26" borderId="28" xfId="0" applyFont="1" applyFill="1" applyBorder="1" applyAlignment="1">
      <alignment horizontal="left" vertical="center"/>
    </xf>
    <xf numFmtId="0" fontId="24" fillId="0" borderId="23" xfId="0" applyFont="1" applyFill="1" applyBorder="1" applyAlignment="1">
      <alignment horizontal="left" vertical="top" wrapText="1"/>
    </xf>
    <xf numFmtId="0" fontId="24" fillId="0" borderId="24" xfId="0" applyFont="1" applyFill="1" applyBorder="1" applyAlignment="1">
      <alignment horizontal="left" vertical="top" wrapText="1"/>
    </xf>
    <xf numFmtId="0" fontId="24" fillId="0" borderId="25" xfId="0" applyFont="1" applyFill="1" applyBorder="1" applyAlignment="1">
      <alignment horizontal="left" vertical="top" wrapText="1"/>
    </xf>
    <xf numFmtId="0" fontId="0" fillId="0" borderId="24" xfId="0" applyFont="1" applyBorder="1" applyAlignment="1">
      <alignment vertical="center"/>
    </xf>
    <xf numFmtId="0" fontId="0" fillId="0" borderId="25" xfId="0" applyFont="1" applyBorder="1" applyAlignment="1">
      <alignment vertical="center"/>
    </xf>
    <xf numFmtId="0" fontId="25" fillId="0" borderId="17" xfId="0" applyFont="1" applyBorder="1" applyAlignment="1">
      <alignment horizontal="center" vertical="top" wrapText="1"/>
    </xf>
    <xf numFmtId="0" fontId="38" fillId="0" borderId="17" xfId="0" applyFont="1" applyBorder="1" applyAlignment="1">
      <alignment horizontal="left" vertical="top" wrapText="1"/>
    </xf>
    <xf numFmtId="0" fontId="25" fillId="0" borderId="17" xfId="0" applyFont="1" applyBorder="1" applyAlignment="1">
      <alignment horizontal="left" vertical="center" wrapText="1"/>
    </xf>
    <xf numFmtId="0" fontId="5" fillId="0" borderId="17" xfId="0" applyFont="1" applyBorder="1" applyAlignment="1">
      <alignment horizontal="left" vertical="center" wrapText="1"/>
    </xf>
    <xf numFmtId="0" fontId="24" fillId="26" borderId="19" xfId="0" applyFont="1" applyFill="1" applyBorder="1" applyAlignment="1">
      <alignment horizontal="left" vertical="center" wrapText="1"/>
    </xf>
    <xf numFmtId="0" fontId="5" fillId="0" borderId="0" xfId="0" applyFont="1" applyBorder="1" applyAlignment="1">
      <alignment horizontal="left" vertical="center" wrapText="1"/>
    </xf>
    <xf numFmtId="0" fontId="24" fillId="26" borderId="19" xfId="0" applyFont="1" applyFill="1" applyBorder="1" applyAlignment="1">
      <alignment horizontal="left" vertical="center"/>
    </xf>
    <xf numFmtId="0" fontId="24" fillId="26" borderId="11"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3" xfId="42" xr:uid="{00000000-0005-0000-0000-00002C000000}"/>
    <cellStyle name="標準 4" xfId="43" xr:uid="{00000000-0005-0000-0000-00002D000000}"/>
    <cellStyle name="標準 5" xfId="44" xr:uid="{00000000-0005-0000-0000-00002E000000}"/>
    <cellStyle name="標準 6" xfId="46" xr:uid="{00000000-0005-0000-0000-00002F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D298"/>
  <sheetViews>
    <sheetView tabSelected="1" view="pageBreakPreview" topLeftCell="A160" zoomScaleNormal="80" zoomScaleSheetLayoutView="100" workbookViewId="0">
      <selection activeCell="S69" sqref="S69"/>
    </sheetView>
  </sheetViews>
  <sheetFormatPr defaultRowHeight="13.5"/>
  <cols>
    <col min="1" max="1" width="4.25" customWidth="1"/>
    <col min="2" max="2" width="7" customWidth="1"/>
    <col min="3" max="3" width="7" style="4" customWidth="1"/>
    <col min="4" max="5" width="7" style="3" customWidth="1"/>
    <col min="6" max="6" width="7" style="5" customWidth="1"/>
    <col min="7" max="8" width="7" style="2" customWidth="1"/>
    <col min="9" max="9" width="7" customWidth="1"/>
    <col min="10" max="14" width="9.5" customWidth="1"/>
    <col min="15" max="15" width="9.625" customWidth="1"/>
    <col min="16" max="16" width="6.375" customWidth="1"/>
    <col min="17" max="17" width="9" customWidth="1"/>
  </cols>
  <sheetData>
    <row r="1" spans="1:30" s="1" customFormat="1" ht="28.5" customHeight="1">
      <c r="A1" s="174" t="s">
        <v>1</v>
      </c>
      <c r="B1" s="174"/>
      <c r="C1" s="174"/>
      <c r="D1" s="174"/>
      <c r="E1" s="174"/>
      <c r="F1" s="174"/>
      <c r="G1" s="174"/>
      <c r="H1" s="174"/>
      <c r="I1" s="174"/>
      <c r="J1" s="174"/>
      <c r="K1" s="174"/>
      <c r="L1" s="174"/>
      <c r="M1" s="174"/>
      <c r="N1" s="174"/>
      <c r="O1" s="174"/>
      <c r="P1" s="15"/>
    </row>
    <row r="2" spans="1:30" s="1" customFormat="1" ht="29.25" customHeight="1">
      <c r="A2" s="176" t="s">
        <v>149</v>
      </c>
      <c r="B2" s="176"/>
      <c r="C2" s="176"/>
      <c r="D2" s="176"/>
      <c r="E2" s="176"/>
      <c r="F2" s="176"/>
      <c r="G2" s="176"/>
      <c r="H2" s="176"/>
      <c r="I2" s="176"/>
      <c r="J2" s="176"/>
      <c r="K2" s="176"/>
      <c r="L2" s="176"/>
      <c r="M2" s="176"/>
      <c r="N2" s="176"/>
      <c r="O2" s="176"/>
      <c r="P2" s="16"/>
      <c r="Q2" s="30"/>
      <c r="R2" s="11"/>
      <c r="S2" s="31"/>
      <c r="T2" s="32"/>
    </row>
    <row r="3" spans="1:30" s="1" customFormat="1" ht="42" customHeight="1">
      <c r="A3" s="175" t="s">
        <v>157</v>
      </c>
      <c r="B3" s="175"/>
      <c r="C3" s="175"/>
      <c r="D3" s="175"/>
      <c r="E3" s="175"/>
      <c r="F3" s="175"/>
      <c r="G3" s="175"/>
      <c r="H3" s="175"/>
      <c r="I3" s="175"/>
      <c r="J3" s="175"/>
      <c r="K3" s="175"/>
      <c r="L3" s="175"/>
      <c r="M3" s="175"/>
      <c r="N3" s="175"/>
      <c r="O3" s="175"/>
      <c r="P3" s="17"/>
      <c r="Q3" s="11"/>
      <c r="R3" s="33"/>
      <c r="S3" s="34"/>
      <c r="T3" s="35"/>
    </row>
    <row r="4" spans="1:30" s="1" customFormat="1" ht="31.5" customHeight="1">
      <c r="A4" s="46">
        <v>1</v>
      </c>
      <c r="B4" s="177" t="s">
        <v>35</v>
      </c>
      <c r="C4" s="177"/>
      <c r="D4" s="177"/>
      <c r="E4" s="177"/>
      <c r="F4" s="177"/>
      <c r="G4" s="177"/>
      <c r="H4" s="177"/>
      <c r="I4" s="177"/>
      <c r="J4" s="177"/>
      <c r="K4" s="177"/>
      <c r="L4" s="177"/>
      <c r="M4" s="177"/>
      <c r="N4" s="177"/>
      <c r="O4" s="177"/>
      <c r="P4" s="6"/>
      <c r="Q4" s="11"/>
      <c r="R4" s="33"/>
      <c r="S4" s="34"/>
      <c r="T4" s="35"/>
      <c r="U4" s="11"/>
      <c r="V4" s="11"/>
      <c r="W4" s="11"/>
      <c r="X4" s="11"/>
      <c r="Y4" s="11"/>
      <c r="Z4" s="11"/>
      <c r="AA4" s="11"/>
      <c r="AB4" s="11"/>
      <c r="AC4" s="11"/>
      <c r="AD4" s="11"/>
    </row>
    <row r="5" spans="1:30" s="1" customFormat="1" ht="24" customHeight="1">
      <c r="A5" s="50"/>
      <c r="B5" s="49"/>
      <c r="C5" s="47"/>
      <c r="D5" s="48"/>
      <c r="E5" s="48"/>
      <c r="F5" s="48"/>
      <c r="G5" s="48"/>
      <c r="H5" s="48"/>
      <c r="I5" s="48"/>
      <c r="J5" s="43" t="s">
        <v>3</v>
      </c>
      <c r="K5" s="44" t="s">
        <v>6</v>
      </c>
      <c r="L5" s="44" t="s">
        <v>4</v>
      </c>
      <c r="M5" s="44" t="s">
        <v>5</v>
      </c>
      <c r="N5" s="122" t="s">
        <v>0</v>
      </c>
      <c r="O5" s="45"/>
      <c r="P5" s="6"/>
      <c r="Q5" s="11"/>
      <c r="R5" s="33"/>
      <c r="S5" s="34"/>
      <c r="T5" s="35"/>
      <c r="U5" s="21"/>
      <c r="V5" s="22"/>
      <c r="W5" s="21"/>
      <c r="X5" s="23"/>
      <c r="Y5" s="21"/>
      <c r="Z5" s="23"/>
      <c r="AA5" s="21"/>
      <c r="AB5" s="23"/>
      <c r="AC5" s="11"/>
      <c r="AD5" s="11"/>
    </row>
    <row r="6" spans="1:30" s="1" customFormat="1" ht="17.25" customHeight="1">
      <c r="A6" s="51"/>
      <c r="B6" s="159" t="s">
        <v>7</v>
      </c>
      <c r="C6" s="159"/>
      <c r="D6" s="159"/>
      <c r="E6" s="159"/>
      <c r="F6" s="159"/>
      <c r="G6" s="159"/>
      <c r="H6" s="159"/>
      <c r="I6" s="159"/>
      <c r="J6" s="85">
        <v>2051</v>
      </c>
      <c r="K6" s="85">
        <v>2621</v>
      </c>
      <c r="L6" s="85">
        <v>2349</v>
      </c>
      <c r="M6" s="105">
        <v>2006</v>
      </c>
      <c r="N6" s="105">
        <f>SUM(J6:M6)</f>
        <v>9027</v>
      </c>
      <c r="O6" s="57"/>
      <c r="P6" s="7"/>
      <c r="Q6" s="11"/>
      <c r="R6" s="18"/>
      <c r="S6" s="21"/>
      <c r="T6" s="10"/>
      <c r="U6" s="21"/>
      <c r="V6" s="10"/>
      <c r="W6" s="21"/>
      <c r="X6" s="18"/>
      <c r="Y6" s="21"/>
      <c r="Z6" s="10"/>
      <c r="AA6" s="21"/>
      <c r="AB6" s="10"/>
      <c r="AC6" s="11"/>
      <c r="AD6" s="11"/>
    </row>
    <row r="7" spans="1:30" s="1" customFormat="1" ht="17.25" customHeight="1">
      <c r="A7" s="51"/>
      <c r="B7" s="159"/>
      <c r="C7" s="159"/>
      <c r="D7" s="159"/>
      <c r="E7" s="159"/>
      <c r="F7" s="159"/>
      <c r="G7" s="159"/>
      <c r="H7" s="159"/>
      <c r="I7" s="159"/>
      <c r="J7" s="86">
        <f>J6/J12</f>
        <v>0.56814404432132959</v>
      </c>
      <c r="K7" s="86">
        <f>K6/K12</f>
        <v>0.73376259798432253</v>
      </c>
      <c r="L7" s="86">
        <f>L6/L12</f>
        <v>0.91686182669789229</v>
      </c>
      <c r="M7" s="106">
        <f>M6/$M$12</f>
        <v>0.98381559588033352</v>
      </c>
      <c r="N7" s="106">
        <f>N6/$N$12</f>
        <v>0.76610370873292033</v>
      </c>
      <c r="O7" s="58"/>
      <c r="P7" s="7"/>
      <c r="Q7" s="11"/>
      <c r="R7" s="24"/>
      <c r="S7" s="21"/>
      <c r="T7" s="24"/>
      <c r="U7" s="21"/>
      <c r="V7" s="24"/>
      <c r="W7" s="21"/>
      <c r="X7" s="24"/>
      <c r="Y7" s="21"/>
      <c r="Z7" s="24"/>
      <c r="AA7" s="21"/>
      <c r="AB7" s="24"/>
      <c r="AC7" s="11"/>
      <c r="AD7" s="11"/>
    </row>
    <row r="8" spans="1:30" s="1" customFormat="1" ht="17.25" customHeight="1">
      <c r="A8" s="51"/>
      <c r="B8" s="130" t="s">
        <v>8</v>
      </c>
      <c r="C8" s="130"/>
      <c r="D8" s="130"/>
      <c r="E8" s="130"/>
      <c r="F8" s="130"/>
      <c r="G8" s="130"/>
      <c r="H8" s="130"/>
      <c r="I8" s="130"/>
      <c r="J8" s="87">
        <v>467</v>
      </c>
      <c r="K8" s="87">
        <v>286</v>
      </c>
      <c r="L8" s="87">
        <v>45</v>
      </c>
      <c r="M8" s="87">
        <v>15</v>
      </c>
      <c r="N8" s="87">
        <f>SUM(J8:M8)</f>
        <v>813</v>
      </c>
      <c r="O8" s="57"/>
      <c r="P8" s="7"/>
      <c r="Q8" s="11"/>
      <c r="R8" s="25"/>
      <c r="S8" s="21"/>
      <c r="T8" s="25"/>
      <c r="U8" s="21"/>
      <c r="V8" s="25"/>
      <c r="W8" s="21"/>
      <c r="X8" s="18"/>
      <c r="Y8" s="21"/>
      <c r="Z8" s="10"/>
      <c r="AA8" s="21"/>
      <c r="AB8" s="10"/>
      <c r="AC8" s="11"/>
      <c r="AD8" s="11"/>
    </row>
    <row r="9" spans="1:30" s="1" customFormat="1" ht="17.25" customHeight="1">
      <c r="A9" s="51"/>
      <c r="B9" s="130"/>
      <c r="C9" s="130"/>
      <c r="D9" s="130"/>
      <c r="E9" s="130"/>
      <c r="F9" s="130"/>
      <c r="G9" s="130"/>
      <c r="H9" s="130"/>
      <c r="I9" s="130"/>
      <c r="J9" s="88">
        <f>J8/J12</f>
        <v>0.12936288088642658</v>
      </c>
      <c r="K9" s="88">
        <f>K8/K12</f>
        <v>8.0067189249720047E-2</v>
      </c>
      <c r="L9" s="88">
        <f>L8/L12</f>
        <v>1.7564402810304448E-2</v>
      </c>
      <c r="M9" s="88">
        <f>M8/$M$12</f>
        <v>7.3565473271211381E-3</v>
      </c>
      <c r="N9" s="88">
        <f t="shared" ref="N9" si="0">N8/$N$12</f>
        <v>6.8997708563184254E-2</v>
      </c>
      <c r="O9" s="59"/>
      <c r="P9" s="7"/>
      <c r="Q9" s="11"/>
      <c r="R9" s="26"/>
      <c r="S9" s="21"/>
      <c r="T9" s="26"/>
      <c r="U9" s="21"/>
      <c r="V9" s="26"/>
      <c r="W9" s="21"/>
      <c r="X9" s="26"/>
      <c r="Y9" s="21"/>
      <c r="Z9" s="26"/>
      <c r="AA9" s="21"/>
      <c r="AB9" s="26"/>
      <c r="AC9" s="11"/>
      <c r="AD9" s="11"/>
    </row>
    <row r="10" spans="1:30" s="1" customFormat="1" ht="17.25" customHeight="1">
      <c r="A10" s="51"/>
      <c r="B10" s="159" t="s">
        <v>9</v>
      </c>
      <c r="C10" s="159"/>
      <c r="D10" s="159"/>
      <c r="E10" s="159"/>
      <c r="F10" s="159"/>
      <c r="G10" s="159"/>
      <c r="H10" s="159"/>
      <c r="I10" s="159"/>
      <c r="J10" s="85">
        <v>1092</v>
      </c>
      <c r="K10" s="85">
        <v>665</v>
      </c>
      <c r="L10" s="85">
        <v>168</v>
      </c>
      <c r="M10" s="105">
        <v>18</v>
      </c>
      <c r="N10" s="105">
        <f>SUM(J10:M10)</f>
        <v>1943</v>
      </c>
      <c r="O10" s="59"/>
      <c r="P10" s="7"/>
      <c r="Q10" s="11"/>
      <c r="R10" s="26"/>
      <c r="S10" s="21"/>
      <c r="T10" s="26"/>
      <c r="U10" s="21"/>
      <c r="V10" s="26"/>
      <c r="W10" s="21"/>
      <c r="X10" s="26"/>
      <c r="Y10" s="21"/>
      <c r="Z10" s="26"/>
      <c r="AA10" s="21"/>
      <c r="AB10" s="26"/>
      <c r="AC10" s="11"/>
      <c r="AD10" s="11"/>
    </row>
    <row r="11" spans="1:30" s="1" customFormat="1" ht="17.25" customHeight="1">
      <c r="A11" s="51"/>
      <c r="B11" s="159"/>
      <c r="C11" s="159"/>
      <c r="D11" s="159"/>
      <c r="E11" s="159"/>
      <c r="F11" s="159"/>
      <c r="G11" s="159"/>
      <c r="H11" s="159"/>
      <c r="I11" s="159"/>
      <c r="J11" s="86">
        <f>J10/J12</f>
        <v>0.30249307479224374</v>
      </c>
      <c r="K11" s="86">
        <f>K10/K12</f>
        <v>0.18617021276595744</v>
      </c>
      <c r="L11" s="86">
        <f>L10/L12</f>
        <v>6.5573770491803282E-2</v>
      </c>
      <c r="M11" s="106">
        <f>M10/$M$12</f>
        <v>8.8278567925453647E-3</v>
      </c>
      <c r="N11" s="106">
        <f t="shared" ref="N11" si="1">N10/$N$12</f>
        <v>0.16489858270389543</v>
      </c>
      <c r="O11" s="59"/>
      <c r="P11" s="7"/>
      <c r="Q11" s="11"/>
      <c r="R11" s="26"/>
      <c r="S11" s="21"/>
      <c r="T11" s="26"/>
      <c r="U11" s="21"/>
      <c r="V11" s="26"/>
      <c r="W11" s="21"/>
      <c r="X11" s="26"/>
      <c r="Y11" s="21"/>
      <c r="Z11" s="26"/>
      <c r="AA11" s="21"/>
      <c r="AB11" s="26"/>
      <c r="AC11" s="11"/>
      <c r="AD11" s="11"/>
    </row>
    <row r="12" spans="1:30" s="1" customFormat="1" ht="17.25" customHeight="1">
      <c r="A12" s="51"/>
      <c r="B12" s="154" t="s">
        <v>0</v>
      </c>
      <c r="C12" s="154"/>
      <c r="D12" s="154"/>
      <c r="E12" s="154"/>
      <c r="F12" s="154"/>
      <c r="G12" s="154"/>
      <c r="H12" s="154"/>
      <c r="I12" s="154"/>
      <c r="J12" s="124">
        <f>J6+J8+J10</f>
        <v>3610</v>
      </c>
      <c r="K12" s="124">
        <f t="shared" ref="K12:M12" si="2">K6+K8+K10</f>
        <v>3572</v>
      </c>
      <c r="L12" s="124">
        <f t="shared" si="2"/>
        <v>2562</v>
      </c>
      <c r="M12" s="124">
        <f t="shared" si="2"/>
        <v>2039</v>
      </c>
      <c r="N12" s="127">
        <f>SUM(J12:M12)</f>
        <v>11783</v>
      </c>
      <c r="O12" s="60"/>
      <c r="P12" s="7"/>
      <c r="R12" s="19"/>
      <c r="S12" s="9"/>
      <c r="T12" s="19"/>
      <c r="U12" s="9"/>
      <c r="V12" s="19"/>
      <c r="W12" s="9"/>
      <c r="X12" s="19"/>
      <c r="Y12" s="9"/>
      <c r="Z12" s="19"/>
      <c r="AA12" s="9"/>
      <c r="AB12" s="19"/>
    </row>
    <row r="13" spans="1:30" s="1" customFormat="1" ht="27" customHeight="1">
      <c r="A13" s="46">
        <v>2</v>
      </c>
      <c r="B13" s="158" t="s">
        <v>118</v>
      </c>
      <c r="C13" s="158"/>
      <c r="D13" s="158"/>
      <c r="E13" s="158"/>
      <c r="F13" s="158"/>
      <c r="G13" s="158"/>
      <c r="H13" s="158"/>
      <c r="I13" s="158"/>
      <c r="J13" s="158"/>
      <c r="K13" s="158"/>
      <c r="L13" s="158"/>
      <c r="M13" s="158"/>
      <c r="N13" s="158"/>
      <c r="O13" s="158"/>
      <c r="P13" s="7"/>
      <c r="Q13" s="7"/>
    </row>
    <row r="14" spans="1:30" s="1" customFormat="1" ht="24" customHeight="1">
      <c r="A14" s="50"/>
      <c r="B14" s="47"/>
      <c r="C14" s="47"/>
      <c r="D14" s="48"/>
      <c r="E14" s="48"/>
      <c r="F14" s="48"/>
      <c r="G14" s="48"/>
      <c r="H14" s="48"/>
      <c r="I14" s="48"/>
      <c r="J14" s="12" t="s">
        <v>3</v>
      </c>
      <c r="K14" s="13" t="s">
        <v>6</v>
      </c>
      <c r="L14" s="13" t="s">
        <v>4</v>
      </c>
      <c r="M14" s="13" t="s">
        <v>5</v>
      </c>
      <c r="N14" s="123" t="s">
        <v>0</v>
      </c>
      <c r="O14" s="61"/>
      <c r="P14" s="22"/>
      <c r="Q14" s="7"/>
    </row>
    <row r="15" spans="1:30" s="1" customFormat="1" ht="17.25" customHeight="1">
      <c r="A15" s="51"/>
      <c r="B15" s="159" t="s">
        <v>10</v>
      </c>
      <c r="C15" s="159"/>
      <c r="D15" s="159"/>
      <c r="E15" s="159"/>
      <c r="F15" s="159"/>
      <c r="G15" s="159"/>
      <c r="H15" s="159"/>
      <c r="I15" s="159"/>
      <c r="J15" s="85">
        <v>573</v>
      </c>
      <c r="K15" s="85">
        <v>199</v>
      </c>
      <c r="L15" s="85">
        <v>66</v>
      </c>
      <c r="M15" s="105">
        <v>14</v>
      </c>
      <c r="N15" s="105">
        <f>SUM(J15:M15)</f>
        <v>852</v>
      </c>
      <c r="O15" s="62"/>
    </row>
    <row r="16" spans="1:30" s="1" customFormat="1" ht="17.25" customHeight="1">
      <c r="A16" s="51"/>
      <c r="B16" s="159"/>
      <c r="C16" s="159"/>
      <c r="D16" s="159"/>
      <c r="E16" s="159"/>
      <c r="F16" s="159"/>
      <c r="G16" s="159"/>
      <c r="H16" s="159"/>
      <c r="I16" s="159"/>
      <c r="J16" s="86">
        <f>J15/J31</f>
        <v>0.15872576177285319</v>
      </c>
      <c r="K16" s="86">
        <f>K15/K31</f>
        <v>5.5711086226203806E-2</v>
      </c>
      <c r="L16" s="86">
        <f>L15/L31</f>
        <v>2.576112412177986E-2</v>
      </c>
      <c r="M16" s="106">
        <f>M15/$M$31</f>
        <v>6.8661108386463953E-3</v>
      </c>
      <c r="N16" s="106">
        <f>N15/$N$12</f>
        <v>7.2307561741491985E-2</v>
      </c>
      <c r="O16" s="63"/>
      <c r="P16" s="26"/>
      <c r="Q16" s="7"/>
    </row>
    <row r="17" spans="1:30" s="1" customFormat="1" ht="17.25" customHeight="1">
      <c r="A17" s="51"/>
      <c r="B17" s="130" t="s">
        <v>11</v>
      </c>
      <c r="C17" s="130"/>
      <c r="D17" s="130"/>
      <c r="E17" s="130"/>
      <c r="F17" s="130"/>
      <c r="G17" s="130"/>
      <c r="H17" s="130"/>
      <c r="I17" s="130"/>
      <c r="J17" s="87">
        <v>616</v>
      </c>
      <c r="K17" s="87">
        <v>305</v>
      </c>
      <c r="L17" s="87">
        <v>111</v>
      </c>
      <c r="M17" s="87">
        <v>20</v>
      </c>
      <c r="N17" s="87">
        <f t="shared" ref="N17" si="3">SUM(J17:M17)</f>
        <v>1052</v>
      </c>
      <c r="O17" s="62"/>
      <c r="P17" s="25"/>
      <c r="Q17" s="7"/>
    </row>
    <row r="18" spans="1:30" s="1" customFormat="1" ht="17.25" customHeight="1">
      <c r="A18" s="51"/>
      <c r="B18" s="130"/>
      <c r="C18" s="130"/>
      <c r="D18" s="130"/>
      <c r="E18" s="130"/>
      <c r="F18" s="130"/>
      <c r="G18" s="130"/>
      <c r="H18" s="130"/>
      <c r="I18" s="130"/>
      <c r="J18" s="88">
        <f>J17/J31</f>
        <v>0.1706371191135734</v>
      </c>
      <c r="K18" s="88">
        <f>K17/K31</f>
        <v>8.5386338185890254E-2</v>
      </c>
      <c r="L18" s="88">
        <f>L17/L31</f>
        <v>4.3325526932084309E-2</v>
      </c>
      <c r="M18" s="88">
        <f t="shared" ref="M18" si="4">M17/$M$31</f>
        <v>9.8087297694948502E-3</v>
      </c>
      <c r="N18" s="88">
        <f t="shared" ref="N18" si="5">N17/$N$12</f>
        <v>8.9281167784095727E-2</v>
      </c>
      <c r="O18" s="64"/>
      <c r="P18" s="26"/>
      <c r="Q18" s="7"/>
    </row>
    <row r="19" spans="1:30" s="1" customFormat="1" ht="17.25" customHeight="1">
      <c r="A19" s="51"/>
      <c r="B19" s="159" t="s">
        <v>16</v>
      </c>
      <c r="C19" s="159"/>
      <c r="D19" s="159"/>
      <c r="E19" s="159"/>
      <c r="F19" s="159"/>
      <c r="G19" s="159"/>
      <c r="H19" s="159"/>
      <c r="I19" s="159"/>
      <c r="J19" s="85">
        <v>751</v>
      </c>
      <c r="K19" s="85">
        <v>518</v>
      </c>
      <c r="L19" s="85">
        <v>249</v>
      </c>
      <c r="M19" s="105">
        <v>73</v>
      </c>
      <c r="N19" s="105">
        <f t="shared" ref="N19" si="6">SUM(J19:M19)</f>
        <v>1591</v>
      </c>
      <c r="O19" s="64"/>
      <c r="P19" s="25"/>
      <c r="Q19" s="7"/>
    </row>
    <row r="20" spans="1:30" s="1" customFormat="1" ht="17.25" customHeight="1">
      <c r="A20" s="51"/>
      <c r="B20" s="159"/>
      <c r="C20" s="159"/>
      <c r="D20" s="159"/>
      <c r="E20" s="159"/>
      <c r="F20" s="159"/>
      <c r="G20" s="159"/>
      <c r="H20" s="159"/>
      <c r="I20" s="159"/>
      <c r="J20" s="86">
        <f>J19/J31</f>
        <v>0.20803324099722992</v>
      </c>
      <c r="K20" s="86">
        <f>K19/K31</f>
        <v>0.14501679731243</v>
      </c>
      <c r="L20" s="86">
        <f>L19/L31</f>
        <v>9.7189695550351285E-2</v>
      </c>
      <c r="M20" s="106">
        <f t="shared" ref="M20" si="7">M19/$M$31</f>
        <v>3.5801863658656202E-2</v>
      </c>
      <c r="N20" s="106">
        <f t="shared" ref="N20" si="8">N19/$N$12</f>
        <v>0.13502503606891283</v>
      </c>
      <c r="O20" s="64"/>
      <c r="P20" s="26"/>
      <c r="Q20" s="7"/>
    </row>
    <row r="21" spans="1:30" s="1" customFormat="1" ht="17.25" customHeight="1">
      <c r="A21" s="51"/>
      <c r="B21" s="130" t="s">
        <v>12</v>
      </c>
      <c r="C21" s="130"/>
      <c r="D21" s="130"/>
      <c r="E21" s="130"/>
      <c r="F21" s="130"/>
      <c r="G21" s="130"/>
      <c r="H21" s="130"/>
      <c r="I21" s="130"/>
      <c r="J21" s="87">
        <v>720</v>
      </c>
      <c r="K21" s="87">
        <v>861</v>
      </c>
      <c r="L21" s="87">
        <v>629</v>
      </c>
      <c r="M21" s="87">
        <v>216</v>
      </c>
      <c r="N21" s="87">
        <f t="shared" ref="N21" si="9">SUM(J21:M21)</f>
        <v>2426</v>
      </c>
      <c r="O21" s="63"/>
      <c r="P21" s="25"/>
      <c r="Q21" s="7"/>
    </row>
    <row r="22" spans="1:30" s="1" customFormat="1" ht="17.25" customHeight="1">
      <c r="A22" s="51"/>
      <c r="B22" s="130"/>
      <c r="C22" s="130"/>
      <c r="D22" s="130"/>
      <c r="E22" s="130"/>
      <c r="F22" s="130"/>
      <c r="G22" s="130"/>
      <c r="H22" s="130"/>
      <c r="I22" s="130"/>
      <c r="J22" s="88">
        <f>J21/J31</f>
        <v>0.1994459833795014</v>
      </c>
      <c r="K22" s="88">
        <f>K21/K31</f>
        <v>0.2410414333706607</v>
      </c>
      <c r="L22" s="88">
        <f>L21/L31</f>
        <v>0.24551131928181108</v>
      </c>
      <c r="M22" s="88">
        <f t="shared" ref="M22" si="10">M21/$M$31</f>
        <v>0.10593428151054439</v>
      </c>
      <c r="N22" s="88">
        <f t="shared" ref="N22" si="11">N21/$N$12</f>
        <v>0.2058898412967835</v>
      </c>
      <c r="O22" s="63"/>
      <c r="P22" s="27"/>
      <c r="Q22" s="7"/>
    </row>
    <row r="23" spans="1:30" s="1" customFormat="1" ht="17.25" customHeight="1">
      <c r="A23" s="52"/>
      <c r="B23" s="159" t="s">
        <v>13</v>
      </c>
      <c r="C23" s="159"/>
      <c r="D23" s="159"/>
      <c r="E23" s="159"/>
      <c r="F23" s="159"/>
      <c r="G23" s="159"/>
      <c r="H23" s="159"/>
      <c r="I23" s="159"/>
      <c r="J23" s="85">
        <v>401</v>
      </c>
      <c r="K23" s="85">
        <v>681</v>
      </c>
      <c r="L23" s="85">
        <v>647</v>
      </c>
      <c r="M23" s="105">
        <v>426</v>
      </c>
      <c r="N23" s="105">
        <f t="shared" ref="N23" si="12">SUM(J23:M23)</f>
        <v>2155</v>
      </c>
      <c r="O23" s="65"/>
      <c r="P23" s="25"/>
      <c r="Q23" s="7"/>
    </row>
    <row r="24" spans="1:30" s="1" customFormat="1" ht="17.25" customHeight="1">
      <c r="A24" s="52"/>
      <c r="B24" s="159"/>
      <c r="C24" s="159"/>
      <c r="D24" s="159"/>
      <c r="E24" s="159"/>
      <c r="F24" s="159"/>
      <c r="G24" s="159"/>
      <c r="H24" s="159"/>
      <c r="I24" s="159"/>
      <c r="J24" s="86">
        <f>J23/J31</f>
        <v>0.1110803324099723</v>
      </c>
      <c r="K24" s="86">
        <f>K23/K31</f>
        <v>0.19064949608062709</v>
      </c>
      <c r="L24" s="86">
        <f>L23/L31</f>
        <v>0.25253708040593287</v>
      </c>
      <c r="M24" s="106">
        <f t="shared" ref="M24" si="13">M23/$M$31</f>
        <v>0.20892594409024032</v>
      </c>
      <c r="N24" s="106">
        <f t="shared" ref="N24" si="14">N23/$N$12</f>
        <v>0.18289060510905542</v>
      </c>
      <c r="O24" s="66"/>
      <c r="P24" s="20"/>
      <c r="Q24" s="7"/>
    </row>
    <row r="25" spans="1:30" s="1" customFormat="1" ht="17.25" customHeight="1">
      <c r="A25" s="52"/>
      <c r="B25" s="130" t="s">
        <v>17</v>
      </c>
      <c r="C25" s="130"/>
      <c r="D25" s="130"/>
      <c r="E25" s="130"/>
      <c r="F25" s="130"/>
      <c r="G25" s="130"/>
      <c r="H25" s="130"/>
      <c r="I25" s="130"/>
      <c r="J25" s="87">
        <v>233</v>
      </c>
      <c r="K25" s="87">
        <v>423</v>
      </c>
      <c r="L25" s="87">
        <v>398</v>
      </c>
      <c r="M25" s="87">
        <v>404</v>
      </c>
      <c r="N25" s="87">
        <f t="shared" ref="N25" si="15">SUM(J25:M25)</f>
        <v>1458</v>
      </c>
      <c r="O25" s="65"/>
      <c r="P25" s="25"/>
      <c r="Q25" s="7"/>
    </row>
    <row r="26" spans="1:30" s="1" customFormat="1" ht="17.25" customHeight="1">
      <c r="A26" s="52"/>
      <c r="B26" s="130"/>
      <c r="C26" s="130"/>
      <c r="D26" s="130"/>
      <c r="E26" s="130"/>
      <c r="F26" s="130"/>
      <c r="G26" s="130"/>
      <c r="H26" s="130"/>
      <c r="I26" s="130"/>
      <c r="J26" s="88">
        <f>J25/J31</f>
        <v>6.4542936288088645E-2</v>
      </c>
      <c r="K26" s="88">
        <f>K25/K31</f>
        <v>0.11842105263157894</v>
      </c>
      <c r="L26" s="88">
        <f>L25/L31</f>
        <v>0.15534738485558158</v>
      </c>
      <c r="M26" s="88">
        <f t="shared" ref="M26" si="16">M25/$M$31</f>
        <v>0.19813634134379599</v>
      </c>
      <c r="N26" s="88">
        <f t="shared" ref="N26" si="17">N25/$N$12</f>
        <v>0.12373758805058134</v>
      </c>
      <c r="O26" s="66"/>
      <c r="P26" s="24"/>
      <c r="Q26" s="7"/>
    </row>
    <row r="27" spans="1:30" s="1" customFormat="1" ht="17.25" customHeight="1">
      <c r="A27" s="52"/>
      <c r="B27" s="159" t="s">
        <v>14</v>
      </c>
      <c r="C27" s="159"/>
      <c r="D27" s="159"/>
      <c r="E27" s="159"/>
      <c r="F27" s="159"/>
      <c r="G27" s="159"/>
      <c r="H27" s="159"/>
      <c r="I27" s="159"/>
      <c r="J27" s="85">
        <v>136</v>
      </c>
      <c r="K27" s="85">
        <v>223</v>
      </c>
      <c r="L27" s="85">
        <v>200</v>
      </c>
      <c r="M27" s="105">
        <v>259</v>
      </c>
      <c r="N27" s="105">
        <f t="shared" ref="N27" si="18">SUM(J27:M27)</f>
        <v>818</v>
      </c>
      <c r="O27" s="66"/>
      <c r="P27" s="19"/>
      <c r="Q27" s="7"/>
    </row>
    <row r="28" spans="1:30" s="1" customFormat="1" ht="17.25" customHeight="1">
      <c r="A28" s="52"/>
      <c r="B28" s="159"/>
      <c r="C28" s="159"/>
      <c r="D28" s="159"/>
      <c r="E28" s="159"/>
      <c r="F28" s="159"/>
      <c r="G28" s="159"/>
      <c r="H28" s="159"/>
      <c r="I28" s="159"/>
      <c r="J28" s="86">
        <f>J27/J31</f>
        <v>3.7673130193905814E-2</v>
      </c>
      <c r="K28" s="86">
        <f>K27/K31</f>
        <v>6.2430011198208284E-2</v>
      </c>
      <c r="L28" s="86">
        <f>L27/L31</f>
        <v>7.8064012490242002E-2</v>
      </c>
      <c r="M28" s="106">
        <f t="shared" ref="M28" si="19">M27/$M$31</f>
        <v>0.12702305051495832</v>
      </c>
      <c r="N28" s="106">
        <f t="shared" ref="N28" si="20">N27/$N$12</f>
        <v>6.942204871424934E-2</v>
      </c>
      <c r="O28" s="66"/>
      <c r="P28" s="20"/>
      <c r="Q28" s="7"/>
    </row>
    <row r="29" spans="1:30" s="1" customFormat="1" ht="17.25" customHeight="1">
      <c r="A29" s="52"/>
      <c r="B29" s="130" t="s">
        <v>15</v>
      </c>
      <c r="C29" s="130"/>
      <c r="D29" s="130"/>
      <c r="E29" s="130"/>
      <c r="F29" s="130"/>
      <c r="G29" s="130"/>
      <c r="H29" s="130"/>
      <c r="I29" s="130"/>
      <c r="J29" s="87">
        <v>180</v>
      </c>
      <c r="K29" s="87">
        <v>362</v>
      </c>
      <c r="L29" s="87">
        <v>262</v>
      </c>
      <c r="M29" s="87">
        <v>627</v>
      </c>
      <c r="N29" s="87">
        <f t="shared" ref="N29:N31" si="21">SUM(J29:M29)</f>
        <v>1431</v>
      </c>
      <c r="O29" s="66"/>
      <c r="P29" s="14"/>
      <c r="Q29" s="7"/>
    </row>
    <row r="30" spans="1:30" s="1" customFormat="1" ht="17.25" customHeight="1">
      <c r="A30" s="53"/>
      <c r="B30" s="130"/>
      <c r="C30" s="130"/>
      <c r="D30" s="130"/>
      <c r="E30" s="130"/>
      <c r="F30" s="130"/>
      <c r="G30" s="130"/>
      <c r="H30" s="130"/>
      <c r="I30" s="130"/>
      <c r="J30" s="88">
        <f>J29/J31</f>
        <v>4.9861495844875349E-2</v>
      </c>
      <c r="K30" s="88">
        <f>K29/K31</f>
        <v>0.1013437849944009</v>
      </c>
      <c r="L30" s="88">
        <f>L29/L31</f>
        <v>0.10226385636221702</v>
      </c>
      <c r="M30" s="88">
        <f t="shared" ref="M30" si="22">M29/$M$31</f>
        <v>0.30750367827366354</v>
      </c>
      <c r="N30" s="88">
        <f t="shared" ref="N30" si="23">N29/$N$12</f>
        <v>0.12144615123482984</v>
      </c>
      <c r="O30" s="67"/>
      <c r="P30" s="14"/>
      <c r="Q30" s="7"/>
    </row>
    <row r="31" spans="1:30" s="1" customFormat="1" ht="17.25" customHeight="1">
      <c r="A31" s="52"/>
      <c r="B31" s="178" t="s">
        <v>0</v>
      </c>
      <c r="C31" s="140"/>
      <c r="D31" s="140"/>
      <c r="E31" s="140"/>
      <c r="F31" s="140"/>
      <c r="G31" s="140"/>
      <c r="H31" s="140"/>
      <c r="I31" s="140"/>
      <c r="J31" s="126">
        <f>J12</f>
        <v>3610</v>
      </c>
      <c r="K31" s="126">
        <f t="shared" ref="K31:M31" si="24">K12</f>
        <v>3572</v>
      </c>
      <c r="L31" s="126">
        <f t="shared" si="24"/>
        <v>2562</v>
      </c>
      <c r="M31" s="126">
        <f t="shared" si="24"/>
        <v>2039</v>
      </c>
      <c r="N31" s="128">
        <f t="shared" si="21"/>
        <v>11783</v>
      </c>
      <c r="O31" s="61"/>
      <c r="P31" s="14"/>
      <c r="Q31" s="7"/>
    </row>
    <row r="32" spans="1:30" s="1" customFormat="1" ht="31.5" customHeight="1">
      <c r="A32" s="54" t="s">
        <v>36</v>
      </c>
      <c r="B32" s="179" t="s">
        <v>37</v>
      </c>
      <c r="C32" s="179"/>
      <c r="D32" s="179"/>
      <c r="E32" s="179"/>
      <c r="F32" s="179"/>
      <c r="G32" s="179"/>
      <c r="H32" s="179"/>
      <c r="I32" s="179"/>
      <c r="J32" s="179"/>
      <c r="K32" s="179"/>
      <c r="L32" s="179"/>
      <c r="M32" s="179"/>
      <c r="N32" s="179"/>
      <c r="O32" s="179"/>
      <c r="P32" s="6"/>
      <c r="Q32" s="11"/>
      <c r="R32" s="33"/>
      <c r="S32" s="34"/>
      <c r="T32" s="35"/>
      <c r="U32" s="11"/>
      <c r="V32" s="11"/>
      <c r="W32" s="11"/>
      <c r="X32" s="11"/>
      <c r="Y32" s="11"/>
      <c r="Z32" s="11"/>
      <c r="AA32" s="11"/>
      <c r="AB32" s="11"/>
      <c r="AC32" s="11"/>
      <c r="AD32" s="11"/>
    </row>
    <row r="33" spans="1:30" s="1" customFormat="1" ht="24" customHeight="1">
      <c r="A33" s="50"/>
      <c r="B33" s="47"/>
      <c r="C33" s="47"/>
      <c r="D33" s="48"/>
      <c r="E33" s="48"/>
      <c r="F33" s="48"/>
      <c r="G33" s="48"/>
      <c r="H33" s="48"/>
      <c r="I33" s="48"/>
      <c r="J33" s="12" t="s">
        <v>3</v>
      </c>
      <c r="K33" s="13" t="s">
        <v>6</v>
      </c>
      <c r="L33" s="13" t="s">
        <v>4</v>
      </c>
      <c r="M33" s="13" t="s">
        <v>5</v>
      </c>
      <c r="N33" s="123" t="s">
        <v>0</v>
      </c>
      <c r="O33" s="28"/>
      <c r="P33" s="6"/>
      <c r="Q33" s="11"/>
      <c r="R33" s="33"/>
      <c r="S33" s="34"/>
      <c r="T33" s="35"/>
      <c r="U33" s="21"/>
      <c r="V33" s="22"/>
      <c r="W33" s="21"/>
      <c r="X33" s="23"/>
      <c r="Y33" s="21"/>
      <c r="Z33" s="23"/>
      <c r="AA33" s="21"/>
      <c r="AB33" s="23"/>
      <c r="AC33" s="11"/>
      <c r="AD33" s="11"/>
    </row>
    <row r="34" spans="1:30" s="1" customFormat="1" ht="17.25" customHeight="1">
      <c r="A34" s="51"/>
      <c r="B34" s="159" t="s">
        <v>38</v>
      </c>
      <c r="C34" s="159"/>
      <c r="D34" s="159"/>
      <c r="E34" s="159"/>
      <c r="F34" s="159"/>
      <c r="G34" s="159"/>
      <c r="H34" s="159"/>
      <c r="I34" s="159"/>
      <c r="J34" s="85">
        <v>3214</v>
      </c>
      <c r="K34" s="85">
        <v>3412</v>
      </c>
      <c r="L34" s="85">
        <v>2482</v>
      </c>
      <c r="M34" s="85">
        <v>1997</v>
      </c>
      <c r="N34" s="85">
        <f t="shared" ref="N34:N36" si="25">SUM(J34:M34)</f>
        <v>11105</v>
      </c>
      <c r="O34" s="29"/>
      <c r="P34" s="7"/>
      <c r="Q34" s="11"/>
      <c r="R34" s="18"/>
      <c r="S34" s="21"/>
      <c r="T34" s="10"/>
      <c r="U34" s="21"/>
      <c r="V34" s="10"/>
      <c r="W34" s="21"/>
      <c r="X34" s="18"/>
      <c r="Y34" s="21"/>
      <c r="Z34" s="10"/>
      <c r="AA34" s="21"/>
      <c r="AB34" s="10"/>
      <c r="AC34" s="11"/>
      <c r="AD34" s="11"/>
    </row>
    <row r="35" spans="1:30" s="1" customFormat="1" ht="17.25" customHeight="1">
      <c r="A35" s="51"/>
      <c r="B35" s="159"/>
      <c r="C35" s="159"/>
      <c r="D35" s="159"/>
      <c r="E35" s="159"/>
      <c r="F35" s="159"/>
      <c r="G35" s="159"/>
      <c r="H35" s="159"/>
      <c r="I35" s="159"/>
      <c r="J35" s="86">
        <f>J34/J38</f>
        <v>0.89030470914127424</v>
      </c>
      <c r="K35" s="86">
        <f>K34/K38</f>
        <v>0.95520716685330342</v>
      </c>
      <c r="L35" s="86">
        <f>L34/L38</f>
        <v>0.96877439500390317</v>
      </c>
      <c r="M35" s="106">
        <f>M34/$M$38</f>
        <v>0.97940166748406077</v>
      </c>
      <c r="N35" s="106">
        <f>N34/$N$38</f>
        <v>0.9424594755155733</v>
      </c>
      <c r="O35" s="58"/>
      <c r="P35" s="7"/>
      <c r="Q35" s="11"/>
      <c r="R35" s="24"/>
      <c r="S35" s="21"/>
      <c r="T35" s="24"/>
      <c r="U35" s="21"/>
      <c r="V35" s="24"/>
      <c r="W35" s="21"/>
      <c r="X35" s="24"/>
      <c r="Y35" s="21"/>
      <c r="Z35" s="24"/>
      <c r="AA35" s="21"/>
      <c r="AB35" s="24"/>
      <c r="AC35" s="11"/>
      <c r="AD35" s="11"/>
    </row>
    <row r="36" spans="1:30" s="1" customFormat="1" ht="17.25" customHeight="1">
      <c r="A36" s="51"/>
      <c r="B36" s="130" t="s">
        <v>39</v>
      </c>
      <c r="C36" s="130"/>
      <c r="D36" s="130"/>
      <c r="E36" s="130"/>
      <c r="F36" s="130"/>
      <c r="G36" s="130"/>
      <c r="H36" s="130"/>
      <c r="I36" s="130"/>
      <c r="J36" s="87">
        <v>396</v>
      </c>
      <c r="K36" s="87">
        <v>160</v>
      </c>
      <c r="L36" s="87">
        <v>80</v>
      </c>
      <c r="M36" s="87">
        <v>42</v>
      </c>
      <c r="N36" s="87">
        <f t="shared" si="25"/>
        <v>678</v>
      </c>
      <c r="O36" s="57"/>
      <c r="P36" s="7"/>
      <c r="Q36" s="11"/>
      <c r="R36" s="25"/>
      <c r="S36" s="21"/>
      <c r="T36" s="25"/>
      <c r="U36" s="21"/>
      <c r="V36" s="25"/>
      <c r="W36" s="21"/>
      <c r="X36" s="18"/>
      <c r="Y36" s="21"/>
      <c r="Z36" s="10"/>
      <c r="AA36" s="21"/>
      <c r="AB36" s="10"/>
      <c r="AC36" s="11"/>
      <c r="AD36" s="11"/>
    </row>
    <row r="37" spans="1:30" s="1" customFormat="1" ht="17.25" customHeight="1">
      <c r="A37" s="51"/>
      <c r="B37" s="130"/>
      <c r="C37" s="130"/>
      <c r="D37" s="130"/>
      <c r="E37" s="130"/>
      <c r="F37" s="130"/>
      <c r="G37" s="130"/>
      <c r="H37" s="130"/>
      <c r="I37" s="130"/>
      <c r="J37" s="88">
        <f>J36/J38</f>
        <v>0.10969529085872576</v>
      </c>
      <c r="K37" s="88">
        <f>K36/K38</f>
        <v>4.4792833146696527E-2</v>
      </c>
      <c r="L37" s="88">
        <f>L36/L38</f>
        <v>3.1225604996096799E-2</v>
      </c>
      <c r="M37" s="88">
        <f>M36/$M$38</f>
        <v>2.0598332515939184E-2</v>
      </c>
      <c r="N37" s="88">
        <f>N36/$N$38</f>
        <v>5.7540524484426717E-2</v>
      </c>
      <c r="O37" s="59"/>
      <c r="P37" s="7"/>
      <c r="Q37" s="11"/>
      <c r="R37" s="26"/>
      <c r="S37" s="21"/>
      <c r="T37" s="26"/>
      <c r="U37" s="21"/>
      <c r="V37" s="26"/>
      <c r="W37" s="21"/>
      <c r="X37" s="26"/>
      <c r="Y37" s="21"/>
      <c r="Z37" s="26"/>
      <c r="AA37" s="21"/>
      <c r="AB37" s="26"/>
      <c r="AC37" s="11"/>
      <c r="AD37" s="11"/>
    </row>
    <row r="38" spans="1:30" s="1" customFormat="1" ht="17.25" customHeight="1">
      <c r="A38" s="51"/>
      <c r="B38" s="159" t="s">
        <v>0</v>
      </c>
      <c r="C38" s="159"/>
      <c r="D38" s="159"/>
      <c r="E38" s="159"/>
      <c r="F38" s="159"/>
      <c r="G38" s="159"/>
      <c r="H38" s="159"/>
      <c r="I38" s="159"/>
      <c r="J38" s="125">
        <f>J34+J36</f>
        <v>3610</v>
      </c>
      <c r="K38" s="125">
        <f t="shared" ref="K38:M38" si="26">K34+K36</f>
        <v>3572</v>
      </c>
      <c r="L38" s="125">
        <f t="shared" si="26"/>
        <v>2562</v>
      </c>
      <c r="M38" s="125">
        <f t="shared" si="26"/>
        <v>2039</v>
      </c>
      <c r="N38" s="129">
        <f t="shared" ref="N38" si="27">SUM(J38:M38)</f>
        <v>11783</v>
      </c>
      <c r="O38" s="59"/>
      <c r="P38" s="7"/>
      <c r="Q38" s="11"/>
      <c r="R38" s="26"/>
      <c r="S38" s="21"/>
      <c r="T38" s="26"/>
      <c r="U38" s="21"/>
      <c r="V38" s="26"/>
      <c r="W38" s="21"/>
      <c r="X38" s="26"/>
      <c r="Y38" s="21"/>
      <c r="Z38" s="26"/>
      <c r="AA38" s="21"/>
      <c r="AB38" s="26"/>
      <c r="AC38" s="11"/>
      <c r="AD38" s="11"/>
    </row>
    <row r="39" spans="1:30" s="1" customFormat="1" ht="26.25" customHeight="1">
      <c r="A39" s="55" t="s">
        <v>41</v>
      </c>
      <c r="B39" s="158" t="s">
        <v>40</v>
      </c>
      <c r="C39" s="158"/>
      <c r="D39" s="158"/>
      <c r="E39" s="158"/>
      <c r="F39" s="158"/>
      <c r="G39" s="158"/>
      <c r="H39" s="158"/>
      <c r="I39" s="158"/>
      <c r="J39" s="158"/>
      <c r="K39" s="158"/>
      <c r="L39" s="158"/>
      <c r="M39" s="158"/>
      <c r="N39" s="158"/>
      <c r="O39" s="158"/>
      <c r="P39" s="14"/>
      <c r="Q39" s="7"/>
    </row>
    <row r="40" spans="1:30" s="1" customFormat="1" ht="24" customHeight="1">
      <c r="A40" s="50"/>
      <c r="B40" s="47"/>
      <c r="C40" s="47"/>
      <c r="D40" s="48"/>
      <c r="E40" s="48"/>
      <c r="F40" s="48"/>
      <c r="G40" s="48"/>
      <c r="H40" s="48"/>
      <c r="I40" s="48"/>
      <c r="J40" s="12" t="s">
        <v>3</v>
      </c>
      <c r="K40" s="13" t="s">
        <v>6</v>
      </c>
      <c r="L40" s="13" t="s">
        <v>4</v>
      </c>
      <c r="M40" s="13" t="s">
        <v>5</v>
      </c>
      <c r="N40" s="123" t="s">
        <v>0</v>
      </c>
      <c r="O40" s="36"/>
      <c r="P40" s="14"/>
      <c r="Q40" s="7"/>
    </row>
    <row r="41" spans="1:30" s="1" customFormat="1" ht="18" customHeight="1">
      <c r="A41" s="51"/>
      <c r="B41" s="159" t="s">
        <v>42</v>
      </c>
      <c r="C41" s="159"/>
      <c r="D41" s="159"/>
      <c r="E41" s="159"/>
      <c r="F41" s="159"/>
      <c r="G41" s="159"/>
      <c r="H41" s="159"/>
      <c r="I41" s="159"/>
      <c r="J41" s="85">
        <v>1867</v>
      </c>
      <c r="K41" s="85">
        <v>2381</v>
      </c>
      <c r="L41" s="85">
        <v>1910</v>
      </c>
      <c r="M41" s="85">
        <v>1501</v>
      </c>
      <c r="N41" s="85">
        <f t="shared" ref="N41:N65" si="28">SUM(J41:M41)</f>
        <v>7659</v>
      </c>
      <c r="O41" s="37"/>
      <c r="P41" s="14"/>
      <c r="Q41" s="7"/>
      <c r="R41"/>
      <c r="S41"/>
      <c r="T41"/>
      <c r="U41"/>
    </row>
    <row r="42" spans="1:30" s="1" customFormat="1" ht="18" customHeight="1">
      <c r="A42" s="51"/>
      <c r="B42" s="159"/>
      <c r="C42" s="159"/>
      <c r="D42" s="159"/>
      <c r="E42" s="159"/>
      <c r="F42" s="159"/>
      <c r="G42" s="159"/>
      <c r="H42" s="159"/>
      <c r="I42" s="159"/>
      <c r="J42" s="86">
        <f>J41/J38</f>
        <v>0.5171745152354571</v>
      </c>
      <c r="K42" s="86">
        <f>K41/K38</f>
        <v>0.66657334826427772</v>
      </c>
      <c r="L42" s="86">
        <f>L41/L38</f>
        <v>0.74551131928181114</v>
      </c>
      <c r="M42" s="106">
        <f>M41/$M$38</f>
        <v>0.73614516920058848</v>
      </c>
      <c r="N42" s="106">
        <f>N41/$N$38</f>
        <v>0.65000424340151064</v>
      </c>
      <c r="O42" s="63"/>
      <c r="P42" s="14"/>
      <c r="Q42" s="7"/>
    </row>
    <row r="43" spans="1:30" s="1" customFormat="1" ht="18" customHeight="1">
      <c r="A43" s="51"/>
      <c r="B43" s="130" t="s">
        <v>43</v>
      </c>
      <c r="C43" s="130"/>
      <c r="D43" s="130"/>
      <c r="E43" s="130"/>
      <c r="F43" s="130"/>
      <c r="G43" s="130"/>
      <c r="H43" s="130"/>
      <c r="I43" s="130"/>
      <c r="J43" s="87">
        <v>1245</v>
      </c>
      <c r="K43" s="87">
        <v>2207</v>
      </c>
      <c r="L43" s="87">
        <v>2162</v>
      </c>
      <c r="M43" s="87">
        <v>1667</v>
      </c>
      <c r="N43" s="87">
        <f t="shared" si="28"/>
        <v>7281</v>
      </c>
      <c r="O43" s="62"/>
      <c r="P43" s="14"/>
      <c r="Q43" s="7"/>
      <c r="R43"/>
      <c r="S43"/>
      <c r="T43"/>
      <c r="U43"/>
    </row>
    <row r="44" spans="1:30" s="1" customFormat="1" ht="18" customHeight="1">
      <c r="A44" s="51"/>
      <c r="B44" s="130"/>
      <c r="C44" s="130"/>
      <c r="D44" s="130"/>
      <c r="E44" s="130"/>
      <c r="F44" s="130"/>
      <c r="G44" s="130"/>
      <c r="H44" s="130"/>
      <c r="I44" s="130"/>
      <c r="J44" s="88">
        <f>J43/J38</f>
        <v>0.34487534626038779</v>
      </c>
      <c r="K44" s="88">
        <f>K43/K38</f>
        <v>0.6178611422172452</v>
      </c>
      <c r="L44" s="88">
        <f>L43/L38</f>
        <v>0.84387197501951605</v>
      </c>
      <c r="M44" s="88">
        <f t="shared" ref="M44" si="29">M43/$M$38</f>
        <v>0.81755762628739581</v>
      </c>
      <c r="N44" s="88">
        <f t="shared" ref="N44" si="30">N43/$N$38</f>
        <v>0.61792412798098961</v>
      </c>
      <c r="O44" s="64"/>
      <c r="P44" s="14"/>
      <c r="Q44" s="7"/>
      <c r="R44"/>
      <c r="S44"/>
      <c r="T44"/>
      <c r="U44"/>
    </row>
    <row r="45" spans="1:30" s="1" customFormat="1" ht="18" customHeight="1">
      <c r="A45" s="51"/>
      <c r="B45" s="159" t="s">
        <v>119</v>
      </c>
      <c r="C45" s="159"/>
      <c r="D45" s="159"/>
      <c r="E45" s="159"/>
      <c r="F45" s="159"/>
      <c r="G45" s="159"/>
      <c r="H45" s="159"/>
      <c r="I45" s="159"/>
      <c r="J45" s="85">
        <v>1186</v>
      </c>
      <c r="K45" s="85">
        <v>2114</v>
      </c>
      <c r="L45" s="85">
        <v>1957</v>
      </c>
      <c r="M45" s="105">
        <v>1462</v>
      </c>
      <c r="N45" s="105">
        <f t="shared" si="28"/>
        <v>6719</v>
      </c>
      <c r="O45" s="64"/>
      <c r="P45" s="14"/>
      <c r="Q45" s="7"/>
      <c r="R45"/>
      <c r="S45"/>
      <c r="T45"/>
      <c r="U45"/>
    </row>
    <row r="46" spans="1:30" s="1" customFormat="1" ht="18" customHeight="1">
      <c r="A46" s="51"/>
      <c r="B46" s="159"/>
      <c r="C46" s="159"/>
      <c r="D46" s="159"/>
      <c r="E46" s="159"/>
      <c r="F46" s="159"/>
      <c r="G46" s="159"/>
      <c r="H46" s="159"/>
      <c r="I46" s="159"/>
      <c r="J46" s="86">
        <f>J45/J38</f>
        <v>0.32853185595567869</v>
      </c>
      <c r="K46" s="86">
        <f>K45/K38</f>
        <v>0.59182530795072785</v>
      </c>
      <c r="L46" s="86">
        <f>L45/L38</f>
        <v>0.76385636221701791</v>
      </c>
      <c r="M46" s="106">
        <f t="shared" ref="M46" si="31">M45/$M$38</f>
        <v>0.71701814615007353</v>
      </c>
      <c r="N46" s="106">
        <f t="shared" ref="N46" si="32">N45/$N$38</f>
        <v>0.57022829500127303</v>
      </c>
      <c r="O46" s="64"/>
      <c r="P46" s="14"/>
      <c r="Q46" s="7"/>
    </row>
    <row r="47" spans="1:30" s="1" customFormat="1" ht="18" customHeight="1">
      <c r="A47" s="51"/>
      <c r="B47" s="130" t="s">
        <v>19</v>
      </c>
      <c r="C47" s="130"/>
      <c r="D47" s="130"/>
      <c r="E47" s="130"/>
      <c r="F47" s="130"/>
      <c r="G47" s="130"/>
      <c r="H47" s="130"/>
      <c r="I47" s="130"/>
      <c r="J47" s="87">
        <v>1226</v>
      </c>
      <c r="K47" s="87">
        <v>1548</v>
      </c>
      <c r="L47" s="87">
        <v>1386</v>
      </c>
      <c r="M47" s="87">
        <v>1015</v>
      </c>
      <c r="N47" s="87">
        <f t="shared" si="28"/>
        <v>5175</v>
      </c>
      <c r="O47" s="63"/>
      <c r="P47" s="14"/>
      <c r="Q47" s="7"/>
    </row>
    <row r="48" spans="1:30" s="1" customFormat="1" ht="18" customHeight="1">
      <c r="A48" s="51"/>
      <c r="B48" s="130"/>
      <c r="C48" s="130"/>
      <c r="D48" s="130"/>
      <c r="E48" s="130"/>
      <c r="F48" s="130"/>
      <c r="G48" s="130"/>
      <c r="H48" s="130"/>
      <c r="I48" s="130"/>
      <c r="J48" s="88">
        <f>J47/J38</f>
        <v>0.33961218836565099</v>
      </c>
      <c r="K48" s="88">
        <f>K47/K38</f>
        <v>0.43337066069428892</v>
      </c>
      <c r="L48" s="88">
        <f>L47/L38</f>
        <v>0.54098360655737709</v>
      </c>
      <c r="M48" s="88">
        <f t="shared" ref="M48" si="33">M47/$M$38</f>
        <v>0.49779303580186368</v>
      </c>
      <c r="N48" s="88">
        <f t="shared" ref="N48" si="34">N47/$N$38</f>
        <v>0.43919205635237207</v>
      </c>
      <c r="O48" s="63"/>
      <c r="P48" s="14"/>
      <c r="Q48" s="7"/>
    </row>
    <row r="49" spans="1:22" s="1" customFormat="1" ht="18" customHeight="1">
      <c r="A49" s="52"/>
      <c r="B49" s="159" t="s">
        <v>44</v>
      </c>
      <c r="C49" s="159"/>
      <c r="D49" s="159"/>
      <c r="E49" s="159"/>
      <c r="F49" s="159"/>
      <c r="G49" s="159"/>
      <c r="H49" s="159"/>
      <c r="I49" s="159"/>
      <c r="J49" s="85">
        <v>2081</v>
      </c>
      <c r="K49" s="85">
        <v>2781</v>
      </c>
      <c r="L49" s="85">
        <v>2306</v>
      </c>
      <c r="M49" s="105">
        <v>1904</v>
      </c>
      <c r="N49" s="105">
        <f t="shared" si="28"/>
        <v>9072</v>
      </c>
      <c r="O49" s="65"/>
      <c r="P49" s="14"/>
      <c r="Q49" s="7"/>
    </row>
    <row r="50" spans="1:22" s="1" customFormat="1" ht="18" customHeight="1">
      <c r="A50" s="52"/>
      <c r="B50" s="159"/>
      <c r="C50" s="159"/>
      <c r="D50" s="159"/>
      <c r="E50" s="159"/>
      <c r="F50" s="159"/>
      <c r="G50" s="159"/>
      <c r="H50" s="159"/>
      <c r="I50" s="159"/>
      <c r="J50" s="86">
        <f>J49/J38</f>
        <v>0.57645429362880884</v>
      </c>
      <c r="K50" s="86">
        <f>K49/K38</f>
        <v>0.77855543113101899</v>
      </c>
      <c r="L50" s="86">
        <f>L49/L38</f>
        <v>0.90007806401249024</v>
      </c>
      <c r="M50" s="106">
        <f t="shared" ref="M50" si="35">M49/$M$38</f>
        <v>0.93379107405590978</v>
      </c>
      <c r="N50" s="106">
        <f t="shared" ref="N50" si="36">N49/$N$38</f>
        <v>0.7699227700925062</v>
      </c>
      <c r="O50" s="66"/>
      <c r="P50" s="14"/>
      <c r="Q50" s="7"/>
    </row>
    <row r="51" spans="1:22" s="1" customFormat="1" ht="18" customHeight="1">
      <c r="A51" s="52"/>
      <c r="B51" s="130" t="s">
        <v>45</v>
      </c>
      <c r="C51" s="130"/>
      <c r="D51" s="130"/>
      <c r="E51" s="130"/>
      <c r="F51" s="130"/>
      <c r="G51" s="130"/>
      <c r="H51" s="130"/>
      <c r="I51" s="130"/>
      <c r="J51" s="87">
        <v>235</v>
      </c>
      <c r="K51" s="87">
        <v>650</v>
      </c>
      <c r="L51" s="87">
        <v>837</v>
      </c>
      <c r="M51" s="87">
        <v>789</v>
      </c>
      <c r="N51" s="87">
        <f t="shared" si="28"/>
        <v>2511</v>
      </c>
      <c r="O51" s="65"/>
      <c r="P51" s="7"/>
      <c r="Q51" s="7"/>
    </row>
    <row r="52" spans="1:22" s="1" customFormat="1" ht="18" customHeight="1">
      <c r="A52" s="52"/>
      <c r="B52" s="130"/>
      <c r="C52" s="130"/>
      <c r="D52" s="130"/>
      <c r="E52" s="130"/>
      <c r="F52" s="130"/>
      <c r="G52" s="130"/>
      <c r="H52" s="130"/>
      <c r="I52" s="130"/>
      <c r="J52" s="88">
        <f>J51/J38</f>
        <v>6.5096952908587261E-2</v>
      </c>
      <c r="K52" s="88">
        <f>K51/K38</f>
        <v>0.18197088465845465</v>
      </c>
      <c r="L52" s="88">
        <f>L51/L38</f>
        <v>0.32669789227166274</v>
      </c>
      <c r="M52" s="88">
        <f t="shared" ref="M52" si="37">M51/$M$38</f>
        <v>0.38695438940657184</v>
      </c>
      <c r="N52" s="88">
        <f t="shared" ref="N52" si="38">N51/$N$38</f>
        <v>0.2131036238648901</v>
      </c>
      <c r="O52" s="66"/>
      <c r="P52" s="14"/>
    </row>
    <row r="53" spans="1:22" s="1" customFormat="1" ht="18" customHeight="1">
      <c r="A53" s="52"/>
      <c r="B53" s="159" t="s">
        <v>120</v>
      </c>
      <c r="C53" s="159"/>
      <c r="D53" s="159"/>
      <c r="E53" s="159"/>
      <c r="F53" s="159"/>
      <c r="G53" s="159"/>
      <c r="H53" s="159"/>
      <c r="I53" s="159"/>
      <c r="J53" s="85">
        <v>1070</v>
      </c>
      <c r="K53" s="85">
        <v>1555</v>
      </c>
      <c r="L53" s="85">
        <v>1538</v>
      </c>
      <c r="M53" s="105">
        <v>1394</v>
      </c>
      <c r="N53" s="105">
        <f t="shared" si="28"/>
        <v>5557</v>
      </c>
      <c r="O53" s="66"/>
      <c r="P53" s="41"/>
    </row>
    <row r="54" spans="1:22" s="1" customFormat="1" ht="18" customHeight="1">
      <c r="A54" s="52"/>
      <c r="B54" s="159"/>
      <c r="C54" s="159"/>
      <c r="D54" s="159"/>
      <c r="E54" s="159"/>
      <c r="F54" s="159"/>
      <c r="G54" s="159"/>
      <c r="H54" s="159"/>
      <c r="I54" s="159"/>
      <c r="J54" s="86">
        <f>J53/J38</f>
        <v>0.296398891966759</v>
      </c>
      <c r="K54" s="86">
        <f>K53/K38</f>
        <v>0.4353303471444569</v>
      </c>
      <c r="L54" s="86">
        <f>L53/L38</f>
        <v>0.60031225604996097</v>
      </c>
      <c r="M54" s="106">
        <f t="shared" ref="M54" si="39">M53/$M$38</f>
        <v>0.68366846493379108</v>
      </c>
      <c r="N54" s="106">
        <f t="shared" ref="N54" si="40">N53/$N$38</f>
        <v>0.47161164389374521</v>
      </c>
      <c r="O54" s="66"/>
      <c r="P54" s="41"/>
    </row>
    <row r="55" spans="1:22" s="1" customFormat="1" ht="18" customHeight="1">
      <c r="A55" s="52"/>
      <c r="B55" s="130" t="s">
        <v>121</v>
      </c>
      <c r="C55" s="130"/>
      <c r="D55" s="130"/>
      <c r="E55" s="130"/>
      <c r="F55" s="130"/>
      <c r="G55" s="130"/>
      <c r="H55" s="130"/>
      <c r="I55" s="130"/>
      <c r="J55" s="87">
        <v>160</v>
      </c>
      <c r="K55" s="87">
        <v>289</v>
      </c>
      <c r="L55" s="87">
        <v>259</v>
      </c>
      <c r="M55" s="87">
        <v>224</v>
      </c>
      <c r="N55" s="87">
        <f t="shared" si="28"/>
        <v>932</v>
      </c>
      <c r="O55" s="66"/>
      <c r="P55" s="41"/>
    </row>
    <row r="56" spans="1:22" s="1" customFormat="1" ht="18" customHeight="1">
      <c r="A56" s="53"/>
      <c r="B56" s="130"/>
      <c r="C56" s="130"/>
      <c r="D56" s="130"/>
      <c r="E56" s="130"/>
      <c r="F56" s="130"/>
      <c r="G56" s="130"/>
      <c r="H56" s="130"/>
      <c r="I56" s="130"/>
      <c r="J56" s="88">
        <f>J55/J38</f>
        <v>4.4321329639889197E-2</v>
      </c>
      <c r="K56" s="88">
        <f>K55/K38</f>
        <v>8.0907054871220602E-2</v>
      </c>
      <c r="L56" s="88">
        <f>L55/L38</f>
        <v>0.10109289617486339</v>
      </c>
      <c r="M56" s="88">
        <f t="shared" ref="M56" si="41">M55/$M$38</f>
        <v>0.10985777341834232</v>
      </c>
      <c r="N56" s="88">
        <f t="shared" ref="N56" si="42">N55/$N$38</f>
        <v>7.9097004158533477E-2</v>
      </c>
      <c r="O56" s="67"/>
      <c r="P56" s="8"/>
      <c r="R56"/>
      <c r="S56"/>
      <c r="T56"/>
      <c r="U56"/>
      <c r="V56"/>
    </row>
    <row r="57" spans="1:22" s="1" customFormat="1" ht="18" customHeight="1">
      <c r="A57" s="51"/>
      <c r="B57" s="159" t="s">
        <v>122</v>
      </c>
      <c r="C57" s="159"/>
      <c r="D57" s="159"/>
      <c r="E57" s="159"/>
      <c r="F57" s="159"/>
      <c r="G57" s="159"/>
      <c r="H57" s="159"/>
      <c r="I57" s="159"/>
      <c r="J57" s="85">
        <v>357</v>
      </c>
      <c r="K57" s="85">
        <v>563</v>
      </c>
      <c r="L57" s="85">
        <v>641</v>
      </c>
      <c r="M57" s="105">
        <v>905</v>
      </c>
      <c r="N57" s="105">
        <f t="shared" si="28"/>
        <v>2466</v>
      </c>
      <c r="O57" s="64"/>
      <c r="P57" s="14"/>
      <c r="Q57" s="7"/>
      <c r="R57"/>
      <c r="S57"/>
      <c r="T57"/>
      <c r="U57"/>
    </row>
    <row r="58" spans="1:22" s="1" customFormat="1" ht="18" customHeight="1">
      <c r="A58" s="51"/>
      <c r="B58" s="159"/>
      <c r="C58" s="159"/>
      <c r="D58" s="159"/>
      <c r="E58" s="159"/>
      <c r="F58" s="159"/>
      <c r="G58" s="159"/>
      <c r="H58" s="159"/>
      <c r="I58" s="159"/>
      <c r="J58" s="86">
        <f>J57/J38</f>
        <v>9.8891966759002775E-2</v>
      </c>
      <c r="K58" s="86">
        <f>K57/K38</f>
        <v>0.15761478163493842</v>
      </c>
      <c r="L58" s="86">
        <f>L57/L38</f>
        <v>0.25019516003122561</v>
      </c>
      <c r="M58" s="106">
        <f t="shared" ref="M58" si="43">M57/$M$38</f>
        <v>0.44384502206964199</v>
      </c>
      <c r="N58" s="106">
        <f t="shared" ref="N58" si="44">N57/$N$38</f>
        <v>0.20928456250530425</v>
      </c>
      <c r="O58" s="64"/>
      <c r="P58" s="14"/>
      <c r="Q58" s="7"/>
    </row>
    <row r="59" spans="1:22" s="1" customFormat="1" ht="18" customHeight="1">
      <c r="A59" s="51"/>
      <c r="B59" s="130" t="s">
        <v>46</v>
      </c>
      <c r="C59" s="130"/>
      <c r="D59" s="130"/>
      <c r="E59" s="130"/>
      <c r="F59" s="130"/>
      <c r="G59" s="130"/>
      <c r="H59" s="130"/>
      <c r="I59" s="130"/>
      <c r="J59" s="87">
        <v>2289</v>
      </c>
      <c r="K59" s="87">
        <v>2601</v>
      </c>
      <c r="L59" s="87">
        <v>1834</v>
      </c>
      <c r="M59" s="87">
        <v>1446</v>
      </c>
      <c r="N59" s="87">
        <f t="shared" si="28"/>
        <v>8170</v>
      </c>
      <c r="O59" s="63"/>
      <c r="P59" s="14"/>
      <c r="Q59" s="7"/>
    </row>
    <row r="60" spans="1:22" s="1" customFormat="1" ht="18" customHeight="1">
      <c r="A60" s="51"/>
      <c r="B60" s="130"/>
      <c r="C60" s="130"/>
      <c r="D60" s="130"/>
      <c r="E60" s="130"/>
      <c r="F60" s="130"/>
      <c r="G60" s="130"/>
      <c r="H60" s="130"/>
      <c r="I60" s="130"/>
      <c r="J60" s="88">
        <f>J59/J38</f>
        <v>0.63407202216066483</v>
      </c>
      <c r="K60" s="88">
        <f>K59/K38</f>
        <v>0.72816349384098544</v>
      </c>
      <c r="L60" s="88">
        <f>L59/L38</f>
        <v>0.71584699453551914</v>
      </c>
      <c r="M60" s="88">
        <f t="shared" ref="M60" si="45">M59/$M$38</f>
        <v>0.70917116233447763</v>
      </c>
      <c r="N60" s="88">
        <f t="shared" ref="N60" si="46">N59/$N$38</f>
        <v>0.69337180684036326</v>
      </c>
      <c r="O60" s="63"/>
      <c r="P60" s="14"/>
      <c r="Q60" s="7"/>
    </row>
    <row r="61" spans="1:22" s="1" customFormat="1" ht="18" customHeight="1">
      <c r="A61" s="52"/>
      <c r="B61" s="159" t="s">
        <v>123</v>
      </c>
      <c r="C61" s="159"/>
      <c r="D61" s="159"/>
      <c r="E61" s="159"/>
      <c r="F61" s="159"/>
      <c r="G61" s="159"/>
      <c r="H61" s="159"/>
      <c r="I61" s="159"/>
      <c r="J61" s="85">
        <v>82</v>
      </c>
      <c r="K61" s="85">
        <v>209</v>
      </c>
      <c r="L61" s="85">
        <v>390</v>
      </c>
      <c r="M61" s="105">
        <v>615</v>
      </c>
      <c r="N61" s="105">
        <f t="shared" si="28"/>
        <v>1296</v>
      </c>
      <c r="O61" s="65"/>
      <c r="P61" s="14"/>
      <c r="Q61" s="7"/>
    </row>
    <row r="62" spans="1:22" s="1" customFormat="1" ht="18" customHeight="1">
      <c r="A62" s="52"/>
      <c r="B62" s="159"/>
      <c r="C62" s="159"/>
      <c r="D62" s="159"/>
      <c r="E62" s="159"/>
      <c r="F62" s="159"/>
      <c r="G62" s="159"/>
      <c r="H62" s="159"/>
      <c r="I62" s="159"/>
      <c r="J62" s="86">
        <f>J61/J38</f>
        <v>2.2714681440443214E-2</v>
      </c>
      <c r="K62" s="86">
        <f>K61/K38</f>
        <v>5.8510638297872342E-2</v>
      </c>
      <c r="L62" s="86">
        <f>L61/L38</f>
        <v>0.1522248243559719</v>
      </c>
      <c r="M62" s="106">
        <f t="shared" ref="M62" si="47">M61/$M$38</f>
        <v>0.30161844041196667</v>
      </c>
      <c r="N62" s="106">
        <f t="shared" ref="N62" si="48">N61/$N$38</f>
        <v>0.1099889671560723</v>
      </c>
      <c r="O62" s="66"/>
      <c r="P62" s="14"/>
      <c r="Q62" s="7"/>
    </row>
    <row r="63" spans="1:22" s="1" customFormat="1" ht="18" customHeight="1">
      <c r="A63" s="52"/>
      <c r="B63" s="130" t="s">
        <v>18</v>
      </c>
      <c r="C63" s="130"/>
      <c r="D63" s="130"/>
      <c r="E63" s="130"/>
      <c r="F63" s="130"/>
      <c r="G63" s="130"/>
      <c r="H63" s="130"/>
      <c r="I63" s="130"/>
      <c r="J63" s="87">
        <v>100</v>
      </c>
      <c r="K63" s="87">
        <v>237</v>
      </c>
      <c r="L63" s="87">
        <v>431</v>
      </c>
      <c r="M63" s="87">
        <v>912</v>
      </c>
      <c r="N63" s="87">
        <f t="shared" si="28"/>
        <v>1680</v>
      </c>
      <c r="O63" s="68"/>
      <c r="P63" s="8"/>
      <c r="R63"/>
      <c r="S63"/>
      <c r="T63"/>
      <c r="U63"/>
      <c r="V63"/>
    </row>
    <row r="64" spans="1:22" s="1" customFormat="1" ht="18" customHeight="1">
      <c r="A64" s="52"/>
      <c r="B64" s="130"/>
      <c r="C64" s="130"/>
      <c r="D64" s="130"/>
      <c r="E64" s="130"/>
      <c r="F64" s="130"/>
      <c r="G64" s="130"/>
      <c r="H64" s="130"/>
      <c r="I64" s="130"/>
      <c r="J64" s="88">
        <f>J63/J38</f>
        <v>2.7700831024930747E-2</v>
      </c>
      <c r="K64" s="88">
        <f>K63/K38</f>
        <v>6.634938409854424E-2</v>
      </c>
      <c r="L64" s="88">
        <f>L63/L38</f>
        <v>0.1682279469164715</v>
      </c>
      <c r="M64" s="88">
        <f t="shared" ref="M64" si="49">M63/$M$38</f>
        <v>0.4472780774889652</v>
      </c>
      <c r="N64" s="88">
        <f t="shared" ref="N64" si="50">N63/$N$38</f>
        <v>0.14257829075787151</v>
      </c>
      <c r="O64" s="69"/>
      <c r="P64" s="8"/>
      <c r="R64"/>
      <c r="S64"/>
      <c r="T64"/>
      <c r="U64"/>
      <c r="V64"/>
    </row>
    <row r="65" spans="1:22" s="1" customFormat="1" ht="18" customHeight="1">
      <c r="A65" s="52"/>
      <c r="B65" s="159" t="s">
        <v>47</v>
      </c>
      <c r="C65" s="159"/>
      <c r="D65" s="159"/>
      <c r="E65" s="159"/>
      <c r="F65" s="159"/>
      <c r="G65" s="159"/>
      <c r="H65" s="159"/>
      <c r="I65" s="159"/>
      <c r="J65" s="85">
        <v>119</v>
      </c>
      <c r="K65" s="85">
        <v>64</v>
      </c>
      <c r="L65" s="85">
        <v>29</v>
      </c>
      <c r="M65" s="105">
        <v>21</v>
      </c>
      <c r="N65" s="105">
        <f t="shared" si="28"/>
        <v>233</v>
      </c>
      <c r="O65" s="65"/>
      <c r="P65" s="14"/>
      <c r="Q65" s="7"/>
    </row>
    <row r="66" spans="1:22" s="1" customFormat="1" ht="18" customHeight="1">
      <c r="A66" s="52"/>
      <c r="B66" s="159"/>
      <c r="C66" s="159"/>
      <c r="D66" s="159"/>
      <c r="E66" s="159"/>
      <c r="F66" s="159"/>
      <c r="G66" s="159"/>
      <c r="H66" s="159"/>
      <c r="I66" s="159"/>
      <c r="J66" s="89">
        <f>J65/J38</f>
        <v>3.2963988919667592E-2</v>
      </c>
      <c r="K66" s="89">
        <f>K65/K38</f>
        <v>1.7917133258678612E-2</v>
      </c>
      <c r="L66" s="89">
        <f>L65/L38</f>
        <v>1.131928181108509E-2</v>
      </c>
      <c r="M66" s="107">
        <f t="shared" ref="M66" si="51">M65/$M$38</f>
        <v>1.0299166257969592E-2</v>
      </c>
      <c r="N66" s="107">
        <f t="shared" ref="N66" si="52">N65/$N$38</f>
        <v>1.9774251039633369E-2</v>
      </c>
      <c r="O66" s="39"/>
      <c r="P66" s="14"/>
      <c r="Q66" s="7"/>
    </row>
    <row r="67" spans="1:22" s="1" customFormat="1" ht="60.75" customHeight="1">
      <c r="A67" s="70"/>
      <c r="B67" s="169" t="s">
        <v>158</v>
      </c>
      <c r="C67" s="170"/>
      <c r="D67" s="170"/>
      <c r="E67" s="170"/>
      <c r="F67" s="170"/>
      <c r="G67" s="170"/>
      <c r="H67" s="170"/>
      <c r="I67" s="170"/>
      <c r="J67" s="170"/>
      <c r="K67" s="170"/>
      <c r="L67" s="170"/>
      <c r="M67" s="170"/>
      <c r="N67" s="170"/>
      <c r="O67" s="171"/>
      <c r="P67" s="8"/>
      <c r="R67"/>
      <c r="S67"/>
      <c r="T67"/>
      <c r="U67"/>
      <c r="V67"/>
    </row>
    <row r="68" spans="1:22" s="1" customFormat="1" ht="26.25" customHeight="1">
      <c r="A68" s="56">
        <v>4</v>
      </c>
      <c r="B68" s="158" t="s">
        <v>48</v>
      </c>
      <c r="C68" s="158"/>
      <c r="D68" s="158"/>
      <c r="E68" s="158"/>
      <c r="F68" s="158"/>
      <c r="G68" s="158"/>
      <c r="H68" s="158"/>
      <c r="I68" s="158"/>
      <c r="J68" s="158"/>
      <c r="K68" s="158"/>
      <c r="L68" s="158"/>
      <c r="M68" s="158"/>
      <c r="N68" s="158"/>
      <c r="O68" s="158"/>
      <c r="P68" s="8"/>
    </row>
    <row r="69" spans="1:22" s="1" customFormat="1" ht="24" customHeight="1">
      <c r="A69" s="50"/>
      <c r="B69" s="47"/>
      <c r="C69" s="47"/>
      <c r="D69" s="48"/>
      <c r="E69" s="48"/>
      <c r="F69" s="48"/>
      <c r="G69" s="48"/>
      <c r="H69" s="48"/>
      <c r="I69" s="48"/>
      <c r="J69" s="12" t="s">
        <v>3</v>
      </c>
      <c r="K69" s="13" t="s">
        <v>6</v>
      </c>
      <c r="L69" s="13" t="s">
        <v>4</v>
      </c>
      <c r="M69" s="13" t="s">
        <v>5</v>
      </c>
      <c r="N69" s="123" t="s">
        <v>0</v>
      </c>
      <c r="O69" s="36"/>
      <c r="P69" s="8"/>
    </row>
    <row r="70" spans="1:22" s="1" customFormat="1" ht="16.5" customHeight="1">
      <c r="A70" s="51"/>
      <c r="B70" s="159" t="s">
        <v>49</v>
      </c>
      <c r="C70" s="159"/>
      <c r="D70" s="159"/>
      <c r="E70" s="159"/>
      <c r="F70" s="159"/>
      <c r="G70" s="159"/>
      <c r="H70" s="159"/>
      <c r="I70" s="159"/>
      <c r="J70" s="85">
        <v>1924</v>
      </c>
      <c r="K70" s="85">
        <v>2640</v>
      </c>
      <c r="L70" s="85">
        <v>2148</v>
      </c>
      <c r="M70" s="85">
        <v>1602</v>
      </c>
      <c r="N70" s="85">
        <f t="shared" ref="N70:N104" si="53">SUM(J70:M70)</f>
        <v>8314</v>
      </c>
      <c r="O70" s="37"/>
      <c r="P70" s="8"/>
    </row>
    <row r="71" spans="1:22" s="1" customFormat="1" ht="16.5" customHeight="1">
      <c r="A71" s="51"/>
      <c r="B71" s="159"/>
      <c r="C71" s="159"/>
      <c r="D71" s="159"/>
      <c r="E71" s="159"/>
      <c r="F71" s="159"/>
      <c r="G71" s="159"/>
      <c r="H71" s="159"/>
      <c r="I71" s="159"/>
      <c r="J71" s="86">
        <f>J70/J38</f>
        <v>0.53296398891966756</v>
      </c>
      <c r="K71" s="86">
        <f>K70/K38</f>
        <v>0.73908174692049267</v>
      </c>
      <c r="L71" s="86">
        <f>L70/L38</f>
        <v>0.83840749414519911</v>
      </c>
      <c r="M71" s="106">
        <f>M70/$M$38</f>
        <v>0.78567925453653753</v>
      </c>
      <c r="N71" s="106">
        <f t="shared" ref="N71:N105" si="54">N70/$N$38</f>
        <v>0.7055928031910379</v>
      </c>
      <c r="O71" s="63"/>
      <c r="P71" s="8"/>
    </row>
    <row r="72" spans="1:22" s="1" customFormat="1" ht="16.5" customHeight="1">
      <c r="A72" s="51"/>
      <c r="B72" s="130" t="s">
        <v>50</v>
      </c>
      <c r="C72" s="130"/>
      <c r="D72" s="130"/>
      <c r="E72" s="130"/>
      <c r="F72" s="130"/>
      <c r="G72" s="130"/>
      <c r="H72" s="130"/>
      <c r="I72" s="130"/>
      <c r="J72" s="87">
        <v>626</v>
      </c>
      <c r="K72" s="87">
        <v>522</v>
      </c>
      <c r="L72" s="87">
        <v>514</v>
      </c>
      <c r="M72" s="87">
        <v>365</v>
      </c>
      <c r="N72" s="87">
        <f t="shared" si="53"/>
        <v>2027</v>
      </c>
      <c r="O72" s="62"/>
      <c r="P72" s="8"/>
    </row>
    <row r="73" spans="1:22" s="1" customFormat="1" ht="16.5" customHeight="1">
      <c r="A73" s="51"/>
      <c r="B73" s="130"/>
      <c r="C73" s="130"/>
      <c r="D73" s="130"/>
      <c r="E73" s="130"/>
      <c r="F73" s="130"/>
      <c r="G73" s="130"/>
      <c r="H73" s="130"/>
      <c r="I73" s="130"/>
      <c r="J73" s="90">
        <f>J72/J38</f>
        <v>0.17340720221606648</v>
      </c>
      <c r="K73" s="90">
        <f>K72/K38</f>
        <v>0.14613661814109744</v>
      </c>
      <c r="L73" s="90">
        <f>L72/L38</f>
        <v>0.20062451209992194</v>
      </c>
      <c r="M73" s="108">
        <f t="shared" ref="M73" si="55">M72/$M$38</f>
        <v>0.17900931829328101</v>
      </c>
      <c r="N73" s="108">
        <f t="shared" si="54"/>
        <v>0.17202749724178901</v>
      </c>
      <c r="O73" s="64"/>
      <c r="P73" s="8"/>
    </row>
    <row r="74" spans="1:22" s="1" customFormat="1" ht="16.5" customHeight="1">
      <c r="A74" s="51"/>
      <c r="B74" s="159" t="s">
        <v>20</v>
      </c>
      <c r="C74" s="159"/>
      <c r="D74" s="159"/>
      <c r="E74" s="159"/>
      <c r="F74" s="159"/>
      <c r="G74" s="159"/>
      <c r="H74" s="159"/>
      <c r="I74" s="159"/>
      <c r="J74" s="85">
        <v>1626</v>
      </c>
      <c r="K74" s="85">
        <v>2408</v>
      </c>
      <c r="L74" s="85">
        <v>2257</v>
      </c>
      <c r="M74" s="105">
        <v>1813</v>
      </c>
      <c r="N74" s="105">
        <f t="shared" si="53"/>
        <v>8104</v>
      </c>
      <c r="O74" s="64"/>
      <c r="P74" s="8"/>
    </row>
    <row r="75" spans="1:22" s="1" customFormat="1" ht="16.5" customHeight="1">
      <c r="A75" s="51"/>
      <c r="B75" s="159"/>
      <c r="C75" s="159"/>
      <c r="D75" s="159"/>
      <c r="E75" s="159"/>
      <c r="F75" s="159"/>
      <c r="G75" s="159"/>
      <c r="H75" s="159"/>
      <c r="I75" s="159"/>
      <c r="J75" s="86">
        <f>J74/J38</f>
        <v>0.45041551246537398</v>
      </c>
      <c r="K75" s="86">
        <f>K74/K38</f>
        <v>0.67413213885778278</v>
      </c>
      <c r="L75" s="86">
        <f>L74/L38</f>
        <v>0.88095238095238093</v>
      </c>
      <c r="M75" s="106">
        <f t="shared" ref="M75" si="56">M74/$M$38</f>
        <v>0.88916135360470816</v>
      </c>
      <c r="N75" s="106">
        <f t="shared" si="54"/>
        <v>0.68777051684630397</v>
      </c>
      <c r="O75" s="64"/>
      <c r="P75" s="8"/>
    </row>
    <row r="76" spans="1:22" s="1" customFormat="1" ht="16.5" customHeight="1">
      <c r="A76" s="51"/>
      <c r="B76" s="130" t="s">
        <v>150</v>
      </c>
      <c r="C76" s="130"/>
      <c r="D76" s="130"/>
      <c r="E76" s="130"/>
      <c r="F76" s="130"/>
      <c r="G76" s="130"/>
      <c r="H76" s="130"/>
      <c r="I76" s="130"/>
      <c r="J76" s="87">
        <v>110</v>
      </c>
      <c r="K76" s="87">
        <v>395</v>
      </c>
      <c r="L76" s="87">
        <v>692</v>
      </c>
      <c r="M76" s="87">
        <v>1036</v>
      </c>
      <c r="N76" s="87">
        <f t="shared" si="53"/>
        <v>2233</v>
      </c>
      <c r="O76" s="63"/>
      <c r="P76" s="8"/>
    </row>
    <row r="77" spans="1:22" s="1" customFormat="1" ht="16.5" customHeight="1">
      <c r="A77" s="51"/>
      <c r="B77" s="130"/>
      <c r="C77" s="130"/>
      <c r="D77" s="130"/>
      <c r="E77" s="130"/>
      <c r="F77" s="130"/>
      <c r="G77" s="130"/>
      <c r="H77" s="130"/>
      <c r="I77" s="130"/>
      <c r="J77" s="90">
        <f>J76/J38</f>
        <v>3.0470914127423823E-2</v>
      </c>
      <c r="K77" s="90">
        <f>K76/K38</f>
        <v>0.11058230683090706</v>
      </c>
      <c r="L77" s="90">
        <f>L76/L38</f>
        <v>0.27010148321623734</v>
      </c>
      <c r="M77" s="108">
        <f t="shared" ref="M77" si="57">M76/$M$38</f>
        <v>0.5080922020598333</v>
      </c>
      <c r="N77" s="108">
        <f t="shared" si="54"/>
        <v>0.18951031146567088</v>
      </c>
      <c r="O77" s="63"/>
      <c r="P77" s="8"/>
      <c r="R77"/>
      <c r="S77"/>
      <c r="T77"/>
      <c r="U77"/>
      <c r="V77"/>
    </row>
    <row r="78" spans="1:22" s="1" customFormat="1" ht="16.5" customHeight="1">
      <c r="A78" s="52"/>
      <c r="B78" s="159" t="s">
        <v>51</v>
      </c>
      <c r="C78" s="159"/>
      <c r="D78" s="159"/>
      <c r="E78" s="159"/>
      <c r="F78" s="159"/>
      <c r="G78" s="159"/>
      <c r="H78" s="159"/>
      <c r="I78" s="159"/>
      <c r="J78" s="85">
        <v>28</v>
      </c>
      <c r="K78" s="85">
        <v>61</v>
      </c>
      <c r="L78" s="85">
        <v>62</v>
      </c>
      <c r="M78" s="105">
        <v>57</v>
      </c>
      <c r="N78" s="105">
        <f t="shared" si="53"/>
        <v>208</v>
      </c>
      <c r="O78" s="65"/>
      <c r="P78" s="8"/>
      <c r="R78"/>
      <c r="S78"/>
      <c r="T78"/>
      <c r="U78"/>
      <c r="V78"/>
    </row>
    <row r="79" spans="1:22" s="1" customFormat="1" ht="16.5" customHeight="1">
      <c r="A79" s="52"/>
      <c r="B79" s="159"/>
      <c r="C79" s="159"/>
      <c r="D79" s="159"/>
      <c r="E79" s="159"/>
      <c r="F79" s="159"/>
      <c r="G79" s="159"/>
      <c r="H79" s="159"/>
      <c r="I79" s="159"/>
      <c r="J79" s="86">
        <f>J78/J38</f>
        <v>7.7562326869806096E-3</v>
      </c>
      <c r="K79" s="86">
        <f>K78/K38</f>
        <v>1.707726763717805E-2</v>
      </c>
      <c r="L79" s="86">
        <f>L78/L38</f>
        <v>2.4199843871975019E-2</v>
      </c>
      <c r="M79" s="106">
        <f t="shared" ref="M79" si="58">M78/$M$38</f>
        <v>2.7954879843060325E-2</v>
      </c>
      <c r="N79" s="106">
        <f t="shared" si="54"/>
        <v>1.76525502843079E-2</v>
      </c>
      <c r="O79" s="66"/>
      <c r="P79" s="8"/>
    </row>
    <row r="80" spans="1:22" s="1" customFormat="1" ht="16.5" customHeight="1">
      <c r="A80" s="52"/>
      <c r="B80" s="130" t="s">
        <v>52</v>
      </c>
      <c r="C80" s="130"/>
      <c r="D80" s="130"/>
      <c r="E80" s="130"/>
      <c r="F80" s="130"/>
      <c r="G80" s="130"/>
      <c r="H80" s="130"/>
      <c r="I80" s="130"/>
      <c r="J80" s="87">
        <v>152</v>
      </c>
      <c r="K80" s="87">
        <v>475</v>
      </c>
      <c r="L80" s="87">
        <v>1138</v>
      </c>
      <c r="M80" s="87">
        <v>1488</v>
      </c>
      <c r="N80" s="87">
        <f t="shared" si="53"/>
        <v>3253</v>
      </c>
      <c r="O80" s="65"/>
      <c r="P80" s="8"/>
    </row>
    <row r="81" spans="1:22" s="1" customFormat="1" ht="16.5" customHeight="1">
      <c r="A81" s="52"/>
      <c r="B81" s="130"/>
      <c r="C81" s="130"/>
      <c r="D81" s="130"/>
      <c r="E81" s="130"/>
      <c r="F81" s="130"/>
      <c r="G81" s="130"/>
      <c r="H81" s="130"/>
      <c r="I81" s="130"/>
      <c r="J81" s="90">
        <f>J80/J38</f>
        <v>4.2105263157894736E-2</v>
      </c>
      <c r="K81" s="90">
        <f>K80/K38</f>
        <v>0.13297872340425532</v>
      </c>
      <c r="L81" s="90">
        <f>L80/L38</f>
        <v>0.44418423106947696</v>
      </c>
      <c r="M81" s="108">
        <f t="shared" ref="M81" si="59">M80/$M$38</f>
        <v>0.72976949485041687</v>
      </c>
      <c r="N81" s="108">
        <f t="shared" si="54"/>
        <v>0.27607570228295003</v>
      </c>
      <c r="O81" s="66"/>
      <c r="P81" s="8"/>
    </row>
    <row r="82" spans="1:22" s="1" customFormat="1" ht="16.5" customHeight="1">
      <c r="A82" s="52"/>
      <c r="B82" s="159" t="s">
        <v>21</v>
      </c>
      <c r="C82" s="159"/>
      <c r="D82" s="159"/>
      <c r="E82" s="159"/>
      <c r="F82" s="159"/>
      <c r="G82" s="159"/>
      <c r="H82" s="159"/>
      <c r="I82" s="159"/>
      <c r="J82" s="85">
        <v>2043</v>
      </c>
      <c r="K82" s="85">
        <v>2647</v>
      </c>
      <c r="L82" s="85">
        <v>2082</v>
      </c>
      <c r="M82" s="105">
        <v>1740</v>
      </c>
      <c r="N82" s="105">
        <f t="shared" si="53"/>
        <v>8512</v>
      </c>
      <c r="O82" s="66"/>
      <c r="P82" s="8"/>
    </row>
    <row r="83" spans="1:22" s="1" customFormat="1" ht="16.5" customHeight="1">
      <c r="A83" s="52"/>
      <c r="B83" s="159"/>
      <c r="C83" s="159"/>
      <c r="D83" s="159"/>
      <c r="E83" s="159"/>
      <c r="F83" s="159"/>
      <c r="G83" s="159"/>
      <c r="H83" s="159"/>
      <c r="I83" s="159"/>
      <c r="J83" s="86">
        <f>J82/J38</f>
        <v>0.56592797783933513</v>
      </c>
      <c r="K83" s="86">
        <f>K82/K38</f>
        <v>0.74104143337066064</v>
      </c>
      <c r="L83" s="86">
        <f>L82/L38</f>
        <v>0.81264637002341922</v>
      </c>
      <c r="M83" s="106">
        <f t="shared" ref="M83" si="60">M82/$M$38</f>
        <v>0.85335948994605204</v>
      </c>
      <c r="N83" s="106">
        <f t="shared" si="54"/>
        <v>0.72239667317321565</v>
      </c>
      <c r="O83" s="66"/>
      <c r="P83" s="8"/>
    </row>
    <row r="84" spans="1:22" s="1" customFormat="1" ht="16.5" customHeight="1">
      <c r="A84" s="52"/>
      <c r="B84" s="130" t="s">
        <v>22</v>
      </c>
      <c r="C84" s="130"/>
      <c r="D84" s="130"/>
      <c r="E84" s="130"/>
      <c r="F84" s="130"/>
      <c r="G84" s="130"/>
      <c r="H84" s="130"/>
      <c r="I84" s="130"/>
      <c r="J84" s="87">
        <v>719</v>
      </c>
      <c r="K84" s="87">
        <v>1178</v>
      </c>
      <c r="L84" s="87">
        <v>1170</v>
      </c>
      <c r="M84" s="87">
        <v>1134</v>
      </c>
      <c r="N84" s="87">
        <f t="shared" si="53"/>
        <v>4201</v>
      </c>
      <c r="O84" s="66"/>
      <c r="P84" s="8"/>
    </row>
    <row r="85" spans="1:22" s="1" customFormat="1" ht="16.5" customHeight="1">
      <c r="A85" s="53"/>
      <c r="B85" s="130"/>
      <c r="C85" s="130"/>
      <c r="D85" s="130"/>
      <c r="E85" s="130"/>
      <c r="F85" s="130"/>
      <c r="G85" s="130"/>
      <c r="H85" s="130"/>
      <c r="I85" s="130"/>
      <c r="J85" s="88">
        <f>J84/J38</f>
        <v>0.19916897506925207</v>
      </c>
      <c r="K85" s="88">
        <f>K84/K38</f>
        <v>0.32978723404255317</v>
      </c>
      <c r="L85" s="88">
        <f>L84/L38</f>
        <v>0.4566744730679157</v>
      </c>
      <c r="M85" s="88">
        <f t="shared" ref="M85" si="61">M84/$M$38</f>
        <v>0.55615497793035806</v>
      </c>
      <c r="N85" s="88">
        <f t="shared" si="54"/>
        <v>0.35653059492489181</v>
      </c>
      <c r="O85" s="67"/>
      <c r="P85" s="8"/>
    </row>
    <row r="86" spans="1:22" s="1" customFormat="1" ht="16.5" customHeight="1">
      <c r="A86" s="52"/>
      <c r="B86" s="159" t="s">
        <v>124</v>
      </c>
      <c r="C86" s="159"/>
      <c r="D86" s="159"/>
      <c r="E86" s="159"/>
      <c r="F86" s="159"/>
      <c r="G86" s="159"/>
      <c r="H86" s="159"/>
      <c r="I86" s="159"/>
      <c r="J86" s="85">
        <v>77</v>
      </c>
      <c r="K86" s="85">
        <v>142</v>
      </c>
      <c r="L86" s="85">
        <v>124</v>
      </c>
      <c r="M86" s="105">
        <v>117</v>
      </c>
      <c r="N86" s="105">
        <f t="shared" si="53"/>
        <v>460</v>
      </c>
      <c r="O86" s="61"/>
      <c r="P86" s="8"/>
    </row>
    <row r="87" spans="1:22" s="1" customFormat="1" ht="16.5" customHeight="1">
      <c r="A87" s="52"/>
      <c r="B87" s="159"/>
      <c r="C87" s="159"/>
      <c r="D87" s="159"/>
      <c r="E87" s="159"/>
      <c r="F87" s="159"/>
      <c r="G87" s="159"/>
      <c r="H87" s="159"/>
      <c r="I87" s="159"/>
      <c r="J87" s="86">
        <f>J86/J38</f>
        <v>2.1329639889196676E-2</v>
      </c>
      <c r="K87" s="86">
        <f>K86/K38</f>
        <v>3.9753639417693172E-2</v>
      </c>
      <c r="L87" s="86">
        <f>L86/L38</f>
        <v>4.8399687743950037E-2</v>
      </c>
      <c r="M87" s="106">
        <f t="shared" ref="M87" si="62">M86/$M$38</f>
        <v>5.7381069151544874E-2</v>
      </c>
      <c r="N87" s="106">
        <f t="shared" si="54"/>
        <v>3.9039293897988631E-2</v>
      </c>
      <c r="O87" s="65"/>
      <c r="P87" s="8"/>
    </row>
    <row r="88" spans="1:22" s="1" customFormat="1" ht="16.5" customHeight="1">
      <c r="A88" s="52"/>
      <c r="B88" s="130" t="s">
        <v>53</v>
      </c>
      <c r="C88" s="130"/>
      <c r="D88" s="130"/>
      <c r="E88" s="130"/>
      <c r="F88" s="130"/>
      <c r="G88" s="130"/>
      <c r="H88" s="130"/>
      <c r="I88" s="130"/>
      <c r="J88" s="87">
        <v>796</v>
      </c>
      <c r="K88" s="87">
        <v>1265</v>
      </c>
      <c r="L88" s="87">
        <v>1406</v>
      </c>
      <c r="M88" s="87">
        <v>1390</v>
      </c>
      <c r="N88" s="87">
        <f t="shared" si="53"/>
        <v>4857</v>
      </c>
      <c r="O88" s="68"/>
      <c r="P88" s="8"/>
    </row>
    <row r="89" spans="1:22" s="1" customFormat="1" ht="16.5" customHeight="1">
      <c r="A89" s="52"/>
      <c r="B89" s="130"/>
      <c r="C89" s="130"/>
      <c r="D89" s="130"/>
      <c r="E89" s="130"/>
      <c r="F89" s="130"/>
      <c r="G89" s="130"/>
      <c r="H89" s="130"/>
      <c r="I89" s="130"/>
      <c r="J89" s="88">
        <f>J88/J38</f>
        <v>0.22049861495844875</v>
      </c>
      <c r="K89" s="88">
        <f>K88/K38</f>
        <v>0.35414333706606943</v>
      </c>
      <c r="L89" s="88">
        <f>L88/L38</f>
        <v>0.5487900078064013</v>
      </c>
      <c r="M89" s="88">
        <f t="shared" ref="M89" si="63">M88/$M$38</f>
        <v>0.6817067189798921</v>
      </c>
      <c r="N89" s="88">
        <f t="shared" si="54"/>
        <v>0.41220402274463208</v>
      </c>
      <c r="O89" s="69"/>
      <c r="P89" s="8"/>
      <c r="R89"/>
      <c r="S89"/>
      <c r="T89"/>
      <c r="U89"/>
      <c r="V89"/>
    </row>
    <row r="90" spans="1:22" s="1" customFormat="1" ht="16.5" customHeight="1">
      <c r="A90" s="52"/>
      <c r="B90" s="159" t="s">
        <v>54</v>
      </c>
      <c r="C90" s="159"/>
      <c r="D90" s="159"/>
      <c r="E90" s="159"/>
      <c r="F90" s="159"/>
      <c r="G90" s="159"/>
      <c r="H90" s="159"/>
      <c r="I90" s="159"/>
      <c r="J90" s="85">
        <v>458</v>
      </c>
      <c r="K90" s="85">
        <v>849</v>
      </c>
      <c r="L90" s="85">
        <v>708</v>
      </c>
      <c r="M90" s="105">
        <v>582</v>
      </c>
      <c r="N90" s="105">
        <f t="shared" si="53"/>
        <v>2597</v>
      </c>
      <c r="O90" s="65"/>
      <c r="P90" s="8"/>
      <c r="R90"/>
      <c r="S90"/>
      <c r="T90"/>
      <c r="U90"/>
      <c r="V90"/>
    </row>
    <row r="91" spans="1:22" s="1" customFormat="1" ht="16.5" customHeight="1">
      <c r="A91" s="52"/>
      <c r="B91" s="159"/>
      <c r="C91" s="159"/>
      <c r="D91" s="159"/>
      <c r="E91" s="159"/>
      <c r="F91" s="159"/>
      <c r="G91" s="159"/>
      <c r="H91" s="159"/>
      <c r="I91" s="159"/>
      <c r="J91" s="86">
        <f>J90/J38</f>
        <v>0.12686980609418283</v>
      </c>
      <c r="K91" s="86">
        <f>K90/K38</f>
        <v>0.23768197088465845</v>
      </c>
      <c r="L91" s="86">
        <f>L90/L38</f>
        <v>0.27634660421545665</v>
      </c>
      <c r="M91" s="106">
        <f t="shared" ref="M91" si="64">M90/$M$38</f>
        <v>0.28543403629230013</v>
      </c>
      <c r="N91" s="106">
        <f t="shared" si="54"/>
        <v>0.2204022744632097</v>
      </c>
      <c r="O91" s="66"/>
      <c r="P91" s="8"/>
    </row>
    <row r="92" spans="1:22" s="1" customFormat="1" ht="16.5" customHeight="1">
      <c r="A92" s="52"/>
      <c r="B92" s="130" t="s">
        <v>151</v>
      </c>
      <c r="C92" s="130"/>
      <c r="D92" s="130"/>
      <c r="E92" s="130"/>
      <c r="F92" s="130"/>
      <c r="G92" s="130"/>
      <c r="H92" s="130"/>
      <c r="I92" s="130"/>
      <c r="J92" s="87">
        <v>80</v>
      </c>
      <c r="K92" s="87">
        <v>211</v>
      </c>
      <c r="L92" s="87">
        <v>373</v>
      </c>
      <c r="M92" s="87">
        <v>699</v>
      </c>
      <c r="N92" s="87">
        <f t="shared" si="53"/>
        <v>1363</v>
      </c>
      <c r="O92" s="65"/>
      <c r="P92" s="8"/>
    </row>
    <row r="93" spans="1:22" s="1" customFormat="1" ht="16.5" customHeight="1">
      <c r="A93" s="52"/>
      <c r="B93" s="130"/>
      <c r="C93" s="130"/>
      <c r="D93" s="130"/>
      <c r="E93" s="130"/>
      <c r="F93" s="130"/>
      <c r="G93" s="130"/>
      <c r="H93" s="130"/>
      <c r="I93" s="130"/>
      <c r="J93" s="90">
        <f>J92/J38</f>
        <v>2.2160664819944598E-2</v>
      </c>
      <c r="K93" s="90">
        <f>K92/K38</f>
        <v>5.9070548712206045E-2</v>
      </c>
      <c r="L93" s="90">
        <f>L92/L38</f>
        <v>0.14558938329430132</v>
      </c>
      <c r="M93" s="108">
        <f t="shared" ref="M93" si="65">M92/$M$38</f>
        <v>0.34281510544384503</v>
      </c>
      <c r="N93" s="108">
        <f t="shared" si="54"/>
        <v>0.11567512518034456</v>
      </c>
      <c r="O93" s="66"/>
      <c r="P93" s="8"/>
    </row>
    <row r="94" spans="1:22" s="1" customFormat="1" ht="16.5" customHeight="1">
      <c r="A94" s="52"/>
      <c r="B94" s="159" t="s">
        <v>55</v>
      </c>
      <c r="C94" s="159"/>
      <c r="D94" s="159"/>
      <c r="E94" s="159"/>
      <c r="F94" s="159"/>
      <c r="G94" s="159"/>
      <c r="H94" s="159"/>
      <c r="I94" s="159"/>
      <c r="J94" s="85">
        <v>42</v>
      </c>
      <c r="K94" s="85">
        <v>104</v>
      </c>
      <c r="L94" s="85">
        <v>148</v>
      </c>
      <c r="M94" s="105">
        <v>300</v>
      </c>
      <c r="N94" s="105">
        <f t="shared" si="53"/>
        <v>594</v>
      </c>
      <c r="O94" s="66"/>
      <c r="P94" s="8"/>
    </row>
    <row r="95" spans="1:22" s="1" customFormat="1" ht="16.5" customHeight="1">
      <c r="A95" s="52"/>
      <c r="B95" s="159"/>
      <c r="C95" s="159"/>
      <c r="D95" s="159"/>
      <c r="E95" s="159"/>
      <c r="F95" s="159"/>
      <c r="G95" s="159"/>
      <c r="H95" s="159"/>
      <c r="I95" s="159"/>
      <c r="J95" s="86">
        <f>J94/J38</f>
        <v>1.1634349030470914E-2</v>
      </c>
      <c r="K95" s="86">
        <f>K94/K38</f>
        <v>2.9115341545352745E-2</v>
      </c>
      <c r="L95" s="86">
        <f>L94/L38</f>
        <v>5.7767369242779081E-2</v>
      </c>
      <c r="M95" s="106">
        <f t="shared" ref="M95" si="66">M94/$M$38</f>
        <v>0.14713094654242276</v>
      </c>
      <c r="N95" s="106">
        <f t="shared" si="54"/>
        <v>5.041160994653314E-2</v>
      </c>
      <c r="O95" s="66"/>
      <c r="P95" s="8"/>
    </row>
    <row r="96" spans="1:22" s="1" customFormat="1" ht="16.5" customHeight="1">
      <c r="A96" s="52"/>
      <c r="B96" s="130" t="s">
        <v>46</v>
      </c>
      <c r="C96" s="130"/>
      <c r="D96" s="130"/>
      <c r="E96" s="130"/>
      <c r="F96" s="130"/>
      <c r="G96" s="130"/>
      <c r="H96" s="130"/>
      <c r="I96" s="130"/>
      <c r="J96" s="87">
        <v>2037</v>
      </c>
      <c r="K96" s="87">
        <v>2376</v>
      </c>
      <c r="L96" s="87">
        <v>1625</v>
      </c>
      <c r="M96" s="87">
        <v>1300</v>
      </c>
      <c r="N96" s="87">
        <f t="shared" si="53"/>
        <v>7338</v>
      </c>
      <c r="O96" s="66"/>
      <c r="P96" s="8"/>
    </row>
    <row r="97" spans="1:30" s="1" customFormat="1" ht="16.5" customHeight="1">
      <c r="A97" s="53"/>
      <c r="B97" s="130"/>
      <c r="C97" s="130"/>
      <c r="D97" s="130"/>
      <c r="E97" s="130"/>
      <c r="F97" s="130"/>
      <c r="G97" s="130"/>
      <c r="H97" s="130"/>
      <c r="I97" s="130"/>
      <c r="J97" s="88">
        <f>J96/J38</f>
        <v>0.56426592797783937</v>
      </c>
      <c r="K97" s="88">
        <f>K96/K38</f>
        <v>0.66517357222844342</v>
      </c>
      <c r="L97" s="88">
        <f>L96/L38</f>
        <v>0.63427010148321628</v>
      </c>
      <c r="M97" s="88">
        <f t="shared" ref="M97" si="67">M96/$M$38</f>
        <v>0.63756743501716528</v>
      </c>
      <c r="N97" s="88">
        <f t="shared" si="54"/>
        <v>0.62276160570313166</v>
      </c>
      <c r="O97" s="67"/>
      <c r="P97" s="8"/>
    </row>
    <row r="98" spans="1:30" s="1" customFormat="1" ht="16.5" customHeight="1">
      <c r="A98" s="52"/>
      <c r="B98" s="159" t="s">
        <v>56</v>
      </c>
      <c r="C98" s="159"/>
      <c r="D98" s="159"/>
      <c r="E98" s="159"/>
      <c r="F98" s="159"/>
      <c r="G98" s="159"/>
      <c r="H98" s="159"/>
      <c r="I98" s="159"/>
      <c r="J98" s="85">
        <v>200</v>
      </c>
      <c r="K98" s="85">
        <v>543</v>
      </c>
      <c r="L98" s="85">
        <v>685</v>
      </c>
      <c r="M98" s="105">
        <v>720</v>
      </c>
      <c r="N98" s="105">
        <f t="shared" si="53"/>
        <v>2148</v>
      </c>
      <c r="O98" s="61"/>
      <c r="P98" s="8"/>
    </row>
    <row r="99" spans="1:30" s="1" customFormat="1" ht="16.5" customHeight="1">
      <c r="A99" s="52"/>
      <c r="B99" s="159"/>
      <c r="C99" s="159"/>
      <c r="D99" s="159"/>
      <c r="E99" s="159"/>
      <c r="F99" s="159"/>
      <c r="G99" s="159"/>
      <c r="H99" s="159"/>
      <c r="I99" s="159"/>
      <c r="J99" s="89">
        <f>J98/J38</f>
        <v>5.5401662049861494E-2</v>
      </c>
      <c r="K99" s="89">
        <f>K98/K38</f>
        <v>0.15201567749160133</v>
      </c>
      <c r="L99" s="89">
        <f>L98/L38</f>
        <v>0.26736924277907886</v>
      </c>
      <c r="M99" s="107">
        <f t="shared" ref="M99" si="68">M98/$M$38</f>
        <v>0.35311427170181464</v>
      </c>
      <c r="N99" s="107">
        <f t="shared" si="54"/>
        <v>0.18229652889756429</v>
      </c>
      <c r="O99" s="65"/>
      <c r="P99" s="8"/>
    </row>
    <row r="100" spans="1:30" s="1" customFormat="1" ht="16.5" customHeight="1">
      <c r="A100" s="52"/>
      <c r="B100" s="137" t="s">
        <v>125</v>
      </c>
      <c r="C100" s="137"/>
      <c r="D100" s="137"/>
      <c r="E100" s="137"/>
      <c r="F100" s="137"/>
      <c r="G100" s="137"/>
      <c r="H100" s="137"/>
      <c r="I100" s="137"/>
      <c r="J100" s="91">
        <v>174</v>
      </c>
      <c r="K100" s="91">
        <v>410</v>
      </c>
      <c r="L100" s="91">
        <v>534</v>
      </c>
      <c r="M100" s="91">
        <v>749</v>
      </c>
      <c r="N100" s="91">
        <f t="shared" si="53"/>
        <v>1867</v>
      </c>
      <c r="O100" s="65"/>
      <c r="P100" s="8"/>
    </row>
    <row r="101" spans="1:30" s="1" customFormat="1" ht="16.5" customHeight="1">
      <c r="A101" s="52"/>
      <c r="B101" s="138"/>
      <c r="C101" s="138"/>
      <c r="D101" s="138"/>
      <c r="E101" s="138"/>
      <c r="F101" s="138"/>
      <c r="G101" s="138"/>
      <c r="H101" s="138"/>
      <c r="I101" s="138"/>
      <c r="J101" s="90">
        <f>J100/J38</f>
        <v>4.8199445983379503E-2</v>
      </c>
      <c r="K101" s="90">
        <f>K100/K38</f>
        <v>0.11478163493840986</v>
      </c>
      <c r="L101" s="90">
        <f>L100/L38</f>
        <v>0.20843091334894615</v>
      </c>
      <c r="M101" s="90">
        <f t="shared" ref="M101" si="69">M100/$M$38</f>
        <v>0.36733692986758215</v>
      </c>
      <c r="N101" s="90">
        <f t="shared" si="54"/>
        <v>0.15844861240770602</v>
      </c>
      <c r="O101" s="65"/>
      <c r="P101" s="8"/>
    </row>
    <row r="102" spans="1:30" s="1" customFormat="1" ht="16.5" customHeight="1">
      <c r="A102" s="52"/>
      <c r="B102" s="139" t="s">
        <v>126</v>
      </c>
      <c r="C102" s="139"/>
      <c r="D102" s="139"/>
      <c r="E102" s="139"/>
      <c r="F102" s="139"/>
      <c r="G102" s="139"/>
      <c r="H102" s="139"/>
      <c r="I102" s="139"/>
      <c r="J102" s="92">
        <v>39</v>
      </c>
      <c r="K102" s="92">
        <v>157</v>
      </c>
      <c r="L102" s="92">
        <v>171</v>
      </c>
      <c r="M102" s="92">
        <v>209</v>
      </c>
      <c r="N102" s="92">
        <f t="shared" si="53"/>
        <v>576</v>
      </c>
      <c r="O102" s="65"/>
      <c r="P102" s="8"/>
    </row>
    <row r="103" spans="1:30" s="1" customFormat="1" ht="16.5" customHeight="1">
      <c r="A103" s="52"/>
      <c r="B103" s="140"/>
      <c r="C103" s="140"/>
      <c r="D103" s="140"/>
      <c r="E103" s="140"/>
      <c r="F103" s="140"/>
      <c r="G103" s="140"/>
      <c r="H103" s="140"/>
      <c r="I103" s="140"/>
      <c r="J103" s="89">
        <f>J102/J38</f>
        <v>1.0803324099722992E-2</v>
      </c>
      <c r="K103" s="89">
        <f>K102/K38</f>
        <v>4.3952967525195966E-2</v>
      </c>
      <c r="L103" s="89">
        <f>L102/L38</f>
        <v>6.6744730679156913E-2</v>
      </c>
      <c r="M103" s="89">
        <f t="shared" ref="M103" si="70">M102/$M$38</f>
        <v>0.10250122609122118</v>
      </c>
      <c r="N103" s="89">
        <f t="shared" si="54"/>
        <v>4.8883985402698803E-2</v>
      </c>
      <c r="O103" s="65"/>
      <c r="P103" s="8"/>
    </row>
    <row r="104" spans="1:30" s="1" customFormat="1" ht="16.5" customHeight="1">
      <c r="A104" s="52"/>
      <c r="B104" s="130" t="s">
        <v>57</v>
      </c>
      <c r="C104" s="130"/>
      <c r="D104" s="130"/>
      <c r="E104" s="130"/>
      <c r="F104" s="130"/>
      <c r="G104" s="130"/>
      <c r="H104" s="130"/>
      <c r="I104" s="130"/>
      <c r="J104" s="87">
        <v>148</v>
      </c>
      <c r="K104" s="87">
        <v>102</v>
      </c>
      <c r="L104" s="87">
        <v>46</v>
      </c>
      <c r="M104" s="87">
        <v>19</v>
      </c>
      <c r="N104" s="87">
        <f t="shared" si="53"/>
        <v>315</v>
      </c>
      <c r="O104" s="68"/>
      <c r="P104" s="8"/>
    </row>
    <row r="105" spans="1:30" s="1" customFormat="1" ht="16.5" customHeight="1">
      <c r="A105" s="52"/>
      <c r="B105" s="130"/>
      <c r="C105" s="130"/>
      <c r="D105" s="130"/>
      <c r="E105" s="130"/>
      <c r="F105" s="130"/>
      <c r="G105" s="130"/>
      <c r="H105" s="130"/>
      <c r="I105" s="130"/>
      <c r="J105" s="88">
        <f>J104/J38</f>
        <v>4.0997229916897505E-2</v>
      </c>
      <c r="K105" s="88">
        <f>K104/K38</f>
        <v>2.8555431131019039E-2</v>
      </c>
      <c r="L105" s="88">
        <f>L104/L38</f>
        <v>1.7954722872755659E-2</v>
      </c>
      <c r="M105" s="88">
        <f t="shared" ref="M105" si="71">M104/$M$38</f>
        <v>9.3182932810201083E-3</v>
      </c>
      <c r="N105" s="88">
        <f t="shared" si="54"/>
        <v>2.6733429517100907E-2</v>
      </c>
      <c r="O105" s="42"/>
      <c r="P105" s="8"/>
      <c r="R105"/>
      <c r="S105"/>
      <c r="T105"/>
      <c r="U105"/>
      <c r="V105"/>
    </row>
    <row r="106" spans="1:30" s="1" customFormat="1" ht="59.25" customHeight="1">
      <c r="A106" s="70"/>
      <c r="B106" s="149" t="s">
        <v>153</v>
      </c>
      <c r="C106" s="150"/>
      <c r="D106" s="150"/>
      <c r="E106" s="150"/>
      <c r="F106" s="150"/>
      <c r="G106" s="150"/>
      <c r="H106" s="150"/>
      <c r="I106" s="150"/>
      <c r="J106" s="150"/>
      <c r="K106" s="150"/>
      <c r="L106" s="150"/>
      <c r="M106" s="150"/>
      <c r="N106" s="151"/>
      <c r="O106" s="152"/>
      <c r="P106" s="8"/>
      <c r="R106"/>
      <c r="S106"/>
      <c r="T106"/>
      <c r="U106"/>
      <c r="V106"/>
    </row>
    <row r="107" spans="1:30" s="1" customFormat="1" ht="25.5" customHeight="1">
      <c r="A107" s="55" t="s">
        <v>58</v>
      </c>
      <c r="B107" s="158" t="s">
        <v>59</v>
      </c>
      <c r="C107" s="158"/>
      <c r="D107" s="158"/>
      <c r="E107" s="158"/>
      <c r="F107" s="158"/>
      <c r="G107" s="158"/>
      <c r="H107" s="158"/>
      <c r="I107" s="158"/>
      <c r="J107" s="158"/>
      <c r="K107" s="158"/>
      <c r="L107" s="158"/>
      <c r="M107" s="158"/>
      <c r="N107" s="158"/>
      <c r="O107" s="158"/>
      <c r="P107" s="6"/>
      <c r="Q107" s="11"/>
      <c r="R107" s="33"/>
      <c r="S107" s="34"/>
      <c r="T107" s="35"/>
      <c r="U107" s="11"/>
      <c r="V107" s="11"/>
      <c r="W107" s="11"/>
      <c r="X107" s="11"/>
      <c r="Y107" s="11"/>
      <c r="Z107" s="11"/>
      <c r="AA107" s="11"/>
      <c r="AB107" s="11"/>
      <c r="AC107" s="11"/>
      <c r="AD107" s="11"/>
    </row>
    <row r="108" spans="1:30" s="1" customFormat="1" ht="24" customHeight="1">
      <c r="A108" s="50"/>
      <c r="B108" s="47"/>
      <c r="C108" s="47"/>
      <c r="D108" s="48"/>
      <c r="E108" s="48"/>
      <c r="F108" s="48"/>
      <c r="G108" s="48"/>
      <c r="H108" s="48"/>
      <c r="I108" s="48"/>
      <c r="J108" s="12" t="s">
        <v>3</v>
      </c>
      <c r="K108" s="13" t="s">
        <v>6</v>
      </c>
      <c r="L108" s="13" t="s">
        <v>4</v>
      </c>
      <c r="M108" s="13" t="s">
        <v>5</v>
      </c>
      <c r="N108" s="123" t="s">
        <v>0</v>
      </c>
      <c r="O108" s="28"/>
      <c r="P108" s="6"/>
      <c r="Q108" s="11"/>
      <c r="R108" s="33"/>
      <c r="S108" s="34"/>
      <c r="T108" s="35"/>
      <c r="U108" s="21"/>
      <c r="V108" s="22"/>
      <c r="W108" s="21"/>
      <c r="X108" s="23"/>
      <c r="Y108" s="21"/>
      <c r="Z108" s="23"/>
      <c r="AA108" s="21"/>
      <c r="AB108" s="23"/>
      <c r="AC108" s="11"/>
      <c r="AD108" s="11"/>
    </row>
    <row r="109" spans="1:30" s="1" customFormat="1" ht="17.25" customHeight="1">
      <c r="A109" s="51"/>
      <c r="B109" s="159" t="s">
        <v>38</v>
      </c>
      <c r="C109" s="159"/>
      <c r="D109" s="159"/>
      <c r="E109" s="159"/>
      <c r="F109" s="159"/>
      <c r="G109" s="159"/>
      <c r="H109" s="159"/>
      <c r="I109" s="159"/>
      <c r="J109" s="85">
        <v>2659</v>
      </c>
      <c r="K109" s="85">
        <v>2691</v>
      </c>
      <c r="L109" s="85">
        <v>1802</v>
      </c>
      <c r="M109" s="85">
        <v>591</v>
      </c>
      <c r="N109" s="85">
        <f t="shared" ref="N109:N113" si="72">SUM(J109:M109)</f>
        <v>7743</v>
      </c>
      <c r="O109" s="29"/>
      <c r="P109" s="7"/>
      <c r="Q109" s="11"/>
      <c r="R109" s="18"/>
      <c r="S109" s="21"/>
      <c r="T109" s="10"/>
      <c r="U109" s="21"/>
      <c r="V109" s="10"/>
      <c r="W109" s="21"/>
      <c r="X109" s="18"/>
      <c r="Y109" s="21"/>
      <c r="Z109" s="10"/>
      <c r="AA109" s="21"/>
      <c r="AB109" s="10"/>
      <c r="AC109" s="11"/>
      <c r="AD109" s="11"/>
    </row>
    <row r="110" spans="1:30" s="1" customFormat="1" ht="17.25" customHeight="1">
      <c r="A110" s="51"/>
      <c r="B110" s="159"/>
      <c r="C110" s="159"/>
      <c r="D110" s="159"/>
      <c r="E110" s="159"/>
      <c r="F110" s="159"/>
      <c r="G110" s="159"/>
      <c r="H110" s="159"/>
      <c r="I110" s="159"/>
      <c r="J110" s="86">
        <f>J109/J113</f>
        <v>0.73656509695290862</v>
      </c>
      <c r="K110" s="86">
        <f>K109/K113</f>
        <v>0.75335946248600227</v>
      </c>
      <c r="L110" s="86">
        <f>L109/L113</f>
        <v>0.70335675253708041</v>
      </c>
      <c r="M110" s="106">
        <f>M109/$M$113</f>
        <v>0.28984796468857282</v>
      </c>
      <c r="N110" s="106">
        <f>N109/$N$113</f>
        <v>0.65713315793940419</v>
      </c>
      <c r="O110" s="58"/>
      <c r="P110" s="7"/>
      <c r="Q110" s="11"/>
      <c r="R110" s="24"/>
      <c r="S110" s="21"/>
      <c r="T110" s="24"/>
      <c r="U110" s="21"/>
      <c r="V110" s="24"/>
      <c r="W110" s="21"/>
      <c r="X110" s="24"/>
      <c r="Y110" s="21"/>
      <c r="Z110" s="24"/>
      <c r="AA110" s="21"/>
      <c r="AB110" s="24"/>
      <c r="AC110" s="11"/>
      <c r="AD110" s="11"/>
    </row>
    <row r="111" spans="1:30" s="1" customFormat="1" ht="17.25" customHeight="1">
      <c r="A111" s="51"/>
      <c r="B111" s="130" t="s">
        <v>39</v>
      </c>
      <c r="C111" s="130"/>
      <c r="D111" s="130"/>
      <c r="E111" s="130"/>
      <c r="F111" s="130"/>
      <c r="G111" s="130"/>
      <c r="H111" s="130"/>
      <c r="I111" s="130"/>
      <c r="J111" s="87">
        <v>951</v>
      </c>
      <c r="K111" s="87">
        <v>881</v>
      </c>
      <c r="L111" s="87">
        <v>760</v>
      </c>
      <c r="M111" s="87">
        <v>1448</v>
      </c>
      <c r="N111" s="87">
        <f t="shared" si="72"/>
        <v>4040</v>
      </c>
      <c r="O111" s="57"/>
      <c r="P111" s="7"/>
      <c r="Q111" s="11"/>
      <c r="R111" s="25"/>
      <c r="S111" s="21"/>
      <c r="T111" s="25"/>
      <c r="U111" s="21"/>
      <c r="V111" s="25"/>
      <c r="W111" s="21"/>
      <c r="X111" s="18"/>
      <c r="Y111" s="21"/>
      <c r="Z111" s="10"/>
      <c r="AA111" s="21"/>
      <c r="AB111" s="10"/>
      <c r="AC111" s="11"/>
      <c r="AD111" s="11"/>
    </row>
    <row r="112" spans="1:30" s="1" customFormat="1" ht="17.25" customHeight="1">
      <c r="A112" s="51"/>
      <c r="B112" s="130"/>
      <c r="C112" s="130"/>
      <c r="D112" s="130"/>
      <c r="E112" s="130"/>
      <c r="F112" s="130"/>
      <c r="G112" s="130"/>
      <c r="H112" s="130"/>
      <c r="I112" s="130"/>
      <c r="J112" s="88">
        <f>J111/J113</f>
        <v>0.26343490304709144</v>
      </c>
      <c r="K112" s="88">
        <f>K111/K113</f>
        <v>0.24664053751399775</v>
      </c>
      <c r="L112" s="88">
        <f>L111/L113</f>
        <v>0.29664324746291959</v>
      </c>
      <c r="M112" s="88">
        <f>M111/$M$113</f>
        <v>0.71015203531142712</v>
      </c>
      <c r="N112" s="88">
        <f>N111/$N$113</f>
        <v>0.34286684206059576</v>
      </c>
      <c r="O112" s="59"/>
      <c r="P112" s="7"/>
      <c r="Q112" s="11"/>
      <c r="R112" s="26"/>
      <c r="S112" s="21"/>
      <c r="T112" s="26"/>
      <c r="U112" s="21"/>
      <c r="V112" s="26"/>
      <c r="W112" s="21"/>
      <c r="X112" s="26"/>
      <c r="Y112" s="21"/>
      <c r="Z112" s="26"/>
      <c r="AA112" s="21"/>
      <c r="AB112" s="26"/>
      <c r="AC112" s="11"/>
      <c r="AD112" s="11"/>
    </row>
    <row r="113" spans="1:28" s="1" customFormat="1" ht="17.25" customHeight="1">
      <c r="A113" s="51"/>
      <c r="B113" s="133" t="s">
        <v>0</v>
      </c>
      <c r="C113" s="139"/>
      <c r="D113" s="139"/>
      <c r="E113" s="139"/>
      <c r="F113" s="139"/>
      <c r="G113" s="139"/>
      <c r="H113" s="139"/>
      <c r="I113" s="139"/>
      <c r="J113" s="125">
        <f>J109+J111</f>
        <v>3610</v>
      </c>
      <c r="K113" s="125">
        <f t="shared" ref="K113:M113" si="73">K109+K111</f>
        <v>3572</v>
      </c>
      <c r="L113" s="125">
        <f t="shared" si="73"/>
        <v>2562</v>
      </c>
      <c r="M113" s="125">
        <f t="shared" si="73"/>
        <v>2039</v>
      </c>
      <c r="N113" s="129">
        <f t="shared" si="72"/>
        <v>11783</v>
      </c>
      <c r="O113" s="60"/>
      <c r="P113" s="7"/>
      <c r="R113" s="19"/>
      <c r="S113" s="9"/>
      <c r="T113" s="19"/>
      <c r="U113" s="9"/>
      <c r="V113" s="19"/>
      <c r="W113" s="9"/>
      <c r="X113" s="19"/>
      <c r="Y113" s="9"/>
      <c r="Z113" s="19"/>
      <c r="AA113" s="9"/>
      <c r="AB113" s="19"/>
    </row>
    <row r="114" spans="1:28" s="1" customFormat="1" ht="27" customHeight="1">
      <c r="A114" s="55" t="s">
        <v>60</v>
      </c>
      <c r="B114" s="158" t="s">
        <v>61</v>
      </c>
      <c r="C114" s="158"/>
      <c r="D114" s="158"/>
      <c r="E114" s="158"/>
      <c r="F114" s="158"/>
      <c r="G114" s="158"/>
      <c r="H114" s="158"/>
      <c r="I114" s="158"/>
      <c r="J114" s="158"/>
      <c r="K114" s="158"/>
      <c r="L114" s="158"/>
      <c r="M114" s="158"/>
      <c r="N114" s="158"/>
      <c r="O114" s="158"/>
      <c r="P114" s="8"/>
      <c r="R114"/>
      <c r="S114"/>
      <c r="T114"/>
      <c r="U114"/>
      <c r="V114"/>
    </row>
    <row r="115" spans="1:28" s="1" customFormat="1" ht="24.75" customHeight="1">
      <c r="A115" s="50"/>
      <c r="B115" s="47"/>
      <c r="C115" s="47"/>
      <c r="D115" s="48"/>
      <c r="E115" s="48"/>
      <c r="F115" s="48"/>
      <c r="G115" s="48"/>
      <c r="H115" s="48"/>
      <c r="I115" s="48"/>
      <c r="J115" s="12" t="s">
        <v>3</v>
      </c>
      <c r="K115" s="13" t="s">
        <v>6</v>
      </c>
      <c r="L115" s="13" t="s">
        <v>4</v>
      </c>
      <c r="M115" s="13" t="s">
        <v>5</v>
      </c>
      <c r="N115" s="123" t="s">
        <v>0</v>
      </c>
      <c r="O115" s="36"/>
      <c r="P115" s="8"/>
    </row>
    <row r="116" spans="1:28" s="1" customFormat="1" ht="17.25" customHeight="1">
      <c r="A116" s="51"/>
      <c r="B116" s="131" t="s">
        <v>117</v>
      </c>
      <c r="C116" s="132"/>
      <c r="D116" s="132"/>
      <c r="E116" s="132"/>
      <c r="F116" s="132"/>
      <c r="G116" s="132"/>
      <c r="H116" s="132"/>
      <c r="I116" s="133"/>
      <c r="J116" s="85">
        <v>2017</v>
      </c>
      <c r="K116" s="85">
        <v>2139</v>
      </c>
      <c r="L116" s="85">
        <v>1314</v>
      </c>
      <c r="M116" s="105">
        <v>232</v>
      </c>
      <c r="N116" s="105">
        <f t="shared" ref="N116:N142" si="74">SUM(J116:M116)</f>
        <v>5702</v>
      </c>
      <c r="O116" s="62"/>
      <c r="P116" s="8"/>
    </row>
    <row r="117" spans="1:28" s="1" customFormat="1" ht="17.25" customHeight="1">
      <c r="A117" s="51"/>
      <c r="B117" s="134"/>
      <c r="C117" s="135"/>
      <c r="D117" s="135"/>
      <c r="E117" s="135"/>
      <c r="F117" s="135"/>
      <c r="G117" s="135"/>
      <c r="H117" s="135"/>
      <c r="I117" s="136"/>
      <c r="J117" s="86">
        <f>J116/J113</f>
        <v>0.55872576177285316</v>
      </c>
      <c r="K117" s="86">
        <f>K116/K113</f>
        <v>0.59882418812989924</v>
      </c>
      <c r="L117" s="86">
        <f>L116/L113</f>
        <v>0.51288056206088994</v>
      </c>
      <c r="M117" s="106">
        <f>M116/$M$113</f>
        <v>0.11378126532614026</v>
      </c>
      <c r="N117" s="106">
        <f>N116/$N$113</f>
        <v>0.48391750827463292</v>
      </c>
      <c r="O117" s="63"/>
      <c r="P117" s="8"/>
    </row>
    <row r="118" spans="1:28" s="1" customFormat="1" ht="17.25" customHeight="1">
      <c r="A118" s="51"/>
      <c r="B118" s="130" t="s">
        <v>127</v>
      </c>
      <c r="C118" s="130"/>
      <c r="D118" s="130"/>
      <c r="E118" s="130"/>
      <c r="F118" s="130"/>
      <c r="G118" s="130"/>
      <c r="H118" s="130"/>
      <c r="I118" s="130"/>
      <c r="J118" s="87">
        <v>637</v>
      </c>
      <c r="K118" s="87">
        <v>609</v>
      </c>
      <c r="L118" s="87">
        <v>435</v>
      </c>
      <c r="M118" s="87">
        <v>73</v>
      </c>
      <c r="N118" s="87">
        <f t="shared" si="74"/>
        <v>1754</v>
      </c>
      <c r="O118" s="62"/>
      <c r="P118" s="8"/>
    </row>
    <row r="119" spans="1:28" s="1" customFormat="1" ht="17.25" customHeight="1">
      <c r="A119" s="51"/>
      <c r="B119" s="130"/>
      <c r="C119" s="130"/>
      <c r="D119" s="130"/>
      <c r="E119" s="130"/>
      <c r="F119" s="130"/>
      <c r="G119" s="130"/>
      <c r="H119" s="130"/>
      <c r="I119" s="130"/>
      <c r="J119" s="90">
        <f>J118/J113</f>
        <v>0.17645429362880888</v>
      </c>
      <c r="K119" s="90">
        <f>K118/K113</f>
        <v>0.17049272116461367</v>
      </c>
      <c r="L119" s="90">
        <f>L118/L113</f>
        <v>0.16978922716627634</v>
      </c>
      <c r="M119" s="108">
        <f t="shared" ref="M119" si="75">M118/$M$113</f>
        <v>3.5801863658656202E-2</v>
      </c>
      <c r="N119" s="108">
        <f>N118/$N$113</f>
        <v>0.14885852499363489</v>
      </c>
      <c r="O119" s="64"/>
      <c r="P119" s="8"/>
    </row>
    <row r="120" spans="1:28" s="1" customFormat="1" ht="17.25" customHeight="1">
      <c r="A120" s="51"/>
      <c r="B120" s="131" t="s">
        <v>23</v>
      </c>
      <c r="C120" s="132"/>
      <c r="D120" s="132"/>
      <c r="E120" s="132"/>
      <c r="F120" s="132"/>
      <c r="G120" s="132"/>
      <c r="H120" s="132"/>
      <c r="I120" s="133"/>
      <c r="J120" s="85">
        <v>806</v>
      </c>
      <c r="K120" s="85">
        <v>952</v>
      </c>
      <c r="L120" s="85">
        <v>664</v>
      </c>
      <c r="M120" s="105">
        <v>253</v>
      </c>
      <c r="N120" s="105">
        <f t="shared" si="74"/>
        <v>2675</v>
      </c>
      <c r="O120" s="64"/>
      <c r="P120" s="8"/>
    </row>
    <row r="121" spans="1:28" s="1" customFormat="1" ht="17.25" customHeight="1">
      <c r="A121" s="51"/>
      <c r="B121" s="134"/>
      <c r="C121" s="135"/>
      <c r="D121" s="135"/>
      <c r="E121" s="135"/>
      <c r="F121" s="135"/>
      <c r="G121" s="135"/>
      <c r="H121" s="135"/>
      <c r="I121" s="136"/>
      <c r="J121" s="86">
        <f>J120/J113</f>
        <v>0.22326869806094182</v>
      </c>
      <c r="K121" s="86">
        <f>K120/K113</f>
        <v>0.26651735722284436</v>
      </c>
      <c r="L121" s="86">
        <f>L120/L113</f>
        <v>0.25917252146760345</v>
      </c>
      <c r="M121" s="106">
        <f t="shared" ref="M121" si="76">M120/$M$113</f>
        <v>0.12408043158410986</v>
      </c>
      <c r="N121" s="106">
        <f>N120/$N$113</f>
        <v>0.22702198081982516</v>
      </c>
      <c r="O121" s="64"/>
      <c r="P121" s="8"/>
      <c r="R121"/>
      <c r="S121"/>
      <c r="T121"/>
      <c r="U121"/>
    </row>
    <row r="122" spans="1:28" s="1" customFormat="1" ht="17.25" customHeight="1">
      <c r="A122" s="51"/>
      <c r="B122" s="130" t="s">
        <v>128</v>
      </c>
      <c r="C122" s="130"/>
      <c r="D122" s="130"/>
      <c r="E122" s="130"/>
      <c r="F122" s="130"/>
      <c r="G122" s="130"/>
      <c r="H122" s="130"/>
      <c r="I122" s="130"/>
      <c r="J122" s="87">
        <v>1118</v>
      </c>
      <c r="K122" s="87">
        <v>1233</v>
      </c>
      <c r="L122" s="87">
        <v>747</v>
      </c>
      <c r="M122" s="87">
        <v>168</v>
      </c>
      <c r="N122" s="87">
        <f t="shared" si="74"/>
        <v>3266</v>
      </c>
      <c r="O122" s="63"/>
      <c r="P122" s="8"/>
      <c r="R122"/>
      <c r="S122"/>
      <c r="T122"/>
      <c r="U122"/>
    </row>
    <row r="123" spans="1:28" s="1" customFormat="1" ht="17.25" customHeight="1">
      <c r="A123" s="51"/>
      <c r="B123" s="130"/>
      <c r="C123" s="130"/>
      <c r="D123" s="130"/>
      <c r="E123" s="130"/>
      <c r="F123" s="130"/>
      <c r="G123" s="130"/>
      <c r="H123" s="130"/>
      <c r="I123" s="130"/>
      <c r="J123" s="90">
        <f>J122/J113</f>
        <v>0.30969529085872577</v>
      </c>
      <c r="K123" s="90">
        <f>K122/K113</f>
        <v>0.34518477043673013</v>
      </c>
      <c r="L123" s="90">
        <f>L122/L113</f>
        <v>0.29156908665105385</v>
      </c>
      <c r="M123" s="108">
        <f t="shared" ref="M123" si="77">M122/$M$113</f>
        <v>8.2393330063756737E-2</v>
      </c>
      <c r="N123" s="108">
        <f>N122/$N$113</f>
        <v>0.27717898667571927</v>
      </c>
      <c r="O123" s="63"/>
      <c r="P123" s="8"/>
      <c r="R123"/>
      <c r="S123"/>
      <c r="T123"/>
      <c r="U123"/>
    </row>
    <row r="124" spans="1:28" s="1" customFormat="1" ht="17.25" customHeight="1">
      <c r="A124" s="51"/>
      <c r="B124" s="141" t="s">
        <v>129</v>
      </c>
      <c r="C124" s="142"/>
      <c r="D124" s="142"/>
      <c r="E124" s="142"/>
      <c r="F124" s="142"/>
      <c r="G124" s="142"/>
      <c r="H124" s="142"/>
      <c r="I124" s="143"/>
      <c r="J124" s="93">
        <v>1099</v>
      </c>
      <c r="K124" s="93">
        <v>1272</v>
      </c>
      <c r="L124" s="93">
        <v>840</v>
      </c>
      <c r="M124" s="109">
        <v>264</v>
      </c>
      <c r="N124" s="109">
        <f t="shared" si="74"/>
        <v>3475</v>
      </c>
      <c r="O124" s="63"/>
      <c r="P124" s="8"/>
      <c r="R124"/>
      <c r="S124"/>
      <c r="T124"/>
      <c r="U124"/>
    </row>
    <row r="125" spans="1:28" s="1" customFormat="1" ht="17.25" customHeight="1">
      <c r="A125" s="51"/>
      <c r="B125" s="144"/>
      <c r="C125" s="145"/>
      <c r="D125" s="145"/>
      <c r="E125" s="145"/>
      <c r="F125" s="145"/>
      <c r="G125" s="145"/>
      <c r="H125" s="145"/>
      <c r="I125" s="146"/>
      <c r="J125" s="89">
        <f>J124/J113</f>
        <v>0.30443213296398891</v>
      </c>
      <c r="K125" s="89">
        <f>K124/K113</f>
        <v>0.3561030235162374</v>
      </c>
      <c r="L125" s="89">
        <f>L124/L113</f>
        <v>0.32786885245901637</v>
      </c>
      <c r="M125" s="107">
        <f t="shared" ref="M125" si="78">M124/$M$113</f>
        <v>0.12947523295733201</v>
      </c>
      <c r="N125" s="107">
        <f>N124/$N$113</f>
        <v>0.29491640499024019</v>
      </c>
      <c r="O125" s="63"/>
      <c r="P125" s="8"/>
      <c r="R125"/>
      <c r="S125"/>
      <c r="T125"/>
      <c r="U125"/>
    </row>
    <row r="126" spans="1:28" s="1" customFormat="1" ht="17.25" customHeight="1">
      <c r="A126" s="52"/>
      <c r="B126" s="154" t="s">
        <v>130</v>
      </c>
      <c r="C126" s="154"/>
      <c r="D126" s="154"/>
      <c r="E126" s="154"/>
      <c r="F126" s="154"/>
      <c r="G126" s="154"/>
      <c r="H126" s="154"/>
      <c r="I126" s="154"/>
      <c r="J126" s="94">
        <v>1160</v>
      </c>
      <c r="K126" s="94">
        <v>1278</v>
      </c>
      <c r="L126" s="94">
        <v>831</v>
      </c>
      <c r="M126" s="110">
        <v>309</v>
      </c>
      <c r="N126" s="110">
        <f t="shared" si="74"/>
        <v>3578</v>
      </c>
      <c r="O126" s="65"/>
      <c r="P126" s="8"/>
      <c r="R126"/>
      <c r="S126"/>
      <c r="T126"/>
      <c r="U126"/>
    </row>
    <row r="127" spans="1:28" s="1" customFormat="1" ht="17.25" customHeight="1">
      <c r="A127" s="52"/>
      <c r="B127" s="154"/>
      <c r="C127" s="154"/>
      <c r="D127" s="154"/>
      <c r="E127" s="154"/>
      <c r="F127" s="154"/>
      <c r="G127" s="154"/>
      <c r="H127" s="154"/>
      <c r="I127" s="154"/>
      <c r="J127" s="90">
        <f>J126/J113</f>
        <v>0.32132963988919666</v>
      </c>
      <c r="K127" s="90">
        <f>K126/K113</f>
        <v>0.35778275475923854</v>
      </c>
      <c r="L127" s="90">
        <f>L126/L113</f>
        <v>0.32435597189695553</v>
      </c>
      <c r="M127" s="108">
        <f t="shared" ref="M127" si="79">M126/$M$113</f>
        <v>0.15154487493869545</v>
      </c>
      <c r="N127" s="108">
        <f>N126/$N$113</f>
        <v>0.30365781210218112</v>
      </c>
      <c r="O127" s="66"/>
      <c r="P127" s="8"/>
      <c r="R127"/>
      <c r="S127"/>
      <c r="T127"/>
      <c r="U127"/>
    </row>
    <row r="128" spans="1:28" s="1" customFormat="1" ht="17.25" customHeight="1">
      <c r="A128" s="52"/>
      <c r="B128" s="156" t="s">
        <v>131</v>
      </c>
      <c r="C128" s="156"/>
      <c r="D128" s="156"/>
      <c r="E128" s="156"/>
      <c r="F128" s="156"/>
      <c r="G128" s="156"/>
      <c r="H128" s="156"/>
      <c r="I128" s="156"/>
      <c r="J128" s="95">
        <v>920</v>
      </c>
      <c r="K128" s="95">
        <v>893</v>
      </c>
      <c r="L128" s="95">
        <v>457</v>
      </c>
      <c r="M128" s="95">
        <v>91</v>
      </c>
      <c r="N128" s="95">
        <f t="shared" si="74"/>
        <v>2361</v>
      </c>
      <c r="O128" s="65"/>
      <c r="P128" s="8"/>
      <c r="R128"/>
      <c r="S128"/>
      <c r="T128"/>
      <c r="U128"/>
    </row>
    <row r="129" spans="1:21" s="1" customFormat="1" ht="17.25" customHeight="1">
      <c r="A129" s="52"/>
      <c r="B129" s="157"/>
      <c r="C129" s="157"/>
      <c r="D129" s="157"/>
      <c r="E129" s="157"/>
      <c r="F129" s="157"/>
      <c r="G129" s="157"/>
      <c r="H129" s="157"/>
      <c r="I129" s="157"/>
      <c r="J129" s="86">
        <f>J128/J113</f>
        <v>0.25484764542936289</v>
      </c>
      <c r="K129" s="86">
        <f>K128/K113</f>
        <v>0.25</v>
      </c>
      <c r="L129" s="86">
        <f>L128/L113</f>
        <v>0.17837626854020297</v>
      </c>
      <c r="M129" s="86">
        <f t="shared" ref="M129" si="80">M128/$M$113</f>
        <v>4.4629720451201567E-2</v>
      </c>
      <c r="N129" s="86">
        <f>N128/$N$113</f>
        <v>0.20037341933293729</v>
      </c>
      <c r="O129" s="66"/>
      <c r="R129"/>
      <c r="S129"/>
      <c r="T129"/>
      <c r="U129"/>
    </row>
    <row r="130" spans="1:21" s="1" customFormat="1" ht="17.25" customHeight="1">
      <c r="A130" s="52"/>
      <c r="B130" s="153" t="s">
        <v>132</v>
      </c>
      <c r="C130" s="154"/>
      <c r="D130" s="154"/>
      <c r="E130" s="154"/>
      <c r="F130" s="154"/>
      <c r="G130" s="154"/>
      <c r="H130" s="154"/>
      <c r="I130" s="155"/>
      <c r="J130" s="94">
        <v>859</v>
      </c>
      <c r="K130" s="94">
        <v>716</v>
      </c>
      <c r="L130" s="94">
        <v>244</v>
      </c>
      <c r="M130" s="110">
        <v>32</v>
      </c>
      <c r="N130" s="110">
        <f t="shared" si="74"/>
        <v>1851</v>
      </c>
      <c r="O130" s="66"/>
      <c r="R130"/>
      <c r="S130"/>
      <c r="T130"/>
      <c r="U130"/>
    </row>
    <row r="131" spans="1:21" s="1" customFormat="1" ht="17.25" customHeight="1">
      <c r="A131" s="52"/>
      <c r="B131" s="153"/>
      <c r="C131" s="154"/>
      <c r="D131" s="154"/>
      <c r="E131" s="154"/>
      <c r="F131" s="154"/>
      <c r="G131" s="154"/>
      <c r="H131" s="154"/>
      <c r="I131" s="155"/>
      <c r="J131" s="96">
        <f>J130/J113</f>
        <v>0.23795013850415511</v>
      </c>
      <c r="K131" s="96">
        <f>K130/K113</f>
        <v>0.20044792833146696</v>
      </c>
      <c r="L131" s="96">
        <f>L130/L113</f>
        <v>9.5238095238095233E-2</v>
      </c>
      <c r="M131" s="111">
        <f t="shared" ref="M131" si="81">M130/$M$113</f>
        <v>1.5693967631191762E-2</v>
      </c>
      <c r="N131" s="111">
        <f>N130/$N$113</f>
        <v>0.15709072392429771</v>
      </c>
      <c r="O131" s="66"/>
      <c r="R131"/>
      <c r="S131"/>
      <c r="T131"/>
      <c r="U131"/>
    </row>
    <row r="132" spans="1:21" s="1" customFormat="1" ht="17.25" customHeight="1">
      <c r="A132" s="52"/>
      <c r="B132" s="156" t="s">
        <v>24</v>
      </c>
      <c r="C132" s="156"/>
      <c r="D132" s="156"/>
      <c r="E132" s="156"/>
      <c r="F132" s="156"/>
      <c r="G132" s="156"/>
      <c r="H132" s="156"/>
      <c r="I132" s="156"/>
      <c r="J132" s="97">
        <v>354</v>
      </c>
      <c r="K132" s="97">
        <v>689</v>
      </c>
      <c r="L132" s="97">
        <v>717</v>
      </c>
      <c r="M132" s="97">
        <v>156</v>
      </c>
      <c r="N132" s="97">
        <f t="shared" si="74"/>
        <v>1916</v>
      </c>
      <c r="O132" s="66"/>
      <c r="R132"/>
      <c r="S132"/>
      <c r="T132"/>
      <c r="U132"/>
    </row>
    <row r="133" spans="1:21" s="1" customFormat="1" ht="17.25" customHeight="1">
      <c r="A133" s="53"/>
      <c r="B133" s="160"/>
      <c r="C133" s="160"/>
      <c r="D133" s="160"/>
      <c r="E133" s="160"/>
      <c r="F133" s="160"/>
      <c r="G133" s="160"/>
      <c r="H133" s="160"/>
      <c r="I133" s="160"/>
      <c r="J133" s="98">
        <f>J132/J113</f>
        <v>9.8060941828254852E-2</v>
      </c>
      <c r="K133" s="98">
        <f>K132/K113</f>
        <v>0.19288913773796193</v>
      </c>
      <c r="L133" s="98">
        <f>L132/L113</f>
        <v>0.27985948477751754</v>
      </c>
      <c r="M133" s="98">
        <f t="shared" ref="M133" si="82">M132/$M$113</f>
        <v>7.6508092202059827E-2</v>
      </c>
      <c r="N133" s="98">
        <f>N132/$N$113</f>
        <v>0.16260714588814393</v>
      </c>
      <c r="O133" s="67"/>
      <c r="R133"/>
      <c r="S133"/>
      <c r="T133"/>
      <c r="U133"/>
    </row>
    <row r="134" spans="1:21" s="1" customFormat="1" ht="17.25" customHeight="1">
      <c r="A134" s="52"/>
      <c r="B134" s="153" t="s">
        <v>62</v>
      </c>
      <c r="C134" s="154"/>
      <c r="D134" s="154"/>
      <c r="E134" s="154"/>
      <c r="F134" s="154"/>
      <c r="G134" s="154"/>
      <c r="H134" s="154"/>
      <c r="I134" s="155"/>
      <c r="J134" s="99">
        <v>268</v>
      </c>
      <c r="K134" s="99">
        <v>415</v>
      </c>
      <c r="L134" s="99">
        <v>280</v>
      </c>
      <c r="M134" s="112">
        <v>95</v>
      </c>
      <c r="N134" s="112">
        <f t="shared" si="74"/>
        <v>1058</v>
      </c>
      <c r="O134" s="65"/>
      <c r="P134" s="8"/>
      <c r="R134"/>
      <c r="S134"/>
      <c r="T134"/>
      <c r="U134"/>
    </row>
    <row r="135" spans="1:21" s="1" customFormat="1" ht="17.25" customHeight="1">
      <c r="A135" s="52"/>
      <c r="B135" s="153"/>
      <c r="C135" s="154"/>
      <c r="D135" s="154"/>
      <c r="E135" s="154"/>
      <c r="F135" s="154"/>
      <c r="G135" s="154"/>
      <c r="H135" s="154"/>
      <c r="I135" s="155"/>
      <c r="J135" s="96">
        <f>J134/J113</f>
        <v>7.4238227146814398E-2</v>
      </c>
      <c r="K135" s="96">
        <f>K134/K113</f>
        <v>0.11618141097424411</v>
      </c>
      <c r="L135" s="96">
        <f>L134/L113</f>
        <v>0.10928961748633879</v>
      </c>
      <c r="M135" s="111">
        <f t="shared" ref="M135" si="83">M134/$M$113</f>
        <v>4.6591466405100541E-2</v>
      </c>
      <c r="N135" s="111">
        <f>N134/$N$113</f>
        <v>8.9790375965373842E-2</v>
      </c>
      <c r="O135" s="66"/>
      <c r="P135" s="8"/>
      <c r="R135"/>
      <c r="S135"/>
      <c r="T135"/>
      <c r="U135"/>
    </row>
    <row r="136" spans="1:21" s="1" customFormat="1" ht="17.25" customHeight="1">
      <c r="A136" s="52"/>
      <c r="B136" s="156" t="s">
        <v>63</v>
      </c>
      <c r="C136" s="156"/>
      <c r="D136" s="156"/>
      <c r="E136" s="156"/>
      <c r="F136" s="156"/>
      <c r="G136" s="156"/>
      <c r="H136" s="156"/>
      <c r="I136" s="156"/>
      <c r="J136" s="97">
        <v>638</v>
      </c>
      <c r="K136" s="97">
        <v>752</v>
      </c>
      <c r="L136" s="97">
        <v>467</v>
      </c>
      <c r="M136" s="97">
        <v>148</v>
      </c>
      <c r="N136" s="97">
        <f t="shared" si="74"/>
        <v>2005</v>
      </c>
      <c r="O136" s="65"/>
      <c r="P136" s="8"/>
      <c r="R136"/>
      <c r="S136"/>
      <c r="T136"/>
      <c r="U136"/>
    </row>
    <row r="137" spans="1:21" s="1" customFormat="1" ht="17.25" customHeight="1">
      <c r="A137" s="52"/>
      <c r="B137" s="160"/>
      <c r="C137" s="160"/>
      <c r="D137" s="160"/>
      <c r="E137" s="160"/>
      <c r="F137" s="160"/>
      <c r="G137" s="160"/>
      <c r="H137" s="160"/>
      <c r="I137" s="160"/>
      <c r="J137" s="86">
        <f>J136/J113</f>
        <v>0.17673130193905817</v>
      </c>
      <c r="K137" s="86">
        <f>K136/K113</f>
        <v>0.21052631578947367</v>
      </c>
      <c r="L137" s="86">
        <f>L136/L113</f>
        <v>0.18227946916471507</v>
      </c>
      <c r="M137" s="86">
        <f t="shared" ref="M137" si="84">M136/$M$113</f>
        <v>7.2584600294261892E-2</v>
      </c>
      <c r="N137" s="86">
        <f>N136/$N$113</f>
        <v>0.17016040057710261</v>
      </c>
      <c r="O137" s="66"/>
      <c r="R137"/>
      <c r="S137"/>
      <c r="T137"/>
      <c r="U137"/>
    </row>
    <row r="138" spans="1:21" s="1" customFormat="1" ht="17.25" customHeight="1">
      <c r="A138" s="52"/>
      <c r="B138" s="153" t="s">
        <v>64</v>
      </c>
      <c r="C138" s="154"/>
      <c r="D138" s="154"/>
      <c r="E138" s="154"/>
      <c r="F138" s="154"/>
      <c r="G138" s="154"/>
      <c r="H138" s="154"/>
      <c r="I138" s="155"/>
      <c r="J138" s="99">
        <v>1205</v>
      </c>
      <c r="K138" s="99">
        <v>1275</v>
      </c>
      <c r="L138" s="99">
        <v>749</v>
      </c>
      <c r="M138" s="112">
        <v>214</v>
      </c>
      <c r="N138" s="112">
        <f t="shared" si="74"/>
        <v>3443</v>
      </c>
      <c r="O138" s="61"/>
      <c r="R138"/>
      <c r="S138"/>
      <c r="T138"/>
      <c r="U138"/>
    </row>
    <row r="139" spans="1:21" s="1" customFormat="1" ht="17.25" customHeight="1">
      <c r="A139" s="52"/>
      <c r="B139" s="153"/>
      <c r="C139" s="154"/>
      <c r="D139" s="154"/>
      <c r="E139" s="154"/>
      <c r="F139" s="154"/>
      <c r="G139" s="154"/>
      <c r="H139" s="154"/>
      <c r="I139" s="155"/>
      <c r="J139" s="96">
        <f>J138/J113</f>
        <v>0.33379501385041549</v>
      </c>
      <c r="K139" s="96">
        <f>K138/K113</f>
        <v>0.35694288913773797</v>
      </c>
      <c r="L139" s="96">
        <f>L138/L113</f>
        <v>0.29234972677595628</v>
      </c>
      <c r="M139" s="111">
        <f t="shared" ref="M139" si="85">M138/$M$113</f>
        <v>0.1049534085335949</v>
      </c>
      <c r="N139" s="111">
        <f>N138/$N$113</f>
        <v>0.29220062802342356</v>
      </c>
      <c r="O139" s="65"/>
      <c r="R139"/>
      <c r="S139"/>
      <c r="T139"/>
      <c r="U139"/>
    </row>
    <row r="140" spans="1:21" s="1" customFormat="1" ht="17.25" customHeight="1">
      <c r="A140" s="52"/>
      <c r="B140" s="156" t="s">
        <v>65</v>
      </c>
      <c r="C140" s="156"/>
      <c r="D140" s="156"/>
      <c r="E140" s="156"/>
      <c r="F140" s="156"/>
      <c r="G140" s="156"/>
      <c r="H140" s="156"/>
      <c r="I140" s="156"/>
      <c r="J140" s="97">
        <v>722</v>
      </c>
      <c r="K140" s="97">
        <v>841</v>
      </c>
      <c r="L140" s="97">
        <v>517</v>
      </c>
      <c r="M140" s="97">
        <v>92</v>
      </c>
      <c r="N140" s="97">
        <f t="shared" si="74"/>
        <v>2172</v>
      </c>
      <c r="O140" s="68"/>
    </row>
    <row r="141" spans="1:21" s="1" customFormat="1" ht="17.25" customHeight="1">
      <c r="A141" s="52"/>
      <c r="B141" s="160"/>
      <c r="C141" s="160"/>
      <c r="D141" s="160"/>
      <c r="E141" s="160"/>
      <c r="F141" s="160"/>
      <c r="G141" s="160"/>
      <c r="H141" s="160"/>
      <c r="I141" s="160"/>
      <c r="J141" s="98">
        <f>J140/J113</f>
        <v>0.2</v>
      </c>
      <c r="K141" s="98">
        <f>K140/K113</f>
        <v>0.23544232922732364</v>
      </c>
      <c r="L141" s="98">
        <f>L140/L113</f>
        <v>0.20179547228727557</v>
      </c>
      <c r="M141" s="98">
        <f t="shared" ref="M141" si="86">M140/$M$113</f>
        <v>4.5120156939676311E-2</v>
      </c>
      <c r="N141" s="98">
        <f>N140/$N$113</f>
        <v>0.18433336162267674</v>
      </c>
      <c r="O141" s="69"/>
    </row>
    <row r="142" spans="1:21" s="1" customFormat="1" ht="17.25" customHeight="1">
      <c r="A142" s="52"/>
      <c r="B142" s="154" t="s">
        <v>66</v>
      </c>
      <c r="C142" s="154"/>
      <c r="D142" s="154"/>
      <c r="E142" s="154"/>
      <c r="F142" s="154"/>
      <c r="G142" s="154"/>
      <c r="H142" s="154"/>
      <c r="I142" s="154"/>
      <c r="J142" s="99">
        <v>157</v>
      </c>
      <c r="K142" s="99">
        <v>81</v>
      </c>
      <c r="L142" s="99">
        <v>35</v>
      </c>
      <c r="M142" s="99">
        <v>6</v>
      </c>
      <c r="N142" s="99">
        <f t="shared" si="74"/>
        <v>279</v>
      </c>
      <c r="O142" s="40"/>
      <c r="R142"/>
      <c r="S142"/>
      <c r="T142"/>
      <c r="U142"/>
    </row>
    <row r="143" spans="1:21" s="1" customFormat="1" ht="17.25" customHeight="1">
      <c r="A143" s="52"/>
      <c r="B143" s="154"/>
      <c r="C143" s="154"/>
      <c r="D143" s="154"/>
      <c r="E143" s="154"/>
      <c r="F143" s="154"/>
      <c r="G143" s="154"/>
      <c r="H143" s="154"/>
      <c r="I143" s="154"/>
      <c r="J143" s="96">
        <f>J142/J113</f>
        <v>4.3490304709141274E-2</v>
      </c>
      <c r="K143" s="96">
        <f>K142/K113</f>
        <v>2.2676371780515119E-2</v>
      </c>
      <c r="L143" s="96">
        <f>L142/L113</f>
        <v>1.3661202185792349E-2</v>
      </c>
      <c r="M143" s="96">
        <f t="shared" ref="M143" si="87">M142/$M$113</f>
        <v>2.9426189308484553E-3</v>
      </c>
      <c r="N143" s="96">
        <f>N142/$N$113</f>
        <v>2.3678180429432233E-2</v>
      </c>
      <c r="O143" s="38"/>
      <c r="R143"/>
      <c r="S143"/>
      <c r="T143"/>
      <c r="U143"/>
    </row>
    <row r="144" spans="1:21" s="1" customFormat="1" ht="67.5" customHeight="1">
      <c r="A144" s="70"/>
      <c r="B144" s="149" t="s">
        <v>154</v>
      </c>
      <c r="C144" s="150"/>
      <c r="D144" s="150"/>
      <c r="E144" s="150"/>
      <c r="F144" s="150"/>
      <c r="G144" s="150"/>
      <c r="H144" s="150"/>
      <c r="I144" s="150"/>
      <c r="J144" s="150"/>
      <c r="K144" s="150"/>
      <c r="L144" s="150"/>
      <c r="M144" s="150"/>
      <c r="N144" s="151"/>
      <c r="O144" s="152"/>
    </row>
    <row r="145" spans="1:30" s="1" customFormat="1" ht="25.5" customHeight="1">
      <c r="A145" s="55" t="s">
        <v>67</v>
      </c>
      <c r="B145" s="158" t="s">
        <v>68</v>
      </c>
      <c r="C145" s="158"/>
      <c r="D145" s="158"/>
      <c r="E145" s="158"/>
      <c r="F145" s="158"/>
      <c r="G145" s="158"/>
      <c r="H145" s="158"/>
      <c r="I145" s="158"/>
      <c r="J145" s="158"/>
      <c r="K145" s="158"/>
      <c r="L145" s="158"/>
      <c r="M145" s="158"/>
      <c r="N145" s="158"/>
      <c r="O145" s="158"/>
      <c r="P145" s="6"/>
      <c r="Q145" s="11"/>
      <c r="R145" s="33"/>
      <c r="S145" s="34"/>
      <c r="T145" s="35"/>
      <c r="U145" s="11"/>
      <c r="V145" s="11"/>
      <c r="W145" s="11"/>
      <c r="X145" s="11"/>
      <c r="Y145" s="11"/>
      <c r="Z145" s="11"/>
      <c r="AA145" s="11"/>
      <c r="AB145" s="11"/>
      <c r="AC145" s="11"/>
      <c r="AD145" s="11"/>
    </row>
    <row r="146" spans="1:30" s="1" customFormat="1" ht="24" customHeight="1">
      <c r="A146" s="50"/>
      <c r="B146" s="47"/>
      <c r="C146" s="47"/>
      <c r="D146" s="48"/>
      <c r="E146" s="48"/>
      <c r="F146" s="48"/>
      <c r="G146" s="48"/>
      <c r="H146" s="48"/>
      <c r="I146" s="48"/>
      <c r="J146" s="12" t="s">
        <v>3</v>
      </c>
      <c r="K146" s="13" t="s">
        <v>6</v>
      </c>
      <c r="L146" s="13" t="s">
        <v>4</v>
      </c>
      <c r="M146" s="13" t="s">
        <v>5</v>
      </c>
      <c r="N146" s="123" t="s">
        <v>0</v>
      </c>
      <c r="O146" s="28"/>
      <c r="P146" s="6"/>
      <c r="Q146" s="11"/>
      <c r="R146" s="33"/>
      <c r="S146" s="34"/>
      <c r="T146" s="35"/>
      <c r="U146" s="21"/>
      <c r="V146" s="22"/>
      <c r="W146" s="21"/>
      <c r="X146" s="23"/>
      <c r="Y146" s="21"/>
      <c r="Z146" s="23"/>
      <c r="AA146" s="21"/>
      <c r="AB146" s="23"/>
      <c r="AC146" s="11"/>
      <c r="AD146" s="11"/>
    </row>
    <row r="147" spans="1:30" s="1" customFormat="1" ht="16.5" customHeight="1">
      <c r="A147" s="51"/>
      <c r="B147" s="159" t="s">
        <v>25</v>
      </c>
      <c r="C147" s="159"/>
      <c r="D147" s="159"/>
      <c r="E147" s="159"/>
      <c r="F147" s="159"/>
      <c r="G147" s="159"/>
      <c r="H147" s="159"/>
      <c r="I147" s="159"/>
      <c r="J147" s="85">
        <v>1772</v>
      </c>
      <c r="K147" s="85">
        <v>1673</v>
      </c>
      <c r="L147" s="85">
        <v>1131</v>
      </c>
      <c r="M147" s="85">
        <v>390</v>
      </c>
      <c r="N147" s="85">
        <f t="shared" ref="N147:N153" si="88">SUM(J147:M147)</f>
        <v>4966</v>
      </c>
      <c r="O147" s="29"/>
      <c r="P147" s="7"/>
      <c r="Q147" s="11"/>
      <c r="R147" s="18"/>
      <c r="S147" s="21"/>
      <c r="T147" s="10"/>
      <c r="U147" s="21"/>
      <c r="V147" s="10"/>
      <c r="W147" s="21"/>
      <c r="X147" s="18"/>
      <c r="Y147" s="21"/>
      <c r="Z147" s="10"/>
      <c r="AA147" s="21"/>
      <c r="AB147" s="10"/>
      <c r="AC147" s="11"/>
      <c r="AD147" s="11"/>
    </row>
    <row r="148" spans="1:30" s="1" customFormat="1" ht="16.5" customHeight="1">
      <c r="A148" s="51"/>
      <c r="B148" s="159"/>
      <c r="C148" s="159"/>
      <c r="D148" s="159"/>
      <c r="E148" s="159"/>
      <c r="F148" s="159"/>
      <c r="G148" s="159"/>
      <c r="H148" s="159"/>
      <c r="I148" s="159"/>
      <c r="J148" s="86">
        <f>J147/J113</f>
        <v>0.49085872576177286</v>
      </c>
      <c r="K148" s="86">
        <f>K147/K113</f>
        <v>0.46836506159014557</v>
      </c>
      <c r="L148" s="86">
        <f>L147/L113</f>
        <v>0.44145199063231849</v>
      </c>
      <c r="M148" s="106">
        <f>M147/$M$113</f>
        <v>0.19127023050514957</v>
      </c>
      <c r="N148" s="106">
        <f>N147/$N$113</f>
        <v>0.42145463803785116</v>
      </c>
      <c r="O148" s="58"/>
      <c r="P148" s="7"/>
      <c r="Q148" s="11"/>
      <c r="R148" s="24"/>
      <c r="S148" s="21"/>
      <c r="T148" s="24"/>
      <c r="U148" s="21"/>
      <c r="V148" s="24"/>
      <c r="W148" s="21"/>
      <c r="X148" s="24"/>
      <c r="Y148" s="21"/>
      <c r="Z148" s="24"/>
      <c r="AA148" s="21"/>
      <c r="AB148" s="24"/>
      <c r="AC148" s="11"/>
      <c r="AD148" s="11"/>
    </row>
    <row r="149" spans="1:30" s="1" customFormat="1" ht="16.5" customHeight="1">
      <c r="A149" s="51"/>
      <c r="B149" s="130" t="s">
        <v>26</v>
      </c>
      <c r="C149" s="130"/>
      <c r="D149" s="130"/>
      <c r="E149" s="130"/>
      <c r="F149" s="130"/>
      <c r="G149" s="130"/>
      <c r="H149" s="130"/>
      <c r="I149" s="130"/>
      <c r="J149" s="87">
        <v>810</v>
      </c>
      <c r="K149" s="87">
        <v>885</v>
      </c>
      <c r="L149" s="87">
        <v>575</v>
      </c>
      <c r="M149" s="87">
        <v>173</v>
      </c>
      <c r="N149" s="87">
        <f t="shared" si="88"/>
        <v>2443</v>
      </c>
      <c r="O149" s="57"/>
      <c r="P149" s="7"/>
      <c r="Q149" s="11"/>
      <c r="R149" s="25"/>
      <c r="S149" s="21"/>
      <c r="T149" s="25"/>
      <c r="U149" s="21"/>
      <c r="V149" s="25"/>
      <c r="W149" s="21"/>
      <c r="X149" s="18"/>
      <c r="Y149" s="21"/>
      <c r="Z149" s="10"/>
      <c r="AA149" s="21"/>
      <c r="AB149" s="10"/>
      <c r="AC149" s="11"/>
      <c r="AD149" s="11"/>
    </row>
    <row r="150" spans="1:30" s="1" customFormat="1" ht="16.5" customHeight="1">
      <c r="A150" s="51"/>
      <c r="B150" s="130"/>
      <c r="C150" s="130"/>
      <c r="D150" s="130"/>
      <c r="E150" s="130"/>
      <c r="F150" s="130"/>
      <c r="G150" s="130"/>
      <c r="H150" s="130"/>
      <c r="I150" s="130"/>
      <c r="J150" s="88">
        <f>J149/J113</f>
        <v>0.22437673130193905</v>
      </c>
      <c r="K150" s="88">
        <f>K149/K113</f>
        <v>0.24776035834266516</v>
      </c>
      <c r="L150" s="88">
        <f>L149/L113</f>
        <v>0.22443403590944574</v>
      </c>
      <c r="M150" s="88">
        <f t="shared" ref="M150" si="89">M149/$M$113</f>
        <v>8.4845512506130455E-2</v>
      </c>
      <c r="N150" s="88">
        <f>N149/$N$113</f>
        <v>0.20733259781040483</v>
      </c>
      <c r="O150" s="59"/>
      <c r="P150" s="7"/>
      <c r="Q150" s="11"/>
      <c r="R150" s="26"/>
      <c r="S150" s="21"/>
      <c r="T150" s="26"/>
      <c r="U150" s="21"/>
      <c r="V150" s="26"/>
      <c r="W150" s="21"/>
      <c r="X150" s="26"/>
      <c r="Y150" s="21"/>
      <c r="Z150" s="26"/>
      <c r="AA150" s="21"/>
      <c r="AB150" s="26"/>
      <c r="AC150" s="11"/>
      <c r="AD150" s="11"/>
    </row>
    <row r="151" spans="1:30" s="1" customFormat="1" ht="16.5" customHeight="1">
      <c r="A151" s="51"/>
      <c r="B151" s="131" t="s">
        <v>27</v>
      </c>
      <c r="C151" s="132"/>
      <c r="D151" s="132"/>
      <c r="E151" s="132"/>
      <c r="F151" s="132"/>
      <c r="G151" s="132"/>
      <c r="H151" s="132"/>
      <c r="I151" s="133"/>
      <c r="J151" s="85">
        <v>66</v>
      </c>
      <c r="K151" s="85">
        <v>110</v>
      </c>
      <c r="L151" s="85">
        <v>71</v>
      </c>
      <c r="M151" s="105">
        <v>21</v>
      </c>
      <c r="N151" s="105">
        <f t="shared" si="88"/>
        <v>268</v>
      </c>
      <c r="O151" s="60"/>
      <c r="P151" s="7"/>
      <c r="R151" s="19"/>
      <c r="S151" s="9"/>
      <c r="T151" s="19"/>
      <c r="U151" s="9"/>
      <c r="V151" s="19"/>
      <c r="W151" s="9"/>
      <c r="X151" s="19"/>
      <c r="Y151" s="9"/>
      <c r="Z151" s="19"/>
      <c r="AA151" s="9"/>
      <c r="AB151" s="19"/>
    </row>
    <row r="152" spans="1:30" s="1" customFormat="1" ht="16.5" customHeight="1">
      <c r="A152" s="51"/>
      <c r="B152" s="134"/>
      <c r="C152" s="135"/>
      <c r="D152" s="135"/>
      <c r="E152" s="135"/>
      <c r="F152" s="135"/>
      <c r="G152" s="135"/>
      <c r="H152" s="135"/>
      <c r="I152" s="136"/>
      <c r="J152" s="86">
        <f>J151/J113</f>
        <v>1.8282548476454295E-2</v>
      </c>
      <c r="K152" s="86">
        <f>K151/K113</f>
        <v>3.0795072788353865E-2</v>
      </c>
      <c r="L152" s="86">
        <f>L151/L113</f>
        <v>2.7712724434035909E-2</v>
      </c>
      <c r="M152" s="106">
        <f t="shared" ref="M152" si="90">M151/$M$113</f>
        <v>1.0299166257969592E-2</v>
      </c>
      <c r="N152" s="106">
        <f>N151/$N$113</f>
        <v>2.2744632097089025E-2</v>
      </c>
      <c r="O152" s="71"/>
      <c r="P152" s="7"/>
      <c r="R152" s="20"/>
      <c r="S152" s="9"/>
      <c r="T152" s="20"/>
      <c r="U152" s="9"/>
      <c r="V152" s="20"/>
      <c r="W152" s="9"/>
      <c r="X152" s="20"/>
      <c r="Y152" s="9"/>
      <c r="Z152" s="20"/>
      <c r="AA152" s="9"/>
      <c r="AB152" s="20"/>
    </row>
    <row r="153" spans="1:30" s="1" customFormat="1" ht="16.5" customHeight="1">
      <c r="A153" s="53"/>
      <c r="B153" s="130" t="s">
        <v>28</v>
      </c>
      <c r="C153" s="130"/>
      <c r="D153" s="130"/>
      <c r="E153" s="130"/>
      <c r="F153" s="130"/>
      <c r="G153" s="130"/>
      <c r="H153" s="130"/>
      <c r="I153" s="130"/>
      <c r="J153" s="87">
        <v>11</v>
      </c>
      <c r="K153" s="87">
        <v>23</v>
      </c>
      <c r="L153" s="87">
        <v>25</v>
      </c>
      <c r="M153" s="87">
        <v>7</v>
      </c>
      <c r="N153" s="87">
        <f t="shared" si="88"/>
        <v>66</v>
      </c>
      <c r="O153" s="72"/>
    </row>
    <row r="154" spans="1:30" s="1" customFormat="1" ht="16.5" customHeight="1">
      <c r="A154" s="52"/>
      <c r="B154" s="130"/>
      <c r="C154" s="130"/>
      <c r="D154" s="130"/>
      <c r="E154" s="130"/>
      <c r="F154" s="130"/>
      <c r="G154" s="130"/>
      <c r="H154" s="130"/>
      <c r="I154" s="130"/>
      <c r="J154" s="88">
        <f>J153/J113</f>
        <v>3.0470914127423824E-3</v>
      </c>
      <c r="K154" s="88">
        <f>K153/K113</f>
        <v>6.4389697648376256E-3</v>
      </c>
      <c r="L154" s="88">
        <f>L153/L113</f>
        <v>9.7580015612802502E-3</v>
      </c>
      <c r="M154" s="88">
        <f t="shared" ref="M154" si="91">M153/$M$113</f>
        <v>3.4330554193231977E-3</v>
      </c>
      <c r="N154" s="88">
        <f>N153/$N$113</f>
        <v>5.6012899940592383E-3</v>
      </c>
      <c r="O154" s="73"/>
    </row>
    <row r="155" spans="1:30" s="1" customFormat="1" ht="25.5" customHeight="1">
      <c r="A155" s="55" t="s">
        <v>69</v>
      </c>
      <c r="B155" s="158" t="s">
        <v>70</v>
      </c>
      <c r="C155" s="158"/>
      <c r="D155" s="158"/>
      <c r="E155" s="158"/>
      <c r="F155" s="158"/>
      <c r="G155" s="158"/>
      <c r="H155" s="158"/>
      <c r="I155" s="158"/>
      <c r="J155" s="158"/>
      <c r="K155" s="158"/>
      <c r="L155" s="158"/>
      <c r="M155" s="158"/>
      <c r="N155" s="158"/>
      <c r="O155" s="158"/>
      <c r="P155" s="6"/>
      <c r="Q155" s="11"/>
      <c r="R155" s="33"/>
      <c r="S155" s="34"/>
      <c r="T155" s="35"/>
      <c r="U155" s="11"/>
      <c r="V155" s="11"/>
      <c r="W155" s="11"/>
      <c r="X155" s="11"/>
      <c r="Y155" s="11"/>
      <c r="Z155" s="11"/>
      <c r="AA155" s="11"/>
      <c r="AB155" s="11"/>
      <c r="AC155" s="11"/>
      <c r="AD155" s="11"/>
    </row>
    <row r="156" spans="1:30" s="1" customFormat="1" ht="24" customHeight="1">
      <c r="A156" s="50"/>
      <c r="B156" s="47"/>
      <c r="C156" s="47"/>
      <c r="D156" s="48"/>
      <c r="E156" s="48"/>
      <c r="F156" s="48"/>
      <c r="G156" s="48"/>
      <c r="H156" s="48"/>
      <c r="I156" s="48"/>
      <c r="J156" s="12" t="s">
        <v>3</v>
      </c>
      <c r="K156" s="13" t="s">
        <v>6</v>
      </c>
      <c r="L156" s="13" t="s">
        <v>4</v>
      </c>
      <c r="M156" s="13" t="s">
        <v>5</v>
      </c>
      <c r="N156" s="123" t="s">
        <v>0</v>
      </c>
      <c r="O156" s="28"/>
      <c r="P156" s="6"/>
      <c r="Q156" s="11"/>
      <c r="R156" s="33"/>
      <c r="S156" s="34"/>
      <c r="T156" s="35"/>
      <c r="U156" s="21"/>
      <c r="V156" s="22"/>
      <c r="W156" s="21"/>
      <c r="X156" s="23"/>
      <c r="Y156" s="21"/>
      <c r="Z156" s="23"/>
      <c r="AA156" s="21"/>
      <c r="AB156" s="23"/>
      <c r="AC156" s="11"/>
      <c r="AD156" s="11"/>
    </row>
    <row r="157" spans="1:30" s="1" customFormat="1" ht="17.25" customHeight="1">
      <c r="A157" s="51"/>
      <c r="B157" s="159" t="s">
        <v>29</v>
      </c>
      <c r="C157" s="159"/>
      <c r="D157" s="159"/>
      <c r="E157" s="159"/>
      <c r="F157" s="159"/>
      <c r="G157" s="159"/>
      <c r="H157" s="159"/>
      <c r="I157" s="159"/>
      <c r="J157" s="85">
        <v>183</v>
      </c>
      <c r="K157" s="85">
        <v>240</v>
      </c>
      <c r="L157" s="85">
        <v>180</v>
      </c>
      <c r="M157" s="85">
        <v>142</v>
      </c>
      <c r="N157" s="85">
        <f t="shared" ref="N157:N159" si="92">SUM(J157:M157)</f>
        <v>745</v>
      </c>
      <c r="O157" s="29"/>
      <c r="P157" s="7"/>
      <c r="Q157" s="11"/>
      <c r="R157" s="18"/>
      <c r="S157" s="21"/>
      <c r="T157" s="10"/>
      <c r="U157" s="21"/>
      <c r="V157" s="10"/>
      <c r="W157" s="21"/>
      <c r="X157" s="18"/>
      <c r="Y157" s="21"/>
      <c r="Z157" s="10"/>
      <c r="AA157" s="21"/>
      <c r="AB157" s="10"/>
      <c r="AC157" s="11"/>
      <c r="AD157" s="11"/>
    </row>
    <row r="158" spans="1:30" s="1" customFormat="1" ht="17.25" customHeight="1">
      <c r="A158" s="51"/>
      <c r="B158" s="159"/>
      <c r="C158" s="159"/>
      <c r="D158" s="159"/>
      <c r="E158" s="159"/>
      <c r="F158" s="159"/>
      <c r="G158" s="159"/>
      <c r="H158" s="159"/>
      <c r="I158" s="159"/>
      <c r="J158" s="86">
        <f>J157/J161</f>
        <v>5.0692520775623272E-2</v>
      </c>
      <c r="K158" s="86">
        <f>K157/K161</f>
        <v>6.7189249720044794E-2</v>
      </c>
      <c r="L158" s="86">
        <f>L157/L161</f>
        <v>7.0257611241217793E-2</v>
      </c>
      <c r="M158" s="106">
        <f>M157/$M$161</f>
        <v>6.9641981363413444E-2</v>
      </c>
      <c r="N158" s="106">
        <f>N157/$N$161</f>
        <v>6.3226682508698978E-2</v>
      </c>
      <c r="O158" s="58"/>
      <c r="P158" s="7"/>
      <c r="Q158" s="11"/>
      <c r="R158" s="24"/>
      <c r="S158" s="21"/>
      <c r="T158" s="24"/>
      <c r="U158" s="21"/>
      <c r="V158" s="24"/>
      <c r="W158" s="21"/>
      <c r="X158" s="24"/>
      <c r="Y158" s="21"/>
      <c r="Z158" s="24"/>
      <c r="AA158" s="21"/>
      <c r="AB158" s="24"/>
      <c r="AC158" s="11"/>
      <c r="AD158" s="11"/>
    </row>
    <row r="159" spans="1:30" s="1" customFormat="1" ht="17.25" customHeight="1">
      <c r="A159" s="51"/>
      <c r="B159" s="130" t="s">
        <v>30</v>
      </c>
      <c r="C159" s="130"/>
      <c r="D159" s="130"/>
      <c r="E159" s="130"/>
      <c r="F159" s="130"/>
      <c r="G159" s="130"/>
      <c r="H159" s="130"/>
      <c r="I159" s="130"/>
      <c r="J159" s="87">
        <v>3427</v>
      </c>
      <c r="K159" s="87">
        <v>3332</v>
      </c>
      <c r="L159" s="87">
        <v>2382</v>
      </c>
      <c r="M159" s="87">
        <v>1897</v>
      </c>
      <c r="N159" s="87">
        <f t="shared" si="92"/>
        <v>11038</v>
      </c>
      <c r="O159" s="57"/>
      <c r="P159" s="7"/>
      <c r="Q159" s="11"/>
      <c r="R159" s="25"/>
      <c r="S159" s="21"/>
      <c r="T159" s="25"/>
      <c r="U159" s="21"/>
      <c r="V159" s="25"/>
      <c r="W159" s="21"/>
      <c r="X159" s="18"/>
      <c r="Y159" s="21"/>
      <c r="Z159" s="10"/>
      <c r="AA159" s="21"/>
      <c r="AB159" s="10"/>
      <c r="AC159" s="11"/>
      <c r="AD159" s="11"/>
    </row>
    <row r="160" spans="1:30" s="1" customFormat="1" ht="17.25" customHeight="1">
      <c r="A160" s="51"/>
      <c r="B160" s="130"/>
      <c r="C160" s="130"/>
      <c r="D160" s="130"/>
      <c r="E160" s="130"/>
      <c r="F160" s="130"/>
      <c r="G160" s="130"/>
      <c r="H160" s="130"/>
      <c r="I160" s="130"/>
      <c r="J160" s="88">
        <f>J159/J161</f>
        <v>0.94930747922437675</v>
      </c>
      <c r="K160" s="88">
        <f>K159/K161</f>
        <v>0.93281075027995519</v>
      </c>
      <c r="L160" s="88">
        <f>L159/L161</f>
        <v>0.92974238875878223</v>
      </c>
      <c r="M160" s="88">
        <f>M159/$M$161</f>
        <v>0.93035801863658651</v>
      </c>
      <c r="N160" s="88">
        <f>N159/$N$161</f>
        <v>0.93677331749130099</v>
      </c>
      <c r="O160" s="59"/>
      <c r="P160" s="7"/>
      <c r="Q160" s="11"/>
      <c r="R160" s="26"/>
      <c r="S160" s="21"/>
      <c r="T160" s="26"/>
      <c r="U160" s="21"/>
      <c r="V160" s="26"/>
      <c r="W160" s="21"/>
      <c r="X160" s="26"/>
      <c r="Y160" s="21"/>
      <c r="Z160" s="26"/>
      <c r="AA160" s="21"/>
      <c r="AB160" s="26"/>
      <c r="AC160" s="11"/>
      <c r="AD160" s="11"/>
    </row>
    <row r="161" spans="1:28" s="1" customFormat="1" ht="17.25" customHeight="1">
      <c r="A161" s="51"/>
      <c r="B161" s="133" t="s">
        <v>0</v>
      </c>
      <c r="C161" s="139"/>
      <c r="D161" s="139"/>
      <c r="E161" s="139"/>
      <c r="F161" s="139"/>
      <c r="G161" s="139"/>
      <c r="H161" s="139"/>
      <c r="I161" s="139"/>
      <c r="J161" s="125">
        <f>J157+J159</f>
        <v>3610</v>
      </c>
      <c r="K161" s="125">
        <f t="shared" ref="K161:M161" si="93">K157+K159</f>
        <v>3572</v>
      </c>
      <c r="L161" s="125">
        <f t="shared" si="93"/>
        <v>2562</v>
      </c>
      <c r="M161" s="125">
        <f t="shared" si="93"/>
        <v>2039</v>
      </c>
      <c r="N161" s="129">
        <f t="shared" ref="N161" si="94">SUM(J161:M161)</f>
        <v>11783</v>
      </c>
      <c r="O161" s="60"/>
      <c r="P161" s="7"/>
      <c r="R161" s="19"/>
      <c r="S161" s="9"/>
      <c r="T161" s="19"/>
      <c r="U161" s="9"/>
      <c r="V161" s="19"/>
      <c r="W161" s="9"/>
      <c r="X161" s="19"/>
      <c r="Y161" s="9"/>
      <c r="Z161" s="19"/>
      <c r="AA161" s="9"/>
      <c r="AB161" s="19"/>
    </row>
    <row r="162" spans="1:28" s="1" customFormat="1" ht="27" customHeight="1">
      <c r="A162" s="55" t="s">
        <v>71</v>
      </c>
      <c r="B162" s="158" t="s">
        <v>72</v>
      </c>
      <c r="C162" s="158"/>
      <c r="D162" s="158"/>
      <c r="E162" s="158"/>
      <c r="F162" s="158"/>
      <c r="G162" s="158"/>
      <c r="H162" s="158"/>
      <c r="I162" s="158"/>
      <c r="J162" s="158"/>
      <c r="K162" s="158"/>
      <c r="L162" s="158"/>
      <c r="M162" s="158"/>
      <c r="N162" s="158"/>
      <c r="O162" s="158"/>
      <c r="P162" s="8"/>
      <c r="R162"/>
      <c r="S162"/>
      <c r="T162"/>
      <c r="U162"/>
      <c r="V162"/>
    </row>
    <row r="163" spans="1:28" s="1" customFormat="1" ht="24.75" customHeight="1">
      <c r="A163" s="50"/>
      <c r="B163" s="47"/>
      <c r="C163" s="47"/>
      <c r="D163" s="48"/>
      <c r="E163" s="48"/>
      <c r="F163" s="48"/>
      <c r="G163" s="48"/>
      <c r="H163" s="48"/>
      <c r="I163" s="48"/>
      <c r="J163" s="12" t="s">
        <v>3</v>
      </c>
      <c r="K163" s="13" t="s">
        <v>6</v>
      </c>
      <c r="L163" s="13" t="s">
        <v>4</v>
      </c>
      <c r="M163" s="13" t="s">
        <v>5</v>
      </c>
      <c r="N163" s="123" t="s">
        <v>0</v>
      </c>
      <c r="O163" s="36"/>
      <c r="P163" s="8"/>
    </row>
    <row r="164" spans="1:28" s="1" customFormat="1" ht="17.25" customHeight="1">
      <c r="A164" s="51"/>
      <c r="B164" s="159" t="s">
        <v>133</v>
      </c>
      <c r="C164" s="159"/>
      <c r="D164" s="159"/>
      <c r="E164" s="159"/>
      <c r="F164" s="159"/>
      <c r="G164" s="159"/>
      <c r="H164" s="159"/>
      <c r="I164" s="159"/>
      <c r="J164" s="85">
        <v>40</v>
      </c>
      <c r="K164" s="85">
        <v>82</v>
      </c>
      <c r="L164" s="85">
        <v>55</v>
      </c>
      <c r="M164" s="105">
        <v>41</v>
      </c>
      <c r="N164" s="105">
        <f t="shared" ref="N164:N192" si="95">SUM(J164:M164)</f>
        <v>218</v>
      </c>
      <c r="O164" s="62"/>
      <c r="P164" s="8"/>
    </row>
    <row r="165" spans="1:28" s="1" customFormat="1" ht="17.25" customHeight="1">
      <c r="A165" s="51"/>
      <c r="B165" s="159"/>
      <c r="C165" s="159"/>
      <c r="D165" s="159"/>
      <c r="E165" s="159"/>
      <c r="F165" s="159"/>
      <c r="G165" s="159"/>
      <c r="H165" s="159"/>
      <c r="I165" s="159"/>
      <c r="J165" s="86">
        <f>J164/J161</f>
        <v>1.1080332409972299E-2</v>
      </c>
      <c r="K165" s="86">
        <f>K164/K161</f>
        <v>2.295632698768197E-2</v>
      </c>
      <c r="L165" s="86">
        <f>L164/L161</f>
        <v>2.1467603434816549E-2</v>
      </c>
      <c r="M165" s="106">
        <f>M164/$M$161</f>
        <v>2.0107896027464444E-2</v>
      </c>
      <c r="N165" s="106">
        <f>N164/$N$161</f>
        <v>1.850123058643809E-2</v>
      </c>
      <c r="O165" s="63"/>
      <c r="P165" s="8"/>
    </row>
    <row r="166" spans="1:28" s="1" customFormat="1" ht="17.25" customHeight="1">
      <c r="A166" s="51"/>
      <c r="B166" s="130" t="s">
        <v>134</v>
      </c>
      <c r="C166" s="130"/>
      <c r="D166" s="130"/>
      <c r="E166" s="130"/>
      <c r="F166" s="130"/>
      <c r="G166" s="130"/>
      <c r="H166" s="130"/>
      <c r="I166" s="130"/>
      <c r="J166" s="87">
        <v>19</v>
      </c>
      <c r="K166" s="87">
        <v>32</v>
      </c>
      <c r="L166" s="87">
        <v>23</v>
      </c>
      <c r="M166" s="87">
        <v>12</v>
      </c>
      <c r="N166" s="87">
        <f t="shared" si="95"/>
        <v>86</v>
      </c>
      <c r="O166" s="62"/>
      <c r="P166" s="8"/>
    </row>
    <row r="167" spans="1:28" s="1" customFormat="1" ht="17.25" customHeight="1">
      <c r="A167" s="51"/>
      <c r="B167" s="130"/>
      <c r="C167" s="130"/>
      <c r="D167" s="130"/>
      <c r="E167" s="130"/>
      <c r="F167" s="130"/>
      <c r="G167" s="130"/>
      <c r="H167" s="130"/>
      <c r="I167" s="130"/>
      <c r="J167" s="90">
        <f>J166/J161</f>
        <v>5.263157894736842E-3</v>
      </c>
      <c r="K167" s="90">
        <f>K166/K161</f>
        <v>8.9585666293393058E-3</v>
      </c>
      <c r="L167" s="90">
        <f>L166/L161</f>
        <v>8.9773614363778294E-3</v>
      </c>
      <c r="M167" s="108">
        <f t="shared" ref="M167" si="96">M166/$M$161</f>
        <v>5.8852378616969106E-3</v>
      </c>
      <c r="N167" s="108">
        <f>N166/$N$161</f>
        <v>7.2986505983196129E-3</v>
      </c>
      <c r="O167" s="64"/>
      <c r="P167" s="8"/>
    </row>
    <row r="168" spans="1:28" s="1" customFormat="1" ht="17.25" customHeight="1">
      <c r="A168" s="51"/>
      <c r="B168" s="159" t="s">
        <v>135</v>
      </c>
      <c r="C168" s="159"/>
      <c r="D168" s="159"/>
      <c r="E168" s="159"/>
      <c r="F168" s="159"/>
      <c r="G168" s="159"/>
      <c r="H168" s="159"/>
      <c r="I168" s="159"/>
      <c r="J168" s="85">
        <v>66</v>
      </c>
      <c r="K168" s="85">
        <v>53</v>
      </c>
      <c r="L168" s="85">
        <v>36</v>
      </c>
      <c r="M168" s="105">
        <v>42</v>
      </c>
      <c r="N168" s="105">
        <f t="shared" si="95"/>
        <v>197</v>
      </c>
      <c r="O168" s="64"/>
      <c r="P168" s="8"/>
    </row>
    <row r="169" spans="1:28" s="1" customFormat="1" ht="17.25" customHeight="1">
      <c r="A169" s="51"/>
      <c r="B169" s="159"/>
      <c r="C169" s="159"/>
      <c r="D169" s="159"/>
      <c r="E169" s="159"/>
      <c r="F169" s="159"/>
      <c r="G169" s="159"/>
      <c r="H169" s="159"/>
      <c r="I169" s="159"/>
      <c r="J169" s="86">
        <f>J168/J161</f>
        <v>1.8282548476454295E-2</v>
      </c>
      <c r="K169" s="86">
        <f>K168/K161</f>
        <v>1.4837625979843226E-2</v>
      </c>
      <c r="L169" s="86">
        <f>L168/L161</f>
        <v>1.405152224824356E-2</v>
      </c>
      <c r="M169" s="106">
        <f t="shared" ref="M169" si="97">M168/$M$161</f>
        <v>2.0598332515939184E-2</v>
      </c>
      <c r="N169" s="106">
        <f>N168/$N$161</f>
        <v>1.6719001951964695E-2</v>
      </c>
      <c r="O169" s="64"/>
      <c r="P169" s="8"/>
      <c r="R169"/>
      <c r="S169"/>
      <c r="T169"/>
      <c r="U169"/>
    </row>
    <row r="170" spans="1:28" s="1" customFormat="1" ht="17.25" customHeight="1">
      <c r="A170" s="51"/>
      <c r="B170" s="130" t="s">
        <v>136</v>
      </c>
      <c r="C170" s="130"/>
      <c r="D170" s="130"/>
      <c r="E170" s="130"/>
      <c r="F170" s="130"/>
      <c r="G170" s="130"/>
      <c r="H170" s="130"/>
      <c r="I170" s="130"/>
      <c r="J170" s="87">
        <v>5</v>
      </c>
      <c r="K170" s="87">
        <v>7</v>
      </c>
      <c r="L170" s="87">
        <v>14</v>
      </c>
      <c r="M170" s="87">
        <v>11</v>
      </c>
      <c r="N170" s="87">
        <f t="shared" si="95"/>
        <v>37</v>
      </c>
      <c r="O170" s="63"/>
      <c r="P170" s="8"/>
      <c r="R170"/>
      <c r="S170"/>
      <c r="T170"/>
      <c r="U170"/>
    </row>
    <row r="171" spans="1:28" s="1" customFormat="1" ht="17.25" customHeight="1">
      <c r="A171" s="51"/>
      <c r="B171" s="130"/>
      <c r="C171" s="130"/>
      <c r="D171" s="130"/>
      <c r="E171" s="130"/>
      <c r="F171" s="130"/>
      <c r="G171" s="130"/>
      <c r="H171" s="130"/>
      <c r="I171" s="130"/>
      <c r="J171" s="90">
        <f>J170/J161</f>
        <v>1.3850415512465374E-3</v>
      </c>
      <c r="K171" s="90">
        <f>K170/K161</f>
        <v>1.9596864501679732E-3</v>
      </c>
      <c r="L171" s="90">
        <f>L170/L161</f>
        <v>5.4644808743169399E-3</v>
      </c>
      <c r="M171" s="108">
        <f t="shared" ref="M171" si="98">M170/$M$161</f>
        <v>5.3948013732221679E-3</v>
      </c>
      <c r="N171" s="108">
        <f>N170/$N$161</f>
        <v>3.140117117881694E-3</v>
      </c>
      <c r="O171" s="63"/>
      <c r="P171" s="8"/>
      <c r="R171"/>
      <c r="S171"/>
      <c r="T171"/>
      <c r="U171"/>
    </row>
    <row r="172" spans="1:28" s="1" customFormat="1" ht="17.25" customHeight="1">
      <c r="A172" s="52"/>
      <c r="B172" s="159" t="s">
        <v>137</v>
      </c>
      <c r="C172" s="159"/>
      <c r="D172" s="159"/>
      <c r="E172" s="159"/>
      <c r="F172" s="159"/>
      <c r="G172" s="159"/>
      <c r="H172" s="159"/>
      <c r="I172" s="159"/>
      <c r="J172" s="85">
        <v>5</v>
      </c>
      <c r="K172" s="85">
        <v>4</v>
      </c>
      <c r="L172" s="85">
        <v>6</v>
      </c>
      <c r="M172" s="105">
        <v>10</v>
      </c>
      <c r="N172" s="105">
        <f t="shared" si="95"/>
        <v>25</v>
      </c>
      <c r="O172" s="65"/>
      <c r="P172" s="8"/>
      <c r="R172"/>
      <c r="S172"/>
      <c r="T172"/>
      <c r="U172"/>
    </row>
    <row r="173" spans="1:28" s="1" customFormat="1" ht="17.25" customHeight="1">
      <c r="A173" s="52"/>
      <c r="B173" s="159"/>
      <c r="C173" s="159"/>
      <c r="D173" s="159"/>
      <c r="E173" s="159"/>
      <c r="F173" s="159"/>
      <c r="G173" s="159"/>
      <c r="H173" s="159"/>
      <c r="I173" s="159"/>
      <c r="J173" s="86">
        <f>J172/J161</f>
        <v>1.3850415512465374E-3</v>
      </c>
      <c r="K173" s="86">
        <f>K172/K161</f>
        <v>1.1198208286674132E-3</v>
      </c>
      <c r="L173" s="86">
        <f>L172/L161</f>
        <v>2.34192037470726E-3</v>
      </c>
      <c r="M173" s="106">
        <f t="shared" ref="M173" si="99">M172/$M$161</f>
        <v>4.9043648847474251E-3</v>
      </c>
      <c r="N173" s="106">
        <f>N172/$N$161</f>
        <v>2.1217007553254691E-3</v>
      </c>
      <c r="O173" s="66"/>
      <c r="P173" s="8"/>
      <c r="R173"/>
      <c r="S173"/>
      <c r="T173"/>
      <c r="U173"/>
    </row>
    <row r="174" spans="1:28" s="1" customFormat="1" ht="17.25" customHeight="1">
      <c r="A174" s="52"/>
      <c r="B174" s="130" t="s">
        <v>73</v>
      </c>
      <c r="C174" s="130"/>
      <c r="D174" s="130"/>
      <c r="E174" s="130"/>
      <c r="F174" s="130"/>
      <c r="G174" s="130"/>
      <c r="H174" s="130"/>
      <c r="I174" s="130"/>
      <c r="J174" s="87">
        <v>4</v>
      </c>
      <c r="K174" s="87">
        <v>5</v>
      </c>
      <c r="L174" s="87">
        <v>7</v>
      </c>
      <c r="M174" s="87">
        <v>6</v>
      </c>
      <c r="N174" s="87">
        <f t="shared" si="95"/>
        <v>22</v>
      </c>
      <c r="O174" s="65"/>
      <c r="P174" s="8"/>
      <c r="R174"/>
      <c r="S174"/>
      <c r="T174"/>
      <c r="U174"/>
    </row>
    <row r="175" spans="1:28" s="1" customFormat="1" ht="17.25" customHeight="1">
      <c r="A175" s="52"/>
      <c r="B175" s="130"/>
      <c r="C175" s="130"/>
      <c r="D175" s="130"/>
      <c r="E175" s="130"/>
      <c r="F175" s="130"/>
      <c r="G175" s="130"/>
      <c r="H175" s="130"/>
      <c r="I175" s="130"/>
      <c r="J175" s="90">
        <f>J174/J161</f>
        <v>1.10803324099723E-3</v>
      </c>
      <c r="K175" s="90">
        <f>K174/K161</f>
        <v>1.3997760358342665E-3</v>
      </c>
      <c r="L175" s="90">
        <f>L174/L161</f>
        <v>2.7322404371584699E-3</v>
      </c>
      <c r="M175" s="108">
        <f t="shared" ref="M175" si="100">M174/$M$161</f>
        <v>2.9426189308484553E-3</v>
      </c>
      <c r="N175" s="108">
        <f>N174/$N$161</f>
        <v>1.8670966646864126E-3</v>
      </c>
      <c r="O175" s="66"/>
      <c r="R175"/>
      <c r="S175"/>
      <c r="T175"/>
      <c r="U175"/>
    </row>
    <row r="176" spans="1:28" s="1" customFormat="1" ht="17.25" customHeight="1">
      <c r="A176" s="52"/>
      <c r="B176" s="159" t="s">
        <v>74</v>
      </c>
      <c r="C176" s="159"/>
      <c r="D176" s="159"/>
      <c r="E176" s="159"/>
      <c r="F176" s="159"/>
      <c r="G176" s="159"/>
      <c r="H176" s="159"/>
      <c r="I176" s="159"/>
      <c r="J176" s="85">
        <v>7</v>
      </c>
      <c r="K176" s="85">
        <v>4</v>
      </c>
      <c r="L176" s="85">
        <v>9</v>
      </c>
      <c r="M176" s="105">
        <v>11</v>
      </c>
      <c r="N176" s="105">
        <f t="shared" si="95"/>
        <v>31</v>
      </c>
      <c r="O176" s="66"/>
      <c r="R176"/>
      <c r="S176"/>
      <c r="T176"/>
      <c r="U176"/>
    </row>
    <row r="177" spans="1:21" s="1" customFormat="1" ht="17.25" customHeight="1">
      <c r="A177" s="52"/>
      <c r="B177" s="159"/>
      <c r="C177" s="159"/>
      <c r="D177" s="159"/>
      <c r="E177" s="159"/>
      <c r="F177" s="159"/>
      <c r="G177" s="159"/>
      <c r="H177" s="159"/>
      <c r="I177" s="159"/>
      <c r="J177" s="89">
        <f>J176/J161</f>
        <v>1.9390581717451524E-3</v>
      </c>
      <c r="K177" s="89">
        <f>K176/K161</f>
        <v>1.1198208286674132E-3</v>
      </c>
      <c r="L177" s="89">
        <f>L176/L161</f>
        <v>3.5128805620608899E-3</v>
      </c>
      <c r="M177" s="107">
        <f t="shared" ref="M177" si="101">M176/$M$161</f>
        <v>5.3948013732221679E-3</v>
      </c>
      <c r="N177" s="107">
        <f>N176/$N$161</f>
        <v>2.6309089366035815E-3</v>
      </c>
      <c r="O177" s="66"/>
      <c r="R177"/>
      <c r="S177"/>
      <c r="T177"/>
      <c r="U177"/>
    </row>
    <row r="178" spans="1:21" s="1" customFormat="1" ht="17.25" customHeight="1">
      <c r="A178" s="52"/>
      <c r="B178" s="137" t="s">
        <v>138</v>
      </c>
      <c r="C178" s="137"/>
      <c r="D178" s="137"/>
      <c r="E178" s="137"/>
      <c r="F178" s="137"/>
      <c r="G178" s="137"/>
      <c r="H178" s="137"/>
      <c r="I178" s="137"/>
      <c r="J178" s="91">
        <v>2</v>
      </c>
      <c r="K178" s="91">
        <v>3</v>
      </c>
      <c r="L178" s="91">
        <v>1</v>
      </c>
      <c r="M178" s="113">
        <v>10</v>
      </c>
      <c r="N178" s="113">
        <f t="shared" si="95"/>
        <v>16</v>
      </c>
      <c r="O178" s="66"/>
      <c r="R178"/>
      <c r="S178"/>
      <c r="T178"/>
      <c r="U178"/>
    </row>
    <row r="179" spans="1:21" s="1" customFormat="1" ht="17.25" customHeight="1">
      <c r="A179" s="52"/>
      <c r="B179" s="147"/>
      <c r="C179" s="147"/>
      <c r="D179" s="147"/>
      <c r="E179" s="147"/>
      <c r="F179" s="147"/>
      <c r="G179" s="147"/>
      <c r="H179" s="147"/>
      <c r="I179" s="147"/>
      <c r="J179" s="96">
        <f>J178/J161</f>
        <v>5.54016620498615E-4</v>
      </c>
      <c r="K179" s="96">
        <f>K178/K161</f>
        <v>8.3986562150055986E-4</v>
      </c>
      <c r="L179" s="96">
        <f>L178/L161</f>
        <v>3.9032006245120999E-4</v>
      </c>
      <c r="M179" s="111">
        <f t="shared" ref="M179" si="102">M178/$M$161</f>
        <v>4.9043648847474251E-3</v>
      </c>
      <c r="N179" s="111">
        <f>N178/$N$161</f>
        <v>1.3578884834083002E-3</v>
      </c>
      <c r="O179" s="66"/>
      <c r="R179"/>
      <c r="S179"/>
      <c r="T179"/>
      <c r="U179"/>
    </row>
    <row r="180" spans="1:21" s="1" customFormat="1" ht="17.25" customHeight="1">
      <c r="A180" s="52"/>
      <c r="B180" s="157" t="s">
        <v>75</v>
      </c>
      <c r="C180" s="157"/>
      <c r="D180" s="157"/>
      <c r="E180" s="157"/>
      <c r="F180" s="157"/>
      <c r="G180" s="157"/>
      <c r="H180" s="157"/>
      <c r="I180" s="157"/>
      <c r="J180" s="95">
        <v>7</v>
      </c>
      <c r="K180" s="95">
        <v>9</v>
      </c>
      <c r="L180" s="95">
        <v>20</v>
      </c>
      <c r="M180" s="114">
        <v>14</v>
      </c>
      <c r="N180" s="114">
        <f t="shared" si="95"/>
        <v>50</v>
      </c>
      <c r="O180" s="66"/>
      <c r="R180"/>
      <c r="S180"/>
      <c r="T180"/>
      <c r="U180"/>
    </row>
    <row r="181" spans="1:21" s="1" customFormat="1" ht="17.25" customHeight="1">
      <c r="A181" s="53"/>
      <c r="B181" s="157"/>
      <c r="C181" s="157"/>
      <c r="D181" s="157"/>
      <c r="E181" s="157"/>
      <c r="F181" s="157"/>
      <c r="G181" s="157"/>
      <c r="H181" s="157"/>
      <c r="I181" s="157"/>
      <c r="J181" s="100">
        <f>J180/J161</f>
        <v>1.9390581717451524E-3</v>
      </c>
      <c r="K181" s="100">
        <f>K180/K161</f>
        <v>2.5195968645016797E-3</v>
      </c>
      <c r="L181" s="100">
        <f>L180/L161</f>
        <v>7.8064012490241998E-3</v>
      </c>
      <c r="M181" s="115">
        <f t="shared" ref="M181" si="103">M180/$M$161</f>
        <v>6.8661108386463953E-3</v>
      </c>
      <c r="N181" s="115">
        <f>N180/$N$161</f>
        <v>4.2434015106509381E-3</v>
      </c>
      <c r="O181" s="67"/>
      <c r="R181"/>
      <c r="S181"/>
      <c r="T181"/>
      <c r="U181"/>
    </row>
    <row r="182" spans="1:21" s="1" customFormat="1" ht="17.25" customHeight="1">
      <c r="A182" s="52"/>
      <c r="B182" s="147" t="s">
        <v>139</v>
      </c>
      <c r="C182" s="147"/>
      <c r="D182" s="147"/>
      <c r="E182" s="147"/>
      <c r="F182" s="147"/>
      <c r="G182" s="147"/>
      <c r="H182" s="147"/>
      <c r="I182" s="147"/>
      <c r="J182" s="94">
        <v>22</v>
      </c>
      <c r="K182" s="94">
        <v>28</v>
      </c>
      <c r="L182" s="94">
        <v>32</v>
      </c>
      <c r="M182" s="110">
        <v>25</v>
      </c>
      <c r="N182" s="110">
        <f t="shared" si="95"/>
        <v>107</v>
      </c>
      <c r="O182" s="61"/>
      <c r="R182"/>
      <c r="S182"/>
      <c r="T182"/>
      <c r="U182"/>
    </row>
    <row r="183" spans="1:21" s="1" customFormat="1" ht="17.25" customHeight="1">
      <c r="A183" s="52"/>
      <c r="B183" s="147"/>
      <c r="C183" s="147"/>
      <c r="D183" s="147"/>
      <c r="E183" s="147"/>
      <c r="F183" s="147"/>
      <c r="G183" s="147"/>
      <c r="H183" s="147"/>
      <c r="I183" s="147"/>
      <c r="J183" s="90">
        <f>J182/J161</f>
        <v>6.0941828254847648E-3</v>
      </c>
      <c r="K183" s="90">
        <f>K182/K161</f>
        <v>7.8387458006718928E-3</v>
      </c>
      <c r="L183" s="90">
        <f>L182/L161</f>
        <v>1.249024199843872E-2</v>
      </c>
      <c r="M183" s="108">
        <f t="shared" ref="M183" si="104">M182/$M$161</f>
        <v>1.2260912211868563E-2</v>
      </c>
      <c r="N183" s="108">
        <f>N182/$N$161</f>
        <v>9.0808792327930071E-3</v>
      </c>
      <c r="O183" s="65"/>
      <c r="R183"/>
      <c r="S183"/>
      <c r="T183"/>
      <c r="U183"/>
    </row>
    <row r="184" spans="1:21" s="1" customFormat="1" ht="17.25" customHeight="1">
      <c r="A184" s="52"/>
      <c r="B184" s="157" t="s">
        <v>140</v>
      </c>
      <c r="C184" s="157"/>
      <c r="D184" s="157"/>
      <c r="E184" s="157"/>
      <c r="F184" s="157"/>
      <c r="G184" s="157"/>
      <c r="H184" s="157"/>
      <c r="I184" s="157"/>
      <c r="J184" s="95">
        <v>3</v>
      </c>
      <c r="K184" s="95">
        <v>1</v>
      </c>
      <c r="L184" s="95">
        <v>3</v>
      </c>
      <c r="M184" s="114">
        <v>1</v>
      </c>
      <c r="N184" s="114">
        <f t="shared" si="95"/>
        <v>8</v>
      </c>
      <c r="O184" s="66"/>
      <c r="R184"/>
      <c r="S184"/>
      <c r="T184"/>
      <c r="U184"/>
    </row>
    <row r="185" spans="1:21" s="1" customFormat="1" ht="17.25" customHeight="1">
      <c r="A185" s="53"/>
      <c r="B185" s="157"/>
      <c r="C185" s="157"/>
      <c r="D185" s="157"/>
      <c r="E185" s="157"/>
      <c r="F185" s="157"/>
      <c r="G185" s="157"/>
      <c r="H185" s="157"/>
      <c r="I185" s="157"/>
      <c r="J185" s="100">
        <f>J184/J161</f>
        <v>8.310249307479224E-4</v>
      </c>
      <c r="K185" s="100">
        <f>K184/K161</f>
        <v>2.7995520716685331E-4</v>
      </c>
      <c r="L185" s="100">
        <f>L184/L161</f>
        <v>1.17096018735363E-3</v>
      </c>
      <c r="M185" s="115">
        <f t="shared" ref="M185" si="105">M184/$M$161</f>
        <v>4.9043648847474255E-4</v>
      </c>
      <c r="N185" s="115">
        <f>N184/$N$161</f>
        <v>6.7894424170415009E-4</v>
      </c>
      <c r="O185" s="67"/>
      <c r="R185"/>
      <c r="S185"/>
      <c r="T185"/>
      <c r="U185"/>
    </row>
    <row r="186" spans="1:21" s="1" customFormat="1" ht="17.25" customHeight="1">
      <c r="A186" s="52"/>
      <c r="B186" s="147" t="s">
        <v>76</v>
      </c>
      <c r="C186" s="147"/>
      <c r="D186" s="147"/>
      <c r="E186" s="147"/>
      <c r="F186" s="147"/>
      <c r="G186" s="147"/>
      <c r="H186" s="147"/>
      <c r="I186" s="147"/>
      <c r="J186" s="94">
        <v>24</v>
      </c>
      <c r="K186" s="94">
        <v>48</v>
      </c>
      <c r="L186" s="94">
        <v>62</v>
      </c>
      <c r="M186" s="110">
        <v>48</v>
      </c>
      <c r="N186" s="110">
        <f t="shared" si="95"/>
        <v>182</v>
      </c>
      <c r="O186" s="61"/>
      <c r="R186"/>
      <c r="S186"/>
      <c r="T186"/>
      <c r="U186"/>
    </row>
    <row r="187" spans="1:21" s="1" customFormat="1" ht="17.25" customHeight="1">
      <c r="A187" s="52"/>
      <c r="B187" s="147"/>
      <c r="C187" s="147"/>
      <c r="D187" s="147"/>
      <c r="E187" s="147"/>
      <c r="F187" s="147"/>
      <c r="G187" s="147"/>
      <c r="H187" s="147"/>
      <c r="I187" s="147"/>
      <c r="J187" s="90">
        <f>J186/J161</f>
        <v>6.6481994459833792E-3</v>
      </c>
      <c r="K187" s="90">
        <f>K186/K161</f>
        <v>1.3437849944008958E-2</v>
      </c>
      <c r="L187" s="90">
        <f>L186/L161</f>
        <v>2.4199843871975019E-2</v>
      </c>
      <c r="M187" s="108">
        <f t="shared" ref="M187" si="106">M186/$M$161</f>
        <v>2.3540951446787643E-2</v>
      </c>
      <c r="N187" s="108">
        <f>N186/$N$161</f>
        <v>1.5445981498769414E-2</v>
      </c>
      <c r="O187" s="65"/>
      <c r="R187"/>
      <c r="S187"/>
      <c r="T187"/>
      <c r="U187"/>
    </row>
    <row r="188" spans="1:21" s="1" customFormat="1" ht="17.25" customHeight="1">
      <c r="A188" s="52"/>
      <c r="B188" s="157" t="s">
        <v>77</v>
      </c>
      <c r="C188" s="157"/>
      <c r="D188" s="157"/>
      <c r="E188" s="157"/>
      <c r="F188" s="157"/>
      <c r="G188" s="157"/>
      <c r="H188" s="157"/>
      <c r="I188" s="157"/>
      <c r="J188" s="95">
        <v>31</v>
      </c>
      <c r="K188" s="95">
        <v>76</v>
      </c>
      <c r="L188" s="95">
        <v>61</v>
      </c>
      <c r="M188" s="114">
        <v>41</v>
      </c>
      <c r="N188" s="114">
        <f t="shared" si="95"/>
        <v>209</v>
      </c>
      <c r="O188" s="66"/>
      <c r="R188"/>
      <c r="S188"/>
      <c r="T188"/>
      <c r="U188"/>
    </row>
    <row r="189" spans="1:21" s="1" customFormat="1" ht="17.25" customHeight="1">
      <c r="A189" s="53"/>
      <c r="B189" s="157"/>
      <c r="C189" s="157"/>
      <c r="D189" s="157"/>
      <c r="E189" s="157"/>
      <c r="F189" s="157"/>
      <c r="G189" s="157"/>
      <c r="H189" s="157"/>
      <c r="I189" s="157"/>
      <c r="J189" s="100">
        <f>J188/J161</f>
        <v>8.5872576177285324E-3</v>
      </c>
      <c r="K189" s="100">
        <f>K188/K161</f>
        <v>2.1276595744680851E-2</v>
      </c>
      <c r="L189" s="100">
        <f>L188/L161</f>
        <v>2.3809523809523808E-2</v>
      </c>
      <c r="M189" s="115">
        <f t="shared" ref="M189" si="107">M188/$M$161</f>
        <v>2.0107896027464444E-2</v>
      </c>
      <c r="N189" s="115">
        <f>N188/$N$161</f>
        <v>1.7737418314520921E-2</v>
      </c>
      <c r="O189" s="67"/>
      <c r="R189"/>
      <c r="S189"/>
      <c r="T189"/>
      <c r="U189"/>
    </row>
    <row r="190" spans="1:21" s="1" customFormat="1" ht="17.25" customHeight="1">
      <c r="A190" s="52"/>
      <c r="B190" s="166" t="s">
        <v>78</v>
      </c>
      <c r="C190" s="166"/>
      <c r="D190" s="166"/>
      <c r="E190" s="166"/>
      <c r="F190" s="166"/>
      <c r="G190" s="166"/>
      <c r="H190" s="166"/>
      <c r="I190" s="166"/>
      <c r="J190" s="101">
        <v>0</v>
      </c>
      <c r="K190" s="101">
        <v>1</v>
      </c>
      <c r="L190" s="101">
        <v>3</v>
      </c>
      <c r="M190" s="116">
        <v>6</v>
      </c>
      <c r="N190" s="116">
        <f t="shared" si="95"/>
        <v>10</v>
      </c>
      <c r="O190" s="68"/>
    </row>
    <row r="191" spans="1:21" s="1" customFormat="1" ht="17.25" customHeight="1">
      <c r="A191" s="52"/>
      <c r="B191" s="167"/>
      <c r="C191" s="167"/>
      <c r="D191" s="167"/>
      <c r="E191" s="167"/>
      <c r="F191" s="167"/>
      <c r="G191" s="167"/>
      <c r="H191" s="167"/>
      <c r="I191" s="167"/>
      <c r="J191" s="102">
        <f>J190/J161</f>
        <v>0</v>
      </c>
      <c r="K191" s="102">
        <f>K190/K161</f>
        <v>2.7995520716685331E-4</v>
      </c>
      <c r="L191" s="102">
        <f>L190/L161</f>
        <v>1.17096018735363E-3</v>
      </c>
      <c r="M191" s="117">
        <f t="shared" ref="M191:M193" si="108">M190/$M$161</f>
        <v>2.9426189308484553E-3</v>
      </c>
      <c r="N191" s="117">
        <f>N190/$N$161</f>
        <v>8.4868030213018761E-4</v>
      </c>
      <c r="O191" s="69"/>
    </row>
    <row r="192" spans="1:21" s="1" customFormat="1" ht="17.25" customHeight="1">
      <c r="A192" s="52"/>
      <c r="B192" s="168" t="s">
        <v>66</v>
      </c>
      <c r="C192" s="168"/>
      <c r="D192" s="168"/>
      <c r="E192" s="168"/>
      <c r="F192" s="168"/>
      <c r="G192" s="168"/>
      <c r="H192" s="168"/>
      <c r="I192" s="168"/>
      <c r="J192" s="103">
        <v>38</v>
      </c>
      <c r="K192" s="103">
        <v>40</v>
      </c>
      <c r="L192" s="103">
        <v>27</v>
      </c>
      <c r="M192" s="118">
        <v>8</v>
      </c>
      <c r="N192" s="118">
        <f t="shared" si="95"/>
        <v>113</v>
      </c>
      <c r="O192" s="66"/>
      <c r="R192"/>
      <c r="S192"/>
      <c r="T192"/>
      <c r="U192"/>
    </row>
    <row r="193" spans="1:22" s="1" customFormat="1" ht="17.25" customHeight="1">
      <c r="A193" s="53"/>
      <c r="B193" s="157"/>
      <c r="C193" s="157"/>
      <c r="D193" s="157"/>
      <c r="E193" s="157"/>
      <c r="F193" s="157"/>
      <c r="G193" s="157"/>
      <c r="H193" s="157"/>
      <c r="I193" s="157"/>
      <c r="J193" s="100">
        <f>J192/J161</f>
        <v>1.0526315789473684E-2</v>
      </c>
      <c r="K193" s="100">
        <f>K192/K161</f>
        <v>1.1198208286674132E-2</v>
      </c>
      <c r="L193" s="100">
        <f>L192/L161</f>
        <v>1.0538641686182669E-2</v>
      </c>
      <c r="M193" s="115">
        <f t="shared" si="108"/>
        <v>3.9234919077979404E-3</v>
      </c>
      <c r="N193" s="115">
        <f>N192/$N$161</f>
        <v>9.59008741407112E-3</v>
      </c>
      <c r="O193" s="74"/>
      <c r="R193"/>
      <c r="S193"/>
      <c r="T193"/>
      <c r="U193"/>
    </row>
    <row r="194" spans="1:22" s="1" customFormat="1" ht="67.5" customHeight="1">
      <c r="A194" s="70"/>
      <c r="B194" s="149" t="s">
        <v>155</v>
      </c>
      <c r="C194" s="150"/>
      <c r="D194" s="150"/>
      <c r="E194" s="150"/>
      <c r="F194" s="150"/>
      <c r="G194" s="150"/>
      <c r="H194" s="150"/>
      <c r="I194" s="150"/>
      <c r="J194" s="150"/>
      <c r="K194" s="150"/>
      <c r="L194" s="150"/>
      <c r="M194" s="150"/>
      <c r="N194" s="151"/>
      <c r="O194" s="152"/>
    </row>
    <row r="195" spans="1:22" s="1" customFormat="1" ht="27" customHeight="1">
      <c r="A195" s="55" t="s">
        <v>79</v>
      </c>
      <c r="B195" s="158" t="s">
        <v>80</v>
      </c>
      <c r="C195" s="158"/>
      <c r="D195" s="158"/>
      <c r="E195" s="158"/>
      <c r="F195" s="158"/>
      <c r="G195" s="158"/>
      <c r="H195" s="158"/>
      <c r="I195" s="158"/>
      <c r="J195" s="158"/>
      <c r="K195" s="158"/>
      <c r="L195" s="158"/>
      <c r="M195" s="158"/>
      <c r="N195" s="158"/>
      <c r="O195" s="158"/>
      <c r="P195" s="8"/>
      <c r="R195"/>
      <c r="S195"/>
      <c r="T195"/>
      <c r="U195"/>
      <c r="V195"/>
    </row>
    <row r="196" spans="1:22" s="1" customFormat="1" ht="24.75" customHeight="1">
      <c r="A196" s="50"/>
      <c r="B196" s="47"/>
      <c r="C196" s="47"/>
      <c r="D196" s="48"/>
      <c r="E196" s="48"/>
      <c r="F196" s="48"/>
      <c r="G196" s="48"/>
      <c r="H196" s="48"/>
      <c r="I196" s="48"/>
      <c r="J196" s="12" t="s">
        <v>3</v>
      </c>
      <c r="K196" s="13" t="s">
        <v>6</v>
      </c>
      <c r="L196" s="13" t="s">
        <v>4</v>
      </c>
      <c r="M196" s="13" t="s">
        <v>5</v>
      </c>
      <c r="N196" s="123" t="s">
        <v>0</v>
      </c>
      <c r="O196" s="36"/>
      <c r="P196" s="8"/>
    </row>
    <row r="197" spans="1:22" s="1" customFormat="1" ht="17.25" customHeight="1">
      <c r="A197" s="51"/>
      <c r="B197" s="162" t="s">
        <v>81</v>
      </c>
      <c r="C197" s="163"/>
      <c r="D197" s="163"/>
      <c r="E197" s="163"/>
      <c r="F197" s="163"/>
      <c r="G197" s="163"/>
      <c r="H197" s="163"/>
      <c r="I197" s="163"/>
      <c r="J197" s="85">
        <v>54</v>
      </c>
      <c r="K197" s="85">
        <v>70</v>
      </c>
      <c r="L197" s="85">
        <v>52</v>
      </c>
      <c r="M197" s="105">
        <v>42</v>
      </c>
      <c r="N197" s="105">
        <f t="shared" ref="N197:N221" si="109">SUM(J197:M197)</f>
        <v>218</v>
      </c>
      <c r="O197" s="62"/>
      <c r="P197" s="8"/>
    </row>
    <row r="198" spans="1:22" s="1" customFormat="1" ht="17.25" customHeight="1">
      <c r="A198" s="51"/>
      <c r="B198" s="162"/>
      <c r="C198" s="163"/>
      <c r="D198" s="163"/>
      <c r="E198" s="163"/>
      <c r="F198" s="163"/>
      <c r="G198" s="163"/>
      <c r="H198" s="163"/>
      <c r="I198" s="163"/>
      <c r="J198" s="86">
        <f>J197/J161</f>
        <v>1.4958448753462604E-2</v>
      </c>
      <c r="K198" s="86">
        <f>K197/K161</f>
        <v>1.9596864501679731E-2</v>
      </c>
      <c r="L198" s="86">
        <f>L197/L161</f>
        <v>2.0296643247462921E-2</v>
      </c>
      <c r="M198" s="106">
        <f>M197/$M$161</f>
        <v>2.0598332515939184E-2</v>
      </c>
      <c r="N198" s="106">
        <f t="shared" ref="N198" si="110">N197/$N$161</f>
        <v>1.850123058643809E-2</v>
      </c>
      <c r="O198" s="63"/>
      <c r="P198" s="8"/>
    </row>
    <row r="199" spans="1:22" s="1" customFormat="1" ht="17.25" customHeight="1">
      <c r="A199" s="51"/>
      <c r="B199" s="164" t="s">
        <v>82</v>
      </c>
      <c r="C199" s="165"/>
      <c r="D199" s="165"/>
      <c r="E199" s="165"/>
      <c r="F199" s="165"/>
      <c r="G199" s="165"/>
      <c r="H199" s="165"/>
      <c r="I199" s="165"/>
      <c r="J199" s="87">
        <v>104</v>
      </c>
      <c r="K199" s="87">
        <v>144</v>
      </c>
      <c r="L199" s="87">
        <v>109</v>
      </c>
      <c r="M199" s="87">
        <v>83</v>
      </c>
      <c r="N199" s="87">
        <f t="shared" si="109"/>
        <v>440</v>
      </c>
      <c r="O199" s="62"/>
      <c r="P199" s="8"/>
    </row>
    <row r="200" spans="1:22" s="1" customFormat="1" ht="17.25" customHeight="1">
      <c r="A200" s="51"/>
      <c r="B200" s="164"/>
      <c r="C200" s="165"/>
      <c r="D200" s="165"/>
      <c r="E200" s="165"/>
      <c r="F200" s="165"/>
      <c r="G200" s="165"/>
      <c r="H200" s="165"/>
      <c r="I200" s="165"/>
      <c r="J200" s="96">
        <f>J199/J161</f>
        <v>2.8808864265927978E-2</v>
      </c>
      <c r="K200" s="96">
        <f>K199/K161</f>
        <v>4.0313549832026875E-2</v>
      </c>
      <c r="L200" s="96">
        <f>L199/L161</f>
        <v>4.2544886807181888E-2</v>
      </c>
      <c r="M200" s="111">
        <f t="shared" ref="M200" si="111">M199/$M$161</f>
        <v>4.0706228543403632E-2</v>
      </c>
      <c r="N200" s="111">
        <f t="shared" ref="N200" si="112">N199/$N$161</f>
        <v>3.7341933293728251E-2</v>
      </c>
      <c r="O200" s="64"/>
      <c r="P200" s="8"/>
    </row>
    <row r="201" spans="1:22" s="1" customFormat="1" ht="17.25" customHeight="1">
      <c r="A201" s="51"/>
      <c r="B201" s="148" t="s">
        <v>142</v>
      </c>
      <c r="C201" s="148"/>
      <c r="D201" s="148"/>
      <c r="E201" s="148"/>
      <c r="F201" s="148"/>
      <c r="G201" s="148"/>
      <c r="H201" s="148"/>
      <c r="I201" s="148"/>
      <c r="J201" s="92">
        <v>33</v>
      </c>
      <c r="K201" s="92">
        <v>41</v>
      </c>
      <c r="L201" s="92">
        <v>32</v>
      </c>
      <c r="M201" s="119">
        <v>13</v>
      </c>
      <c r="N201" s="119">
        <f t="shared" si="109"/>
        <v>119</v>
      </c>
      <c r="O201" s="64"/>
      <c r="P201" s="8"/>
    </row>
    <row r="202" spans="1:22" s="1" customFormat="1" ht="17.25" customHeight="1">
      <c r="A202" s="51"/>
      <c r="B202" s="148"/>
      <c r="C202" s="148"/>
      <c r="D202" s="148"/>
      <c r="E202" s="148"/>
      <c r="F202" s="148"/>
      <c r="G202" s="148"/>
      <c r="H202" s="148"/>
      <c r="I202" s="148"/>
      <c r="J202" s="89">
        <f>J201/J161</f>
        <v>9.1412742382271477E-3</v>
      </c>
      <c r="K202" s="89">
        <f>K201/K161</f>
        <v>1.1478163493840985E-2</v>
      </c>
      <c r="L202" s="89">
        <f>L201/L161</f>
        <v>1.249024199843872E-2</v>
      </c>
      <c r="M202" s="107">
        <f t="shared" ref="M202" si="113">M201/$M$161</f>
        <v>6.3756743501716525E-3</v>
      </c>
      <c r="N202" s="107">
        <f t="shared" ref="N202" si="114">N201/$N$161</f>
        <v>1.0099295595349231E-2</v>
      </c>
      <c r="O202" s="64"/>
      <c r="P202" s="8"/>
    </row>
    <row r="203" spans="1:22" s="1" customFormat="1" ht="17.25" customHeight="1">
      <c r="A203" s="51"/>
      <c r="B203" s="161" t="s">
        <v>141</v>
      </c>
      <c r="C203" s="161"/>
      <c r="D203" s="161"/>
      <c r="E203" s="161"/>
      <c r="F203" s="161"/>
      <c r="G203" s="161"/>
      <c r="H203" s="161"/>
      <c r="I203" s="161"/>
      <c r="J203" s="104">
        <v>15</v>
      </c>
      <c r="K203" s="104">
        <v>33</v>
      </c>
      <c r="L203" s="104">
        <v>27</v>
      </c>
      <c r="M203" s="120">
        <v>25</v>
      </c>
      <c r="N203" s="120">
        <f t="shared" si="109"/>
        <v>100</v>
      </c>
      <c r="O203" s="64"/>
      <c r="P203" s="8"/>
    </row>
    <row r="204" spans="1:22" s="1" customFormat="1" ht="17.25" customHeight="1">
      <c r="A204" s="51"/>
      <c r="B204" s="161"/>
      <c r="C204" s="161"/>
      <c r="D204" s="161"/>
      <c r="E204" s="161"/>
      <c r="F204" s="161"/>
      <c r="G204" s="161"/>
      <c r="H204" s="161"/>
      <c r="I204" s="161"/>
      <c r="J204" s="58">
        <f>J203/J161</f>
        <v>4.1551246537396124E-3</v>
      </c>
      <c r="K204" s="58">
        <f>K203/K161</f>
        <v>9.238521836506159E-3</v>
      </c>
      <c r="L204" s="58">
        <f>L203/L161</f>
        <v>1.0538641686182669E-2</v>
      </c>
      <c r="M204" s="121">
        <f t="shared" ref="M204" si="115">M203/$M$161</f>
        <v>1.2260912211868563E-2</v>
      </c>
      <c r="N204" s="121">
        <f t="shared" ref="N204" si="116">N203/$N$161</f>
        <v>8.4868030213018763E-3</v>
      </c>
      <c r="O204" s="64"/>
      <c r="P204" s="8"/>
      <c r="R204"/>
      <c r="S204"/>
      <c r="T204"/>
      <c r="U204"/>
    </row>
    <row r="205" spans="1:22" s="1" customFormat="1" ht="17.25" customHeight="1">
      <c r="A205" s="51"/>
      <c r="B205" s="148" t="s">
        <v>83</v>
      </c>
      <c r="C205" s="148"/>
      <c r="D205" s="148"/>
      <c r="E205" s="148"/>
      <c r="F205" s="148"/>
      <c r="G205" s="148"/>
      <c r="H205" s="148"/>
      <c r="I205" s="148"/>
      <c r="J205" s="95">
        <v>57</v>
      </c>
      <c r="K205" s="95">
        <v>64</v>
      </c>
      <c r="L205" s="95">
        <v>52</v>
      </c>
      <c r="M205" s="114">
        <v>29</v>
      </c>
      <c r="N205" s="114">
        <f t="shared" si="109"/>
        <v>202</v>
      </c>
      <c r="O205" s="63"/>
      <c r="P205" s="8"/>
      <c r="R205"/>
      <c r="S205"/>
      <c r="T205"/>
      <c r="U205"/>
    </row>
    <row r="206" spans="1:22" s="1" customFormat="1" ht="17.25" customHeight="1">
      <c r="A206" s="51"/>
      <c r="B206" s="148"/>
      <c r="C206" s="148"/>
      <c r="D206" s="148"/>
      <c r="E206" s="148"/>
      <c r="F206" s="148"/>
      <c r="G206" s="148"/>
      <c r="H206" s="148"/>
      <c r="I206" s="148"/>
      <c r="J206" s="86">
        <f>J205/J161</f>
        <v>1.5789473684210527E-2</v>
      </c>
      <c r="K206" s="86">
        <f>K205/K161</f>
        <v>1.7917133258678612E-2</v>
      </c>
      <c r="L206" s="86">
        <f>L205/K161</f>
        <v>1.4557670772676373E-2</v>
      </c>
      <c r="M206" s="106">
        <f t="shared" ref="M206" si="117">M205/$M$161</f>
        <v>1.4222658165767533E-2</v>
      </c>
      <c r="N206" s="106">
        <f t="shared" ref="N206" si="118">N205/$N$161</f>
        <v>1.7143342103029788E-2</v>
      </c>
      <c r="O206" s="63"/>
      <c r="P206" s="8"/>
      <c r="R206"/>
      <c r="S206"/>
      <c r="T206"/>
      <c r="U206"/>
    </row>
    <row r="207" spans="1:22" s="1" customFormat="1" ht="17.25" customHeight="1">
      <c r="A207" s="52"/>
      <c r="B207" s="161" t="s">
        <v>84</v>
      </c>
      <c r="C207" s="161"/>
      <c r="D207" s="161"/>
      <c r="E207" s="161"/>
      <c r="F207" s="161"/>
      <c r="G207" s="161"/>
      <c r="H207" s="161"/>
      <c r="I207" s="161"/>
      <c r="J207" s="104">
        <v>19</v>
      </c>
      <c r="K207" s="104">
        <v>30</v>
      </c>
      <c r="L207" s="104">
        <v>41</v>
      </c>
      <c r="M207" s="120">
        <v>26</v>
      </c>
      <c r="N207" s="120">
        <f t="shared" si="109"/>
        <v>116</v>
      </c>
      <c r="O207" s="65"/>
      <c r="P207" s="8"/>
      <c r="R207"/>
      <c r="S207"/>
      <c r="T207"/>
      <c r="U207"/>
    </row>
    <row r="208" spans="1:22" s="1" customFormat="1" ht="17.25" customHeight="1">
      <c r="A208" s="52"/>
      <c r="B208" s="161"/>
      <c r="C208" s="161"/>
      <c r="D208" s="161"/>
      <c r="E208" s="161"/>
      <c r="F208" s="161"/>
      <c r="G208" s="161"/>
      <c r="H208" s="161"/>
      <c r="I208" s="161"/>
      <c r="J208" s="58">
        <f>J207/J161</f>
        <v>5.263157894736842E-3</v>
      </c>
      <c r="K208" s="58">
        <f>K207/K161</f>
        <v>8.3986562150055993E-3</v>
      </c>
      <c r="L208" s="58">
        <f>L207/K161</f>
        <v>1.1478163493840985E-2</v>
      </c>
      <c r="M208" s="121">
        <f t="shared" ref="M208" si="119">M207/$M$161</f>
        <v>1.2751348700343305E-2</v>
      </c>
      <c r="N208" s="121">
        <f t="shared" ref="N208" si="120">N207/$N$161</f>
        <v>9.8446915047101756E-3</v>
      </c>
      <c r="O208" s="66"/>
      <c r="P208" s="8"/>
      <c r="R208"/>
      <c r="S208"/>
      <c r="T208"/>
      <c r="U208"/>
    </row>
    <row r="209" spans="1:22" s="1" customFormat="1" ht="17.25" customHeight="1">
      <c r="A209" s="52"/>
      <c r="B209" s="148" t="s">
        <v>85</v>
      </c>
      <c r="C209" s="148"/>
      <c r="D209" s="148"/>
      <c r="E209" s="148"/>
      <c r="F209" s="148"/>
      <c r="G209" s="148"/>
      <c r="H209" s="148"/>
      <c r="I209" s="148"/>
      <c r="J209" s="95">
        <v>33</v>
      </c>
      <c r="K209" s="95">
        <v>50</v>
      </c>
      <c r="L209" s="95">
        <v>53</v>
      </c>
      <c r="M209" s="114">
        <v>26</v>
      </c>
      <c r="N209" s="114">
        <f t="shared" si="109"/>
        <v>162</v>
      </c>
      <c r="O209" s="65"/>
      <c r="P209" s="8"/>
      <c r="R209"/>
      <c r="S209"/>
      <c r="T209"/>
      <c r="U209"/>
    </row>
    <row r="210" spans="1:22" s="1" customFormat="1" ht="17.25" customHeight="1">
      <c r="A210" s="52"/>
      <c r="B210" s="148"/>
      <c r="C210" s="148"/>
      <c r="D210" s="148"/>
      <c r="E210" s="148"/>
      <c r="F210" s="148"/>
      <c r="G210" s="148"/>
      <c r="H210" s="148"/>
      <c r="I210" s="148"/>
      <c r="J210" s="86">
        <f>J209/J161</f>
        <v>9.1412742382271477E-3</v>
      </c>
      <c r="K210" s="86">
        <f>K209/K161</f>
        <v>1.3997760358342666E-2</v>
      </c>
      <c r="L210" s="86">
        <f>L209/K161</f>
        <v>1.4837625979843226E-2</v>
      </c>
      <c r="M210" s="106">
        <f t="shared" ref="M210" si="121">M209/$M$161</f>
        <v>1.2751348700343305E-2</v>
      </c>
      <c r="N210" s="106">
        <f t="shared" ref="N210" si="122">N209/$N$161</f>
        <v>1.3748620894509038E-2</v>
      </c>
      <c r="O210" s="66"/>
      <c r="R210"/>
      <c r="S210"/>
      <c r="T210"/>
      <c r="U210"/>
    </row>
    <row r="211" spans="1:22" s="1" customFormat="1" ht="17.25" customHeight="1">
      <c r="A211" s="52"/>
      <c r="B211" s="161" t="s">
        <v>86</v>
      </c>
      <c r="C211" s="161"/>
      <c r="D211" s="161"/>
      <c r="E211" s="161"/>
      <c r="F211" s="161"/>
      <c r="G211" s="161"/>
      <c r="H211" s="161"/>
      <c r="I211" s="161"/>
      <c r="J211" s="104">
        <v>11</v>
      </c>
      <c r="K211" s="104">
        <v>7</v>
      </c>
      <c r="L211" s="104">
        <v>19</v>
      </c>
      <c r="M211" s="120">
        <v>17</v>
      </c>
      <c r="N211" s="120">
        <f t="shared" si="109"/>
        <v>54</v>
      </c>
      <c r="O211" s="66"/>
      <c r="R211"/>
      <c r="S211"/>
      <c r="T211"/>
      <c r="U211"/>
    </row>
    <row r="212" spans="1:22" s="1" customFormat="1" ht="17.25" customHeight="1">
      <c r="A212" s="52"/>
      <c r="B212" s="161"/>
      <c r="C212" s="161"/>
      <c r="D212" s="161"/>
      <c r="E212" s="161"/>
      <c r="F212" s="161"/>
      <c r="G212" s="161"/>
      <c r="H212" s="161"/>
      <c r="I212" s="161"/>
      <c r="J212" s="58">
        <f>J211/J161</f>
        <v>3.0470914127423824E-3</v>
      </c>
      <c r="K212" s="58">
        <f>K211/K161</f>
        <v>1.9596864501679732E-3</v>
      </c>
      <c r="L212" s="58">
        <f>L211/K161</f>
        <v>5.3191489361702126E-3</v>
      </c>
      <c r="M212" s="121">
        <f t="shared" ref="M212" si="123">M211/$M$161</f>
        <v>8.3374203040706227E-3</v>
      </c>
      <c r="N212" s="121">
        <f t="shared" ref="N212" si="124">N211/$N$161</f>
        <v>4.5828736315030125E-3</v>
      </c>
      <c r="O212" s="66"/>
      <c r="R212"/>
      <c r="S212"/>
      <c r="T212"/>
      <c r="U212"/>
    </row>
    <row r="213" spans="1:22" s="1" customFormat="1" ht="17.25" customHeight="1">
      <c r="A213" s="52"/>
      <c r="B213" s="148" t="s">
        <v>87</v>
      </c>
      <c r="C213" s="148"/>
      <c r="D213" s="148"/>
      <c r="E213" s="148"/>
      <c r="F213" s="148"/>
      <c r="G213" s="148"/>
      <c r="H213" s="148"/>
      <c r="I213" s="148"/>
      <c r="J213" s="95">
        <v>2</v>
      </c>
      <c r="K213" s="95">
        <v>1</v>
      </c>
      <c r="L213" s="95">
        <v>2</v>
      </c>
      <c r="M213" s="114">
        <v>3</v>
      </c>
      <c r="N213" s="114">
        <f t="shared" si="109"/>
        <v>8</v>
      </c>
      <c r="O213" s="66"/>
      <c r="R213"/>
      <c r="S213"/>
      <c r="T213"/>
      <c r="U213"/>
    </row>
    <row r="214" spans="1:22" s="1" customFormat="1" ht="17.25" customHeight="1">
      <c r="A214" s="53"/>
      <c r="B214" s="148"/>
      <c r="C214" s="148"/>
      <c r="D214" s="148"/>
      <c r="E214" s="148"/>
      <c r="F214" s="148"/>
      <c r="G214" s="148"/>
      <c r="H214" s="148"/>
      <c r="I214" s="148"/>
      <c r="J214" s="100">
        <f>J213/J161</f>
        <v>5.54016620498615E-4</v>
      </c>
      <c r="K214" s="100">
        <f>K213/K161</f>
        <v>2.7995520716685331E-4</v>
      </c>
      <c r="L214" s="100">
        <f>L213/L161</f>
        <v>7.8064012490241998E-4</v>
      </c>
      <c r="M214" s="115">
        <f t="shared" ref="M214" si="125">M213/$M$161</f>
        <v>1.4713094654242277E-3</v>
      </c>
      <c r="N214" s="115">
        <f t="shared" ref="N214" si="126">N213/$N$161</f>
        <v>6.7894424170415009E-4</v>
      </c>
      <c r="O214" s="67"/>
      <c r="R214"/>
      <c r="S214"/>
      <c r="T214"/>
      <c r="U214"/>
    </row>
    <row r="215" spans="1:22" s="1" customFormat="1" ht="17.25" customHeight="1">
      <c r="A215" s="52"/>
      <c r="B215" s="161" t="s">
        <v>88</v>
      </c>
      <c r="C215" s="161"/>
      <c r="D215" s="161"/>
      <c r="E215" s="161"/>
      <c r="F215" s="161"/>
      <c r="G215" s="161"/>
      <c r="H215" s="161"/>
      <c r="I215" s="161"/>
      <c r="J215" s="104">
        <v>2</v>
      </c>
      <c r="K215" s="104">
        <v>14</v>
      </c>
      <c r="L215" s="104">
        <v>7</v>
      </c>
      <c r="M215" s="120">
        <v>4</v>
      </c>
      <c r="N215" s="120">
        <f t="shared" si="109"/>
        <v>27</v>
      </c>
      <c r="O215" s="61"/>
      <c r="R215"/>
      <c r="S215"/>
      <c r="T215"/>
      <c r="U215"/>
    </row>
    <row r="216" spans="1:22" s="1" customFormat="1" ht="17.25" customHeight="1">
      <c r="A216" s="52"/>
      <c r="B216" s="161"/>
      <c r="C216" s="161"/>
      <c r="D216" s="161"/>
      <c r="E216" s="161"/>
      <c r="F216" s="161"/>
      <c r="G216" s="161"/>
      <c r="H216" s="161"/>
      <c r="I216" s="161"/>
      <c r="J216" s="58">
        <f>J215/J161</f>
        <v>5.54016620498615E-4</v>
      </c>
      <c r="K216" s="58">
        <f>K215/K161</f>
        <v>3.9193729003359464E-3</v>
      </c>
      <c r="L216" s="58">
        <f>L215/L161</f>
        <v>2.7322404371584699E-3</v>
      </c>
      <c r="M216" s="121">
        <f t="shared" ref="M216" si="127">M215/$M$161</f>
        <v>1.9617459538989702E-3</v>
      </c>
      <c r="N216" s="121">
        <f t="shared" ref="N216" si="128">N215/$N$161</f>
        <v>2.2914368157515063E-3</v>
      </c>
      <c r="O216" s="65"/>
      <c r="R216"/>
      <c r="S216"/>
      <c r="T216"/>
      <c r="U216"/>
    </row>
    <row r="217" spans="1:22" s="1" customFormat="1" ht="17.25" customHeight="1">
      <c r="A217" s="52"/>
      <c r="B217" s="148" t="s">
        <v>89</v>
      </c>
      <c r="C217" s="148"/>
      <c r="D217" s="148"/>
      <c r="E217" s="148"/>
      <c r="F217" s="148"/>
      <c r="G217" s="148"/>
      <c r="H217" s="148"/>
      <c r="I217" s="148"/>
      <c r="J217" s="95">
        <v>2</v>
      </c>
      <c r="K217" s="95">
        <v>3</v>
      </c>
      <c r="L217" s="95">
        <v>3</v>
      </c>
      <c r="M217" s="114">
        <v>5</v>
      </c>
      <c r="N217" s="114">
        <f t="shared" si="109"/>
        <v>13</v>
      </c>
      <c r="O217" s="66"/>
      <c r="R217"/>
      <c r="S217"/>
      <c r="T217"/>
      <c r="U217"/>
    </row>
    <row r="218" spans="1:22" s="1" customFormat="1" ht="17.25" customHeight="1">
      <c r="A218" s="53"/>
      <c r="B218" s="148"/>
      <c r="C218" s="148"/>
      <c r="D218" s="148"/>
      <c r="E218" s="148"/>
      <c r="F218" s="148"/>
      <c r="G218" s="148"/>
      <c r="H218" s="148"/>
      <c r="I218" s="148"/>
      <c r="J218" s="100">
        <f>J217/J161</f>
        <v>5.54016620498615E-4</v>
      </c>
      <c r="K218" s="100">
        <f>K217/K161</f>
        <v>8.3986562150055986E-4</v>
      </c>
      <c r="L218" s="100">
        <f>L217/L161</f>
        <v>1.17096018735363E-3</v>
      </c>
      <c r="M218" s="115">
        <f t="shared" ref="M218" si="129">M217/$M$161</f>
        <v>2.4521824423737125E-3</v>
      </c>
      <c r="N218" s="115">
        <f t="shared" ref="N218" si="130">N217/$N$161</f>
        <v>1.1032843927692437E-3</v>
      </c>
      <c r="O218" s="67"/>
      <c r="R218"/>
      <c r="S218"/>
      <c r="T218"/>
      <c r="U218"/>
    </row>
    <row r="219" spans="1:22" s="1" customFormat="1" ht="17.25" customHeight="1">
      <c r="A219" s="52"/>
      <c r="B219" s="161" t="s">
        <v>90</v>
      </c>
      <c r="C219" s="161"/>
      <c r="D219" s="161"/>
      <c r="E219" s="161"/>
      <c r="F219" s="161"/>
      <c r="G219" s="161"/>
      <c r="H219" s="161"/>
      <c r="I219" s="161"/>
      <c r="J219" s="104">
        <v>14</v>
      </c>
      <c r="K219" s="104">
        <v>33</v>
      </c>
      <c r="L219" s="104">
        <v>22</v>
      </c>
      <c r="M219" s="120">
        <v>18</v>
      </c>
      <c r="N219" s="120">
        <f t="shared" si="109"/>
        <v>87</v>
      </c>
      <c r="O219" s="66"/>
      <c r="R219"/>
      <c r="S219"/>
      <c r="T219"/>
      <c r="U219"/>
    </row>
    <row r="220" spans="1:22" s="1" customFormat="1" ht="17.25" customHeight="1">
      <c r="A220" s="52"/>
      <c r="B220" s="161"/>
      <c r="C220" s="161"/>
      <c r="D220" s="161"/>
      <c r="E220" s="161"/>
      <c r="F220" s="161"/>
      <c r="G220" s="161"/>
      <c r="H220" s="161"/>
      <c r="I220" s="161"/>
      <c r="J220" s="58">
        <f>J219/J161</f>
        <v>3.8781163434903048E-3</v>
      </c>
      <c r="K220" s="58">
        <f>K219/K161</f>
        <v>9.238521836506159E-3</v>
      </c>
      <c r="L220" s="58">
        <f>L219/L161</f>
        <v>8.5870413739266207E-3</v>
      </c>
      <c r="M220" s="121">
        <f t="shared" ref="M220" si="131">M219/$M$161</f>
        <v>8.8278567925453647E-3</v>
      </c>
      <c r="N220" s="121">
        <f t="shared" ref="N220" si="132">N219/$N$161</f>
        <v>7.3835186285326317E-3</v>
      </c>
      <c r="O220" s="66"/>
      <c r="R220"/>
      <c r="S220"/>
      <c r="T220"/>
      <c r="U220"/>
    </row>
    <row r="221" spans="1:22" s="1" customFormat="1" ht="17.25" customHeight="1">
      <c r="A221" s="52"/>
      <c r="B221" s="157" t="s">
        <v>66</v>
      </c>
      <c r="C221" s="157"/>
      <c r="D221" s="157"/>
      <c r="E221" s="157"/>
      <c r="F221" s="157"/>
      <c r="G221" s="157"/>
      <c r="H221" s="157"/>
      <c r="I221" s="157"/>
      <c r="J221" s="95">
        <v>13</v>
      </c>
      <c r="K221" s="95">
        <v>24</v>
      </c>
      <c r="L221" s="95">
        <v>9</v>
      </c>
      <c r="M221" s="114">
        <v>9</v>
      </c>
      <c r="N221" s="114">
        <f t="shared" si="109"/>
        <v>55</v>
      </c>
      <c r="O221" s="66"/>
      <c r="R221"/>
      <c r="S221"/>
      <c r="T221"/>
      <c r="U221"/>
    </row>
    <row r="222" spans="1:22" s="1" customFormat="1" ht="17.25" customHeight="1">
      <c r="A222" s="53"/>
      <c r="B222" s="157"/>
      <c r="C222" s="157"/>
      <c r="D222" s="157"/>
      <c r="E222" s="157"/>
      <c r="F222" s="157"/>
      <c r="G222" s="157"/>
      <c r="H222" s="157"/>
      <c r="I222" s="157"/>
      <c r="J222" s="100">
        <f>J221/J161</f>
        <v>3.6011080332409972E-3</v>
      </c>
      <c r="K222" s="100">
        <f>K221/K161</f>
        <v>6.7189249720044789E-3</v>
      </c>
      <c r="L222" s="100">
        <f>L221/L161</f>
        <v>3.5128805620608899E-3</v>
      </c>
      <c r="M222" s="115">
        <f t="shared" ref="M222" si="133">M221/$M$161</f>
        <v>4.4139283962726823E-3</v>
      </c>
      <c r="N222" s="115">
        <f t="shared" ref="N222" si="134">N221/$N$161</f>
        <v>4.6677416617160314E-3</v>
      </c>
      <c r="O222" s="75"/>
      <c r="R222"/>
      <c r="S222"/>
      <c r="T222"/>
      <c r="U222"/>
    </row>
    <row r="223" spans="1:22" s="1" customFormat="1" ht="67.5" customHeight="1">
      <c r="A223" s="70"/>
      <c r="B223" s="149" t="s">
        <v>156</v>
      </c>
      <c r="C223" s="150"/>
      <c r="D223" s="150"/>
      <c r="E223" s="150"/>
      <c r="F223" s="150"/>
      <c r="G223" s="150"/>
      <c r="H223" s="150"/>
      <c r="I223" s="150"/>
      <c r="J223" s="150"/>
      <c r="K223" s="150"/>
      <c r="L223" s="150"/>
      <c r="M223" s="150"/>
      <c r="N223" s="151"/>
      <c r="O223" s="152"/>
    </row>
    <row r="224" spans="1:22" s="1" customFormat="1" ht="27" customHeight="1">
      <c r="A224" s="55" t="s">
        <v>91</v>
      </c>
      <c r="B224" s="158" t="s">
        <v>143</v>
      </c>
      <c r="C224" s="158"/>
      <c r="D224" s="158"/>
      <c r="E224" s="158"/>
      <c r="F224" s="158"/>
      <c r="G224" s="158"/>
      <c r="H224" s="158"/>
      <c r="I224" s="158"/>
      <c r="J224" s="158"/>
      <c r="K224" s="158"/>
      <c r="L224" s="158"/>
      <c r="M224" s="158"/>
      <c r="N224" s="158"/>
      <c r="O224" s="158"/>
      <c r="P224" s="8"/>
      <c r="R224"/>
      <c r="S224"/>
      <c r="T224"/>
      <c r="U224"/>
      <c r="V224"/>
    </row>
    <row r="225" spans="1:30" s="1" customFormat="1" ht="24" customHeight="1">
      <c r="A225" s="50"/>
      <c r="B225" s="47"/>
      <c r="C225" s="47"/>
      <c r="D225" s="48"/>
      <c r="E225" s="48"/>
      <c r="F225" s="48"/>
      <c r="G225" s="48"/>
      <c r="H225" s="48"/>
      <c r="I225" s="48"/>
      <c r="J225" s="12" t="s">
        <v>3</v>
      </c>
      <c r="K225" s="13" t="s">
        <v>6</v>
      </c>
      <c r="L225" s="13" t="s">
        <v>4</v>
      </c>
      <c r="M225" s="13" t="s">
        <v>5</v>
      </c>
      <c r="N225" s="123" t="s">
        <v>0</v>
      </c>
      <c r="O225" s="28"/>
      <c r="P225" s="6"/>
      <c r="Q225" s="11"/>
      <c r="R225" s="33"/>
      <c r="S225" s="34"/>
      <c r="T225" s="35"/>
      <c r="U225" s="21"/>
      <c r="V225" s="22"/>
      <c r="W225" s="21"/>
      <c r="X225" s="23"/>
      <c r="Y225" s="21"/>
      <c r="Z225" s="23"/>
      <c r="AA225" s="21"/>
      <c r="AB225" s="23"/>
      <c r="AC225" s="11"/>
      <c r="AD225" s="11"/>
    </row>
    <row r="226" spans="1:30" s="1" customFormat="1" ht="17.25" customHeight="1">
      <c r="A226" s="51"/>
      <c r="B226" s="159" t="s">
        <v>38</v>
      </c>
      <c r="C226" s="159"/>
      <c r="D226" s="159"/>
      <c r="E226" s="159"/>
      <c r="F226" s="159"/>
      <c r="G226" s="159"/>
      <c r="H226" s="159"/>
      <c r="I226" s="159"/>
      <c r="J226" s="85">
        <v>83</v>
      </c>
      <c r="K226" s="85">
        <v>229</v>
      </c>
      <c r="L226" s="85">
        <v>408</v>
      </c>
      <c r="M226" s="85">
        <v>496</v>
      </c>
      <c r="N226" s="85">
        <f t="shared" ref="N226:N228" si="135">SUM(J226:M226)</f>
        <v>1216</v>
      </c>
      <c r="O226" s="29"/>
      <c r="P226" s="7"/>
      <c r="Q226" s="11"/>
      <c r="R226" s="18"/>
      <c r="S226" s="21"/>
      <c r="T226" s="10"/>
      <c r="U226" s="21"/>
      <c r="V226" s="10"/>
      <c r="W226" s="21"/>
      <c r="X226" s="18"/>
      <c r="Y226" s="21"/>
      <c r="Z226" s="10"/>
      <c r="AA226" s="21"/>
      <c r="AB226" s="10"/>
      <c r="AC226" s="11"/>
      <c r="AD226" s="11"/>
    </row>
    <row r="227" spans="1:30" s="1" customFormat="1" ht="17.25" customHeight="1">
      <c r="A227" s="51"/>
      <c r="B227" s="159"/>
      <c r="C227" s="159"/>
      <c r="D227" s="159"/>
      <c r="E227" s="159"/>
      <c r="F227" s="159"/>
      <c r="G227" s="159"/>
      <c r="H227" s="159"/>
      <c r="I227" s="159"/>
      <c r="J227" s="86">
        <f>J226/J230</f>
        <v>2.2991689750692521E-2</v>
      </c>
      <c r="K227" s="86">
        <f>K226/K230</f>
        <v>6.41097424412094E-2</v>
      </c>
      <c r="L227" s="86">
        <f>L226/L230</f>
        <v>0.15925058548009369</v>
      </c>
      <c r="M227" s="106">
        <f>M226/$M$230</f>
        <v>0.24325649828347229</v>
      </c>
      <c r="N227" s="106">
        <f>N226/$N$230</f>
        <v>0.10319952473903081</v>
      </c>
      <c r="O227" s="58"/>
      <c r="P227" s="7"/>
      <c r="Q227" s="11"/>
      <c r="R227" s="24"/>
      <c r="S227" s="21"/>
      <c r="T227" s="24"/>
      <c r="U227" s="21"/>
      <c r="V227" s="24"/>
      <c r="W227" s="21"/>
      <c r="X227" s="24"/>
      <c r="Y227" s="21"/>
      <c r="Z227" s="24"/>
      <c r="AA227" s="21"/>
      <c r="AB227" s="24"/>
      <c r="AC227" s="11"/>
      <c r="AD227" s="11"/>
    </row>
    <row r="228" spans="1:30" s="1" customFormat="1" ht="17.25" customHeight="1">
      <c r="A228" s="51"/>
      <c r="B228" s="130" t="s">
        <v>39</v>
      </c>
      <c r="C228" s="130"/>
      <c r="D228" s="130"/>
      <c r="E228" s="130"/>
      <c r="F228" s="130"/>
      <c r="G228" s="130"/>
      <c r="H228" s="130"/>
      <c r="I228" s="130"/>
      <c r="J228" s="87">
        <v>3527</v>
      </c>
      <c r="K228" s="87">
        <v>3343</v>
      </c>
      <c r="L228" s="87">
        <v>2154</v>
      </c>
      <c r="M228" s="87">
        <v>1543</v>
      </c>
      <c r="N228" s="87">
        <f t="shared" si="135"/>
        <v>10567</v>
      </c>
      <c r="O228" s="57"/>
      <c r="P228" s="7"/>
      <c r="Q228" s="11"/>
      <c r="R228" s="25"/>
      <c r="S228" s="21"/>
      <c r="T228" s="25"/>
      <c r="U228" s="21"/>
      <c r="V228" s="25"/>
      <c r="W228" s="21"/>
      <c r="X228" s="18"/>
      <c r="Y228" s="21"/>
      <c r="Z228" s="10"/>
      <c r="AA228" s="21"/>
      <c r="AB228" s="10"/>
      <c r="AC228" s="11"/>
      <c r="AD228" s="11"/>
    </row>
    <row r="229" spans="1:30" s="1" customFormat="1" ht="17.25" customHeight="1">
      <c r="A229" s="51"/>
      <c r="B229" s="130"/>
      <c r="C229" s="130"/>
      <c r="D229" s="130"/>
      <c r="E229" s="130"/>
      <c r="F229" s="130"/>
      <c r="G229" s="130"/>
      <c r="H229" s="130"/>
      <c r="I229" s="130"/>
      <c r="J229" s="88">
        <f>J228/J230</f>
        <v>0.97700831024930745</v>
      </c>
      <c r="K229" s="88">
        <f>K228/K230</f>
        <v>0.93589025755879063</v>
      </c>
      <c r="L229" s="88">
        <f>L228/L230</f>
        <v>0.84074941451990637</v>
      </c>
      <c r="M229" s="88">
        <f>M228/$M$230</f>
        <v>0.75674350171652771</v>
      </c>
      <c r="N229" s="88">
        <f>N228/$N$230</f>
        <v>0.89680047526096918</v>
      </c>
      <c r="O229" s="59"/>
      <c r="P229" s="7"/>
      <c r="Q229" s="11"/>
      <c r="R229" s="26"/>
      <c r="S229" s="21"/>
      <c r="T229" s="26"/>
      <c r="U229" s="21"/>
      <c r="V229" s="26"/>
      <c r="W229" s="21"/>
      <c r="X229" s="26"/>
      <c r="Y229" s="21"/>
      <c r="Z229" s="26"/>
      <c r="AA229" s="21"/>
      <c r="AB229" s="26"/>
      <c r="AC229" s="11"/>
      <c r="AD229" s="11"/>
    </row>
    <row r="230" spans="1:30" s="1" customFormat="1" ht="17.25" customHeight="1">
      <c r="A230" s="51"/>
      <c r="B230" s="133" t="s">
        <v>0</v>
      </c>
      <c r="C230" s="139"/>
      <c r="D230" s="139"/>
      <c r="E230" s="139"/>
      <c r="F230" s="139"/>
      <c r="G230" s="139"/>
      <c r="H230" s="139"/>
      <c r="I230" s="139"/>
      <c r="J230" s="125">
        <f>SUM(J226+J228)</f>
        <v>3610</v>
      </c>
      <c r="K230" s="125">
        <f t="shared" ref="K230:N230" si="136">SUM(K226+K228)</f>
        <v>3572</v>
      </c>
      <c r="L230" s="125">
        <f t="shared" si="136"/>
        <v>2562</v>
      </c>
      <c r="M230" s="125">
        <f t="shared" si="136"/>
        <v>2039</v>
      </c>
      <c r="N230" s="125">
        <f t="shared" si="136"/>
        <v>11783</v>
      </c>
      <c r="O230" s="60"/>
      <c r="P230" s="7"/>
      <c r="R230" s="19"/>
      <c r="S230" s="9"/>
      <c r="T230" s="19"/>
      <c r="U230" s="9"/>
      <c r="V230" s="19"/>
      <c r="W230" s="9"/>
      <c r="X230" s="19"/>
      <c r="Y230" s="9"/>
      <c r="Z230" s="19"/>
      <c r="AA230" s="9"/>
      <c r="AB230" s="19"/>
    </row>
    <row r="231" spans="1:30" s="1" customFormat="1" ht="27" customHeight="1">
      <c r="A231" s="55" t="s">
        <v>92</v>
      </c>
      <c r="B231" s="158" t="s">
        <v>93</v>
      </c>
      <c r="C231" s="158"/>
      <c r="D231" s="158"/>
      <c r="E231" s="158"/>
      <c r="F231" s="158"/>
      <c r="G231" s="158"/>
      <c r="H231" s="158"/>
      <c r="I231" s="158"/>
      <c r="J231" s="158"/>
      <c r="K231" s="158"/>
      <c r="L231" s="158"/>
      <c r="M231" s="158"/>
      <c r="N231" s="158"/>
      <c r="O231" s="158"/>
      <c r="P231" s="8"/>
      <c r="R231"/>
      <c r="S231"/>
      <c r="T231"/>
      <c r="U231"/>
      <c r="V231"/>
    </row>
    <row r="232" spans="1:30" s="1" customFormat="1" ht="24.75" customHeight="1">
      <c r="A232" s="50"/>
      <c r="B232" s="47"/>
      <c r="C232" s="47"/>
      <c r="D232" s="48"/>
      <c r="E232" s="48"/>
      <c r="F232" s="48"/>
      <c r="G232" s="48"/>
      <c r="H232" s="48"/>
      <c r="I232" s="48"/>
      <c r="J232" s="12" t="s">
        <v>3</v>
      </c>
      <c r="K232" s="13" t="s">
        <v>6</v>
      </c>
      <c r="L232" s="13" t="s">
        <v>4</v>
      </c>
      <c r="M232" s="13" t="s">
        <v>5</v>
      </c>
      <c r="N232" s="123" t="s">
        <v>0</v>
      </c>
      <c r="O232" s="36"/>
      <c r="P232" s="8"/>
    </row>
    <row r="233" spans="1:30" s="1" customFormat="1" ht="17.25" customHeight="1">
      <c r="A233" s="51"/>
      <c r="B233" s="159" t="s">
        <v>31</v>
      </c>
      <c r="C233" s="159"/>
      <c r="D233" s="159"/>
      <c r="E233" s="159"/>
      <c r="F233" s="159"/>
      <c r="G233" s="159"/>
      <c r="H233" s="159"/>
      <c r="I233" s="159"/>
      <c r="J233" s="85">
        <v>49</v>
      </c>
      <c r="K233" s="85">
        <v>112</v>
      </c>
      <c r="L233" s="85">
        <v>302</v>
      </c>
      <c r="M233" s="85">
        <v>361</v>
      </c>
      <c r="N233" s="85">
        <f t="shared" ref="N233:N259" si="137">SUM(J233:M233)</f>
        <v>824</v>
      </c>
      <c r="O233" s="37"/>
      <c r="P233" s="8"/>
    </row>
    <row r="234" spans="1:30" s="1" customFormat="1" ht="17.25" customHeight="1">
      <c r="A234" s="51"/>
      <c r="B234" s="159"/>
      <c r="C234" s="159"/>
      <c r="D234" s="159"/>
      <c r="E234" s="159"/>
      <c r="F234" s="159"/>
      <c r="G234" s="159"/>
      <c r="H234" s="159"/>
      <c r="I234" s="159"/>
      <c r="J234" s="86">
        <f>J233/J230</f>
        <v>1.3573407202216066E-2</v>
      </c>
      <c r="K234" s="86">
        <f>K233/K230</f>
        <v>3.1354983202687571E-2</v>
      </c>
      <c r="L234" s="86">
        <f>L233/L230</f>
        <v>0.11787665886026542</v>
      </c>
      <c r="M234" s="106">
        <f>M233/$M$230</f>
        <v>0.17704757233938204</v>
      </c>
      <c r="N234" s="106">
        <f>N233/$N$230</f>
        <v>6.9931256895527455E-2</v>
      </c>
      <c r="O234" s="76"/>
      <c r="P234" s="8"/>
    </row>
    <row r="235" spans="1:30" s="1" customFormat="1" ht="17.25" customHeight="1">
      <c r="A235" s="51"/>
      <c r="B235" s="130" t="s">
        <v>94</v>
      </c>
      <c r="C235" s="130"/>
      <c r="D235" s="130"/>
      <c r="E235" s="130"/>
      <c r="F235" s="130"/>
      <c r="G235" s="130"/>
      <c r="H235" s="130"/>
      <c r="I235" s="130"/>
      <c r="J235" s="87">
        <v>34</v>
      </c>
      <c r="K235" s="87">
        <v>133</v>
      </c>
      <c r="L235" s="87">
        <v>203</v>
      </c>
      <c r="M235" s="87">
        <v>255</v>
      </c>
      <c r="N235" s="87">
        <f t="shared" si="137"/>
        <v>625</v>
      </c>
      <c r="O235" s="77"/>
      <c r="P235" s="8"/>
    </row>
    <row r="236" spans="1:30" s="1" customFormat="1" ht="17.25" customHeight="1">
      <c r="A236" s="51"/>
      <c r="B236" s="130"/>
      <c r="C236" s="130"/>
      <c r="D236" s="130"/>
      <c r="E236" s="130"/>
      <c r="F236" s="130"/>
      <c r="G236" s="130"/>
      <c r="H236" s="130"/>
      <c r="I236" s="130"/>
      <c r="J236" s="90">
        <f>J235/J230</f>
        <v>9.4182825484764535E-3</v>
      </c>
      <c r="K236" s="90">
        <f>K235/K230</f>
        <v>3.7234042553191488E-2</v>
      </c>
      <c r="L236" s="90">
        <f>L235/L230</f>
        <v>7.9234972677595633E-2</v>
      </c>
      <c r="M236" s="108">
        <f t="shared" ref="M236" si="138">M235/$M$230</f>
        <v>0.12506130456105935</v>
      </c>
      <c r="N236" s="108">
        <f>N235/$N$230</f>
        <v>5.304251888313672E-2</v>
      </c>
      <c r="O236" s="78"/>
      <c r="P236" s="8"/>
    </row>
    <row r="237" spans="1:30" s="1" customFormat="1" ht="17.25" customHeight="1">
      <c r="A237" s="51"/>
      <c r="B237" s="159" t="s">
        <v>95</v>
      </c>
      <c r="C237" s="159"/>
      <c r="D237" s="159"/>
      <c r="E237" s="159"/>
      <c r="F237" s="159"/>
      <c r="G237" s="159"/>
      <c r="H237" s="159"/>
      <c r="I237" s="159"/>
      <c r="J237" s="85">
        <v>29</v>
      </c>
      <c r="K237" s="85">
        <v>132</v>
      </c>
      <c r="L237" s="85">
        <v>218</v>
      </c>
      <c r="M237" s="105">
        <v>257</v>
      </c>
      <c r="N237" s="105">
        <f t="shared" si="137"/>
        <v>636</v>
      </c>
      <c r="O237" s="78"/>
      <c r="P237" s="8"/>
    </row>
    <row r="238" spans="1:30" s="1" customFormat="1" ht="17.25" customHeight="1">
      <c r="A238" s="51"/>
      <c r="B238" s="159"/>
      <c r="C238" s="159"/>
      <c r="D238" s="159"/>
      <c r="E238" s="159"/>
      <c r="F238" s="159"/>
      <c r="G238" s="159"/>
      <c r="H238" s="159"/>
      <c r="I238" s="159"/>
      <c r="J238" s="86">
        <f>J237/J230</f>
        <v>8.0332409972299172E-3</v>
      </c>
      <c r="K238" s="86">
        <f>K237/K230</f>
        <v>3.6954087346024636E-2</v>
      </c>
      <c r="L238" s="86">
        <f>L237/L230</f>
        <v>8.5089773614363776E-2</v>
      </c>
      <c r="M238" s="106">
        <f t="shared" ref="M238" si="139">M237/$M$230</f>
        <v>0.12604217753800884</v>
      </c>
      <c r="N238" s="106">
        <f>N237/$N$230</f>
        <v>5.3976067215479928E-2</v>
      </c>
      <c r="O238" s="78"/>
      <c r="P238" s="8"/>
      <c r="R238"/>
      <c r="S238"/>
      <c r="T238"/>
      <c r="U238"/>
    </row>
    <row r="239" spans="1:30" s="1" customFormat="1" ht="17.25" customHeight="1">
      <c r="A239" s="51"/>
      <c r="B239" s="130" t="s">
        <v>96</v>
      </c>
      <c r="C239" s="130"/>
      <c r="D239" s="130"/>
      <c r="E239" s="130"/>
      <c r="F239" s="130"/>
      <c r="G239" s="130"/>
      <c r="H239" s="130"/>
      <c r="I239" s="130"/>
      <c r="J239" s="87">
        <v>35</v>
      </c>
      <c r="K239" s="87">
        <v>131</v>
      </c>
      <c r="L239" s="87">
        <v>264</v>
      </c>
      <c r="M239" s="87">
        <v>301</v>
      </c>
      <c r="N239" s="87">
        <f t="shared" si="137"/>
        <v>731</v>
      </c>
      <c r="O239" s="76"/>
      <c r="P239" s="8"/>
      <c r="R239"/>
      <c r="S239"/>
      <c r="T239"/>
      <c r="U239"/>
    </row>
    <row r="240" spans="1:30" s="1" customFormat="1" ht="17.25" customHeight="1">
      <c r="A240" s="51"/>
      <c r="B240" s="130"/>
      <c r="C240" s="130"/>
      <c r="D240" s="130"/>
      <c r="E240" s="130"/>
      <c r="F240" s="130"/>
      <c r="G240" s="130"/>
      <c r="H240" s="130"/>
      <c r="I240" s="130"/>
      <c r="J240" s="90">
        <f>J239/J230</f>
        <v>9.6952908587257611E-3</v>
      </c>
      <c r="K240" s="90">
        <f>K239/K230</f>
        <v>3.6674132138857785E-2</v>
      </c>
      <c r="L240" s="90">
        <f>L239/L230</f>
        <v>0.10304449648711944</v>
      </c>
      <c r="M240" s="108">
        <f t="shared" ref="M240" si="140">M239/$M$230</f>
        <v>0.1476213830308975</v>
      </c>
      <c r="N240" s="108">
        <f>N239/$N$230</f>
        <v>6.2038530085716713E-2</v>
      </c>
      <c r="O240" s="76"/>
      <c r="P240" s="8"/>
      <c r="R240"/>
      <c r="S240"/>
      <c r="T240"/>
      <c r="U240"/>
    </row>
    <row r="241" spans="1:21" s="1" customFormat="1" ht="17.25" customHeight="1">
      <c r="A241" s="52"/>
      <c r="B241" s="159" t="s">
        <v>32</v>
      </c>
      <c r="C241" s="159"/>
      <c r="D241" s="159"/>
      <c r="E241" s="159"/>
      <c r="F241" s="159"/>
      <c r="G241" s="159"/>
      <c r="H241" s="159"/>
      <c r="I241" s="159"/>
      <c r="J241" s="85">
        <v>4</v>
      </c>
      <c r="K241" s="85">
        <v>5</v>
      </c>
      <c r="L241" s="85">
        <v>60</v>
      </c>
      <c r="M241" s="105">
        <v>124</v>
      </c>
      <c r="N241" s="105">
        <f t="shared" si="137"/>
        <v>193</v>
      </c>
      <c r="O241" s="79"/>
      <c r="P241" s="8"/>
      <c r="R241"/>
      <c r="S241"/>
      <c r="T241"/>
      <c r="U241"/>
    </row>
    <row r="242" spans="1:21" s="1" customFormat="1" ht="17.25" customHeight="1">
      <c r="A242" s="52"/>
      <c r="B242" s="159"/>
      <c r="C242" s="159"/>
      <c r="D242" s="159"/>
      <c r="E242" s="159"/>
      <c r="F242" s="159"/>
      <c r="G242" s="159"/>
      <c r="H242" s="159"/>
      <c r="I242" s="159"/>
      <c r="J242" s="86">
        <f>J241/J230</f>
        <v>1.10803324099723E-3</v>
      </c>
      <c r="K242" s="86">
        <f>K241/K230</f>
        <v>1.3997760358342665E-3</v>
      </c>
      <c r="L242" s="86">
        <f>L241/L230</f>
        <v>2.3419203747072601E-2</v>
      </c>
      <c r="M242" s="106">
        <f t="shared" ref="M242" si="141">M241/$M$230</f>
        <v>6.0814124570868072E-2</v>
      </c>
      <c r="N242" s="106">
        <f>N241/$N$230</f>
        <v>1.637952983111262E-2</v>
      </c>
      <c r="O242" s="80"/>
      <c r="P242" s="8"/>
      <c r="R242"/>
      <c r="S242"/>
      <c r="T242"/>
      <c r="U242"/>
    </row>
    <row r="243" spans="1:21" s="1" customFormat="1" ht="17.25" customHeight="1">
      <c r="A243" s="52"/>
      <c r="B243" s="130" t="s">
        <v>97</v>
      </c>
      <c r="C243" s="130"/>
      <c r="D243" s="130"/>
      <c r="E243" s="130"/>
      <c r="F243" s="130"/>
      <c r="G243" s="130"/>
      <c r="H243" s="130"/>
      <c r="I243" s="130"/>
      <c r="J243" s="87">
        <v>10</v>
      </c>
      <c r="K243" s="87">
        <v>23</v>
      </c>
      <c r="L243" s="87">
        <v>148</v>
      </c>
      <c r="M243" s="87">
        <v>186</v>
      </c>
      <c r="N243" s="87">
        <f t="shared" si="137"/>
        <v>367</v>
      </c>
      <c r="O243" s="79"/>
      <c r="P243" s="8"/>
      <c r="R243"/>
      <c r="S243"/>
      <c r="T243"/>
      <c r="U243"/>
    </row>
    <row r="244" spans="1:21" s="1" customFormat="1" ht="17.25" customHeight="1">
      <c r="A244" s="52"/>
      <c r="B244" s="130"/>
      <c r="C244" s="130"/>
      <c r="D244" s="130"/>
      <c r="E244" s="130"/>
      <c r="F244" s="130"/>
      <c r="G244" s="130"/>
      <c r="H244" s="130"/>
      <c r="I244" s="130"/>
      <c r="J244" s="90">
        <f>J243/J230</f>
        <v>2.7700831024930748E-3</v>
      </c>
      <c r="K244" s="90">
        <f>K243/K230</f>
        <v>6.4389697648376256E-3</v>
      </c>
      <c r="L244" s="90">
        <f>L243/L230</f>
        <v>5.7767369242779081E-2</v>
      </c>
      <c r="M244" s="108">
        <f t="shared" ref="M244" si="142">M243/$M$230</f>
        <v>9.1221186856302108E-2</v>
      </c>
      <c r="N244" s="108">
        <f>N243/$N$230</f>
        <v>3.1146567088177882E-2</v>
      </c>
      <c r="O244" s="80"/>
      <c r="R244"/>
      <c r="S244"/>
      <c r="T244"/>
      <c r="U244"/>
    </row>
    <row r="245" spans="1:21" s="1" customFormat="1" ht="17.25" customHeight="1">
      <c r="A245" s="52"/>
      <c r="B245" s="159" t="s">
        <v>33</v>
      </c>
      <c r="C245" s="159"/>
      <c r="D245" s="159"/>
      <c r="E245" s="159"/>
      <c r="F245" s="159"/>
      <c r="G245" s="159"/>
      <c r="H245" s="159"/>
      <c r="I245" s="159"/>
      <c r="J245" s="85">
        <v>7</v>
      </c>
      <c r="K245" s="85">
        <v>12</v>
      </c>
      <c r="L245" s="85">
        <v>158</v>
      </c>
      <c r="M245" s="105">
        <v>127</v>
      </c>
      <c r="N245" s="105">
        <f t="shared" si="137"/>
        <v>304</v>
      </c>
      <c r="O245" s="80"/>
      <c r="R245"/>
      <c r="S245"/>
      <c r="T245"/>
      <c r="U245"/>
    </row>
    <row r="246" spans="1:21" s="1" customFormat="1" ht="17.25" customHeight="1">
      <c r="A246" s="52"/>
      <c r="B246" s="159"/>
      <c r="C246" s="159"/>
      <c r="D246" s="159"/>
      <c r="E246" s="159"/>
      <c r="F246" s="159"/>
      <c r="G246" s="159"/>
      <c r="H246" s="159"/>
      <c r="I246" s="159"/>
      <c r="J246" s="86">
        <f>J245/J230</f>
        <v>1.9390581717451524E-3</v>
      </c>
      <c r="K246" s="86">
        <f>K245/K230</f>
        <v>3.3594624860022394E-3</v>
      </c>
      <c r="L246" s="86">
        <f>L245/L230</f>
        <v>6.1670569867291178E-2</v>
      </c>
      <c r="M246" s="106">
        <f t="shared" ref="M246" si="143">M245/$M$230</f>
        <v>6.2285434036292303E-2</v>
      </c>
      <c r="N246" s="106">
        <f>N245/$N$230</f>
        <v>2.5799881184757702E-2</v>
      </c>
      <c r="O246" s="80"/>
      <c r="R246"/>
      <c r="S246"/>
      <c r="T246"/>
      <c r="U246"/>
    </row>
    <row r="247" spans="1:21" s="1" customFormat="1" ht="17.25" customHeight="1">
      <c r="A247" s="52"/>
      <c r="B247" s="130" t="s">
        <v>34</v>
      </c>
      <c r="C247" s="130"/>
      <c r="D247" s="130"/>
      <c r="E247" s="130"/>
      <c r="F247" s="130"/>
      <c r="G247" s="130"/>
      <c r="H247" s="130"/>
      <c r="I247" s="130"/>
      <c r="J247" s="87">
        <v>33</v>
      </c>
      <c r="K247" s="87">
        <v>123</v>
      </c>
      <c r="L247" s="87">
        <v>161</v>
      </c>
      <c r="M247" s="87">
        <v>138</v>
      </c>
      <c r="N247" s="87">
        <f t="shared" si="137"/>
        <v>455</v>
      </c>
      <c r="O247" s="80"/>
      <c r="R247"/>
      <c r="S247"/>
      <c r="T247"/>
      <c r="U247"/>
    </row>
    <row r="248" spans="1:21" s="1" customFormat="1" ht="17.25" customHeight="1">
      <c r="A248" s="53"/>
      <c r="B248" s="130"/>
      <c r="C248" s="130"/>
      <c r="D248" s="130"/>
      <c r="E248" s="130"/>
      <c r="F248" s="130"/>
      <c r="G248" s="130"/>
      <c r="H248" s="130"/>
      <c r="I248" s="130"/>
      <c r="J248" s="88">
        <f>J247/J230</f>
        <v>9.1412742382271477E-3</v>
      </c>
      <c r="K248" s="88">
        <f>K247/K230</f>
        <v>3.4434490481522959E-2</v>
      </c>
      <c r="L248" s="88">
        <f>L247/L230</f>
        <v>6.2841530054644809E-2</v>
      </c>
      <c r="M248" s="88">
        <f t="shared" ref="M248" si="144">M247/$M$230</f>
        <v>6.7680235409514469E-2</v>
      </c>
      <c r="N248" s="88">
        <f>N247/$N$230</f>
        <v>3.861495374692353E-2</v>
      </c>
      <c r="O248" s="81"/>
      <c r="R248"/>
      <c r="S248"/>
      <c r="T248"/>
      <c r="U248"/>
    </row>
    <row r="249" spans="1:21" s="1" customFormat="1" ht="17.25" customHeight="1">
      <c r="A249" s="52"/>
      <c r="B249" s="159" t="s">
        <v>98</v>
      </c>
      <c r="C249" s="159"/>
      <c r="D249" s="159"/>
      <c r="E249" s="159"/>
      <c r="F249" s="159"/>
      <c r="G249" s="159"/>
      <c r="H249" s="159"/>
      <c r="I249" s="159"/>
      <c r="J249" s="85">
        <v>39</v>
      </c>
      <c r="K249" s="85">
        <v>136</v>
      </c>
      <c r="L249" s="85">
        <v>160</v>
      </c>
      <c r="M249" s="105">
        <v>172</v>
      </c>
      <c r="N249" s="105">
        <f t="shared" si="137"/>
        <v>507</v>
      </c>
      <c r="O249" s="82"/>
      <c r="R249"/>
      <c r="S249"/>
      <c r="T249"/>
      <c r="U249"/>
    </row>
    <row r="250" spans="1:21" s="1" customFormat="1" ht="17.25" customHeight="1">
      <c r="A250" s="52"/>
      <c r="B250" s="159"/>
      <c r="C250" s="159"/>
      <c r="D250" s="159"/>
      <c r="E250" s="159"/>
      <c r="F250" s="159"/>
      <c r="G250" s="159"/>
      <c r="H250" s="159"/>
      <c r="I250" s="159"/>
      <c r="J250" s="86">
        <f>J249/J230</f>
        <v>1.0803324099722992E-2</v>
      </c>
      <c r="K250" s="86">
        <f>K249/K230</f>
        <v>3.8073908174692049E-2</v>
      </c>
      <c r="L250" s="86">
        <f>L249/L230</f>
        <v>6.2451209992193599E-2</v>
      </c>
      <c r="M250" s="106">
        <f t="shared" ref="M250" si="145">M249/$M$230</f>
        <v>8.4355076017655711E-2</v>
      </c>
      <c r="N250" s="106">
        <f>N249/$N$230</f>
        <v>4.3028091318000512E-2</v>
      </c>
      <c r="O250" s="79"/>
      <c r="R250"/>
      <c r="S250"/>
      <c r="T250"/>
      <c r="U250"/>
    </row>
    <row r="251" spans="1:21" s="1" customFormat="1" ht="17.25" customHeight="1">
      <c r="A251" s="52"/>
      <c r="B251" s="130" t="s">
        <v>99</v>
      </c>
      <c r="C251" s="130"/>
      <c r="D251" s="130"/>
      <c r="E251" s="130"/>
      <c r="F251" s="130"/>
      <c r="G251" s="130"/>
      <c r="H251" s="130"/>
      <c r="I251" s="130"/>
      <c r="J251" s="87">
        <v>5</v>
      </c>
      <c r="K251" s="87">
        <v>6</v>
      </c>
      <c r="L251" s="87">
        <v>6</v>
      </c>
      <c r="M251" s="87">
        <v>6</v>
      </c>
      <c r="N251" s="87">
        <f t="shared" si="137"/>
        <v>23</v>
      </c>
      <c r="O251" s="80"/>
      <c r="R251"/>
      <c r="S251"/>
      <c r="T251"/>
      <c r="U251"/>
    </row>
    <row r="252" spans="1:21" s="1" customFormat="1" ht="17.25" customHeight="1">
      <c r="A252" s="53"/>
      <c r="B252" s="130"/>
      <c r="C252" s="130"/>
      <c r="D252" s="130"/>
      <c r="E252" s="130"/>
      <c r="F252" s="130"/>
      <c r="G252" s="130"/>
      <c r="H252" s="130"/>
      <c r="I252" s="130"/>
      <c r="J252" s="88">
        <f>J251/J230</f>
        <v>1.3850415512465374E-3</v>
      </c>
      <c r="K252" s="88">
        <f>K251/K230</f>
        <v>1.6797312430011197E-3</v>
      </c>
      <c r="L252" s="88">
        <f>L251/L230</f>
        <v>2.34192037470726E-3</v>
      </c>
      <c r="M252" s="88">
        <f t="shared" ref="M252" si="146">M251/$M$230</f>
        <v>2.9426189308484553E-3</v>
      </c>
      <c r="N252" s="88">
        <f>N251/$N$230</f>
        <v>1.9519646948994314E-3</v>
      </c>
      <c r="O252" s="81"/>
      <c r="R252"/>
      <c r="S252"/>
      <c r="T252"/>
      <c r="U252"/>
    </row>
    <row r="253" spans="1:21" s="1" customFormat="1" ht="17.25" customHeight="1">
      <c r="A253" s="52"/>
      <c r="B253" s="159" t="s">
        <v>100</v>
      </c>
      <c r="C253" s="159"/>
      <c r="D253" s="159"/>
      <c r="E253" s="159"/>
      <c r="F253" s="159"/>
      <c r="G253" s="159"/>
      <c r="H253" s="159"/>
      <c r="I253" s="159"/>
      <c r="J253" s="85">
        <v>7</v>
      </c>
      <c r="K253" s="85">
        <v>14</v>
      </c>
      <c r="L253" s="85">
        <v>10</v>
      </c>
      <c r="M253" s="105">
        <v>15</v>
      </c>
      <c r="N253" s="105">
        <f t="shared" si="137"/>
        <v>46</v>
      </c>
      <c r="O253" s="79"/>
      <c r="P253" s="8"/>
      <c r="R253"/>
      <c r="S253"/>
      <c r="T253"/>
      <c r="U253"/>
    </row>
    <row r="254" spans="1:21" s="1" customFormat="1" ht="17.25" customHeight="1">
      <c r="A254" s="52"/>
      <c r="B254" s="159"/>
      <c r="C254" s="159"/>
      <c r="D254" s="159"/>
      <c r="E254" s="159"/>
      <c r="F254" s="159"/>
      <c r="G254" s="159"/>
      <c r="H254" s="159"/>
      <c r="I254" s="159"/>
      <c r="J254" s="86">
        <f>J253/J230</f>
        <v>1.9390581717451524E-3</v>
      </c>
      <c r="K254" s="86">
        <f>K253/K230</f>
        <v>3.9193729003359464E-3</v>
      </c>
      <c r="L254" s="86">
        <f>L253/L230</f>
        <v>3.9032006245120999E-3</v>
      </c>
      <c r="M254" s="106">
        <f t="shared" ref="M254" si="147">M253/$M$230</f>
        <v>7.3565473271211381E-3</v>
      </c>
      <c r="N254" s="106">
        <f>N253/$N$230</f>
        <v>3.9039293897988629E-3</v>
      </c>
      <c r="O254" s="80"/>
      <c r="P254" s="8"/>
      <c r="R254"/>
      <c r="S254"/>
      <c r="T254"/>
      <c r="U254"/>
    </row>
    <row r="255" spans="1:21" s="1" customFormat="1" ht="17.25" customHeight="1">
      <c r="A255" s="52"/>
      <c r="B255" s="130" t="s">
        <v>101</v>
      </c>
      <c r="C255" s="130"/>
      <c r="D255" s="130"/>
      <c r="E255" s="130"/>
      <c r="F255" s="130"/>
      <c r="G255" s="130"/>
      <c r="H255" s="130"/>
      <c r="I255" s="130"/>
      <c r="J255" s="87">
        <v>10</v>
      </c>
      <c r="K255" s="87">
        <v>18</v>
      </c>
      <c r="L255" s="87">
        <v>22</v>
      </c>
      <c r="M255" s="87">
        <v>24</v>
      </c>
      <c r="N255" s="87">
        <f t="shared" si="137"/>
        <v>74</v>
      </c>
      <c r="O255" s="79"/>
      <c r="P255" s="8"/>
      <c r="R255"/>
      <c r="S255"/>
      <c r="T255"/>
      <c r="U255"/>
    </row>
    <row r="256" spans="1:21" s="1" customFormat="1" ht="17.25" customHeight="1">
      <c r="A256" s="52"/>
      <c r="B256" s="130"/>
      <c r="C256" s="130"/>
      <c r="D256" s="130"/>
      <c r="E256" s="130"/>
      <c r="F256" s="130"/>
      <c r="G256" s="130"/>
      <c r="H256" s="130"/>
      <c r="I256" s="130"/>
      <c r="J256" s="90">
        <f>J255/J230</f>
        <v>2.7700831024930748E-3</v>
      </c>
      <c r="K256" s="90">
        <f>K255/K230</f>
        <v>5.0391937290033594E-3</v>
      </c>
      <c r="L256" s="90">
        <f>L255/L230</f>
        <v>8.5870413739266207E-3</v>
      </c>
      <c r="M256" s="108">
        <f t="shared" ref="M256" si="148">M255/$M$230</f>
        <v>1.1770475723393821E-2</v>
      </c>
      <c r="N256" s="108">
        <f>N255/$N$230</f>
        <v>6.280234235763388E-3</v>
      </c>
      <c r="O256" s="80"/>
      <c r="R256"/>
      <c r="S256"/>
      <c r="T256"/>
      <c r="U256"/>
    </row>
    <row r="257" spans="1:30" s="1" customFormat="1" ht="17.25" customHeight="1">
      <c r="A257" s="52"/>
      <c r="B257" s="159" t="s">
        <v>102</v>
      </c>
      <c r="C257" s="159"/>
      <c r="D257" s="159"/>
      <c r="E257" s="159"/>
      <c r="F257" s="159"/>
      <c r="G257" s="159"/>
      <c r="H257" s="159"/>
      <c r="I257" s="159"/>
      <c r="J257" s="85">
        <v>15</v>
      </c>
      <c r="K257" s="85">
        <v>29</v>
      </c>
      <c r="L257" s="85">
        <v>66</v>
      </c>
      <c r="M257" s="105">
        <v>117</v>
      </c>
      <c r="N257" s="105">
        <f t="shared" si="137"/>
        <v>227</v>
      </c>
      <c r="O257" s="80"/>
      <c r="R257"/>
      <c r="S257"/>
      <c r="T257"/>
      <c r="U257"/>
    </row>
    <row r="258" spans="1:30" s="1" customFormat="1" ht="17.25" customHeight="1">
      <c r="A258" s="52"/>
      <c r="B258" s="159"/>
      <c r="C258" s="159"/>
      <c r="D258" s="159"/>
      <c r="E258" s="159"/>
      <c r="F258" s="159"/>
      <c r="G258" s="159"/>
      <c r="H258" s="159"/>
      <c r="I258" s="159"/>
      <c r="J258" s="86">
        <f>J257/J230</f>
        <v>4.1551246537396124E-3</v>
      </c>
      <c r="K258" s="86">
        <f>K257/K230</f>
        <v>8.118701007838746E-3</v>
      </c>
      <c r="L258" s="86">
        <f>L257/L230</f>
        <v>2.576112412177986E-2</v>
      </c>
      <c r="M258" s="106">
        <f t="shared" ref="M258" si="149">M257/$M$230</f>
        <v>5.7381069151544874E-2</v>
      </c>
      <c r="N258" s="106">
        <f>N257/$N$230</f>
        <v>1.9265042858355258E-2</v>
      </c>
      <c r="O258" s="80"/>
      <c r="R258"/>
      <c r="S258"/>
      <c r="T258"/>
      <c r="U258"/>
    </row>
    <row r="259" spans="1:30" s="1" customFormat="1" ht="17.25" customHeight="1">
      <c r="A259" s="52"/>
      <c r="B259" s="130" t="s">
        <v>2</v>
      </c>
      <c r="C259" s="130"/>
      <c r="D259" s="130"/>
      <c r="E259" s="130"/>
      <c r="F259" s="130"/>
      <c r="G259" s="130"/>
      <c r="H259" s="130"/>
      <c r="I259" s="130"/>
      <c r="J259" s="87">
        <v>6</v>
      </c>
      <c r="K259" s="87">
        <v>2</v>
      </c>
      <c r="L259" s="87">
        <v>5</v>
      </c>
      <c r="M259" s="87">
        <v>2</v>
      </c>
      <c r="N259" s="87">
        <f t="shared" si="137"/>
        <v>15</v>
      </c>
      <c r="O259" s="80"/>
      <c r="R259"/>
      <c r="S259"/>
      <c r="T259"/>
      <c r="U259"/>
    </row>
    <row r="260" spans="1:30" s="1" customFormat="1" ht="17.25" customHeight="1">
      <c r="A260" s="53"/>
      <c r="B260" s="130"/>
      <c r="C260" s="130"/>
      <c r="D260" s="130"/>
      <c r="E260" s="130"/>
      <c r="F260" s="130"/>
      <c r="G260" s="130"/>
      <c r="H260" s="130"/>
      <c r="I260" s="130"/>
      <c r="J260" s="88">
        <f>J259/J230</f>
        <v>1.6620498614958448E-3</v>
      </c>
      <c r="K260" s="88">
        <f>K259/K230</f>
        <v>5.5991041433370661E-4</v>
      </c>
      <c r="L260" s="88">
        <f>L259/L230</f>
        <v>1.95160031225605E-3</v>
      </c>
      <c r="M260" s="88">
        <f t="shared" ref="M260" si="150">M259/$M$230</f>
        <v>9.8087297694948511E-4</v>
      </c>
      <c r="N260" s="88">
        <f>N259/$N$230</f>
        <v>1.2730204531952814E-3</v>
      </c>
      <c r="O260" s="83"/>
      <c r="R260"/>
      <c r="S260"/>
      <c r="T260"/>
      <c r="U260"/>
    </row>
    <row r="261" spans="1:30" s="1" customFormat="1" ht="30.75" customHeight="1">
      <c r="A261" s="70"/>
      <c r="B261" s="169" t="s">
        <v>152</v>
      </c>
      <c r="C261" s="170"/>
      <c r="D261" s="170"/>
      <c r="E261" s="170"/>
      <c r="F261" s="170"/>
      <c r="G261" s="170"/>
      <c r="H261" s="170"/>
      <c r="I261" s="170"/>
      <c r="J261" s="170"/>
      <c r="K261" s="170"/>
      <c r="L261" s="170"/>
      <c r="M261" s="170"/>
      <c r="N261" s="172"/>
      <c r="O261" s="173"/>
    </row>
    <row r="262" spans="1:30" s="1" customFormat="1" ht="25.5" customHeight="1">
      <c r="A262" s="55" t="s">
        <v>103</v>
      </c>
      <c r="B262" s="158" t="s">
        <v>144</v>
      </c>
      <c r="C262" s="158"/>
      <c r="D262" s="158"/>
      <c r="E262" s="158"/>
      <c r="F262" s="158"/>
      <c r="G262" s="158"/>
      <c r="H262" s="158"/>
      <c r="I262" s="158"/>
      <c r="J262" s="158"/>
      <c r="K262" s="158"/>
      <c r="L262" s="158"/>
      <c r="M262" s="158"/>
      <c r="N262" s="158"/>
      <c r="O262" s="158"/>
      <c r="P262" s="6"/>
      <c r="Q262" s="11"/>
      <c r="R262" s="33"/>
      <c r="S262" s="34"/>
      <c r="T262" s="35"/>
      <c r="U262" s="11"/>
      <c r="V262" s="11"/>
      <c r="W262" s="11"/>
      <c r="X262" s="11"/>
      <c r="Y262" s="11"/>
      <c r="Z262" s="11"/>
      <c r="AA262" s="11"/>
      <c r="AB262" s="11"/>
      <c r="AC262" s="11"/>
      <c r="AD262" s="11"/>
    </row>
    <row r="263" spans="1:30" s="1" customFormat="1" ht="24" customHeight="1">
      <c r="A263" s="50"/>
      <c r="B263" s="47"/>
      <c r="C263" s="47"/>
      <c r="D263" s="48"/>
      <c r="E263" s="48"/>
      <c r="F263" s="48"/>
      <c r="G263" s="48"/>
      <c r="H263" s="48"/>
      <c r="I263" s="48"/>
      <c r="J263" s="12" t="s">
        <v>3</v>
      </c>
      <c r="K263" s="13" t="s">
        <v>6</v>
      </c>
      <c r="L263" s="13" t="s">
        <v>4</v>
      </c>
      <c r="M263" s="13" t="s">
        <v>5</v>
      </c>
      <c r="N263" s="123" t="s">
        <v>0</v>
      </c>
      <c r="O263" s="28"/>
      <c r="P263" s="6"/>
      <c r="Q263" s="11"/>
      <c r="R263" s="33"/>
      <c r="S263" s="34"/>
      <c r="T263" s="35"/>
      <c r="U263" s="21"/>
      <c r="V263" s="22"/>
      <c r="W263" s="21"/>
      <c r="X263" s="23"/>
      <c r="Y263" s="21"/>
      <c r="Z263" s="23"/>
      <c r="AA263" s="21"/>
      <c r="AB263" s="23"/>
      <c r="AC263" s="11"/>
      <c r="AD263" s="11"/>
    </row>
    <row r="264" spans="1:30" s="1" customFormat="1" ht="17.25" customHeight="1">
      <c r="A264" s="51"/>
      <c r="B264" s="159" t="s">
        <v>29</v>
      </c>
      <c r="C264" s="159"/>
      <c r="D264" s="159"/>
      <c r="E264" s="159"/>
      <c r="F264" s="159"/>
      <c r="G264" s="159"/>
      <c r="H264" s="159"/>
      <c r="I264" s="159"/>
      <c r="J264" s="85">
        <v>2115</v>
      </c>
      <c r="K264" s="85">
        <v>2979</v>
      </c>
      <c r="L264" s="85">
        <v>2246</v>
      </c>
      <c r="M264" s="85">
        <v>1674</v>
      </c>
      <c r="N264" s="85">
        <f t="shared" ref="N264:N268" si="151">SUM(J264:M264)</f>
        <v>9014</v>
      </c>
      <c r="O264" s="29"/>
      <c r="P264" s="7"/>
      <c r="Q264" s="11"/>
      <c r="R264" s="18"/>
      <c r="S264" s="21"/>
      <c r="T264" s="10"/>
      <c r="U264" s="21"/>
      <c r="V264" s="10"/>
      <c r="W264" s="21"/>
      <c r="X264" s="18"/>
      <c r="Y264" s="21"/>
      <c r="Z264" s="10"/>
      <c r="AA264" s="21"/>
      <c r="AB264" s="10"/>
      <c r="AC264" s="11"/>
      <c r="AD264" s="11"/>
    </row>
    <row r="265" spans="1:30" s="1" customFormat="1" ht="17.25" customHeight="1">
      <c r="A265" s="51"/>
      <c r="B265" s="159"/>
      <c r="C265" s="159"/>
      <c r="D265" s="159"/>
      <c r="E265" s="159"/>
      <c r="F265" s="159"/>
      <c r="G265" s="159"/>
      <c r="H265" s="159"/>
      <c r="I265" s="159"/>
      <c r="J265" s="86">
        <f>J264/J268</f>
        <v>0.58587257617728528</v>
      </c>
      <c r="K265" s="86">
        <f>K264/K268</f>
        <v>0.83398656215005595</v>
      </c>
      <c r="L265" s="86">
        <f>L264/L268</f>
        <v>0.87665886026541762</v>
      </c>
      <c r="M265" s="106">
        <f>M264/$M$268</f>
        <v>0.82099068170671896</v>
      </c>
      <c r="N265" s="106">
        <f>N264/$N$268</f>
        <v>0.76500042434015103</v>
      </c>
      <c r="O265" s="58"/>
      <c r="P265" s="7"/>
      <c r="Q265" s="11"/>
      <c r="R265" s="24"/>
      <c r="S265" s="21"/>
      <c r="T265" s="24"/>
      <c r="U265" s="21"/>
      <c r="V265" s="24"/>
      <c r="W265" s="21"/>
      <c r="X265" s="24"/>
      <c r="Y265" s="21"/>
      <c r="Z265" s="24"/>
      <c r="AA265" s="21"/>
      <c r="AB265" s="24"/>
      <c r="AC265" s="11"/>
      <c r="AD265" s="11"/>
    </row>
    <row r="266" spans="1:30" s="1" customFormat="1" ht="17.25" customHeight="1">
      <c r="A266" s="51"/>
      <c r="B266" s="130" t="s">
        <v>30</v>
      </c>
      <c r="C266" s="130"/>
      <c r="D266" s="130"/>
      <c r="E266" s="130"/>
      <c r="F266" s="130"/>
      <c r="G266" s="130"/>
      <c r="H266" s="130"/>
      <c r="I266" s="130"/>
      <c r="J266" s="87">
        <v>1495</v>
      </c>
      <c r="K266" s="87">
        <v>593</v>
      </c>
      <c r="L266" s="87">
        <v>316</v>
      </c>
      <c r="M266" s="87">
        <v>365</v>
      </c>
      <c r="N266" s="87">
        <f t="shared" si="151"/>
        <v>2769</v>
      </c>
      <c r="O266" s="57"/>
      <c r="P266" s="7"/>
      <c r="Q266" s="11"/>
      <c r="R266" s="25"/>
      <c r="S266" s="21"/>
      <c r="T266" s="25"/>
      <c r="U266" s="21"/>
      <c r="V266" s="25"/>
      <c r="W266" s="21"/>
      <c r="X266" s="18"/>
      <c r="Y266" s="21"/>
      <c r="Z266" s="10"/>
      <c r="AA266" s="21"/>
      <c r="AB266" s="10"/>
      <c r="AC266" s="11"/>
      <c r="AD266" s="11"/>
    </row>
    <row r="267" spans="1:30" s="1" customFormat="1" ht="17.25" customHeight="1">
      <c r="A267" s="51"/>
      <c r="B267" s="130"/>
      <c r="C267" s="130"/>
      <c r="D267" s="130"/>
      <c r="E267" s="130"/>
      <c r="F267" s="130"/>
      <c r="G267" s="130"/>
      <c r="H267" s="130"/>
      <c r="I267" s="130"/>
      <c r="J267" s="88">
        <f>J266/J268</f>
        <v>0.41412742382271467</v>
      </c>
      <c r="K267" s="88">
        <f>K266/K268</f>
        <v>0.16601343784994402</v>
      </c>
      <c r="L267" s="88">
        <f>L266/L268</f>
        <v>0.12334113973458236</v>
      </c>
      <c r="M267" s="88">
        <f>M266/$M$268</f>
        <v>0.17900931829328101</v>
      </c>
      <c r="N267" s="88">
        <f>N266/$N$268</f>
        <v>0.23499957565984894</v>
      </c>
      <c r="O267" s="59"/>
      <c r="P267" s="7"/>
      <c r="Q267" s="11"/>
      <c r="R267" s="26"/>
      <c r="S267" s="21"/>
      <c r="T267" s="26"/>
      <c r="U267" s="21"/>
      <c r="V267" s="26"/>
      <c r="W267" s="21"/>
      <c r="X267" s="26"/>
      <c r="Y267" s="21"/>
      <c r="Z267" s="26"/>
      <c r="AA267" s="21"/>
      <c r="AB267" s="26"/>
      <c r="AC267" s="11"/>
      <c r="AD267" s="11"/>
    </row>
    <row r="268" spans="1:30" s="1" customFormat="1" ht="17.25" customHeight="1">
      <c r="A268" s="51"/>
      <c r="B268" s="133" t="s">
        <v>0</v>
      </c>
      <c r="C268" s="139"/>
      <c r="D268" s="139"/>
      <c r="E268" s="139"/>
      <c r="F268" s="139"/>
      <c r="G268" s="139"/>
      <c r="H268" s="139"/>
      <c r="I268" s="139"/>
      <c r="J268" s="125">
        <f>J264+J266</f>
        <v>3610</v>
      </c>
      <c r="K268" s="125">
        <f t="shared" ref="K268:M268" si="152">K264+K266</f>
        <v>3572</v>
      </c>
      <c r="L268" s="125">
        <f t="shared" si="152"/>
        <v>2562</v>
      </c>
      <c r="M268" s="125">
        <f t="shared" si="152"/>
        <v>2039</v>
      </c>
      <c r="N268" s="129">
        <f t="shared" si="151"/>
        <v>11783</v>
      </c>
      <c r="O268" s="60"/>
      <c r="P268" s="7"/>
      <c r="R268" s="19"/>
      <c r="S268" s="9"/>
      <c r="T268" s="19"/>
      <c r="U268" s="9"/>
      <c r="V268" s="19"/>
      <c r="W268" s="9"/>
      <c r="X268" s="19"/>
      <c r="Y268" s="9"/>
      <c r="Z268" s="19"/>
      <c r="AA268" s="9"/>
      <c r="AB268" s="19"/>
    </row>
    <row r="269" spans="1:30" s="1" customFormat="1" ht="39" customHeight="1">
      <c r="A269" s="54" t="s">
        <v>104</v>
      </c>
      <c r="B269" s="158" t="s">
        <v>105</v>
      </c>
      <c r="C269" s="158"/>
      <c r="D269" s="158"/>
      <c r="E269" s="158"/>
      <c r="F269" s="158"/>
      <c r="G269" s="158"/>
      <c r="H269" s="158"/>
      <c r="I269" s="158"/>
      <c r="J269" s="158"/>
      <c r="K269" s="158"/>
      <c r="L269" s="158"/>
      <c r="M269" s="158"/>
      <c r="N269" s="158"/>
      <c r="O269" s="158"/>
      <c r="P269" s="6"/>
      <c r="Q269" s="11"/>
      <c r="R269" s="33"/>
      <c r="S269" s="34"/>
      <c r="T269" s="35"/>
      <c r="U269" s="11"/>
      <c r="V269" s="11"/>
      <c r="W269" s="11"/>
      <c r="X269" s="11"/>
      <c r="Y269" s="11"/>
      <c r="Z269" s="11"/>
      <c r="AA269" s="11"/>
      <c r="AB269" s="11"/>
      <c r="AC269" s="11"/>
      <c r="AD269" s="11"/>
    </row>
    <row r="270" spans="1:30" s="1" customFormat="1" ht="24" customHeight="1">
      <c r="A270" s="50"/>
      <c r="B270" s="84"/>
      <c r="C270" s="47"/>
      <c r="D270" s="48"/>
      <c r="E270" s="48"/>
      <c r="F270" s="48"/>
      <c r="G270" s="48"/>
      <c r="H270" s="48"/>
      <c r="I270" s="48"/>
      <c r="J270" s="12" t="s">
        <v>3</v>
      </c>
      <c r="K270" s="13" t="s">
        <v>6</v>
      </c>
      <c r="L270" s="13" t="s">
        <v>4</v>
      </c>
      <c r="M270" s="13" t="s">
        <v>5</v>
      </c>
      <c r="N270" s="123" t="s">
        <v>0</v>
      </c>
      <c r="O270" s="28"/>
      <c r="P270" s="6"/>
      <c r="Q270" s="11"/>
      <c r="R270" s="33"/>
      <c r="S270" s="34"/>
      <c r="T270" s="35"/>
      <c r="U270" s="21"/>
      <c r="V270" s="22"/>
      <c r="W270" s="21"/>
      <c r="X270" s="23"/>
      <c r="Y270" s="21"/>
      <c r="Z270" s="23"/>
      <c r="AA270" s="21"/>
      <c r="AB270" s="23"/>
      <c r="AC270" s="11"/>
      <c r="AD270" s="11"/>
    </row>
    <row r="271" spans="1:30" s="1" customFormat="1" ht="16.5" customHeight="1">
      <c r="A271" s="51"/>
      <c r="B271" s="159" t="s">
        <v>145</v>
      </c>
      <c r="C271" s="159"/>
      <c r="D271" s="159"/>
      <c r="E271" s="159"/>
      <c r="F271" s="159"/>
      <c r="G271" s="159"/>
      <c r="H271" s="159"/>
      <c r="I271" s="159"/>
      <c r="J271" s="85">
        <v>655</v>
      </c>
      <c r="K271" s="85">
        <v>905</v>
      </c>
      <c r="L271" s="85">
        <v>769</v>
      </c>
      <c r="M271" s="85">
        <v>402</v>
      </c>
      <c r="N271" s="85">
        <f t="shared" ref="N271:N277" si="153">SUM(J271:M271)</f>
        <v>2731</v>
      </c>
      <c r="O271" s="29"/>
      <c r="P271" s="7"/>
      <c r="Q271" s="11"/>
      <c r="R271" s="18"/>
      <c r="S271" s="21"/>
      <c r="T271" s="10"/>
      <c r="U271" s="21"/>
      <c r="V271" s="10"/>
      <c r="W271" s="21"/>
      <c r="X271" s="18"/>
      <c r="Y271" s="21"/>
      <c r="Z271" s="10"/>
      <c r="AA271" s="21"/>
      <c r="AB271" s="10"/>
      <c r="AC271" s="11"/>
      <c r="AD271" s="11"/>
    </row>
    <row r="272" spans="1:30" s="1" customFormat="1" ht="16.5" customHeight="1">
      <c r="A272" s="51"/>
      <c r="B272" s="159"/>
      <c r="C272" s="159"/>
      <c r="D272" s="159"/>
      <c r="E272" s="159"/>
      <c r="F272" s="159"/>
      <c r="G272" s="159"/>
      <c r="H272" s="159"/>
      <c r="I272" s="159"/>
      <c r="J272" s="86">
        <f>J271/J268</f>
        <v>0.18144044321329639</v>
      </c>
      <c r="K272" s="86">
        <f>K271/K268</f>
        <v>0.25335946248600222</v>
      </c>
      <c r="L272" s="86">
        <f>L271/L268</f>
        <v>0.30015612802498048</v>
      </c>
      <c r="M272" s="106">
        <f>M271/$M$268</f>
        <v>0.1971554683668465</v>
      </c>
      <c r="N272" s="106">
        <f>N271/$N$268</f>
        <v>0.23177459051175422</v>
      </c>
      <c r="O272" s="58"/>
      <c r="P272" s="7"/>
      <c r="Q272" s="11"/>
      <c r="R272" s="24"/>
      <c r="S272" s="21"/>
      <c r="T272" s="24"/>
      <c r="U272" s="21"/>
      <c r="V272" s="24"/>
      <c r="W272" s="21"/>
      <c r="X272" s="24"/>
      <c r="Y272" s="21"/>
      <c r="Z272" s="24"/>
      <c r="AA272" s="21"/>
      <c r="AB272" s="24"/>
      <c r="AC272" s="11"/>
      <c r="AD272" s="11"/>
    </row>
    <row r="273" spans="1:30" s="1" customFormat="1" ht="16.5" customHeight="1">
      <c r="A273" s="51"/>
      <c r="B273" s="130" t="s">
        <v>146</v>
      </c>
      <c r="C273" s="130"/>
      <c r="D273" s="130"/>
      <c r="E273" s="130"/>
      <c r="F273" s="130"/>
      <c r="G273" s="130"/>
      <c r="H273" s="130"/>
      <c r="I273" s="130"/>
      <c r="J273" s="87">
        <v>1011</v>
      </c>
      <c r="K273" s="87">
        <v>1610</v>
      </c>
      <c r="L273" s="87">
        <v>1207</v>
      </c>
      <c r="M273" s="87">
        <v>952</v>
      </c>
      <c r="N273" s="87">
        <f t="shared" si="153"/>
        <v>4780</v>
      </c>
      <c r="O273" s="57"/>
      <c r="P273" s="7"/>
      <c r="Q273" s="11"/>
      <c r="R273" s="25"/>
      <c r="S273" s="21"/>
      <c r="T273" s="25"/>
      <c r="U273" s="21"/>
      <c r="V273" s="25"/>
      <c r="W273" s="21"/>
      <c r="X273" s="18"/>
      <c r="Y273" s="21"/>
      <c r="Z273" s="10"/>
      <c r="AA273" s="21"/>
      <c r="AB273" s="10"/>
      <c r="AC273" s="11"/>
      <c r="AD273" s="11"/>
    </row>
    <row r="274" spans="1:30" s="1" customFormat="1" ht="16.5" customHeight="1">
      <c r="A274" s="51"/>
      <c r="B274" s="130"/>
      <c r="C274" s="130"/>
      <c r="D274" s="130"/>
      <c r="E274" s="130"/>
      <c r="F274" s="130"/>
      <c r="G274" s="130"/>
      <c r="H274" s="130"/>
      <c r="I274" s="130"/>
      <c r="J274" s="88">
        <f>J273/J268</f>
        <v>0.28005540166204984</v>
      </c>
      <c r="K274" s="88">
        <f>K273/K268</f>
        <v>0.4507278835386338</v>
      </c>
      <c r="L274" s="88">
        <f>L273/L268</f>
        <v>0.47111631537861048</v>
      </c>
      <c r="M274" s="88">
        <f t="shared" ref="M274" si="154">M273/$M$268</f>
        <v>0.46689553702795489</v>
      </c>
      <c r="N274" s="88">
        <f>N273/$N$268</f>
        <v>0.40566918441822963</v>
      </c>
      <c r="O274" s="59"/>
      <c r="P274" s="7"/>
      <c r="Q274" s="11"/>
      <c r="R274" s="26"/>
      <c r="S274" s="21"/>
      <c r="T274" s="26"/>
      <c r="U274" s="21"/>
      <c r="V274" s="26"/>
      <c r="W274" s="21"/>
      <c r="X274" s="26"/>
      <c r="Y274" s="21"/>
      <c r="Z274" s="26"/>
      <c r="AA274" s="21"/>
      <c r="AB274" s="26"/>
      <c r="AC274" s="11"/>
      <c r="AD274" s="11"/>
    </row>
    <row r="275" spans="1:30" s="1" customFormat="1" ht="16.5" customHeight="1">
      <c r="A275" s="51"/>
      <c r="B275" s="159" t="s">
        <v>147</v>
      </c>
      <c r="C275" s="159"/>
      <c r="D275" s="159"/>
      <c r="E275" s="159"/>
      <c r="F275" s="159"/>
      <c r="G275" s="159"/>
      <c r="H275" s="159"/>
      <c r="I275" s="159"/>
      <c r="J275" s="85">
        <v>285</v>
      </c>
      <c r="K275" s="85">
        <v>355</v>
      </c>
      <c r="L275" s="85">
        <v>199</v>
      </c>
      <c r="M275" s="105">
        <v>242</v>
      </c>
      <c r="N275" s="105">
        <f t="shared" si="153"/>
        <v>1081</v>
      </c>
      <c r="O275" s="60"/>
      <c r="P275" s="7"/>
      <c r="R275" s="19"/>
      <c r="S275" s="9"/>
      <c r="T275" s="19"/>
      <c r="U275" s="9"/>
      <c r="V275" s="19"/>
      <c r="W275" s="9"/>
      <c r="X275" s="19"/>
      <c r="Y275" s="9"/>
      <c r="Z275" s="19"/>
      <c r="AA275" s="9"/>
      <c r="AB275" s="19"/>
    </row>
    <row r="276" spans="1:30" s="1" customFormat="1" ht="16.5" customHeight="1">
      <c r="A276" s="51"/>
      <c r="B276" s="159"/>
      <c r="C276" s="159"/>
      <c r="D276" s="159"/>
      <c r="E276" s="159"/>
      <c r="F276" s="159"/>
      <c r="G276" s="159"/>
      <c r="H276" s="159"/>
      <c r="I276" s="159"/>
      <c r="J276" s="86">
        <f>J275/J268</f>
        <v>7.8947368421052627E-2</v>
      </c>
      <c r="K276" s="86">
        <f>K275/K268</f>
        <v>9.9384098544232927E-2</v>
      </c>
      <c r="L276" s="86">
        <f>L275/L268</f>
        <v>7.7673692427790791E-2</v>
      </c>
      <c r="M276" s="106">
        <f t="shared" ref="M276" si="155">M275/$M$268</f>
        <v>0.1186856302108877</v>
      </c>
      <c r="N276" s="106">
        <f>N275/$N$268</f>
        <v>9.1742340660273272E-2</v>
      </c>
      <c r="O276" s="71"/>
      <c r="P276" s="7"/>
      <c r="R276" s="20"/>
      <c r="S276" s="9"/>
      <c r="T276" s="20"/>
      <c r="U276" s="9"/>
      <c r="V276" s="20"/>
      <c r="W276" s="9"/>
      <c r="X276" s="20"/>
      <c r="Y276" s="9"/>
      <c r="Z276" s="20"/>
      <c r="AA276" s="9"/>
      <c r="AB276" s="20"/>
    </row>
    <row r="277" spans="1:30" s="1" customFormat="1" ht="16.5" customHeight="1">
      <c r="A277" s="53"/>
      <c r="B277" s="130" t="s">
        <v>148</v>
      </c>
      <c r="C277" s="130"/>
      <c r="D277" s="130"/>
      <c r="E277" s="130"/>
      <c r="F277" s="130"/>
      <c r="G277" s="130"/>
      <c r="H277" s="130"/>
      <c r="I277" s="130"/>
      <c r="J277" s="87">
        <v>164</v>
      </c>
      <c r="K277" s="87">
        <v>109</v>
      </c>
      <c r="L277" s="87">
        <v>71</v>
      </c>
      <c r="M277" s="87">
        <v>78</v>
      </c>
      <c r="N277" s="87">
        <f t="shared" si="153"/>
        <v>422</v>
      </c>
      <c r="O277" s="72"/>
    </row>
    <row r="278" spans="1:30" s="1" customFormat="1" ht="16.5" customHeight="1">
      <c r="A278" s="52"/>
      <c r="B278" s="130"/>
      <c r="C278" s="130"/>
      <c r="D278" s="130"/>
      <c r="E278" s="130"/>
      <c r="F278" s="130"/>
      <c r="G278" s="130"/>
      <c r="H278" s="130"/>
      <c r="I278" s="130"/>
      <c r="J278" s="88">
        <f>J277/J268</f>
        <v>4.5429362880886427E-2</v>
      </c>
      <c r="K278" s="88">
        <f>K277/K268</f>
        <v>3.051511758118701E-2</v>
      </c>
      <c r="L278" s="88">
        <f>L277/L268</f>
        <v>2.7712724434035909E-2</v>
      </c>
      <c r="M278" s="88">
        <f t="shared" ref="M278" si="156">M277/$M$268</f>
        <v>3.8254046101029913E-2</v>
      </c>
      <c r="N278" s="88">
        <f>N277/$N$268</f>
        <v>3.5814308749893914E-2</v>
      </c>
      <c r="O278" s="73"/>
    </row>
    <row r="279" spans="1:30" s="1" customFormat="1" ht="25.5" customHeight="1">
      <c r="A279" s="55" t="s">
        <v>106</v>
      </c>
      <c r="B279" s="158" t="s">
        <v>107</v>
      </c>
      <c r="C279" s="158"/>
      <c r="D279" s="158"/>
      <c r="E279" s="158"/>
      <c r="F279" s="158"/>
      <c r="G279" s="158"/>
      <c r="H279" s="158"/>
      <c r="I279" s="158"/>
      <c r="J279" s="158"/>
      <c r="K279" s="158"/>
      <c r="L279" s="158"/>
      <c r="M279" s="158"/>
      <c r="N279" s="158"/>
      <c r="O279" s="158"/>
      <c r="P279" s="6"/>
      <c r="Q279" s="11"/>
      <c r="R279" s="33"/>
      <c r="S279" s="34"/>
      <c r="T279" s="35"/>
      <c r="U279" s="11"/>
      <c r="V279" s="11"/>
      <c r="W279" s="11"/>
      <c r="X279" s="11"/>
      <c r="Y279" s="11"/>
      <c r="Z279" s="11"/>
      <c r="AA279" s="11"/>
      <c r="AB279" s="11"/>
      <c r="AC279" s="11"/>
      <c r="AD279" s="11"/>
    </row>
    <row r="280" spans="1:30" s="1" customFormat="1" ht="24" customHeight="1">
      <c r="A280" s="50"/>
      <c r="B280" s="84"/>
      <c r="C280" s="47"/>
      <c r="D280" s="48"/>
      <c r="E280" s="48"/>
      <c r="F280" s="48"/>
      <c r="G280" s="48"/>
      <c r="H280" s="48"/>
      <c r="I280" s="48"/>
      <c r="J280" s="12" t="s">
        <v>3</v>
      </c>
      <c r="K280" s="13" t="s">
        <v>6</v>
      </c>
      <c r="L280" s="13" t="s">
        <v>4</v>
      </c>
      <c r="M280" s="13" t="s">
        <v>5</v>
      </c>
      <c r="N280" s="123" t="s">
        <v>0</v>
      </c>
      <c r="O280" s="28"/>
      <c r="P280" s="6"/>
      <c r="Q280" s="11"/>
      <c r="R280" s="33"/>
      <c r="S280" s="34"/>
      <c r="T280" s="35"/>
      <c r="U280" s="21"/>
      <c r="V280" s="22"/>
      <c r="W280" s="21"/>
      <c r="X280" s="23"/>
      <c r="Y280" s="21"/>
      <c r="Z280" s="23"/>
      <c r="AA280" s="21"/>
      <c r="AB280" s="23"/>
      <c r="AC280" s="11"/>
      <c r="AD280" s="11"/>
    </row>
    <row r="281" spans="1:30" s="1" customFormat="1" ht="16.5" customHeight="1">
      <c r="A281" s="51"/>
      <c r="B281" s="133" t="s">
        <v>108</v>
      </c>
      <c r="C281" s="139"/>
      <c r="D281" s="139"/>
      <c r="E281" s="139"/>
      <c r="F281" s="139"/>
      <c r="G281" s="139"/>
      <c r="H281" s="139"/>
      <c r="I281" s="139"/>
      <c r="J281" s="97">
        <v>676</v>
      </c>
      <c r="K281" s="97">
        <v>1175</v>
      </c>
      <c r="L281" s="97">
        <v>1074</v>
      </c>
      <c r="M281" s="97">
        <v>757</v>
      </c>
      <c r="N281" s="97">
        <f t="shared" ref="N281:N297" si="157">SUM(J281:M281)</f>
        <v>3682</v>
      </c>
      <c r="O281" s="57"/>
      <c r="P281" s="7"/>
      <c r="Q281" s="11"/>
      <c r="R281" s="25"/>
      <c r="S281" s="21"/>
      <c r="T281" s="25"/>
      <c r="U281" s="21"/>
      <c r="V281" s="25"/>
      <c r="W281" s="21"/>
      <c r="X281" s="18"/>
      <c r="Y281" s="21"/>
      <c r="Z281" s="10"/>
      <c r="AA281" s="21"/>
      <c r="AB281" s="10"/>
      <c r="AC281" s="11"/>
      <c r="AD281" s="11"/>
    </row>
    <row r="282" spans="1:30" s="1" customFormat="1" ht="16.5" customHeight="1">
      <c r="A282" s="51"/>
      <c r="B282" s="178"/>
      <c r="C282" s="140"/>
      <c r="D282" s="140"/>
      <c r="E282" s="140"/>
      <c r="F282" s="140"/>
      <c r="G282" s="140"/>
      <c r="H282" s="140"/>
      <c r="I282" s="140"/>
      <c r="J282" s="100">
        <f>J281/J268</f>
        <v>0.18725761772853186</v>
      </c>
      <c r="K282" s="100">
        <f>K281/K268</f>
        <v>0.32894736842105265</v>
      </c>
      <c r="L282" s="100">
        <f>L281/L268</f>
        <v>0.41920374707259955</v>
      </c>
      <c r="M282" s="100">
        <f>M281/$M$268</f>
        <v>0.3712604217753801</v>
      </c>
      <c r="N282" s="100">
        <f t="shared" ref="N282" si="158">N281/$N$268</f>
        <v>0.31248408724433507</v>
      </c>
      <c r="O282" s="59"/>
      <c r="P282" s="7"/>
      <c r="Q282" s="11"/>
      <c r="R282" s="26"/>
      <c r="S282" s="21"/>
      <c r="T282" s="26"/>
      <c r="U282" s="21"/>
      <c r="V282" s="26"/>
      <c r="W282" s="21"/>
      <c r="X282" s="26"/>
      <c r="Y282" s="21"/>
      <c r="Z282" s="26"/>
      <c r="AA282" s="21"/>
      <c r="AB282" s="26"/>
      <c r="AC282" s="11"/>
      <c r="AD282" s="11"/>
    </row>
    <row r="283" spans="1:30" s="1" customFormat="1" ht="16.5" customHeight="1">
      <c r="A283" s="51"/>
      <c r="B283" s="155" t="s">
        <v>109</v>
      </c>
      <c r="C283" s="147"/>
      <c r="D283" s="147"/>
      <c r="E283" s="147"/>
      <c r="F283" s="147"/>
      <c r="G283" s="147"/>
      <c r="H283" s="147"/>
      <c r="I283" s="147"/>
      <c r="J283" s="99">
        <v>538</v>
      </c>
      <c r="K283" s="99">
        <v>809</v>
      </c>
      <c r="L283" s="99">
        <v>783</v>
      </c>
      <c r="M283" s="99">
        <v>708</v>
      </c>
      <c r="N283" s="99">
        <f t="shared" si="157"/>
        <v>2838</v>
      </c>
      <c r="O283" s="60"/>
      <c r="P283" s="7"/>
      <c r="R283" s="19"/>
      <c r="S283" s="9"/>
      <c r="T283" s="19"/>
      <c r="U283" s="9"/>
      <c r="V283" s="19"/>
      <c r="W283" s="9"/>
      <c r="X283" s="19"/>
      <c r="Y283" s="9"/>
      <c r="Z283" s="19"/>
      <c r="AA283" s="9"/>
      <c r="AB283" s="19"/>
    </row>
    <row r="284" spans="1:30" s="1" customFormat="1" ht="16.5" customHeight="1">
      <c r="A284" s="51"/>
      <c r="B284" s="155"/>
      <c r="C284" s="147"/>
      <c r="D284" s="147"/>
      <c r="E284" s="147"/>
      <c r="F284" s="147"/>
      <c r="G284" s="147"/>
      <c r="H284" s="147"/>
      <c r="I284" s="147"/>
      <c r="J284" s="96">
        <f>J283/J268</f>
        <v>0.14903047091412741</v>
      </c>
      <c r="K284" s="96">
        <f>K283/K268</f>
        <v>0.22648376259798433</v>
      </c>
      <c r="L284" s="96">
        <f>L283/L268</f>
        <v>0.30562060889929743</v>
      </c>
      <c r="M284" s="96">
        <f t="shared" ref="M284" si="159">M283/$M$268</f>
        <v>0.34722903384011772</v>
      </c>
      <c r="N284" s="96">
        <f t="shared" ref="N284" si="160">N283/$N$268</f>
        <v>0.24085546974454722</v>
      </c>
      <c r="O284" s="71"/>
      <c r="P284" s="7"/>
      <c r="R284" s="20"/>
      <c r="S284" s="9"/>
      <c r="T284" s="20"/>
      <c r="U284" s="9"/>
      <c r="V284" s="20"/>
      <c r="W284" s="9"/>
      <c r="X284" s="20"/>
      <c r="Y284" s="9"/>
      <c r="Z284" s="20"/>
      <c r="AA284" s="9"/>
      <c r="AB284" s="20"/>
    </row>
    <row r="285" spans="1:30" s="1" customFormat="1" ht="16.5" customHeight="1">
      <c r="A285" s="53"/>
      <c r="B285" s="178" t="s">
        <v>110</v>
      </c>
      <c r="C285" s="140"/>
      <c r="D285" s="140"/>
      <c r="E285" s="140"/>
      <c r="F285" s="140"/>
      <c r="G285" s="140"/>
      <c r="H285" s="140"/>
      <c r="I285" s="140"/>
      <c r="J285" s="95">
        <v>670</v>
      </c>
      <c r="K285" s="95">
        <v>788</v>
      </c>
      <c r="L285" s="95">
        <v>679</v>
      </c>
      <c r="M285" s="95">
        <v>486</v>
      </c>
      <c r="N285" s="95">
        <f t="shared" si="157"/>
        <v>2623</v>
      </c>
      <c r="O285" s="72"/>
    </row>
    <row r="286" spans="1:30" s="1" customFormat="1" ht="16.5" customHeight="1">
      <c r="A286" s="52"/>
      <c r="B286" s="136"/>
      <c r="C286" s="181"/>
      <c r="D286" s="181"/>
      <c r="E286" s="181"/>
      <c r="F286" s="181"/>
      <c r="G286" s="181"/>
      <c r="H286" s="181"/>
      <c r="I286" s="181"/>
      <c r="J286" s="98">
        <f>J285/J268</f>
        <v>0.18559556786703602</v>
      </c>
      <c r="K286" s="98">
        <f>K285/K268</f>
        <v>0.22060470324748041</v>
      </c>
      <c r="L286" s="98">
        <f>L285/L268</f>
        <v>0.2650273224043716</v>
      </c>
      <c r="M286" s="98">
        <f t="shared" ref="M286" si="161">M285/$M$268</f>
        <v>0.23835213339872485</v>
      </c>
      <c r="N286" s="98">
        <f t="shared" ref="N286" si="162">N285/$N$268</f>
        <v>0.22260884324874819</v>
      </c>
      <c r="O286" s="73"/>
    </row>
    <row r="287" spans="1:30" s="1" customFormat="1" ht="16.5" customHeight="1">
      <c r="A287" s="51"/>
      <c r="B287" s="155" t="s">
        <v>111</v>
      </c>
      <c r="C287" s="147"/>
      <c r="D287" s="147"/>
      <c r="E287" s="147"/>
      <c r="F287" s="147"/>
      <c r="G287" s="147"/>
      <c r="H287" s="147"/>
      <c r="I287" s="147"/>
      <c r="J287" s="99">
        <v>227</v>
      </c>
      <c r="K287" s="99">
        <v>280</v>
      </c>
      <c r="L287" s="99">
        <v>170</v>
      </c>
      <c r="M287" s="99">
        <v>124</v>
      </c>
      <c r="N287" s="99">
        <f t="shared" si="157"/>
        <v>801</v>
      </c>
      <c r="O287" s="60"/>
      <c r="P287" s="7"/>
      <c r="R287" s="19"/>
      <c r="S287" s="9"/>
      <c r="T287" s="19"/>
      <c r="U287" s="9"/>
      <c r="V287" s="19"/>
      <c r="W287" s="9"/>
      <c r="X287" s="19"/>
      <c r="Y287" s="9"/>
      <c r="Z287" s="19"/>
      <c r="AA287" s="9"/>
      <c r="AB287" s="19"/>
    </row>
    <row r="288" spans="1:30" s="1" customFormat="1" ht="16.5" customHeight="1">
      <c r="A288" s="51"/>
      <c r="B288" s="155"/>
      <c r="C288" s="147"/>
      <c r="D288" s="147"/>
      <c r="E288" s="147"/>
      <c r="F288" s="147"/>
      <c r="G288" s="147"/>
      <c r="H288" s="147"/>
      <c r="I288" s="147"/>
      <c r="J288" s="96">
        <f>J287/J268</f>
        <v>6.28808864265928E-2</v>
      </c>
      <c r="K288" s="96">
        <f>K287/K268</f>
        <v>7.8387458006718924E-2</v>
      </c>
      <c r="L288" s="96">
        <f>L287/L268</f>
        <v>6.6354410616705703E-2</v>
      </c>
      <c r="M288" s="96">
        <f t="shared" ref="M288" si="163">M287/$M$268</f>
        <v>6.0814124570868072E-2</v>
      </c>
      <c r="N288" s="96">
        <f t="shared" ref="N288" si="164">N287/$N$268</f>
        <v>6.7979292200628025E-2</v>
      </c>
      <c r="O288" s="71"/>
      <c r="P288" s="7"/>
      <c r="R288" s="20"/>
      <c r="S288" s="9"/>
      <c r="T288" s="20"/>
      <c r="U288" s="9"/>
      <c r="V288" s="20"/>
      <c r="W288" s="9"/>
      <c r="X288" s="20"/>
      <c r="Y288" s="9"/>
      <c r="Z288" s="20"/>
      <c r="AA288" s="9"/>
      <c r="AB288" s="20"/>
    </row>
    <row r="289" spans="1:28" s="1" customFormat="1" ht="16.5" customHeight="1">
      <c r="A289" s="53"/>
      <c r="B289" s="180" t="s">
        <v>112</v>
      </c>
      <c r="C289" s="157"/>
      <c r="D289" s="157"/>
      <c r="E289" s="157"/>
      <c r="F289" s="157"/>
      <c r="G289" s="157"/>
      <c r="H289" s="157"/>
      <c r="I289" s="157"/>
      <c r="J289" s="95">
        <v>696</v>
      </c>
      <c r="K289" s="95">
        <v>1066</v>
      </c>
      <c r="L289" s="95">
        <v>1080</v>
      </c>
      <c r="M289" s="95">
        <v>811</v>
      </c>
      <c r="N289" s="95">
        <f t="shared" si="157"/>
        <v>3653</v>
      </c>
      <c r="O289" s="72"/>
    </row>
    <row r="290" spans="1:28" s="1" customFormat="1" ht="16.5" customHeight="1">
      <c r="A290" s="52"/>
      <c r="B290" s="146"/>
      <c r="C290" s="160"/>
      <c r="D290" s="160"/>
      <c r="E290" s="160"/>
      <c r="F290" s="160"/>
      <c r="G290" s="160"/>
      <c r="H290" s="160"/>
      <c r="I290" s="160"/>
      <c r="J290" s="98">
        <f>J289/J268</f>
        <v>0.19279778393351801</v>
      </c>
      <c r="K290" s="98">
        <f>K289/K268</f>
        <v>0.29843225083986563</v>
      </c>
      <c r="L290" s="98">
        <f>L289/L268</f>
        <v>0.42154566744730682</v>
      </c>
      <c r="M290" s="98">
        <f t="shared" ref="M290" si="165">M289/$M$268</f>
        <v>0.3977439921530162</v>
      </c>
      <c r="N290" s="98">
        <f t="shared" ref="N290" si="166">N289/$N$268</f>
        <v>0.31002291436815754</v>
      </c>
      <c r="O290" s="73"/>
    </row>
    <row r="291" spans="1:28" s="1" customFormat="1" ht="16.5" customHeight="1">
      <c r="A291" s="51"/>
      <c r="B291" s="155" t="s">
        <v>113</v>
      </c>
      <c r="C291" s="147"/>
      <c r="D291" s="147"/>
      <c r="E291" s="147"/>
      <c r="F291" s="147"/>
      <c r="G291" s="147"/>
      <c r="H291" s="147"/>
      <c r="I291" s="147"/>
      <c r="J291" s="99">
        <v>26</v>
      </c>
      <c r="K291" s="99">
        <v>71</v>
      </c>
      <c r="L291" s="99">
        <v>71</v>
      </c>
      <c r="M291" s="99">
        <v>79</v>
      </c>
      <c r="N291" s="99">
        <f t="shared" si="157"/>
        <v>247</v>
      </c>
      <c r="O291" s="60"/>
      <c r="P291" s="7"/>
      <c r="R291" s="19"/>
      <c r="S291" s="9"/>
      <c r="T291" s="19"/>
      <c r="U291" s="9"/>
      <c r="V291" s="19"/>
      <c r="W291" s="9"/>
      <c r="X291" s="19"/>
      <c r="Y291" s="9"/>
      <c r="Z291" s="19"/>
      <c r="AA291" s="9"/>
      <c r="AB291" s="19"/>
    </row>
    <row r="292" spans="1:28" s="1" customFormat="1" ht="16.5" customHeight="1">
      <c r="A292" s="51"/>
      <c r="B292" s="155"/>
      <c r="C292" s="147"/>
      <c r="D292" s="147"/>
      <c r="E292" s="147"/>
      <c r="F292" s="147"/>
      <c r="G292" s="147"/>
      <c r="H292" s="147"/>
      <c r="I292" s="147"/>
      <c r="J292" s="96">
        <f>J291/J268</f>
        <v>7.2022160664819944E-3</v>
      </c>
      <c r="K292" s="96">
        <f>K291/K268</f>
        <v>1.9876819708846586E-2</v>
      </c>
      <c r="L292" s="96">
        <f>L291/L268</f>
        <v>2.7712724434035909E-2</v>
      </c>
      <c r="M292" s="96">
        <f t="shared" ref="M292" si="167">M291/$M$268</f>
        <v>3.8744482589504657E-2</v>
      </c>
      <c r="N292" s="96">
        <f t="shared" ref="N292" si="168">N291/$N$268</f>
        <v>2.0962403462615634E-2</v>
      </c>
      <c r="O292" s="71"/>
      <c r="P292" s="7"/>
      <c r="R292" s="20"/>
      <c r="S292" s="9"/>
      <c r="T292" s="20"/>
      <c r="U292" s="9"/>
      <c r="V292" s="20"/>
      <c r="W292" s="9"/>
      <c r="X292" s="20"/>
      <c r="Y292" s="9"/>
      <c r="Z292" s="20"/>
      <c r="AA292" s="9"/>
      <c r="AB292" s="20"/>
    </row>
    <row r="293" spans="1:28" s="1" customFormat="1" ht="16.5" customHeight="1">
      <c r="A293" s="53"/>
      <c r="B293" s="180" t="s">
        <v>114</v>
      </c>
      <c r="C293" s="157"/>
      <c r="D293" s="157"/>
      <c r="E293" s="157"/>
      <c r="F293" s="157"/>
      <c r="G293" s="157"/>
      <c r="H293" s="157"/>
      <c r="I293" s="157"/>
      <c r="J293" s="95">
        <v>35</v>
      </c>
      <c r="K293" s="95">
        <v>91</v>
      </c>
      <c r="L293" s="95">
        <v>80</v>
      </c>
      <c r="M293" s="95">
        <v>76</v>
      </c>
      <c r="N293" s="95">
        <f t="shared" si="157"/>
        <v>282</v>
      </c>
      <c r="O293" s="72"/>
    </row>
    <row r="294" spans="1:28" s="1" customFormat="1" ht="16.5" customHeight="1">
      <c r="A294" s="52"/>
      <c r="B294" s="146"/>
      <c r="C294" s="160"/>
      <c r="D294" s="160"/>
      <c r="E294" s="160"/>
      <c r="F294" s="160"/>
      <c r="G294" s="160"/>
      <c r="H294" s="160"/>
      <c r="I294" s="160"/>
      <c r="J294" s="98">
        <f>J293/J268</f>
        <v>9.6952908587257611E-3</v>
      </c>
      <c r="K294" s="98">
        <f>K293/K268</f>
        <v>2.5475923852183651E-2</v>
      </c>
      <c r="L294" s="98">
        <f>L293/L268</f>
        <v>3.1225604996096799E-2</v>
      </c>
      <c r="M294" s="98">
        <f t="shared" ref="M294" si="169">M293/$M$268</f>
        <v>3.7273173124080433E-2</v>
      </c>
      <c r="N294" s="98">
        <f t="shared" ref="N294" si="170">N293/$N$268</f>
        <v>2.393278452007129E-2</v>
      </c>
      <c r="O294" s="73"/>
    </row>
    <row r="295" spans="1:28" s="1" customFormat="1" ht="16.5" customHeight="1">
      <c r="A295" s="51"/>
      <c r="B295" s="155" t="s">
        <v>115</v>
      </c>
      <c r="C295" s="147"/>
      <c r="D295" s="147"/>
      <c r="E295" s="147"/>
      <c r="F295" s="147"/>
      <c r="G295" s="147"/>
      <c r="H295" s="147"/>
      <c r="I295" s="147"/>
      <c r="J295" s="99">
        <v>226</v>
      </c>
      <c r="K295" s="99">
        <v>316</v>
      </c>
      <c r="L295" s="99">
        <v>288</v>
      </c>
      <c r="M295" s="99">
        <v>234</v>
      </c>
      <c r="N295" s="99">
        <f t="shared" si="157"/>
        <v>1064</v>
      </c>
      <c r="O295" s="60"/>
      <c r="P295" s="7"/>
      <c r="R295" s="19"/>
      <c r="S295" s="9"/>
      <c r="T295" s="19"/>
      <c r="U295" s="9"/>
      <c r="V295" s="19"/>
      <c r="W295" s="9"/>
      <c r="X295" s="19"/>
      <c r="Y295" s="9"/>
      <c r="Z295" s="19"/>
      <c r="AA295" s="9"/>
      <c r="AB295" s="19"/>
    </row>
    <row r="296" spans="1:28" s="1" customFormat="1" ht="16.5" customHeight="1">
      <c r="A296" s="51"/>
      <c r="B296" s="155"/>
      <c r="C296" s="147"/>
      <c r="D296" s="147"/>
      <c r="E296" s="147"/>
      <c r="F296" s="147"/>
      <c r="G296" s="147"/>
      <c r="H296" s="147"/>
      <c r="I296" s="147"/>
      <c r="J296" s="96">
        <f>J295/J268</f>
        <v>6.2603878116343492E-2</v>
      </c>
      <c r="K296" s="96">
        <f>K295/K268</f>
        <v>8.8465845464725648E-2</v>
      </c>
      <c r="L296" s="96">
        <f>L295/L268</f>
        <v>0.11241217798594848</v>
      </c>
      <c r="M296" s="96">
        <f t="shared" ref="M296:M298" si="171">M295/$M$268</f>
        <v>0.11476213830308975</v>
      </c>
      <c r="N296" s="96">
        <f t="shared" ref="N296" si="172">N295/$N$268</f>
        <v>9.0299584146651957E-2</v>
      </c>
      <c r="O296" s="71"/>
      <c r="P296" s="7"/>
      <c r="R296" s="20"/>
      <c r="S296" s="9"/>
      <c r="T296" s="20"/>
      <c r="U296" s="9"/>
      <c r="V296" s="20"/>
      <c r="W296" s="9"/>
      <c r="X296" s="20"/>
      <c r="Y296" s="9"/>
      <c r="Z296" s="20"/>
      <c r="AA296" s="9"/>
      <c r="AB296" s="20"/>
    </row>
    <row r="297" spans="1:28" s="1" customFormat="1" ht="16.5" customHeight="1">
      <c r="A297" s="53"/>
      <c r="B297" s="180" t="s">
        <v>116</v>
      </c>
      <c r="C297" s="157"/>
      <c r="D297" s="157"/>
      <c r="E297" s="157"/>
      <c r="F297" s="157"/>
      <c r="G297" s="157"/>
      <c r="H297" s="157"/>
      <c r="I297" s="157"/>
      <c r="J297" s="95">
        <v>1616</v>
      </c>
      <c r="K297" s="95">
        <v>1343</v>
      </c>
      <c r="L297" s="95">
        <v>647</v>
      </c>
      <c r="M297" s="95">
        <v>464</v>
      </c>
      <c r="N297" s="95">
        <f t="shared" si="157"/>
        <v>4070</v>
      </c>
      <c r="O297" s="72"/>
    </row>
    <row r="298" spans="1:28" s="1" customFormat="1" ht="16.5" customHeight="1">
      <c r="A298" s="52"/>
      <c r="B298" s="146"/>
      <c r="C298" s="160"/>
      <c r="D298" s="160"/>
      <c r="E298" s="160"/>
      <c r="F298" s="160"/>
      <c r="G298" s="160"/>
      <c r="H298" s="160"/>
      <c r="I298" s="160"/>
      <c r="J298" s="98">
        <f>J297/J268</f>
        <v>0.44764542936288088</v>
      </c>
      <c r="K298" s="98">
        <f>K297/K268</f>
        <v>0.37597984322508399</v>
      </c>
      <c r="L298" s="98">
        <f>L297/L268</f>
        <v>0.25253708040593287</v>
      </c>
      <c r="M298" s="98">
        <f t="shared" si="171"/>
        <v>0.22756253065228052</v>
      </c>
      <c r="N298" s="98">
        <f t="shared" ref="N298" si="173">N297/$N$268</f>
        <v>0.34541288296698636</v>
      </c>
      <c r="O298" s="73"/>
    </row>
  </sheetData>
  <mergeCells count="157">
    <mergeCell ref="B289:I290"/>
    <mergeCell ref="B291:I292"/>
    <mergeCell ref="B293:I294"/>
    <mergeCell ref="B295:I296"/>
    <mergeCell ref="B297:I298"/>
    <mergeCell ref="B279:O279"/>
    <mergeCell ref="B281:I282"/>
    <mergeCell ref="B283:I284"/>
    <mergeCell ref="B285:I286"/>
    <mergeCell ref="B287:I288"/>
    <mergeCell ref="B273:I274"/>
    <mergeCell ref="B277:I278"/>
    <mergeCell ref="B271:I272"/>
    <mergeCell ref="B269:O269"/>
    <mergeCell ref="B275:I276"/>
    <mergeCell ref="B235:I236"/>
    <mergeCell ref="B237:I238"/>
    <mergeCell ref="B239:I240"/>
    <mergeCell ref="B233:I234"/>
    <mergeCell ref="B241:I242"/>
    <mergeCell ref="B264:I265"/>
    <mergeCell ref="B266:I267"/>
    <mergeCell ref="B251:I252"/>
    <mergeCell ref="B262:O262"/>
    <mergeCell ref="B268:I268"/>
    <mergeCell ref="A1:O1"/>
    <mergeCell ref="B63:I64"/>
    <mergeCell ref="B15:I16"/>
    <mergeCell ref="B17:I18"/>
    <mergeCell ref="B19:I20"/>
    <mergeCell ref="B10:I11"/>
    <mergeCell ref="A3:O3"/>
    <mergeCell ref="A2:O2"/>
    <mergeCell ref="B23:I24"/>
    <mergeCell ref="B25:I26"/>
    <mergeCell ref="B4:O4"/>
    <mergeCell ref="B49:I50"/>
    <mergeCell ref="B51:I52"/>
    <mergeCell ref="B6:I7"/>
    <mergeCell ref="B13:O13"/>
    <mergeCell ref="B31:I31"/>
    <mergeCell ref="B29:I30"/>
    <mergeCell ref="B27:I28"/>
    <mergeCell ref="B21:I22"/>
    <mergeCell ref="B32:O32"/>
    <mergeCell ref="B34:I35"/>
    <mergeCell ref="B36:I37"/>
    <mergeCell ref="B38:I38"/>
    <mergeCell ref="B57:I58"/>
    <mergeCell ref="B223:O223"/>
    <mergeCell ref="B8:I9"/>
    <mergeCell ref="B12:I12"/>
    <mergeCell ref="B55:I56"/>
    <mergeCell ref="B39:O39"/>
    <mergeCell ref="B53:I54"/>
    <mergeCell ref="B43:I44"/>
    <mergeCell ref="B45:I46"/>
    <mergeCell ref="B47:I48"/>
    <mergeCell ref="B72:I73"/>
    <mergeCell ref="B61:I62"/>
    <mergeCell ref="B65:I66"/>
    <mergeCell ref="B82:I83"/>
    <mergeCell ref="B86:I87"/>
    <mergeCell ref="B90:I91"/>
    <mergeCell ref="B207:I208"/>
    <mergeCell ref="B98:I99"/>
    <mergeCell ref="B104:I105"/>
    <mergeCell ref="B76:I77"/>
    <mergeCell ref="B84:I85"/>
    <mergeCell ref="B88:I89"/>
    <mergeCell ref="B68:O68"/>
    <mergeCell ref="B70:I71"/>
    <mergeCell ref="B94:I95"/>
    <mergeCell ref="B96:I97"/>
    <mergeCell ref="B243:I244"/>
    <mergeCell ref="B245:I246"/>
    <mergeCell ref="B247:I248"/>
    <mergeCell ref="B249:I250"/>
    <mergeCell ref="B224:O224"/>
    <mergeCell ref="B261:O261"/>
    <mergeCell ref="B41:I42"/>
    <mergeCell ref="B74:I75"/>
    <mergeCell ref="B78:I79"/>
    <mergeCell ref="B80:I81"/>
    <mergeCell ref="B226:I227"/>
    <mergeCell ref="B228:I229"/>
    <mergeCell ref="B230:I230"/>
    <mergeCell ref="B231:O231"/>
    <mergeCell ref="B253:I254"/>
    <mergeCell ref="B255:I256"/>
    <mergeCell ref="B257:I258"/>
    <mergeCell ref="B259:I260"/>
    <mergeCell ref="B155:O155"/>
    <mergeCell ref="B157:I158"/>
    <mergeCell ref="B159:I160"/>
    <mergeCell ref="B161:I161"/>
    <mergeCell ref="B162:O162"/>
    <mergeCell ref="B59:I60"/>
    <mergeCell ref="B211:I212"/>
    <mergeCell ref="B213:I214"/>
    <mergeCell ref="B164:I165"/>
    <mergeCell ref="B166:I167"/>
    <mergeCell ref="B168:I169"/>
    <mergeCell ref="B170:I171"/>
    <mergeCell ref="B172:I173"/>
    <mergeCell ref="B174:I175"/>
    <mergeCell ref="B176:I177"/>
    <mergeCell ref="B180:I181"/>
    <mergeCell ref="B182:I183"/>
    <mergeCell ref="B190:I191"/>
    <mergeCell ref="B194:O194"/>
    <mergeCell ref="B184:I185"/>
    <mergeCell ref="B192:I193"/>
    <mergeCell ref="B106:O106"/>
    <mergeCell ref="B114:O114"/>
    <mergeCell ref="B116:I117"/>
    <mergeCell ref="B147:I148"/>
    <mergeCell ref="B120:I121"/>
    <mergeCell ref="B122:I123"/>
    <mergeCell ref="B126:I127"/>
    <mergeCell ref="B67:O67"/>
    <mergeCell ref="B219:I220"/>
    <mergeCell ref="B221:I222"/>
    <mergeCell ref="B195:O195"/>
    <mergeCell ref="B197:I198"/>
    <mergeCell ref="B199:I200"/>
    <mergeCell ref="B203:I204"/>
    <mergeCell ref="B205:I206"/>
    <mergeCell ref="B186:I187"/>
    <mergeCell ref="B188:I189"/>
    <mergeCell ref="B215:I216"/>
    <mergeCell ref="B217:I218"/>
    <mergeCell ref="B209:I210"/>
    <mergeCell ref="B92:I93"/>
    <mergeCell ref="B151:I152"/>
    <mergeCell ref="B153:I154"/>
    <mergeCell ref="B100:I101"/>
    <mergeCell ref="B102:I103"/>
    <mergeCell ref="B124:I125"/>
    <mergeCell ref="B178:I179"/>
    <mergeCell ref="B201:I202"/>
    <mergeCell ref="B144:O144"/>
    <mergeCell ref="B149:I150"/>
    <mergeCell ref="B138:I139"/>
    <mergeCell ref="B128:I129"/>
    <mergeCell ref="B118:I119"/>
    <mergeCell ref="B107:O107"/>
    <mergeCell ref="B109:I110"/>
    <mergeCell ref="B113:I113"/>
    <mergeCell ref="B145:O145"/>
    <mergeCell ref="B111:I112"/>
    <mergeCell ref="B130:I131"/>
    <mergeCell ref="B132:I133"/>
    <mergeCell ref="B134:I135"/>
    <mergeCell ref="B136:I137"/>
    <mergeCell ref="B142:I143"/>
    <mergeCell ref="B140:I141"/>
  </mergeCells>
  <phoneticPr fontId="4"/>
  <printOptions horizontalCentered="1"/>
  <pageMargins left="0.2" right="0.2" top="0.34" bottom="0.28999999999999998" header="0.23" footer="0.2"/>
  <pageSetup paperSize="9" scale="69" orientation="portrait" r:id="rId1"/>
  <headerFooter alignWithMargins="0"/>
  <rowBreaks count="5" manualBreakCount="5">
    <brk id="38" max="14" man="1"/>
    <brk id="106" max="14" man="1"/>
    <brk id="161" max="14" man="1"/>
    <brk id="223" max="14" man="1"/>
    <brk id="261" max="14" man="1"/>
  </rowBreaks>
  <ignoredErrors>
    <ignoredError sqref="A279" numberStoredAsText="1"/>
    <ignoredError sqref="M18 M44 M62 M73 M89 N111 M119 M139 M150 N159 M167 M187 M200 M214 N228 M236 M254 N266 M274 M284 N7 N11 N9 N8 N10 N16:N30 N35:N37 N42:N55 N56:N65 N71:N84 N85:N101 N103 N102 N104 N132 N142 N110 N112 N128 N126 N124 N122 N120 N130 N118 N117 N119 N131 N121 N123 N125 N127 N129 N140 N138 N136 N134 N133 N135 N137 N139 N141 N153 N151 N149 N148 N150 N152 N158 N160 N165:N181 N182:N192 N198:N221 N227 N229 N249:N259 N235:N247 N234 N248 N265 N267 N272:N277 N282:N296 M20 M22 M24 M26 M28 M46 M48 M50 M52 M54 M56 M58 M64 M75 M77 M79 M81 M83 M85 M91 M93 M95 M97 M99 M101 M103 M121 M123 M125 M127 M129 M131 M133 M135 M141 M152 M169 M171 M173 M175 M177 M179 M181 M183 M189 M191 M202 M204 M206 M208 M210 M216 M218 M220 M238 M240 M242 M244 M246 M248 M250 M256 M258 M276 M286 M288 M290 M292 M294 M29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スマホ調査結果（児童生徒）</vt:lpstr>
      <vt:lpstr>'スマホ調査結果（児童生徒）'!Print_Area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kickkeko</dc:creator>
  <cp:lastModifiedBy>坂本義匡</cp:lastModifiedBy>
  <cp:lastPrinted>2020-03-27T09:58:33Z</cp:lastPrinted>
  <dcterms:created xsi:type="dcterms:W3CDTF">2007-05-29T10:12:03Z</dcterms:created>
  <dcterms:modified xsi:type="dcterms:W3CDTF">2024-03-11T01:01:51Z</dcterms:modified>
</cp:coreProperties>
</file>