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113726\Box\【02_課所共有】06_04_高齢者福祉課\R06年度\02_施設・事業者指導担当\43_新型コロナウイルス感染症対応\43_02_サービス継続支援事業\43_02_010_例規\01.要綱及び様式\HP掲載\様式\"/>
    </mc:Choice>
  </mc:AlternateContent>
  <xr:revisionPtr revIDLastSave="0" documentId="13_ncr:1_{3BC47A24-CAD0-4354-9465-B0761D6924D9}" xr6:coauthVersionLast="36" xr6:coauthVersionMax="47" xr10:uidLastSave="{00000000-0000-0000-0000-000000000000}"/>
  <bookViews>
    <workbookView xWindow="-120" yWindow="-120" windowWidth="29040" windowHeight="15840" tabRatio="822" xr2:uid="{00000000-000D-0000-FFFF-FFFF00000000}"/>
  </bookViews>
  <sheets>
    <sheet name="総括表" sheetId="44" r:id="rId1"/>
    <sheet name="申請額一覧 " sheetId="45" r:id="rId2"/>
    <sheet name="個票１" sheetId="47" r:id="rId3"/>
    <sheet name="参考１" sheetId="50" r:id="rId4"/>
  </sheets>
  <definedNames>
    <definedName name="_xlnm.Print_Area" localSheetId="2">個票１!$A$1:$AM$95</definedName>
    <definedName name="_xlnm.Print_Area" localSheetId="3">参考１!$A$1:$J$25</definedName>
    <definedName name="_xlnm.Print_Area" localSheetId="1">'申請額一覧 '!$A$1:$O$27</definedName>
    <definedName name="_xlnm.Print_Area" localSheetId="0">総括表!$A$1:$AM$72</definedName>
  </definedNames>
  <calcPr calcId="191029"/>
</workbook>
</file>

<file path=xl/calcChain.xml><?xml version="1.0" encoding="utf-8"?>
<calcChain xmlns="http://schemas.openxmlformats.org/spreadsheetml/2006/main">
  <c r="AB6" i="45" l="1"/>
  <c r="AC6" i="45"/>
  <c r="AB7" i="45"/>
  <c r="AC7" i="45"/>
  <c r="AB8" i="45"/>
  <c r="AC8" i="45"/>
  <c r="AB9" i="45"/>
  <c r="AC9" i="45"/>
  <c r="AB10" i="45"/>
  <c r="AC10" i="45"/>
  <c r="AB11" i="45"/>
  <c r="AC11" i="45"/>
  <c r="AB12" i="45"/>
  <c r="AC12" i="45"/>
  <c r="AB13" i="45"/>
  <c r="AC13" i="45"/>
  <c r="AB14" i="45"/>
  <c r="AC14" i="45"/>
  <c r="AB15" i="45"/>
  <c r="AC15" i="45"/>
  <c r="AB16" i="45"/>
  <c r="AC16" i="45"/>
  <c r="AB17" i="45"/>
  <c r="AC17" i="45"/>
  <c r="AB18" i="45"/>
  <c r="AC18" i="45"/>
  <c r="AB19" i="45"/>
  <c r="AC19" i="45"/>
  <c r="AB20" i="45"/>
  <c r="AC20" i="45"/>
  <c r="N15" i="45"/>
  <c r="N11" i="45"/>
  <c r="N7" i="45"/>
  <c r="C20" i="45"/>
  <c r="N17" i="45"/>
  <c r="E6" i="45"/>
  <c r="N19" i="45"/>
  <c r="N12" i="45"/>
  <c r="N10" i="45"/>
  <c r="N13" i="45"/>
  <c r="N20" i="45"/>
  <c r="N14" i="45"/>
  <c r="N6" i="45"/>
  <c r="N8" i="45"/>
  <c r="N18" i="45"/>
  <c r="N16" i="45"/>
  <c r="N9" i="45"/>
  <c r="O1" i="45" l="1"/>
  <c r="X1" i="47"/>
  <c r="C15" i="47" s="1"/>
  <c r="B12" i="50"/>
  <c r="B18" i="50"/>
  <c r="B7" i="50"/>
  <c r="B8" i="50"/>
  <c r="B10" i="50"/>
  <c r="B20" i="50"/>
  <c r="B14" i="50"/>
  <c r="B13" i="50"/>
  <c r="B15" i="50"/>
  <c r="E8" i="45"/>
  <c r="B17" i="50"/>
  <c r="B16" i="50"/>
  <c r="B9" i="50"/>
  <c r="B11" i="50"/>
  <c r="B6" i="50"/>
  <c r="H9" i="45"/>
  <c r="B19" i="50"/>
  <c r="V9" i="45" l="1"/>
  <c r="S8" i="45"/>
  <c r="A142" i="47"/>
  <c r="A141" i="47"/>
  <c r="C135" i="47"/>
  <c r="B135" i="47"/>
  <c r="C134" i="47"/>
  <c r="B134" i="47"/>
  <c r="C133" i="47"/>
  <c r="B133" i="47"/>
  <c r="C132" i="47"/>
  <c r="B132" i="47"/>
  <c r="C131" i="47"/>
  <c r="B131" i="47"/>
  <c r="C130" i="47"/>
  <c r="B130" i="47"/>
  <c r="C129" i="47"/>
  <c r="B129" i="47"/>
  <c r="C128" i="47"/>
  <c r="B128" i="47"/>
  <c r="C127" i="47"/>
  <c r="B127" i="47"/>
  <c r="C126" i="47"/>
  <c r="B126" i="47"/>
  <c r="C125" i="47"/>
  <c r="B125" i="47"/>
  <c r="C124" i="47"/>
  <c r="B124" i="47"/>
  <c r="C123" i="47"/>
  <c r="B123" i="47"/>
  <c r="C122" i="47"/>
  <c r="B122" i="47"/>
  <c r="C110" i="47"/>
  <c r="B110" i="47"/>
  <c r="C109" i="47"/>
  <c r="B109" i="47"/>
  <c r="F72" i="47"/>
  <c r="AI54" i="47" s="1"/>
  <c r="AA54" i="47"/>
  <c r="F52" i="47"/>
  <c r="AI13" i="47" s="1"/>
  <c r="F45" i="47"/>
  <c r="Y13" i="47" s="1"/>
  <c r="O13" i="47"/>
  <c r="K9" i="45"/>
  <c r="D11" i="45"/>
  <c r="K12" i="45"/>
  <c r="H13" i="45"/>
  <c r="K16" i="45"/>
  <c r="K20" i="45"/>
  <c r="C12" i="45"/>
  <c r="H7" i="45"/>
  <c r="G13" i="45"/>
  <c r="D13" i="45"/>
  <c r="H20" i="45"/>
  <c r="D14" i="45"/>
  <c r="C13" i="45"/>
  <c r="G16" i="45"/>
  <c r="C16" i="45"/>
  <c r="E11" i="45"/>
  <c r="D8" i="45"/>
  <c r="E9" i="45"/>
  <c r="C11" i="45"/>
  <c r="D7" i="45"/>
  <c r="C10" i="45"/>
  <c r="G19" i="45"/>
  <c r="G14" i="45"/>
  <c r="G8" i="45"/>
  <c r="C6" i="45"/>
  <c r="E10" i="45"/>
  <c r="D19" i="45"/>
  <c r="K6" i="45"/>
  <c r="D17" i="45"/>
  <c r="D15" i="45"/>
  <c r="H19" i="45"/>
  <c r="H12" i="45"/>
  <c r="D18" i="45"/>
  <c r="E16" i="45"/>
  <c r="C17" i="45"/>
  <c r="K11" i="45"/>
  <c r="C8" i="45"/>
  <c r="G10" i="45"/>
  <c r="E13" i="45"/>
  <c r="C18" i="45"/>
  <c r="G9" i="45"/>
  <c r="G18" i="45"/>
  <c r="D20" i="45"/>
  <c r="D12" i="45"/>
  <c r="C9" i="45"/>
  <c r="K10" i="45"/>
  <c r="E12" i="45"/>
  <c r="G6" i="45"/>
  <c r="K15" i="45"/>
  <c r="K18" i="45"/>
  <c r="E20" i="45"/>
  <c r="H15" i="45"/>
  <c r="K19" i="45"/>
  <c r="D9" i="45"/>
  <c r="K8" i="45"/>
  <c r="E7" i="45"/>
  <c r="K13" i="45"/>
  <c r="G12" i="45"/>
  <c r="G17" i="45"/>
  <c r="D10" i="45"/>
  <c r="C19" i="45"/>
  <c r="E18" i="45"/>
  <c r="H18" i="45"/>
  <c r="K7" i="45"/>
  <c r="H17" i="45"/>
  <c r="H10" i="45"/>
  <c r="H6" i="45"/>
  <c r="H16" i="45"/>
  <c r="C7" i="45"/>
  <c r="K14" i="45"/>
  <c r="D6" i="45"/>
  <c r="H14" i="45"/>
  <c r="E17" i="45"/>
  <c r="H11" i="45"/>
  <c r="E19" i="45"/>
  <c r="G11" i="45"/>
  <c r="K17" i="45"/>
  <c r="G20" i="45"/>
  <c r="H8" i="45"/>
  <c r="E15" i="45"/>
  <c r="G15" i="45"/>
  <c r="G7" i="45"/>
  <c r="D16" i="45"/>
  <c r="C15" i="45"/>
  <c r="C14" i="45"/>
  <c r="E14" i="45"/>
  <c r="S18" i="45" l="1"/>
  <c r="Y15" i="45"/>
  <c r="S7" i="45"/>
  <c r="S16" i="45"/>
  <c r="V10" i="45"/>
  <c r="V6" i="45"/>
  <c r="Y13" i="45"/>
  <c r="S20" i="45"/>
  <c r="Y6" i="45"/>
  <c r="R13" i="45"/>
  <c r="S14" i="45"/>
  <c r="U19" i="45"/>
  <c r="R8" i="45"/>
  <c r="Y19" i="45"/>
  <c r="S9" i="45"/>
  <c r="U6" i="45"/>
  <c r="R20" i="45"/>
  <c r="V8" i="45"/>
  <c r="S6" i="45"/>
  <c r="U16" i="45"/>
  <c r="V20" i="45"/>
  <c r="R14" i="45"/>
  <c r="Y10" i="45"/>
  <c r="Y8" i="45"/>
  <c r="U13" i="45"/>
  <c r="S17" i="45"/>
  <c r="U20" i="45"/>
  <c r="U8" i="45"/>
  <c r="R16" i="45"/>
  <c r="V13" i="45"/>
  <c r="Y11" i="45"/>
  <c r="R11" i="45"/>
  <c r="V12" i="45"/>
  <c r="Y14" i="45"/>
  <c r="R19" i="45"/>
  <c r="R7" i="45"/>
  <c r="Y7" i="45"/>
  <c r="V11" i="45"/>
  <c r="R18" i="45"/>
  <c r="U15" i="45"/>
  <c r="U17" i="45"/>
  <c r="V14" i="45"/>
  <c r="Y9" i="45"/>
  <c r="Y20" i="45"/>
  <c r="U14" i="45"/>
  <c r="U12" i="45"/>
  <c r="U9" i="45"/>
  <c r="U10" i="45"/>
  <c r="V16" i="45"/>
  <c r="U7" i="45"/>
  <c r="S13" i="45"/>
  <c r="R6" i="45"/>
  <c r="Y18" i="45"/>
  <c r="S10" i="45"/>
  <c r="Y17" i="45"/>
  <c r="S11" i="45"/>
  <c r="V17" i="45"/>
  <c r="S19" i="45"/>
  <c r="S15" i="45"/>
  <c r="R17" i="45"/>
  <c r="V7" i="45"/>
  <c r="R10" i="45"/>
  <c r="V15" i="45"/>
  <c r="S12" i="45"/>
  <c r="R12" i="45"/>
  <c r="U11" i="45"/>
  <c r="V19" i="45"/>
  <c r="V18" i="45"/>
  <c r="Y12" i="45"/>
  <c r="U18" i="45"/>
  <c r="R9" i="45"/>
  <c r="R15" i="45"/>
  <c r="Y16" i="45"/>
  <c r="Q18" i="45"/>
  <c r="Q9" i="45"/>
  <c r="Q14" i="45"/>
  <c r="Q7" i="45"/>
  <c r="Q15" i="45"/>
  <c r="Q13" i="45"/>
  <c r="Q10" i="45"/>
  <c r="Q11" i="45"/>
  <c r="Q19" i="45"/>
  <c r="Q20" i="45"/>
  <c r="Q12" i="45"/>
  <c r="Q16" i="45"/>
  <c r="Q6" i="45"/>
  <c r="Q17" i="45"/>
  <c r="Q8" i="45"/>
  <c r="T57" i="44"/>
  <c r="T55" i="44"/>
  <c r="T53" i="44"/>
  <c r="T51" i="44"/>
  <c r="T49" i="44"/>
  <c r="T47" i="44"/>
  <c r="T45" i="44"/>
  <c r="T43" i="44"/>
  <c r="T41" i="44"/>
  <c r="AD38" i="44"/>
  <c r="AD36" i="44"/>
  <c r="AD34" i="44"/>
  <c r="AD32" i="44"/>
  <c r="AD30" i="44"/>
  <c r="AD28" i="44"/>
  <c r="AD26" i="44"/>
  <c r="AD24" i="44"/>
  <c r="AH37" i="44"/>
  <c r="X55" i="44"/>
  <c r="X45" i="44"/>
  <c r="AH28" i="44"/>
  <c r="AH56" i="44"/>
  <c r="AH54" i="44"/>
  <c r="AH52" i="44"/>
  <c r="AH50" i="44"/>
  <c r="AH48" i="44"/>
  <c r="AH46" i="44"/>
  <c r="AH44" i="44"/>
  <c r="AH42" i="44"/>
  <c r="AH40" i="44"/>
  <c r="X38" i="44"/>
  <c r="X36" i="44"/>
  <c r="X34" i="44"/>
  <c r="X32" i="44"/>
  <c r="X30" i="44"/>
  <c r="X28" i="44"/>
  <c r="X26" i="44"/>
  <c r="X24" i="44"/>
  <c r="T24" i="44"/>
  <c r="AH35" i="44"/>
  <c r="AH31" i="44"/>
  <c r="X47" i="44"/>
  <c r="AH34" i="44"/>
  <c r="AD56" i="44"/>
  <c r="AD54" i="44"/>
  <c r="AD52" i="44"/>
  <c r="AD50" i="44"/>
  <c r="AD48" i="44"/>
  <c r="AD46" i="44"/>
  <c r="AD44" i="44"/>
  <c r="AD42" i="44"/>
  <c r="AD40" i="44"/>
  <c r="T38" i="44"/>
  <c r="T36" i="44"/>
  <c r="T34" i="44"/>
  <c r="T32" i="44"/>
  <c r="T30" i="44"/>
  <c r="T28" i="44"/>
  <c r="T26" i="44"/>
  <c r="AH39" i="44"/>
  <c r="AH33" i="44"/>
  <c r="AH29" i="44"/>
  <c r="X51" i="44"/>
  <c r="X41" i="44"/>
  <c r="AH32" i="44"/>
  <c r="X56" i="44"/>
  <c r="X54" i="44"/>
  <c r="X52" i="44"/>
  <c r="X50" i="44"/>
  <c r="X48" i="44"/>
  <c r="X46" i="44"/>
  <c r="X44" i="44"/>
  <c r="X42" i="44"/>
  <c r="T56" i="44"/>
  <c r="T54" i="44"/>
  <c r="T52" i="44"/>
  <c r="T50" i="44"/>
  <c r="T48" i="44"/>
  <c r="T46" i="44"/>
  <c r="T44" i="44"/>
  <c r="T42" i="44"/>
  <c r="AD39" i="44"/>
  <c r="AD37" i="44"/>
  <c r="AD35" i="44"/>
  <c r="AD33" i="44"/>
  <c r="AD31" i="44"/>
  <c r="AD29" i="44"/>
  <c r="X37" i="44"/>
  <c r="X31" i="44"/>
  <c r="X53" i="44"/>
  <c r="X43" i="44"/>
  <c r="AH30" i="44"/>
  <c r="AH57" i="44"/>
  <c r="AH55" i="44"/>
  <c r="AH53" i="44"/>
  <c r="AH51" i="44"/>
  <c r="AH49" i="44"/>
  <c r="AH47" i="44"/>
  <c r="AH45" i="44"/>
  <c r="AH43" i="44"/>
  <c r="AH41" i="44"/>
  <c r="X39" i="44"/>
  <c r="X35" i="44"/>
  <c r="X33" i="44"/>
  <c r="X29" i="44"/>
  <c r="X49" i="44"/>
  <c r="AH38" i="44"/>
  <c r="AH26" i="44"/>
  <c r="AD57" i="44"/>
  <c r="AD55" i="44"/>
  <c r="AD53" i="44"/>
  <c r="AD51" i="44"/>
  <c r="AD49" i="44"/>
  <c r="AD47" i="44"/>
  <c r="AD45" i="44"/>
  <c r="AD43" i="44"/>
  <c r="AD41" i="44"/>
  <c r="T39" i="44"/>
  <c r="T37" i="44"/>
  <c r="T35" i="44"/>
  <c r="T33" i="44"/>
  <c r="T31" i="44"/>
  <c r="T29" i="44"/>
  <c r="X57" i="44"/>
  <c r="AH36" i="44"/>
  <c r="AH24" i="44"/>
  <c r="J6" i="45"/>
  <c r="X6" i="45" s="1"/>
  <c r="F6" i="45"/>
  <c r="J9" i="45"/>
  <c r="J15" i="45"/>
  <c r="J18" i="45"/>
  <c r="F20" i="45"/>
  <c r="F19" i="45"/>
  <c r="J13" i="45"/>
  <c r="F18" i="45"/>
  <c r="J19" i="45"/>
  <c r="J11" i="45"/>
  <c r="F15" i="45"/>
  <c r="J14" i="45"/>
  <c r="J16" i="45"/>
  <c r="J8" i="45"/>
  <c r="J12" i="45"/>
  <c r="F17" i="45"/>
  <c r="J20" i="45"/>
  <c r="J17" i="45"/>
  <c r="F16" i="45"/>
  <c r="F14" i="45"/>
  <c r="F8" i="45"/>
  <c r="F7" i="45"/>
  <c r="J10" i="45"/>
  <c r="F9" i="45"/>
  <c r="F11" i="45"/>
  <c r="F10" i="45"/>
  <c r="F13" i="45"/>
  <c r="J7" i="45"/>
  <c r="F12" i="45"/>
  <c r="T6" i="45" l="1"/>
  <c r="T12" i="45"/>
  <c r="T19" i="45"/>
  <c r="T13" i="45"/>
  <c r="X16" i="45"/>
  <c r="X15" i="45"/>
  <c r="X9" i="45"/>
  <c r="T14" i="45"/>
  <c r="X8" i="45"/>
  <c r="X17" i="45"/>
  <c r="X11" i="45"/>
  <c r="T15" i="45"/>
  <c r="T18" i="45"/>
  <c r="T8" i="45"/>
  <c r="X20" i="45"/>
  <c r="X13" i="45"/>
  <c r="X7" i="45"/>
  <c r="X18" i="45"/>
  <c r="X10" i="45"/>
  <c r="X12" i="45"/>
  <c r="X14" i="45"/>
  <c r="X19" i="45"/>
  <c r="T17" i="45"/>
  <c r="T11" i="45"/>
  <c r="T20" i="45"/>
  <c r="T10" i="45"/>
  <c r="T9" i="45"/>
  <c r="T16" i="45"/>
  <c r="T7" i="45"/>
  <c r="L6" i="45"/>
  <c r="L8" i="45"/>
  <c r="Z8" i="45" s="1"/>
  <c r="L7" i="45"/>
  <c r="Z7" i="45" s="1"/>
  <c r="I8" i="45"/>
  <c r="W8" i="45" s="1"/>
  <c r="I7" i="45"/>
  <c r="W7" i="45" s="1"/>
  <c r="I20" i="45"/>
  <c r="W20" i="45" s="1"/>
  <c r="I14" i="45"/>
  <c r="W14" i="45" s="1"/>
  <c r="L10" i="45"/>
  <c r="Z10" i="45" s="1"/>
  <c r="L19" i="45"/>
  <c r="Z19" i="45" s="1"/>
  <c r="I17" i="45"/>
  <c r="W17" i="45" s="1"/>
  <c r="L15" i="45"/>
  <c r="Z15" i="45" s="1"/>
  <c r="I9" i="45"/>
  <c r="W9" i="45" s="1"/>
  <c r="I15" i="45"/>
  <c r="W15" i="45" s="1"/>
  <c r="L13" i="45"/>
  <c r="Z13" i="45" s="1"/>
  <c r="I11" i="45"/>
  <c r="W11" i="45" s="1"/>
  <c r="L17" i="45"/>
  <c r="Z17" i="45" s="1"/>
  <c r="L18" i="45"/>
  <c r="Z18" i="45" s="1"/>
  <c r="L20" i="45"/>
  <c r="Z20" i="45" s="1"/>
  <c r="I13" i="45"/>
  <c r="W13" i="45" s="1"/>
  <c r="L9" i="45"/>
  <c r="Z9" i="45" s="1"/>
  <c r="I18" i="45"/>
  <c r="W18" i="45" s="1"/>
  <c r="I12" i="45"/>
  <c r="W12" i="45" s="1"/>
  <c r="L14" i="45"/>
  <c r="Z14" i="45" s="1"/>
  <c r="L11" i="45"/>
  <c r="Z11" i="45" s="1"/>
  <c r="I16" i="45"/>
  <c r="W16" i="45" s="1"/>
  <c r="L16" i="45"/>
  <c r="Z16" i="45" s="1"/>
  <c r="L12" i="45"/>
  <c r="Z12" i="45" s="1"/>
  <c r="I19" i="45"/>
  <c r="W19" i="45" s="1"/>
  <c r="I10" i="45"/>
  <c r="W10" i="45" s="1"/>
  <c r="Z6" i="45" l="1"/>
  <c r="AD27" i="44"/>
  <c r="AH27" i="44"/>
  <c r="AH23" i="44"/>
  <c r="AD23" i="44"/>
  <c r="AH25" i="44"/>
  <c r="AD25" i="44"/>
  <c r="M8" i="45"/>
  <c r="AA8" i="45" s="1"/>
  <c r="M7" i="45"/>
  <c r="AA7" i="45" s="1"/>
  <c r="M18" i="45"/>
  <c r="AA18" i="45" s="1"/>
  <c r="M19" i="45"/>
  <c r="AA19" i="45" s="1"/>
  <c r="L21" i="45"/>
  <c r="M9" i="45"/>
  <c r="AA9" i="45" s="1"/>
  <c r="M13" i="45"/>
  <c r="AA13" i="45" s="1"/>
  <c r="M11" i="45"/>
  <c r="AA11" i="45" s="1"/>
  <c r="M14" i="45"/>
  <c r="AA14" i="45" s="1"/>
  <c r="M12" i="45"/>
  <c r="AA12" i="45" s="1"/>
  <c r="M20" i="45"/>
  <c r="AA20" i="45" s="1"/>
  <c r="M10" i="45"/>
  <c r="AA10" i="45" s="1"/>
  <c r="M15" i="45"/>
  <c r="AA15" i="45" s="1"/>
  <c r="M17" i="45"/>
  <c r="AA17" i="45" s="1"/>
  <c r="M16" i="45"/>
  <c r="AA16" i="45" s="1"/>
  <c r="AH58" i="44" l="1"/>
  <c r="AD58" i="44"/>
  <c r="I6" i="45"/>
  <c r="T27" i="44" l="1"/>
  <c r="X27" i="44"/>
  <c r="W6" i="45"/>
  <c r="M6" i="45"/>
  <c r="AA6" i="45" s="1"/>
  <c r="X23" i="44"/>
  <c r="T23" i="44"/>
  <c r="T25" i="44"/>
  <c r="X25" i="44"/>
  <c r="I21" i="45"/>
  <c r="M21" i="45" s="1"/>
  <c r="X58" i="44" l="1"/>
  <c r="T59" i="44" s="1"/>
  <c r="T5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W1" authorId="0" shapeId="0" xr:uid="{593F5784-85ED-4604-B91F-E62C5D52C9FB}">
      <text>
        <r>
          <rPr>
            <b/>
            <sz val="9"/>
            <color indexed="81"/>
            <rFont val="MS P ゴシック"/>
            <family val="3"/>
            <charset val="128"/>
          </rPr>
          <t>費用が生じた期間を選択してください。</t>
        </r>
      </text>
    </comment>
    <comment ref="L11" authorId="0" shapeId="0" xr:uid="{55ACD289-7E38-4FA2-AC7D-C2D9FBAADBEE}">
      <text>
        <r>
          <rPr>
            <b/>
            <sz val="9"/>
            <color indexed="81"/>
            <rFont val="MS P ゴシック"/>
            <family val="3"/>
            <charset val="128"/>
          </rPr>
          <t>法人名のみ入力してください
〇 社会福祉法人コバトン
×　特別養護老人ホームさいたまっち
×　社会福祉法人コバトン　特別養護老人ホームさいたまっち</t>
        </r>
      </text>
    </comment>
    <comment ref="L14" authorId="0" shapeId="0" xr:uid="{5D675F34-D4A5-404E-AE54-DA9FA71EB7D4}">
      <text>
        <r>
          <rPr>
            <b/>
            <sz val="9"/>
            <color indexed="81"/>
            <rFont val="MS P ゴシック"/>
            <family val="3"/>
            <charset val="128"/>
          </rPr>
          <t>法人の住所を入力してください
（事業所の住所を入力しないでください）</t>
        </r>
      </text>
    </comment>
    <comment ref="AG16" authorId="0" shapeId="0" xr:uid="{B5FAEFE4-B874-4961-A2E7-2198711FE3A8}">
      <text>
        <r>
          <rPr>
            <b/>
            <sz val="9"/>
            <color indexed="10"/>
            <rFont val="MS P ゴシック"/>
            <family val="3"/>
            <charset val="128"/>
          </rPr>
          <t>こちらに入力されたメールアドレス宛に受領完了メールの送付と交付決定通知を送付します。</t>
        </r>
        <r>
          <rPr>
            <b/>
            <sz val="9"/>
            <color indexed="81"/>
            <rFont val="MS P ゴシック"/>
            <family val="3"/>
            <charset val="128"/>
          </rPr>
          <t xml:space="preserve">
可能な限り個人のアドレスではなく、担当職員が異動・退職した場合でも連絡がとれるアドレス（法人、部署等のアドレス）を入力してください。
</t>
        </r>
      </text>
    </comment>
    <comment ref="E66" authorId="0" shapeId="0" xr:uid="{56283F95-1C1E-404C-84D6-6D91F6DC1C65}">
      <text>
        <r>
          <rPr>
            <b/>
            <sz val="9"/>
            <color indexed="81"/>
            <rFont val="MS P ゴシック"/>
            <family val="3"/>
            <charset val="128"/>
          </rPr>
          <t>通帳に記載されているカナ名義と「完全に」一致させてください。</t>
        </r>
      </text>
    </comment>
    <comment ref="AM69" authorId="0" shapeId="0" xr:uid="{981E5250-FF2C-4607-A19F-1298B52F8803}">
      <text>
        <r>
          <rPr>
            <b/>
            <sz val="9"/>
            <color indexed="81"/>
            <rFont val="MS P ゴシック"/>
            <family val="3"/>
            <charset val="128"/>
          </rPr>
          <t>必ず注意事項を確認の上、チェックをしてください。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埼玉県</author>
    <author>Administrator</author>
  </authors>
  <commentList>
    <comment ref="O13" authorId="0" shapeId="0" xr:uid="{D23A45BB-68CB-447D-8969-9EA6F439C2F5}">
      <text>
        <r>
          <rPr>
            <sz val="9"/>
            <color indexed="81"/>
            <rFont val="MS P ゴシック"/>
            <family val="3"/>
            <charset val="128"/>
          </rPr>
          <t>｢サービス種別｣を選択し、定員を入力(短期入所系と入所施設・居住系）することで、基準額が表示されます。</t>
        </r>
      </text>
    </comment>
    <comment ref="H14" authorId="1" shapeId="0" xr:uid="{4E201CDB-6D7D-4B99-B46B-8B472BC89BE2}">
      <text>
        <r>
          <rPr>
            <sz val="9"/>
            <color indexed="81"/>
            <rFont val="MS P ゴシック"/>
            <family val="3"/>
            <charset val="128"/>
          </rPr>
          <t>助成対象の区分をプルダウンより選択してください。
（複数該当する場合は一番小さい番号を選択）</t>
        </r>
      </text>
    </comment>
    <comment ref="AO21" authorId="2" shapeId="0" xr:uid="{32DBC99C-006E-4EFF-8FEB-9B499681DE0C}">
      <text>
        <r>
          <rPr>
            <sz val="9"/>
            <color indexed="81"/>
            <rFont val="MS P ゴシック"/>
            <family val="3"/>
            <charset val="128"/>
          </rPr>
          <t>領収書の写し等、補助対象経費の支出が確認できる書類の添付は不要ですが、各申請者で保管しておいてください。県から求めがあった場合には速やかに提示をお願いします。</t>
        </r>
      </text>
    </comment>
    <comment ref="AO29" authorId="1" shapeId="0" xr:uid="{7771203B-672E-490F-9C27-7A43EB20BDC7}">
      <text>
        <r>
          <rPr>
            <b/>
            <sz val="9"/>
            <color indexed="81"/>
            <rFont val="MS P ゴシック"/>
            <family val="3"/>
            <charset val="128"/>
          </rPr>
          <t>ＰＣＲ検査、抗原検査に要した費用を申請される場合は、自費検査費用を選択してください。
自費検査費用を申請する場合は、自費検査を行った施設等において行政検査の対象とならなかった経緯を記載した理由書を作成し本事業の申請書と併せて県に提出してください。
自費検査費用を申請する場合の一定の要件については、必ず補助要綱別添１、厚労省Ｑ＆Ａをご確認ください。</t>
        </r>
      </text>
    </comment>
    <comment ref="AO36" authorId="2" shapeId="0" xr:uid="{FD071196-37E4-4124-B47A-FCF8BBC29016}">
      <text>
        <r>
          <rPr>
            <b/>
            <sz val="9"/>
            <color indexed="81"/>
            <rFont val="MS P ゴシック"/>
            <family val="3"/>
            <charset val="128"/>
          </rPr>
          <t>「消毒液等」とひとくくりにせず、</t>
        </r>
        <r>
          <rPr>
            <b/>
            <u/>
            <sz val="9"/>
            <color indexed="10"/>
            <rFont val="MS P ゴシック"/>
            <family val="3"/>
            <charset val="128"/>
          </rPr>
          <t>各品目、数量、単価を記入</t>
        </r>
        <r>
          <rPr>
            <b/>
            <sz val="9"/>
            <color indexed="10"/>
            <rFont val="MS P ゴシック"/>
            <family val="3"/>
            <charset val="128"/>
          </rPr>
          <t>（例：消毒薬5ℓ○○円×5、マスク○○円×20箱、ガウン10枚○○円×10）してください。</t>
        </r>
        <r>
          <rPr>
            <b/>
            <sz val="9"/>
            <color indexed="81"/>
            <rFont val="MS P ゴシック"/>
            <family val="3"/>
            <charset val="128"/>
          </rPr>
          <t xml:space="preserve">
様式に入りきらない場合は、「別添のとおり」とし、品目の一覧（Excel形式）を添付してください。
</t>
        </r>
        <r>
          <rPr>
            <b/>
            <sz val="9"/>
            <color indexed="10"/>
            <rFont val="MS P ゴシック"/>
            <family val="3"/>
            <charset val="128"/>
          </rPr>
          <t xml:space="preserve">商品名ではなく品目名を記載してください。
（例えば、○○キラーではなく手指用消毒液、など）。
</t>
        </r>
        <r>
          <rPr>
            <b/>
            <sz val="9"/>
            <color indexed="81"/>
            <rFont val="MS P ゴシック"/>
            <family val="3"/>
            <charset val="128"/>
          </rPr>
          <t>商品名では内容が判断できない可能性があります。</t>
        </r>
      </text>
    </comment>
    <comment ref="AO49" authorId="1" shapeId="0" xr:uid="{2C42E0F4-AA7B-4262-948B-36D36549D835}">
      <text>
        <r>
          <rPr>
            <b/>
            <sz val="9"/>
            <color indexed="81"/>
            <rFont val="MS P ゴシック"/>
            <family val="3"/>
            <charset val="128"/>
          </rPr>
          <t>参考3-3施設内療養費計算シートの結果算出された金額等を記載してください。</t>
        </r>
      </text>
    </comment>
    <comment ref="AA54" authorId="0" shapeId="0" xr:uid="{B047E0DD-9E1F-42E4-8844-6BA581DB4203}">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4" authorId="0" shapeId="0" xr:uid="{3169ABC7-AEAD-4111-A1BE-4CB476985170}">
      <text>
        <r>
          <rPr>
            <sz val="11"/>
            <color indexed="81"/>
            <rFont val="MS P ゴシック"/>
            <family val="3"/>
            <charset val="128"/>
          </rPr>
          <t>陽性者等が複数発生し、複数の保健所から認定を受けている場合は、認定された職員・利用者が最も多い保健所名を記載してください。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<sst xmlns="http://schemas.openxmlformats.org/spreadsheetml/2006/main" count="469" uniqueCount="242">
  <si>
    <t>フリガナ</t>
    <phoneticPr fontId="2"/>
  </si>
  <si>
    <t>日</t>
    <rPh sb="0" eb="1">
      <t>ニチ</t>
    </rPh>
    <phoneticPr fontId="2"/>
  </si>
  <si>
    <t>月</t>
    <rPh sb="0" eb="1">
      <t>ゲツ</t>
    </rPh>
    <phoneticPr fontId="2"/>
  </si>
  <si>
    <t>年</t>
    <rPh sb="0" eb="1">
      <t>ネン</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</si>
  <si>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</si>
  <si>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</si>
  <si>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</si>
  <si>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</si>
  <si>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</si>
  <si>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</si>
  <si>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</si>
  <si>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</si>
  <si>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</si>
  <si>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</si>
  <si>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</si>
  <si>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</si>
  <si>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</si>
  <si>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</si>
  <si>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</si>
  <si>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</si>
  <si>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</si>
  <si>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</si>
  <si>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</si>
  <si>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</si>
  <si>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</si>
  <si>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</si>
  <si>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</si>
  <si>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</si>
  <si>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</si>
  <si>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</si>
  <si>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</si>
  <si>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</si>
  <si>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</si>
  <si>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</si>
  <si>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</si>
  <si>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</si>
  <si>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</si>
  <si>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</si>
  <si>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</si>
  <si>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</si>
  <si>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</si>
  <si>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</si>
  <si>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</si>
  <si>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</si>
  <si>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</si>
  <si>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</si>
  <si>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</si>
  <si>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</si>
  <si>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</si>
  <si>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</si>
  <si>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</si>
  <si>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</si>
  <si>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</si>
  <si>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</si>
  <si>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</si>
  <si>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</si>
  <si>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</si>
  <si>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</si>
  <si>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</si>
  <si>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</si>
  <si>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</si>
  <si>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</si>
  <si>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</si>
  <si>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</si>
  <si>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</si>
  <si>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</si>
  <si>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</si>
  <si>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</si>
  <si>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</si>
  <si>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</si>
  <si>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</si>
  <si>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</si>
  <si>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</si>
  <si>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</si>
  <si>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</si>
  <si>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</si>
  <si>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</si>
  <si>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</si>
  <si>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</si>
  <si>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</si>
  <si>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</si>
  <si>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令和</t>
    <rPh sb="2" eb="4">
      <t>レイワ</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</si>
  <si>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</si>
  <si>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</si>
  <si>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</si>
  <si>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</si>
  <si>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</si>
  <si>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</si>
  <si>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</si>
  <si>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</si>
  <si>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</si>
  <si>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</si>
  <si>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</si>
  <si>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</si>
  <si>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</si>
  <si>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</si>
  <si>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</si>
  <si>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</si>
  <si>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</si>
  <si>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</si>
  <si>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</si>
  <si>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</si>
  <si>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</si>
  <si>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</si>
  <si>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</si>
  <si>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</si>
  <si>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</si>
  <si>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</si>
  <si>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</si>
  <si>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</si>
  <si>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t>通所系</t>
    <rPh sb="0" eb="2">
      <t>ツウショ</t>
    </rPh>
    <rPh sb="2" eb="3">
      <t>ケイ</t>
    </rPh>
    <phoneticPr fontId="2"/>
  </si>
  <si>
    <t>ア、イ</t>
  </si>
  <si>
    <t>ウ</t>
  </si>
  <si>
    <t>（ウ）感染者が発生した介護サービス事業所・施設等（以下のいずれかに該当）の利用者の受け入れや当該事業所・施設等に応援職員の派遣を行う事業所・施設等（※１～※４）
　A　（ア）の①又は③に該当する介護サービス事業所・施設等
　B　感染症の拡大防止の観点から必要があり、自主的に休業した介護サービス事業所</t>
    <phoneticPr fontId="2"/>
  </si>
  <si>
    <t>ア①</t>
  </si>
  <si>
    <t>ア②</t>
  </si>
  <si>
    <t>ア③</t>
  </si>
  <si>
    <t>ア④</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</si>
  <si>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</si>
  <si>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</si>
  <si>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</si>
  <si>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</si>
  <si>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</si>
  <si>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</si>
  <si>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</si>
  <si>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</si>
  <si>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</si>
  <si>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</si>
  <si>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</si>
  <si>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</si>
  <si>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</si>
  <si>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</si>
  <si>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</si>
  <si>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</si>
  <si>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</si>
  <si>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</si>
  <si>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</si>
  <si>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</si>
  <si>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</si>
  <si>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</si>
  <si>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</si>
  <si>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</si>
  <si>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</si>
  <si>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</si>
  <si>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補助金申請書</t>
    <rPh sb="0" eb="3">
      <t>ホジョキン</t>
    </rPh>
    <rPh sb="3" eb="6">
      <t>シンセイショ</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</si>
  <si>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</si>
  <si>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</si>
  <si>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</si>
  <si>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</si>
  <si>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</si>
  <si>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
　　（※１～※４）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
　を除く）であって、当該事業所の職員により、居宅で生活している利用者に対して、利用者からの連絡を受ける体制を整えた上で、居宅を訪問し、
　個別サービス計画の内容を踏まえ、できる限りのサービスを提供した事業所（通常形態での通所サービス提供が困難であり、感染の未然に
　代替措置を取った場合（近隣自治体や近隣事業所・施設等で感染者が発生している場合又は感染拡大地域で新型コロナウイルス感染症が
　流行している場合（感染者が一定数継続して発生している状況等）に限る））</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</si>
  <si>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</si>
  <si>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</si>
  <si>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</si>
  <si>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</si>
  <si>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</si>
  <si>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</si>
  <si>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</si>
  <si>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</si>
  <si>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</si>
  <si>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</si>
  <si>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</si>
  <si>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</si>
  <si>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</si>
  <si>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</si>
  <si>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</si>
  <si>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</si>
  <si>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</si>
  <si>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</si>
  <si>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</si>
  <si>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</si>
  <si>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</si>
  <si>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</si>
  <si>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振込先（下記内容が確認できる通帳の写し等を添付（カナ名義がわかるもの）。</t>
    <rPh sb="0" eb="3">
      <t>フリコミサキ</t>
    </rPh>
    <rPh sb="4" eb="6">
      <t>カキ</t>
    </rPh>
    <rPh sb="6" eb="8">
      <t>ナイヨウ</t>
    </rPh>
    <rPh sb="9" eb="11">
      <t>カクニン</t>
    </rPh>
    <rPh sb="14" eb="16">
      <t>ツウチョウ</t>
    </rPh>
    <rPh sb="17" eb="18">
      <t>ウツ</t>
    </rPh>
    <rPh sb="19" eb="20">
      <t>トウ</t>
    </rPh>
    <rPh sb="21" eb="23">
      <t>テンプ</t>
    </rPh>
    <rPh sb="26" eb="28">
      <t>メイギ</t>
    </rPh>
    <phoneticPr fontId="2"/>
  </si>
  <si>
    <t>口座名義</t>
    <rPh sb="0" eb="2">
      <t>コウザ</t>
    </rPh>
    <rPh sb="2" eb="4">
      <t>メイギ</t>
    </rPh>
    <phoneticPr fontId="2"/>
  </si>
  <si>
    <t>カナ名義</t>
    <rPh sb="2" eb="4">
      <t>メイギ</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</si>
  <si>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</si>
  <si>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</si>
  <si>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2">
      <t>シテン</t>
    </rPh>
    <rPh sb="2" eb="3">
      <t>メイ</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</si>
  <si>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</si>
  <si>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</si>
  <si>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</si>
  <si>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・注意事項</t>
    <rPh sb="1" eb="3">
      <t>チュウイ</t>
    </rPh>
    <rPh sb="3" eb="5">
      <t>ジコウ</t>
    </rPh>
    <phoneticPr fontId="2"/>
  </si>
  <si>
    <t>※内容を確認のうえ、必ずチェックを入れてください</t>
    <rPh sb="1" eb="3">
      <t>ナイヨウ</t>
    </rPh>
    <rPh sb="4" eb="6">
      <t>カクニン</t>
    </rPh>
    <rPh sb="10" eb="11">
      <t>カナラ</t>
    </rPh>
    <rPh sb="17" eb="18">
      <t>イ</t>
    </rPh>
    <phoneticPr fontId="2"/>
  </si>
  <si>
    <t>宛先</t>
    <rPh sb="0" eb="2">
      <t>アテサキ</t>
    </rPh>
    <phoneticPr fontId="2"/>
  </si>
  <si>
    <t>埼玉県知事</t>
    <rPh sb="0" eb="2">
      <t>サイタマ</t>
    </rPh>
    <rPh sb="2" eb="5">
      <t>ケンチジ</t>
    </rPh>
    <phoneticPr fontId="2"/>
  </si>
  <si>
    <t>（様式１）総括表</t>
    <rPh sb="1" eb="3">
      <t>ヨウシキ</t>
    </rPh>
    <rPh sb="5" eb="8">
      <t>ソウカツヒョウ</t>
    </rPh>
    <phoneticPr fontId="2"/>
  </si>
  <si>
    <t>費用の支払年度</t>
    <rPh sb="0" eb="2">
      <t>ヒヨウ</t>
    </rPh>
    <rPh sb="3" eb="5">
      <t>シハラ</t>
    </rPh>
    <rPh sb="5" eb="7">
      <t>ネンド</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</si>
  <si>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</si>
  <si>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</si>
  <si>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</si>
  <si>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令和５年４月１日～令和５年５月７日に生じた費用分</t>
    <phoneticPr fontId="2"/>
  </si>
  <si>
    <t>(様式３）事業所・施設別個票</t>
    <rPh sb="1" eb="3">
      <t>ヨウシキ</t>
    </rPh>
    <rPh sb="5" eb="8">
      <t>ジギョウショ</t>
    </rPh>
    <rPh sb="9" eb="11">
      <t>シセツ</t>
    </rPh>
    <rPh sb="11" eb="12">
      <t>ベツ</t>
    </rPh>
    <rPh sb="12" eb="14">
      <t>コヒョウ</t>
    </rPh>
    <phoneticPr fontId="2"/>
  </si>
  <si>
    <t>緊急雇用</t>
    <rPh sb="0" eb="2">
      <t>キンキュウ</t>
    </rPh>
    <rPh sb="2" eb="4">
      <t>コヨウ</t>
    </rPh>
    <phoneticPr fontId="30"/>
  </si>
  <si>
    <t>割増賃金・手当</t>
    <rPh sb="0" eb="2">
      <t>ワリマシ</t>
    </rPh>
    <rPh sb="2" eb="4">
      <t>チンギン</t>
    </rPh>
    <rPh sb="5" eb="7">
      <t>テアテ</t>
    </rPh>
    <phoneticPr fontId="30"/>
  </si>
  <si>
    <t>職業紹介料</t>
    <rPh sb="0" eb="2">
      <t>ショクギョウ</t>
    </rPh>
    <rPh sb="2" eb="4">
      <t>ショウカイ</t>
    </rPh>
    <rPh sb="4" eb="5">
      <t>リョウ</t>
    </rPh>
    <phoneticPr fontId="30"/>
  </si>
  <si>
    <t>損害賠償
保険加入</t>
    <rPh sb="0" eb="2">
      <t>ソンガイ</t>
    </rPh>
    <rPh sb="2" eb="4">
      <t>バイショウ</t>
    </rPh>
    <rPh sb="5" eb="7">
      <t>ホケン</t>
    </rPh>
    <rPh sb="7" eb="9">
      <t>カニュウ</t>
    </rPh>
    <phoneticPr fontId="30"/>
  </si>
  <si>
    <t>宿泊費
（帰宅困難職員）</t>
    <rPh sb="0" eb="3">
      <t>シュクハクヒ</t>
    </rPh>
    <rPh sb="5" eb="7">
      <t>キタク</t>
    </rPh>
    <rPh sb="7" eb="9">
      <t>コンナン</t>
    </rPh>
    <rPh sb="9" eb="11">
      <t>ショクイン</t>
    </rPh>
    <phoneticPr fontId="30"/>
  </si>
  <si>
    <t>旅費
（連携）</t>
    <rPh sb="0" eb="2">
      <t>リョヒ</t>
    </rPh>
    <rPh sb="4" eb="6">
      <t>レンケイ</t>
    </rPh>
    <phoneticPr fontId="30"/>
  </si>
  <si>
    <t>自費検査</t>
    <rPh sb="0" eb="2">
      <t>ジヒ</t>
    </rPh>
    <rPh sb="2" eb="4">
      <t>ケンサ</t>
    </rPh>
    <phoneticPr fontId="30"/>
  </si>
  <si>
    <t>消毒・清掃</t>
    <rPh sb="0" eb="2">
      <t>ショウドク</t>
    </rPh>
    <rPh sb="3" eb="5">
      <t>セイソウ</t>
    </rPh>
    <phoneticPr fontId="30"/>
  </si>
  <si>
    <t>感染性廃棄物処理</t>
    <rPh sb="0" eb="3">
      <t>カンセンセイ</t>
    </rPh>
    <rPh sb="3" eb="6">
      <t>ハイキブツ</t>
    </rPh>
    <rPh sb="6" eb="8">
      <t>ショリ</t>
    </rPh>
    <phoneticPr fontId="30"/>
  </si>
  <si>
    <t>衛生用品
購入</t>
    <rPh sb="0" eb="2">
      <t>エイセイ</t>
    </rPh>
    <rPh sb="2" eb="4">
      <t>ヨウヒン</t>
    </rPh>
    <rPh sb="5" eb="7">
      <t>コウニュウ</t>
    </rPh>
    <phoneticPr fontId="30"/>
  </si>
  <si>
    <t>代替場所確保（使用料）</t>
    <rPh sb="0" eb="2">
      <t>ダイタイ</t>
    </rPh>
    <rPh sb="2" eb="4">
      <t>バショ</t>
    </rPh>
    <rPh sb="4" eb="6">
      <t>カクホ</t>
    </rPh>
    <rPh sb="7" eb="10">
      <t>シヨウリョウ</t>
    </rPh>
    <phoneticPr fontId="30"/>
  </si>
  <si>
    <t>謝金
（同行指導）</t>
    <rPh sb="0" eb="2">
      <t>シャキン</t>
    </rPh>
    <rPh sb="4" eb="6">
      <t>ドウコウ</t>
    </rPh>
    <rPh sb="6" eb="8">
      <t>シドウ</t>
    </rPh>
    <phoneticPr fontId="30"/>
  </si>
  <si>
    <t>旅費
（代替場所等）</t>
    <rPh sb="0" eb="2">
      <t>リョヒ</t>
    </rPh>
    <rPh sb="4" eb="6">
      <t>ダイタイ</t>
    </rPh>
    <rPh sb="6" eb="8">
      <t>バショ</t>
    </rPh>
    <rPh sb="8" eb="9">
      <t>トウ</t>
    </rPh>
    <phoneticPr fontId="30"/>
  </si>
  <si>
    <t>リース費用
（車、自転車）</t>
    <rPh sb="3" eb="5">
      <t>ヒヨウ</t>
    </rPh>
    <rPh sb="7" eb="8">
      <t>クルマ</t>
    </rPh>
    <rPh sb="9" eb="12">
      <t>ジテンシャ</t>
    </rPh>
    <phoneticPr fontId="30"/>
  </si>
  <si>
    <t>リース費用
（タブレット）</t>
    <rPh sb="3" eb="5">
      <t>ヒヨウ</t>
    </rPh>
    <phoneticPr fontId="30"/>
  </si>
  <si>
    <t>施設内療養</t>
    <rPh sb="0" eb="3">
      <t>シセツナイ</t>
    </rPh>
    <rPh sb="3" eb="5">
      <t>リョウヨウ</t>
    </rPh>
    <phoneticPr fontId="30"/>
  </si>
  <si>
    <t>緊急雇用（職員派遣）</t>
    <rPh sb="0" eb="2">
      <t>キンキュウ</t>
    </rPh>
    <rPh sb="2" eb="4">
      <t>コヨウ</t>
    </rPh>
    <phoneticPr fontId="30"/>
  </si>
  <si>
    <t>割増賃金・手当（職員派遣）</t>
    <rPh sb="0" eb="2">
      <t>ワリマシ</t>
    </rPh>
    <rPh sb="2" eb="4">
      <t>チンギン</t>
    </rPh>
    <rPh sb="5" eb="7">
      <t>テアテ</t>
    </rPh>
    <phoneticPr fontId="30"/>
  </si>
  <si>
    <t>職業紹介料（職員派遣）</t>
    <rPh sb="0" eb="2">
      <t>ショクギョウ</t>
    </rPh>
    <rPh sb="2" eb="4">
      <t>ショウカイ</t>
    </rPh>
    <rPh sb="4" eb="5">
      <t>リョウ</t>
    </rPh>
    <phoneticPr fontId="30"/>
  </si>
  <si>
    <t>損害賠償保険加入（職員派遣）</t>
    <rPh sb="0" eb="2">
      <t>ソンガイ</t>
    </rPh>
    <rPh sb="2" eb="4">
      <t>バイショウ</t>
    </rPh>
    <rPh sb="4" eb="6">
      <t>ホケン</t>
    </rPh>
    <rPh sb="6" eb="8">
      <t>カニュウ</t>
    </rPh>
    <phoneticPr fontId="30"/>
  </si>
  <si>
    <t>旅費・宿泊費（職員派遣）</t>
    <rPh sb="0" eb="2">
      <t>リョヒ</t>
    </rPh>
    <rPh sb="3" eb="6">
      <t>シュクハクヒ</t>
    </rPh>
    <rPh sb="7" eb="9">
      <t>ショクイン</t>
    </rPh>
    <rPh sb="9" eb="11">
      <t>ハケン</t>
    </rPh>
    <phoneticPr fontId="30"/>
  </si>
  <si>
    <r>
      <t>当該年度に係る申請の</t>
    </r>
    <r>
      <rPr>
        <u/>
        <sz val="10"/>
        <color theme="1"/>
        <rFont val="ＭＳ Ｐ明朝"/>
        <family val="1"/>
        <charset val="128"/>
      </rPr>
      <t>交付決定を</t>
    </r>
    <r>
      <rPr>
        <sz val="10"/>
        <color theme="1"/>
        <rFont val="ＭＳ Ｐ明朝"/>
        <family val="1"/>
        <charset val="128"/>
      </rPr>
      <t>受けている場合以下を記入してください</t>
    </r>
    <rPh sb="0" eb="2">
      <t>トウガイ</t>
    </rPh>
    <rPh sb="2" eb="4">
      <t>ネンド</t>
    </rPh>
    <rPh sb="5" eb="6">
      <t>カカ</t>
    </rPh>
    <rPh sb="7" eb="9">
      <t>シンセイ</t>
    </rPh>
    <rPh sb="10" eb="14">
      <t>コウフケッテイ</t>
    </rPh>
    <rPh sb="15" eb="16">
      <t>ウ</t>
    </rPh>
    <rPh sb="20" eb="22">
      <t>バアイ</t>
    </rPh>
    <rPh sb="22" eb="24">
      <t>イカ</t>
    </rPh>
    <rPh sb="25" eb="27">
      <t>キニュウ</t>
    </rPh>
    <phoneticPr fontId="2"/>
  </si>
  <si>
    <t>交付決定額（当事業所分）</t>
    <rPh sb="0" eb="2">
      <t>コウフ</t>
    </rPh>
    <rPh sb="2" eb="4">
      <t>ケッテイ</t>
    </rPh>
    <rPh sb="4" eb="5">
      <t>ガク</t>
    </rPh>
    <rPh sb="6" eb="7">
      <t>トウ</t>
    </rPh>
    <rPh sb="7" eb="10">
      <t>ジギョウショ</t>
    </rPh>
    <rPh sb="10" eb="11">
      <t>ブン</t>
    </rPh>
    <phoneticPr fontId="2"/>
  </si>
  <si>
    <t>交付決定日</t>
    <rPh sb="0" eb="5">
      <t>コウフケッテイビ</t>
    </rPh>
    <phoneticPr fontId="2"/>
  </si>
  <si>
    <t>新型コロナウイルス感染症発症者・濃厚接触者等に係る確認書</t>
    <rPh sb="0" eb="2">
      <t>シンガタ</t>
    </rPh>
    <rPh sb="9" eb="12">
      <t>カンセンショウ</t>
    </rPh>
    <rPh sb="12" eb="14">
      <t>ハッショウ</t>
    </rPh>
    <rPh sb="14" eb="15">
      <t>シャ</t>
    </rPh>
    <rPh sb="16" eb="18">
      <t>ノウコウ</t>
    </rPh>
    <rPh sb="18" eb="21">
      <t>セッショクシャ</t>
    </rPh>
    <rPh sb="21" eb="22">
      <t>トウ</t>
    </rPh>
    <rPh sb="23" eb="24">
      <t>カカ</t>
    </rPh>
    <rPh sb="25" eb="28">
      <t>カクニンショ</t>
    </rPh>
    <phoneticPr fontId="2"/>
  </si>
  <si>
    <t>参考１</t>
    <rPh sb="0" eb="2">
      <t>サンコウ</t>
    </rPh>
    <phoneticPr fontId="2"/>
  </si>
  <si>
    <t>区分（ア）で申請する場合</t>
    <rPh sb="0" eb="2">
      <t>クブン</t>
    </rPh>
    <rPh sb="6" eb="8">
      <t>シンセイ</t>
    </rPh>
    <rPh sb="10" eb="12">
      <t>バアイ</t>
    </rPh>
    <phoneticPr fontId="2"/>
  </si>
  <si>
    <t>区分（イ）で申請する場合</t>
    <rPh sb="0" eb="2">
      <t>クブン</t>
    </rPh>
    <rPh sb="6" eb="8">
      <t>シンセイ</t>
    </rPh>
    <rPh sb="10" eb="12">
      <t>バアイ</t>
    </rPh>
    <phoneticPr fontId="2"/>
  </si>
  <si>
    <t>区分（ウ）で申請する場合</t>
    <rPh sb="0" eb="2">
      <t>クブン</t>
    </rPh>
    <rPh sb="6" eb="8">
      <t>シンセイ</t>
    </rPh>
    <rPh sb="10" eb="12">
      <t>バアイ</t>
    </rPh>
    <phoneticPr fontId="2"/>
  </si>
  <si>
    <t>個票No.</t>
    <rPh sb="0" eb="2">
      <t>コヒョウ</t>
    </rPh>
    <phoneticPr fontId="2"/>
  </si>
  <si>
    <t>事業所名</t>
    <rPh sb="0" eb="3">
      <t>ジギョウショ</t>
    </rPh>
    <rPh sb="3" eb="4">
      <t>メイ</t>
    </rPh>
    <phoneticPr fontId="2"/>
  </si>
  <si>
    <t>感染者</t>
    <rPh sb="0" eb="3">
      <t>カンセンシャ</t>
    </rPh>
    <phoneticPr fontId="2"/>
  </si>
  <si>
    <t>濃厚接触者</t>
    <rPh sb="0" eb="2">
      <t>ノウコウ</t>
    </rPh>
    <rPh sb="2" eb="5">
      <t>セッショクシャ</t>
    </rPh>
    <phoneticPr fontId="2"/>
  </si>
  <si>
    <t>初発日</t>
    <rPh sb="0" eb="2">
      <t>ショハツ</t>
    </rPh>
    <rPh sb="2" eb="3">
      <t>ビ</t>
    </rPh>
    <phoneticPr fontId="2"/>
  </si>
  <si>
    <t>認定した保健所名</t>
    <rPh sb="0" eb="2">
      <t>ニンテイ</t>
    </rPh>
    <rPh sb="4" eb="7">
      <t>ホケンショ</t>
    </rPh>
    <rPh sb="7" eb="8">
      <t>メイ</t>
    </rPh>
    <phoneticPr fontId="2"/>
  </si>
  <si>
    <t>取り組み内容</t>
    <rPh sb="0" eb="1">
      <t>ト</t>
    </rPh>
    <rPh sb="2" eb="3">
      <t>ク</t>
    </rPh>
    <rPh sb="4" eb="6">
      <t>ナイヨウ</t>
    </rPh>
    <phoneticPr fontId="2"/>
  </si>
  <si>
    <t>連携した事業所名</t>
    <rPh sb="0" eb="2">
      <t>レンケイ</t>
    </rPh>
    <rPh sb="4" eb="7">
      <t>ジギョウショ</t>
    </rPh>
    <rPh sb="7" eb="8">
      <t>メイ</t>
    </rPh>
    <phoneticPr fontId="2"/>
  </si>
  <si>
    <t>職員（人）</t>
    <rPh sb="0" eb="2">
      <t>ショクイン</t>
    </rPh>
    <rPh sb="3" eb="4">
      <t>ニン</t>
    </rPh>
    <phoneticPr fontId="2"/>
  </si>
  <si>
    <t>利用者（人）</t>
    <rPh sb="0" eb="3">
      <t>リヨウシャ</t>
    </rPh>
    <rPh sb="4" eb="5">
      <t>ニン</t>
    </rPh>
    <phoneticPr fontId="2"/>
  </si>
  <si>
    <t>〇月〇日</t>
    <rPh sb="1" eb="2">
      <t>ガツ</t>
    </rPh>
    <rPh sb="3" eb="4">
      <t>ニチ</t>
    </rPh>
    <phoneticPr fontId="2"/>
  </si>
  <si>
    <t>事業所における感染状況について各指定権者に報告していない場合は、速やかに報告してください。</t>
    <rPh sb="0" eb="3">
      <t>ジギョウショ</t>
    </rPh>
    <rPh sb="7" eb="9">
      <t>カンセン</t>
    </rPh>
    <rPh sb="9" eb="11">
      <t>ジョウキョウ</t>
    </rPh>
    <rPh sb="15" eb="16">
      <t>カク</t>
    </rPh>
    <rPh sb="16" eb="18">
      <t>シテイ</t>
    </rPh>
    <rPh sb="18" eb="19">
      <t>ケン</t>
    </rPh>
    <rPh sb="19" eb="20">
      <t>シャ</t>
    </rPh>
    <rPh sb="21" eb="23">
      <t>ホウコク</t>
    </rPh>
    <rPh sb="28" eb="30">
      <t>バアイ</t>
    </rPh>
    <rPh sb="32" eb="33">
      <t>スミ</t>
    </rPh>
    <rPh sb="36" eb="38">
      <t>ホウコク</t>
    </rPh>
    <phoneticPr fontId="2"/>
  </si>
  <si>
    <t>参考URL：https://www.pref.saitama.lg.jp/a0603/corona-houkoku.html</t>
    <rPh sb="0" eb="2">
      <t>サンコウ</t>
    </rPh>
    <phoneticPr fontId="2"/>
  </si>
  <si>
    <t>（様式２）事業所・施設等別申請額一覧</t>
    <rPh sb="1" eb="3">
      <t>ヨウシキ</t>
    </rPh>
    <rPh sb="5" eb="8">
      <t>ジギョウショ</t>
    </rPh>
    <rPh sb="9" eb="11">
      <t>シセツ</t>
    </rPh>
    <rPh sb="11" eb="12">
      <t>トウ</t>
    </rPh>
    <rPh sb="12" eb="13">
      <t>ベツ</t>
    </rPh>
    <rPh sb="13" eb="16">
      <t>シンセイガク</t>
    </rPh>
    <rPh sb="16" eb="18">
      <t>イチラン</t>
    </rPh>
    <phoneticPr fontId="2"/>
  </si>
  <si>
    <t>名　　称（法人）</t>
    <rPh sb="0" eb="1">
      <t>ナ</t>
    </rPh>
    <rPh sb="3" eb="4">
      <t>ショウ</t>
    </rPh>
    <rPh sb="5" eb="7">
      <t>ホウジン</t>
    </rPh>
    <phoneticPr fontId="2"/>
  </si>
  <si>
    <t>所在地（法人）</t>
    <rPh sb="0" eb="3">
      <t>ショザイチ</t>
    </rPh>
    <rPh sb="4" eb="6">
      <t>ホウジン</t>
    </rPh>
    <phoneticPr fontId="2"/>
  </si>
  <si>
    <t>R5</t>
    <phoneticPr fontId="2"/>
  </si>
  <si>
    <t>助成
区分</t>
    <rPh sb="0" eb="2">
      <t>ジョセイ</t>
    </rPh>
    <rPh sb="3" eb="5">
      <t>クブン</t>
    </rPh>
    <phoneticPr fontId="2"/>
  </si>
  <si>
    <t>令和５年５月８日～令和５年９月３０日に生じた費用分</t>
    <rPh sb="0" eb="2">
      <t>レイワ</t>
    </rPh>
    <rPh sb="3" eb="4">
      <t>ネン</t>
    </rPh>
    <rPh sb="5" eb="6">
      <t>ガツ</t>
    </rPh>
    <rPh sb="7" eb="8">
      <t>ニチ</t>
    </rPh>
    <rPh sb="9" eb="11">
      <t>レイワ</t>
    </rPh>
    <rPh sb="12" eb="13">
      <t>ネン</t>
    </rPh>
    <rPh sb="14" eb="15">
      <t>ガツ</t>
    </rPh>
    <rPh sb="17" eb="18">
      <t>ニチ</t>
    </rPh>
    <rPh sb="19" eb="20">
      <t>ショウ</t>
    </rPh>
    <rPh sb="22" eb="25">
      <t>ヒヨウブン</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</si>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</sst>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000"/>
    <numFmt numFmtId="180" formatCode="000"/>
    <numFmt numFmtId="181" formatCode="0000000"/>
  </numFmts>
  <fonts count="3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3"/>
      <color theme="1"/>
      <name val="ＭＳ Ｐ明朝"/>
      <family val="1"/>
      <charset val="128"/>
    </font>
    <font>
      <sz val="9"/>
      <color indexed="8"/>
      <name val="MS P ゴシック"/>
      <family val="3"/>
      <charset val="128"/>
    </font>
    <font>
      <sz val="11"/>
      <color rgb="FFFF0000"/>
      <name val="ＭＳ Ｐ明朝"/>
      <family val="1"/>
      <charset val="128"/>
    </font>
    <font>
      <sz val="9"/>
      <color rgb="FFFF0000"/>
      <name val="ＭＳ Ｐ明朝"/>
      <family val="1"/>
      <charset val="128"/>
    </font>
    <font>
      <sz val="3"/>
      <color rgb="FFFF0000"/>
      <name val="ＭＳ Ｐ明朝"/>
      <family val="1"/>
      <charset val="128"/>
    </font>
    <font>
      <sz val="10"/>
      <name val="ＭＳ 明朝"/>
      <family val="1"/>
      <charset val="128"/>
    </font>
    <font>
      <sz val="5"/>
      <color theme="1"/>
      <name val="ＭＳ 明朝"/>
      <family val="1"/>
      <charset val="128"/>
    </font>
    <font>
      <sz val="9"/>
      <color rgb="FF000000"/>
      <name val="Meiryo UI"/>
      <family val="3"/>
      <charset val="128"/>
    </font>
    <font>
      <sz val="8"/>
      <name val="ＭＳ 明朝"/>
      <family val="1"/>
      <charset val="128"/>
    </font>
    <font>
      <b/>
      <sz val="11"/>
      <color rgb="FFFF0000"/>
      <name val="ＭＳ 明朝"/>
      <family val="1"/>
      <charset val="128"/>
    </font>
    <font>
      <sz val="10"/>
      <color rgb="FF000000"/>
      <name val="ＭＳ 明朝"/>
      <family val="1"/>
      <charset val="128"/>
    </font>
    <font>
      <b/>
      <sz val="9"/>
      <color indexed="81"/>
      <name val="MS P ゴシック"/>
      <family val="3"/>
      <charset val="128"/>
    </font>
    <font>
      <sz val="7"/>
      <color theme="1"/>
      <name val="ＭＳ 明朝"/>
      <family val="1"/>
      <charset val="128"/>
    </font>
    <font>
      <sz val="6"/>
      <name val="ＭＳ Ｐゴシック"/>
      <family val="2"/>
      <charset val="128"/>
      <scheme val="minor"/>
    </font>
    <font>
      <b/>
      <u/>
      <sz val="9"/>
      <color indexed="10"/>
      <name val="MS P ゴシック"/>
      <family val="3"/>
      <charset val="128"/>
    </font>
    <font>
      <b/>
      <sz val="9"/>
      <color indexed="10"/>
      <name val="MS P ゴシック"/>
      <family val="3"/>
      <charset val="128"/>
    </font>
    <font>
      <u/>
      <sz val="10"/>
      <color theme="1"/>
      <name val="ＭＳ Ｐ明朝"/>
      <family val="1"/>
      <charset val="128"/>
    </font>
    <font>
      <b/>
      <sz val="12"/>
      <name val="ＭＳ Ｐゴシック"/>
      <family val="3"/>
      <charset val="128"/>
    </font>
    <font>
      <sz val="10"/>
      <name val="ＭＳ Ｐゴシック"/>
      <family val="3"/>
      <charset val="128"/>
    </font>
    <font>
      <b/>
      <sz val="10"/>
      <name val="ＭＳ Ｐゴシック"/>
      <family val="3"/>
      <charset val="128"/>
    </font>
    <font>
      <sz val="11"/>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diagonalUp="1">
      <left style="medium">
        <color indexed="64"/>
      </left>
      <right style="medium">
        <color indexed="64"/>
      </right>
      <top style="double">
        <color indexed="64"/>
      </top>
      <bottom style="thin">
        <color indexed="64"/>
      </bottom>
      <diagonal style="thin">
        <color indexed="64"/>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10">
    <xf numFmtId="0" fontId="0" fillId="0" borderId="0" xfId="0">
      <alignment vertical="center"/>
    </xf>
    <xf numFmtId="0" fontId="5" fillId="0" borderId="5" xfId="0" applyFont="1" applyFill="1" applyBorder="1" applyAlignment="1" applyProtection="1">
      <alignment vertical="center"/>
      <protection locked="0"/>
    </xf>
    <xf numFmtId="0" fontId="6" fillId="0" borderId="0" xfId="0" applyFont="1" applyFill="1" applyBorder="1" applyAlignment="1">
      <alignment vertical="center" wrapText="1"/>
    </xf>
    <xf numFmtId="0" fontId="5" fillId="0" borderId="0" xfId="0" applyFont="1" applyFill="1" applyBorder="1">
      <alignment vertical="center"/>
    </xf>
    <xf numFmtId="0" fontId="7" fillId="0" borderId="8" xfId="0" applyFont="1" applyFill="1" applyBorder="1" applyAlignment="1">
      <alignment vertical="center"/>
    </xf>
    <xf numFmtId="0" fontId="6" fillId="0" borderId="8" xfId="0" applyFont="1" applyFill="1" applyBorder="1" applyAlignment="1">
      <alignment vertical="center" wrapText="1"/>
    </xf>
    <xf numFmtId="0" fontId="6" fillId="0" borderId="8" xfId="0" applyFont="1" applyFill="1" applyBorder="1" applyAlignment="1">
      <alignment vertical="center"/>
    </xf>
    <xf numFmtId="0" fontId="5" fillId="0" borderId="5" xfId="0" applyFont="1" applyFill="1" applyBorder="1" applyAlignment="1">
      <alignment vertical="center"/>
    </xf>
    <xf numFmtId="0" fontId="5" fillId="0" borderId="5" xfId="0" applyFont="1" applyFill="1" applyBorder="1" applyAlignment="1">
      <alignment horizontal="left" vertical="center"/>
    </xf>
    <xf numFmtId="0" fontId="5" fillId="0" borderId="2" xfId="0" applyFont="1" applyFill="1" applyBorder="1" applyAlignment="1">
      <alignment vertical="center"/>
    </xf>
    <xf numFmtId="0" fontId="5" fillId="0" borderId="2" xfId="0" applyFont="1" applyFill="1" applyBorder="1">
      <alignment vertical="center"/>
    </xf>
    <xf numFmtId="0" fontId="5" fillId="0" borderId="8" xfId="0" applyFont="1" applyFill="1" applyBorder="1" applyAlignment="1" applyProtection="1">
      <alignment vertical="center" shrinkToFit="1"/>
      <protection locked="0"/>
    </xf>
    <xf numFmtId="0" fontId="5" fillId="0" borderId="8" xfId="0" applyFont="1" applyFill="1" applyBorder="1" applyAlignment="1" applyProtection="1">
      <alignment vertical="center"/>
      <protection locked="0"/>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pplyProtection="1">
      <alignment vertical="center" shrinkToFit="1"/>
      <protection locked="0"/>
    </xf>
    <xf numFmtId="0" fontId="7" fillId="0" borderId="8" xfId="0" applyFont="1" applyFill="1" applyBorder="1">
      <alignment vertical="center"/>
    </xf>
    <xf numFmtId="0" fontId="8" fillId="0" borderId="8" xfId="0" applyFont="1" applyFill="1" applyBorder="1">
      <alignment vertical="center"/>
    </xf>
    <xf numFmtId="0" fontId="8" fillId="0" borderId="0" xfId="0" applyFont="1" applyFill="1" applyBorder="1">
      <alignment vertical="center"/>
    </xf>
    <xf numFmtId="0" fontId="5" fillId="0" borderId="8" xfId="0" applyFont="1" applyFill="1" applyBorder="1" applyAlignment="1">
      <alignment vertical="center" textRotation="255"/>
    </xf>
    <xf numFmtId="0" fontId="5" fillId="0" borderId="8" xfId="0" applyFont="1" applyFill="1" applyBorder="1">
      <alignment vertical="center"/>
    </xf>
    <xf numFmtId="0" fontId="8" fillId="0" borderId="0" xfId="0" applyFont="1" applyFill="1">
      <alignment vertical="center"/>
    </xf>
    <xf numFmtId="0" fontId="9" fillId="0" borderId="13" xfId="0" applyFont="1" applyFill="1" applyBorder="1">
      <alignment vertical="center"/>
    </xf>
    <xf numFmtId="0" fontId="9" fillId="0" borderId="14" xfId="0" applyFont="1" applyFill="1" applyBorder="1" applyAlignment="1">
      <alignment horizontal="center" vertical="center"/>
    </xf>
    <xf numFmtId="0" fontId="9" fillId="0" borderId="14" xfId="0" applyFont="1" applyFill="1" applyBorder="1">
      <alignment vertical="center"/>
    </xf>
    <xf numFmtId="0" fontId="9" fillId="0" borderId="16" xfId="0" applyFont="1" applyFill="1" applyBorder="1">
      <alignment vertical="center"/>
    </xf>
    <xf numFmtId="0" fontId="5" fillId="0" borderId="0" xfId="0" applyFont="1" applyFill="1">
      <alignment vertical="center"/>
    </xf>
    <xf numFmtId="0" fontId="9" fillId="0" borderId="11" xfId="0" applyFont="1" applyFill="1" applyBorder="1">
      <alignment vertical="center"/>
    </xf>
    <xf numFmtId="0" fontId="9" fillId="0" borderId="8" xfId="0" applyFont="1" applyFill="1" applyBorder="1" applyAlignment="1">
      <alignment horizontal="center" vertical="center"/>
    </xf>
    <xf numFmtId="0" fontId="9" fillId="0" borderId="8" xfId="0" applyFont="1" applyFill="1" applyBorder="1">
      <alignment vertical="center"/>
    </xf>
    <xf numFmtId="0" fontId="9" fillId="0" borderId="12" xfId="0" applyFont="1" applyFill="1" applyBorder="1">
      <alignment vertical="center"/>
    </xf>
    <xf numFmtId="0" fontId="9" fillId="0" borderId="0" xfId="0" applyFont="1" applyFill="1" applyBorder="1">
      <alignment vertical="center"/>
    </xf>
    <xf numFmtId="0" fontId="9" fillId="0" borderId="10" xfId="0" applyFont="1" applyFill="1" applyBorder="1">
      <alignment vertical="center"/>
    </xf>
    <xf numFmtId="0" fontId="9" fillId="0" borderId="5" xfId="0" applyFont="1" applyFill="1" applyBorder="1">
      <alignment vertical="center"/>
    </xf>
    <xf numFmtId="0" fontId="11" fillId="0" borderId="0" xfId="0" applyFont="1" applyFill="1" applyBorder="1" applyAlignment="1">
      <alignment vertical="top"/>
    </xf>
    <xf numFmtId="0" fontId="9" fillId="0" borderId="6" xfId="0" applyFont="1" applyFill="1" applyBorder="1">
      <alignment vertical="center"/>
    </xf>
    <xf numFmtId="0" fontId="9" fillId="0" borderId="1"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8" xfId="0" applyFont="1" applyFill="1" applyBorder="1" applyAlignment="1" applyProtection="1">
      <alignment horizontal="left" vertical="center"/>
      <protection locked="0"/>
    </xf>
    <xf numFmtId="0" fontId="9" fillId="0" borderId="12" xfId="0" applyFont="1" applyFill="1" applyBorder="1" applyAlignment="1">
      <alignment horizontal="center" vertical="center"/>
    </xf>
    <xf numFmtId="0" fontId="12" fillId="0" borderId="8" xfId="0" applyFont="1" applyFill="1" applyBorder="1" applyAlignment="1">
      <alignment horizontal="left" vertical="center"/>
    </xf>
    <xf numFmtId="0" fontId="5" fillId="0" borderId="8" xfId="0" applyFont="1" applyFill="1" applyBorder="1" applyAlignment="1">
      <alignment horizontal="left" vertical="center"/>
    </xf>
    <xf numFmtId="0" fontId="5" fillId="0" borderId="4" xfId="0" applyFont="1" applyFill="1" applyBorder="1" applyAlignment="1">
      <alignment horizontal="left" vertical="center"/>
    </xf>
    <xf numFmtId="0" fontId="11" fillId="0" borderId="2"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5" fillId="0" borderId="3" xfId="0" applyFont="1" applyFill="1" applyBorder="1">
      <alignment vertical="center"/>
    </xf>
    <xf numFmtId="0" fontId="5" fillId="0" borderId="19" xfId="0" applyFont="1" applyFill="1" applyBorder="1">
      <alignment vertical="center"/>
    </xf>
    <xf numFmtId="0" fontId="6" fillId="0" borderId="19" xfId="0" applyFont="1" applyFill="1" applyBorder="1" applyAlignment="1">
      <alignment vertical="center" wrapText="1"/>
    </xf>
    <xf numFmtId="0" fontId="6" fillId="0" borderId="20" xfId="0" applyFont="1" applyFill="1" applyBorder="1" applyAlignment="1">
      <alignment vertical="center" wrapText="1"/>
    </xf>
    <xf numFmtId="0" fontId="12" fillId="0" borderId="8" xfId="0" applyFont="1" applyFill="1" applyBorder="1">
      <alignment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14" fillId="2" borderId="59" xfId="0" applyFont="1" applyFill="1" applyBorder="1" applyAlignment="1">
      <alignment horizontal="left" vertical="center"/>
    </xf>
    <xf numFmtId="0" fontId="8" fillId="2" borderId="60" xfId="0" applyFont="1" applyFill="1" applyBorder="1" applyAlignment="1">
      <alignment vertical="center"/>
    </xf>
    <xf numFmtId="0" fontId="8" fillId="2" borderId="60" xfId="0" applyFont="1" applyFill="1" applyBorder="1" applyAlignment="1">
      <alignment horizontal="center" vertical="center"/>
    </xf>
    <xf numFmtId="0" fontId="8" fillId="0" borderId="60" xfId="0" applyFont="1" applyFill="1" applyBorder="1">
      <alignment vertical="center"/>
    </xf>
    <xf numFmtId="0" fontId="8" fillId="0" borderId="61" xfId="0" applyFont="1" applyFill="1" applyBorder="1">
      <alignment vertical="center"/>
    </xf>
    <xf numFmtId="0" fontId="14" fillId="2" borderId="62" xfId="0" applyFont="1" applyFill="1" applyBorder="1" applyAlignment="1">
      <alignment vertical="center"/>
    </xf>
    <xf numFmtId="0" fontId="14" fillId="2" borderId="0" xfId="0" applyFont="1" applyFill="1" applyBorder="1" applyAlignment="1">
      <alignment vertical="center"/>
    </xf>
    <xf numFmtId="0" fontId="8" fillId="0" borderId="0" xfId="0" applyFont="1" applyFill="1" applyBorder="1" applyAlignment="1">
      <alignment vertical="center"/>
    </xf>
    <xf numFmtId="0" fontId="8" fillId="0" borderId="63" xfId="0" applyFont="1" applyFill="1" applyBorder="1" applyAlignment="1">
      <alignment vertical="center"/>
    </xf>
    <xf numFmtId="0" fontId="8" fillId="0" borderId="0" xfId="0" applyFont="1" applyFill="1" applyAlignment="1">
      <alignment vertical="center"/>
    </xf>
    <xf numFmtId="0" fontId="6" fillId="2" borderId="0" xfId="0" applyFont="1" applyFill="1" applyBorder="1" applyAlignment="1">
      <alignment horizontal="left" vertical="center"/>
    </xf>
    <xf numFmtId="0" fontId="6" fillId="2" borderId="63" xfId="0" applyFont="1" applyFill="1" applyBorder="1" applyAlignment="1">
      <alignment horizontal="left" vertical="center"/>
    </xf>
    <xf numFmtId="0" fontId="6" fillId="2" borderId="0" xfId="0" applyFont="1" applyFill="1" applyBorder="1" applyAlignment="1">
      <alignment vertical="center"/>
    </xf>
    <xf numFmtId="0" fontId="6" fillId="2" borderId="63" xfId="0" applyFont="1" applyFill="1" applyBorder="1" applyAlignment="1">
      <alignment vertical="center"/>
    </xf>
    <xf numFmtId="0" fontId="14" fillId="0" borderId="0" xfId="0" applyFont="1" applyFill="1" applyBorder="1" applyAlignment="1">
      <alignment vertical="center"/>
    </xf>
    <xf numFmtId="0" fontId="14"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4" fillId="0" borderId="62" xfId="0" applyFont="1" applyFill="1" applyBorder="1">
      <alignment vertical="center"/>
    </xf>
    <xf numFmtId="0" fontId="8" fillId="2" borderId="0" xfId="0" applyFont="1" applyFill="1" applyBorder="1">
      <alignment vertical="center"/>
    </xf>
    <xf numFmtId="0" fontId="8" fillId="0" borderId="63" xfId="0" applyFont="1" applyFill="1" applyBorder="1">
      <alignment vertical="center"/>
    </xf>
    <xf numFmtId="0" fontId="14" fillId="0" borderId="64" xfId="0" applyFont="1" applyFill="1" applyBorder="1">
      <alignment vertical="center"/>
    </xf>
    <xf numFmtId="0" fontId="8" fillId="0" borderId="65" xfId="0" applyFont="1" applyFill="1" applyBorder="1">
      <alignment vertical="center"/>
    </xf>
    <xf numFmtId="0" fontId="8" fillId="0" borderId="66" xfId="0" applyFont="1" applyFill="1" applyBorder="1">
      <alignment vertical="center"/>
    </xf>
    <xf numFmtId="0" fontId="17" fillId="0" borderId="0" xfId="0" applyFont="1" applyFill="1">
      <alignment vertical="center"/>
    </xf>
    <xf numFmtId="176" fontId="17" fillId="0" borderId="0" xfId="0" applyNumberFormat="1" applyFont="1" applyFill="1">
      <alignment vertical="center"/>
    </xf>
    <xf numFmtId="0" fontId="9" fillId="0" borderId="0" xfId="0" applyFont="1" applyFill="1" applyBorder="1" applyAlignment="1">
      <alignment horizontal="center" vertical="center"/>
    </xf>
    <xf numFmtId="0" fontId="9" fillId="0" borderId="9" xfId="0" applyFont="1" applyFill="1" applyBorder="1">
      <alignment vertical="center"/>
    </xf>
    <xf numFmtId="176" fontId="21" fillId="0" borderId="0" xfId="0" applyNumberFormat="1" applyFont="1" applyFill="1">
      <alignmen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5" fillId="0" borderId="0" xfId="0" applyFont="1" applyFill="1" applyBorder="1" applyAlignment="1" applyProtection="1">
      <alignment vertical="center"/>
      <protection locked="0"/>
    </xf>
    <xf numFmtId="176" fontId="5" fillId="0" borderId="0" xfId="0" applyNumberFormat="1" applyFont="1" applyFill="1" applyBorder="1" applyAlignment="1">
      <alignment vertical="center"/>
    </xf>
    <xf numFmtId="49" fontId="7" fillId="0" borderId="5"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11" xfId="0" applyFont="1" applyFill="1" applyBorder="1" applyAlignment="1">
      <alignment vertical="center"/>
    </xf>
    <xf numFmtId="49" fontId="7" fillId="0" borderId="4" xfId="0" applyNumberFormat="1" applyFont="1" applyFill="1" applyBorder="1" applyAlignment="1">
      <alignment horizontal="center" vertical="center" wrapText="1"/>
    </xf>
    <xf numFmtId="38" fontId="8" fillId="0" borderId="5" xfId="4" applyFont="1" applyFill="1" applyBorder="1" applyAlignment="1">
      <alignment horizontal="right" vertical="center" shrinkToFit="1"/>
    </xf>
    <xf numFmtId="0" fontId="8"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62" xfId="0" applyFont="1" applyFill="1" applyBorder="1" applyAlignment="1">
      <alignment horizontal="left" vertical="center"/>
    </xf>
    <xf numFmtId="0" fontId="22" fillId="0" borderId="0" xfId="0" applyFont="1" applyAlignment="1" applyProtection="1">
      <alignment vertical="center"/>
      <protection locked="0"/>
    </xf>
    <xf numFmtId="0" fontId="25" fillId="0" borderId="0" xfId="0" applyFont="1" applyAlignment="1" applyProtection="1">
      <alignment vertical="center"/>
      <protection locked="0"/>
    </xf>
    <xf numFmtId="0" fontId="9" fillId="0" borderId="0" xfId="0" applyFont="1" applyProtection="1">
      <alignment vertical="center"/>
      <protection locked="0"/>
    </xf>
    <xf numFmtId="0" fontId="22"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22" fillId="0" borderId="0" xfId="0" applyFont="1" applyFill="1" applyProtection="1">
      <alignment vertical="center"/>
      <protection locked="0"/>
    </xf>
    <xf numFmtId="0" fontId="16" fillId="0" borderId="0" xfId="0" applyFont="1" applyProtection="1">
      <alignment vertical="center"/>
      <protection locked="0"/>
    </xf>
    <xf numFmtId="0" fontId="9"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7" fillId="0" borderId="0" xfId="0" applyFont="1" applyFill="1" applyProtection="1">
      <alignment vertical="center"/>
      <protection locked="0"/>
    </xf>
    <xf numFmtId="0" fontId="8" fillId="0" borderId="0" xfId="0" applyFont="1" applyFill="1" applyProtection="1">
      <alignment vertical="center"/>
      <protection locked="0"/>
    </xf>
    <xf numFmtId="0" fontId="5" fillId="5" borderId="5" xfId="0" applyFont="1" applyFill="1" applyBorder="1" applyProtection="1">
      <alignment vertical="center"/>
      <protection locked="0"/>
    </xf>
    <xf numFmtId="0" fontId="5" fillId="0" borderId="5" xfId="0" applyFont="1" applyFill="1" applyBorder="1" applyAlignment="1" applyProtection="1">
      <alignment horizontal="left" vertical="center"/>
      <protection locked="0"/>
    </xf>
    <xf numFmtId="0" fontId="5" fillId="5" borderId="8"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0" fontId="8" fillId="0" borderId="0" xfId="0" applyFont="1" applyFill="1" applyBorder="1" applyAlignment="1" applyProtection="1">
      <alignment vertical="center"/>
    </xf>
    <xf numFmtId="0" fontId="35" fillId="0" borderId="0" xfId="0" applyFont="1" applyAlignment="1">
      <alignment horizontal="right" vertical="center"/>
    </xf>
    <xf numFmtId="0" fontId="35" fillId="0" borderId="0" xfId="0" applyFont="1" applyAlignment="1">
      <alignment horizontal="centerContinuous" vertical="center"/>
    </xf>
    <xf numFmtId="0" fontId="35" fillId="0" borderId="0" xfId="0" applyFont="1">
      <alignment vertical="center"/>
    </xf>
    <xf numFmtId="0" fontId="35" fillId="0" borderId="67" xfId="0" applyFont="1" applyBorder="1">
      <alignment vertical="center"/>
    </xf>
    <xf numFmtId="0" fontId="35" fillId="0" borderId="68" xfId="0" applyFont="1" applyBorder="1">
      <alignment vertical="center"/>
    </xf>
    <xf numFmtId="0" fontId="36" fillId="0" borderId="69" xfId="0" applyFont="1" applyBorder="1" applyAlignment="1">
      <alignment horizontal="centerContinuous" vertical="center"/>
    </xf>
    <xf numFmtId="0" fontId="35" fillId="0" borderId="70" xfId="0" applyFont="1" applyBorder="1" applyAlignment="1">
      <alignment horizontal="centerContinuous" vertical="center"/>
    </xf>
    <xf numFmtId="0" fontId="35" fillId="0" borderId="71" xfId="0" applyFont="1" applyBorder="1" applyAlignment="1">
      <alignment horizontal="centerContinuous" vertical="center"/>
    </xf>
    <xf numFmtId="0" fontId="36" fillId="0" borderId="72" xfId="0" applyFont="1" applyBorder="1" applyAlignment="1">
      <alignment horizontal="center" vertical="center"/>
    </xf>
    <xf numFmtId="0" fontId="36" fillId="0" borderId="73" xfId="0" applyFont="1" applyBorder="1" applyAlignment="1">
      <alignment horizontal="center" vertical="center"/>
    </xf>
    <xf numFmtId="0" fontId="36" fillId="0" borderId="36" xfId="0" applyFont="1" applyBorder="1" applyAlignment="1">
      <alignment horizontal="centerContinuous" vertical="center"/>
    </xf>
    <xf numFmtId="0" fontId="36" fillId="0" borderId="36" xfId="0" applyFont="1" applyBorder="1" applyAlignment="1">
      <alignment horizontal="center" vertical="center"/>
    </xf>
    <xf numFmtId="0" fontId="35" fillId="0" borderId="75" xfId="0" applyFont="1" applyBorder="1">
      <alignment vertical="center"/>
    </xf>
    <xf numFmtId="0" fontId="35" fillId="0" borderId="82" xfId="0" applyFont="1" applyBorder="1">
      <alignment vertical="center"/>
    </xf>
    <xf numFmtId="0" fontId="35" fillId="0" borderId="89" xfId="0" applyFont="1" applyBorder="1">
      <alignment vertical="center"/>
    </xf>
    <xf numFmtId="0" fontId="35" fillId="0" borderId="96" xfId="0" applyFont="1" applyBorder="1">
      <alignment vertical="center"/>
    </xf>
    <xf numFmtId="0" fontId="34" fillId="0" borderId="0" xfId="0" applyFont="1">
      <alignment vertical="center"/>
    </xf>
    <xf numFmtId="0" fontId="35" fillId="5" borderId="77" xfId="0" applyFont="1" applyFill="1" applyBorder="1" applyAlignment="1" applyProtection="1">
      <alignment vertical="center" wrapText="1"/>
      <protection locked="0"/>
    </xf>
    <xf numFmtId="0" fontId="35" fillId="5" borderId="78" xfId="0" applyFont="1" applyFill="1" applyBorder="1" applyAlignment="1" applyProtection="1">
      <alignment vertical="center" wrapText="1"/>
      <protection locked="0"/>
    </xf>
    <xf numFmtId="56" fontId="35" fillId="5" borderId="79" xfId="0" applyNumberFormat="1" applyFont="1" applyFill="1" applyBorder="1" applyAlignment="1" applyProtection="1">
      <alignment vertical="center" wrapText="1"/>
      <protection locked="0"/>
    </xf>
    <xf numFmtId="0" fontId="35" fillId="5" borderId="80" xfId="0" applyFont="1" applyFill="1" applyBorder="1" applyAlignment="1" applyProtection="1">
      <alignment vertical="center" wrapText="1"/>
      <protection locked="0"/>
    </xf>
    <xf numFmtId="0" fontId="35" fillId="5" borderId="76" xfId="0" applyFont="1" applyFill="1" applyBorder="1" applyAlignment="1" applyProtection="1">
      <alignment vertical="center" wrapText="1"/>
      <protection locked="0"/>
    </xf>
    <xf numFmtId="0" fontId="35" fillId="5" borderId="81" xfId="0" applyFont="1" applyFill="1" applyBorder="1" applyAlignment="1" applyProtection="1">
      <alignment vertical="center" wrapText="1"/>
      <protection locked="0"/>
    </xf>
    <xf numFmtId="0" fontId="35" fillId="5" borderId="84" xfId="0" applyFont="1" applyFill="1" applyBorder="1" applyAlignment="1" applyProtection="1">
      <alignment vertical="center" wrapText="1"/>
      <protection locked="0"/>
    </xf>
    <xf numFmtId="0" fontId="35" fillId="5" borderId="85" xfId="0" applyFont="1" applyFill="1" applyBorder="1" applyAlignment="1" applyProtection="1">
      <alignment vertical="center" wrapText="1"/>
      <protection locked="0"/>
    </xf>
    <xf numFmtId="0" fontId="35" fillId="5" borderId="86" xfId="0" applyFont="1" applyFill="1" applyBorder="1" applyAlignment="1" applyProtection="1">
      <alignment vertical="center" wrapText="1"/>
      <protection locked="0"/>
    </xf>
    <xf numFmtId="0" fontId="35" fillId="5" borderId="87" xfId="0" applyFont="1" applyFill="1" applyBorder="1" applyAlignment="1" applyProtection="1">
      <alignment vertical="center" wrapText="1"/>
      <protection locked="0"/>
    </xf>
    <xf numFmtId="0" fontId="35" fillId="5" borderId="83" xfId="0" applyFont="1" applyFill="1" applyBorder="1" applyAlignment="1" applyProtection="1">
      <alignment vertical="center" wrapText="1"/>
      <protection locked="0"/>
    </xf>
    <xf numFmtId="0" fontId="35" fillId="5" borderId="88" xfId="0" applyFont="1" applyFill="1" applyBorder="1" applyAlignment="1" applyProtection="1">
      <alignment vertical="center" wrapText="1"/>
      <protection locked="0"/>
    </xf>
    <xf numFmtId="0" fontId="35" fillId="5" borderId="91" xfId="0" applyFont="1" applyFill="1" applyBorder="1" applyAlignment="1" applyProtection="1">
      <alignment vertical="center" wrapText="1"/>
      <protection locked="0"/>
    </xf>
    <xf numFmtId="0" fontId="35" fillId="5" borderId="92" xfId="0" applyFont="1" applyFill="1" applyBorder="1" applyAlignment="1" applyProtection="1">
      <alignment vertical="center" wrapText="1"/>
      <protection locked="0"/>
    </xf>
    <xf numFmtId="0" fontId="35" fillId="5" borderId="93" xfId="0" applyFont="1" applyFill="1" applyBorder="1" applyAlignment="1" applyProtection="1">
      <alignment vertical="center" wrapText="1"/>
      <protection locked="0"/>
    </xf>
    <xf numFmtId="0" fontId="35" fillId="5" borderId="94" xfId="0" applyFont="1" applyFill="1" applyBorder="1" applyAlignment="1" applyProtection="1">
      <alignment vertical="center" wrapText="1"/>
      <protection locked="0"/>
    </xf>
    <xf numFmtId="0" fontId="35" fillId="5" borderId="90" xfId="0" applyFont="1" applyFill="1" applyBorder="1" applyAlignment="1" applyProtection="1">
      <alignment vertical="center" wrapText="1"/>
      <protection locked="0"/>
    </xf>
    <xf numFmtId="0" fontId="35" fillId="5" borderId="95" xfId="0" applyFont="1" applyFill="1" applyBorder="1" applyAlignment="1" applyProtection="1">
      <alignment vertical="center" wrapText="1"/>
      <protection locked="0"/>
    </xf>
    <xf numFmtId="0" fontId="35" fillId="5" borderId="98" xfId="0" applyFont="1" applyFill="1" applyBorder="1" applyAlignment="1" applyProtection="1">
      <alignment vertical="center" wrapText="1"/>
      <protection locked="0"/>
    </xf>
    <xf numFmtId="0" fontId="35" fillId="5" borderId="99" xfId="0" applyFont="1" applyFill="1" applyBorder="1" applyAlignment="1" applyProtection="1">
      <alignment vertical="center" wrapText="1"/>
      <protection locked="0"/>
    </xf>
    <xf numFmtId="0" fontId="35" fillId="5" borderId="100" xfId="0" applyFont="1" applyFill="1" applyBorder="1" applyAlignment="1" applyProtection="1">
      <alignment vertical="center" wrapText="1"/>
      <protection locked="0"/>
    </xf>
    <xf numFmtId="0" fontId="35" fillId="5" borderId="101" xfId="0" applyFont="1" applyFill="1" applyBorder="1" applyAlignment="1" applyProtection="1">
      <alignment vertical="center" wrapText="1"/>
      <protection locked="0"/>
    </xf>
    <xf numFmtId="0" fontId="35" fillId="5" borderId="97" xfId="0" applyFont="1" applyFill="1" applyBorder="1" applyAlignment="1" applyProtection="1">
      <alignment vertical="center" wrapText="1"/>
      <protection locked="0"/>
    </xf>
    <xf numFmtId="0" fontId="35" fillId="5" borderId="102" xfId="0" applyFont="1" applyFill="1" applyBorder="1" applyAlignment="1" applyProtection="1">
      <alignment vertical="center" wrapText="1"/>
      <protection locked="0"/>
    </xf>
    <xf numFmtId="0" fontId="9" fillId="6" borderId="0" xfId="0" applyFont="1" applyFill="1" applyAlignment="1" applyProtection="1">
      <alignment vertical="center"/>
      <protection locked="0"/>
    </xf>
    <xf numFmtId="0" fontId="22" fillId="6" borderId="0" xfId="0" applyFont="1" applyFill="1" applyProtection="1">
      <alignment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10" fillId="0" borderId="0" xfId="0" applyFont="1" applyBorder="1" applyProtection="1">
      <alignment vertical="center"/>
      <protection locked="0"/>
    </xf>
    <xf numFmtId="0" fontId="10" fillId="0" borderId="0" xfId="0" applyFont="1" applyBorder="1" applyAlignment="1" applyProtection="1">
      <alignment horizontal="center" vertical="center"/>
      <protection locked="0"/>
    </xf>
    <xf numFmtId="0" fontId="10" fillId="0" borderId="13"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4" xfId="0" applyFont="1" applyBorder="1" applyProtection="1">
      <alignment vertical="center"/>
      <protection locked="0"/>
    </xf>
    <xf numFmtId="0" fontId="10" fillId="0" borderId="16" xfId="0" applyFont="1" applyBorder="1" applyProtection="1">
      <alignment vertical="center"/>
      <protection locked="0"/>
    </xf>
    <xf numFmtId="0" fontId="10" fillId="0" borderId="11"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12" xfId="0" applyFont="1" applyBorder="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1" xfId="0" applyFont="1" applyBorder="1" applyProtection="1">
      <alignment vertical="center"/>
      <protection locked="0"/>
    </xf>
    <xf numFmtId="0" fontId="10" fillId="0" borderId="2" xfId="0" applyFont="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29" fillId="0" borderId="0" xfId="0" applyFont="1" applyProtection="1">
      <alignment vertical="center"/>
      <protection locked="0"/>
    </xf>
    <xf numFmtId="0" fontId="10" fillId="0" borderId="1" xfId="0" applyFont="1" applyBorder="1" applyProtection="1">
      <alignment vertical="center"/>
    </xf>
    <xf numFmtId="0" fontId="10" fillId="0" borderId="2" xfId="0" applyFont="1" applyBorder="1" applyProtection="1">
      <alignment vertical="center"/>
    </xf>
    <xf numFmtId="0" fontId="10" fillId="0" borderId="3" xfId="0" applyFont="1" applyBorder="1" applyProtection="1">
      <alignment vertical="center"/>
    </xf>
    <xf numFmtId="0" fontId="10" fillId="0" borderId="13" xfId="0" applyFont="1" applyBorder="1" applyProtection="1">
      <alignment vertical="center"/>
    </xf>
    <xf numFmtId="0" fontId="10" fillId="0" borderId="14" xfId="0" applyFont="1" applyBorder="1" applyProtection="1">
      <alignment vertical="center"/>
    </xf>
    <xf numFmtId="0" fontId="10" fillId="0" borderId="16" xfId="0" applyFont="1" applyBorder="1" applyProtection="1">
      <alignment vertical="center"/>
    </xf>
    <xf numFmtId="0" fontId="10" fillId="0" borderId="14" xfId="0" applyFont="1" applyBorder="1" applyAlignment="1" applyProtection="1">
      <alignment vertical="center"/>
    </xf>
    <xf numFmtId="0" fontId="10" fillId="0" borderId="16" xfId="0" applyFont="1" applyBorder="1" applyAlignment="1" applyProtection="1">
      <alignment vertical="center"/>
    </xf>
    <xf numFmtId="0" fontId="10" fillId="0" borderId="21" xfId="0" applyFont="1" applyBorder="1" applyProtection="1">
      <alignment vertical="center"/>
    </xf>
    <xf numFmtId="0" fontId="10" fillId="0" borderId="22" xfId="0" applyFont="1" applyBorder="1" applyProtection="1">
      <alignment vertical="center"/>
    </xf>
    <xf numFmtId="0" fontId="10" fillId="0" borderId="23" xfId="0" applyFont="1" applyBorder="1" applyProtection="1">
      <alignment vertical="center"/>
    </xf>
    <xf numFmtId="176" fontId="10" fillId="0" borderId="22" xfId="0" applyNumberFormat="1" applyFont="1" applyBorder="1" applyAlignment="1" applyProtection="1">
      <alignment vertical="center"/>
    </xf>
    <xf numFmtId="0" fontId="10" fillId="0" borderId="23" xfId="0" applyFont="1" applyBorder="1" applyAlignment="1" applyProtection="1">
      <alignment vertical="center"/>
    </xf>
    <xf numFmtId="0" fontId="10" fillId="0" borderId="22" xfId="0" applyFont="1" applyBorder="1" applyAlignment="1" applyProtection="1">
      <alignment vertical="center"/>
    </xf>
    <xf numFmtId="0" fontId="10" fillId="0" borderId="15" xfId="0" applyFont="1" applyBorder="1" applyProtection="1">
      <alignment vertical="center"/>
    </xf>
    <xf numFmtId="0" fontId="10" fillId="0" borderId="7" xfId="0" applyFont="1" applyBorder="1" applyProtection="1">
      <alignment vertical="center"/>
    </xf>
    <xf numFmtId="176" fontId="10" fillId="0" borderId="25" xfId="0" applyNumberFormat="1" applyFont="1" applyBorder="1" applyAlignment="1" applyProtection="1">
      <alignment vertical="center"/>
    </xf>
    <xf numFmtId="0" fontId="10" fillId="0" borderId="26" xfId="0" applyFont="1" applyBorder="1" applyAlignment="1" applyProtection="1">
      <alignment vertical="center"/>
    </xf>
    <xf numFmtId="176" fontId="10" fillId="0" borderId="14" xfId="0" applyNumberFormat="1" applyFont="1" applyBorder="1" applyAlignment="1" applyProtection="1">
      <alignment vertical="center"/>
    </xf>
    <xf numFmtId="0" fontId="10" fillId="0" borderId="8" xfId="0" applyFont="1" applyBorder="1" applyProtection="1">
      <alignment vertical="center"/>
    </xf>
    <xf numFmtId="176" fontId="10" fillId="0" borderId="8" xfId="0" applyNumberFormat="1" applyFont="1" applyBorder="1" applyAlignment="1" applyProtection="1">
      <alignment vertical="center"/>
    </xf>
    <xf numFmtId="0" fontId="10" fillId="0" borderId="12" xfId="0" applyFont="1" applyBorder="1" applyAlignment="1" applyProtection="1">
      <alignment vertical="center"/>
    </xf>
    <xf numFmtId="176" fontId="10" fillId="0" borderId="28" xfId="0" applyNumberFormat="1" applyFont="1" applyBorder="1" applyAlignment="1" applyProtection="1">
      <alignment vertical="center"/>
    </xf>
    <xf numFmtId="0" fontId="10" fillId="0" borderId="29" xfId="0" applyFont="1" applyBorder="1" applyAlignment="1" applyProtection="1">
      <alignment vertical="center"/>
    </xf>
    <xf numFmtId="0" fontId="10" fillId="0" borderId="25" xfId="0" applyFont="1" applyBorder="1" applyProtection="1">
      <alignment vertical="center"/>
    </xf>
    <xf numFmtId="0" fontId="10" fillId="0" borderId="24" xfId="0" applyFont="1" applyBorder="1" applyProtection="1">
      <alignment vertical="center"/>
    </xf>
    <xf numFmtId="176" fontId="10" fillId="0" borderId="2" xfId="0" applyNumberFormat="1" applyFont="1" applyBorder="1" applyAlignment="1" applyProtection="1">
      <alignment vertical="center"/>
    </xf>
    <xf numFmtId="0" fontId="10" fillId="0" borderId="3" xfId="0" applyFont="1" applyBorder="1" applyAlignment="1" applyProtection="1">
      <alignment vertical="center"/>
    </xf>
    <xf numFmtId="0" fontId="29" fillId="0" borderId="0" xfId="0" applyFont="1" applyProtection="1">
      <alignment vertical="center"/>
    </xf>
    <xf numFmtId="0" fontId="16" fillId="0" borderId="0" xfId="0" applyFont="1" applyProtection="1">
      <alignment vertical="center"/>
    </xf>
    <xf numFmtId="0" fontId="9" fillId="0" borderId="0" xfId="0" applyFont="1" applyProtection="1">
      <alignment vertical="center"/>
    </xf>
    <xf numFmtId="0" fontId="29"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Font="1" applyAlignment="1" applyProtection="1">
      <alignment horizontal="left" vertical="center"/>
    </xf>
    <xf numFmtId="0" fontId="8" fillId="0" borderId="0" xfId="0" applyFont="1" applyProtection="1">
      <alignment vertical="center"/>
    </xf>
    <xf numFmtId="0" fontId="19" fillId="0" borderId="0" xfId="0" applyFont="1" applyAlignment="1" applyProtection="1">
      <alignment horizontal="right" vertical="center"/>
    </xf>
    <xf numFmtId="0" fontId="12" fillId="0" borderId="0" xfId="0" applyFont="1" applyFill="1" applyBorder="1" applyAlignment="1" applyProtection="1">
      <alignment horizontal="left" vertical="center"/>
    </xf>
    <xf numFmtId="0" fontId="8" fillId="0" borderId="0" xfId="0" applyFont="1" applyFill="1" applyAlignment="1" applyProtection="1">
      <alignment horizontal="right" vertical="center"/>
    </xf>
    <xf numFmtId="0" fontId="5" fillId="3" borderId="36" xfId="0" applyFont="1" applyFill="1" applyBorder="1" applyAlignment="1" applyProtection="1">
      <alignment horizontal="center" vertical="center"/>
    </xf>
    <xf numFmtId="0" fontId="5" fillId="3" borderId="50"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3" borderId="37" xfId="0" applyFont="1" applyFill="1" applyBorder="1" applyAlignment="1" applyProtection="1">
      <alignment horizontal="center" vertical="center"/>
    </xf>
    <xf numFmtId="178" fontId="8" fillId="0" borderId="36" xfId="0" applyNumberFormat="1" applyFont="1" applyBorder="1" applyAlignment="1" applyProtection="1">
      <alignment horizontal="center" vertical="center" shrinkToFit="1"/>
    </xf>
    <xf numFmtId="178" fontId="8" fillId="0" borderId="1" xfId="0" applyNumberFormat="1" applyFont="1" applyBorder="1" applyAlignment="1" applyProtection="1">
      <alignment horizontal="center" vertical="center" shrinkToFit="1"/>
    </xf>
    <xf numFmtId="178" fontId="8" fillId="0" borderId="36" xfId="4" applyNumberFormat="1" applyFont="1" applyBorder="1" applyAlignment="1" applyProtection="1">
      <alignment horizontal="right" vertical="center" shrinkToFit="1"/>
    </xf>
    <xf numFmtId="178" fontId="8" fillId="0" borderId="48" xfId="4" applyNumberFormat="1" applyFont="1" applyBorder="1" applyAlignment="1" applyProtection="1">
      <alignment horizontal="right" vertical="center" shrinkToFit="1"/>
    </xf>
    <xf numFmtId="178" fontId="8" fillId="0" borderId="3" xfId="4" applyNumberFormat="1" applyFont="1" applyBorder="1" applyAlignment="1" applyProtection="1">
      <alignment horizontal="right" vertical="center" shrinkToFit="1"/>
    </xf>
    <xf numFmtId="178" fontId="8" fillId="0" borderId="38" xfId="4" applyNumberFormat="1" applyFont="1" applyBorder="1" applyAlignment="1" applyProtection="1">
      <alignment horizontal="right" vertical="center" shrinkToFit="1"/>
    </xf>
    <xf numFmtId="178" fontId="8" fillId="0" borderId="38" xfId="4" applyNumberFormat="1" applyFont="1" applyFill="1" applyBorder="1" applyAlignment="1" applyProtection="1">
      <alignment horizontal="right" vertical="center" shrinkToFit="1"/>
    </xf>
    <xf numFmtId="178" fontId="8" fillId="0" borderId="0" xfId="0" applyNumberFormat="1" applyFont="1" applyProtection="1">
      <alignment vertical="center"/>
    </xf>
    <xf numFmtId="178" fontId="8" fillId="0" borderId="18" xfId="0" applyNumberFormat="1" applyFont="1" applyBorder="1" applyAlignment="1" applyProtection="1">
      <alignment horizontal="center" vertical="center" shrinkToFit="1"/>
    </xf>
    <xf numFmtId="178" fontId="8" fillId="0" borderId="4" xfId="0" applyNumberFormat="1" applyFont="1" applyBorder="1" applyAlignment="1" applyProtection="1">
      <alignment horizontal="center" vertical="center" shrinkToFit="1"/>
    </xf>
    <xf numFmtId="178" fontId="8" fillId="0" borderId="51" xfId="4" applyNumberFormat="1" applyFont="1" applyBorder="1" applyAlignment="1" applyProtection="1">
      <alignment horizontal="right" vertical="center" shrinkToFit="1"/>
    </xf>
    <xf numFmtId="178" fontId="8" fillId="0" borderId="49" xfId="4" applyNumberFormat="1" applyFont="1" applyBorder="1" applyAlignment="1" applyProtection="1">
      <alignment horizontal="right" vertical="center" shrinkToFit="1"/>
    </xf>
    <xf numFmtId="178" fontId="8" fillId="0" borderId="44" xfId="4" applyNumberFormat="1" applyFont="1" applyBorder="1" applyAlignment="1" applyProtection="1">
      <alignment horizontal="right" vertical="center" shrinkToFit="1"/>
    </xf>
    <xf numFmtId="178" fontId="8" fillId="0" borderId="44" xfId="4" applyNumberFormat="1" applyFont="1" applyFill="1" applyBorder="1" applyAlignment="1" applyProtection="1">
      <alignment horizontal="right" vertical="center" shrinkToFit="1"/>
    </xf>
    <xf numFmtId="178" fontId="8" fillId="0" borderId="45" xfId="4" applyNumberFormat="1" applyFont="1" applyBorder="1" applyAlignment="1" applyProtection="1">
      <alignment horizontal="right" vertical="center" shrinkToFit="1"/>
    </xf>
    <xf numFmtId="178" fontId="8" fillId="0" borderId="52" xfId="4" applyNumberFormat="1" applyFont="1" applyBorder="1" applyAlignment="1" applyProtection="1">
      <alignment horizontal="right" vertical="center" shrinkToFit="1"/>
    </xf>
    <xf numFmtId="178" fontId="8" fillId="0" borderId="46" xfId="4" applyNumberFormat="1" applyFont="1" applyBorder="1" applyAlignment="1" applyProtection="1">
      <alignment horizontal="right" vertical="center" shrinkToFit="1"/>
    </xf>
    <xf numFmtId="178" fontId="8" fillId="0" borderId="43" xfId="4" applyNumberFormat="1" applyFont="1" applyBorder="1" applyAlignment="1" applyProtection="1">
      <alignment horizontal="right" vertical="center" shrinkToFit="1"/>
    </xf>
    <xf numFmtId="178" fontId="8" fillId="0" borderId="105" xfId="4" applyNumberFormat="1" applyFont="1" applyBorder="1" applyAlignment="1" applyProtection="1">
      <alignment horizontal="right" vertical="center" shrinkToFit="1"/>
    </xf>
    <xf numFmtId="178" fontId="8" fillId="0" borderId="47" xfId="4" applyNumberFormat="1" applyFont="1" applyBorder="1" applyAlignment="1" applyProtection="1">
      <alignment horizontal="right" vertical="center" shrinkToFit="1"/>
    </xf>
    <xf numFmtId="0" fontId="15" fillId="0" borderId="0" xfId="0" applyFont="1" applyProtection="1">
      <alignment vertical="center"/>
    </xf>
    <xf numFmtId="0" fontId="8" fillId="0" borderId="0" xfId="0" applyFont="1" applyFill="1" applyProtection="1">
      <alignment vertical="center"/>
    </xf>
    <xf numFmtId="0" fontId="5" fillId="0" borderId="0" xfId="0" applyFont="1" applyFill="1" applyAlignment="1" applyProtection="1">
      <alignment horizontal="center" vertical="center" shrinkToFit="1"/>
    </xf>
    <xf numFmtId="0" fontId="5" fillId="0" borderId="0" xfId="0" applyFont="1" applyFill="1" applyProtection="1">
      <alignment vertical="center"/>
    </xf>
    <xf numFmtId="0" fontId="15" fillId="0" borderId="0" xfId="0"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35" fillId="0" borderId="76" xfId="0" applyNumberFormat="1" applyFont="1" applyBorder="1" applyAlignment="1" applyProtection="1">
      <alignment vertical="center" wrapText="1"/>
    </xf>
    <xf numFmtId="0" fontId="35" fillId="0" borderId="83" xfId="0" applyFont="1" applyBorder="1" applyAlignment="1" applyProtection="1">
      <alignment vertical="center" wrapText="1"/>
    </xf>
    <xf numFmtId="0" fontId="35" fillId="0" borderId="90" xfId="0" applyFont="1" applyBorder="1" applyAlignment="1" applyProtection="1">
      <alignment vertical="center" wrapText="1"/>
    </xf>
    <xf numFmtId="0" fontId="35" fillId="0" borderId="97" xfId="0" applyFont="1" applyBorder="1" applyAlignment="1" applyProtection="1">
      <alignment vertical="center" wrapText="1"/>
    </xf>
    <xf numFmtId="0" fontId="25" fillId="0" borderId="36" xfId="0" applyFont="1" applyBorder="1" applyAlignment="1" applyProtection="1">
      <alignment horizontal="center" vertical="center"/>
      <protection locked="0"/>
    </xf>
    <xf numFmtId="0" fontId="25" fillId="6" borderId="36"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protection locked="0"/>
    </xf>
    <xf numFmtId="181" fontId="25" fillId="6" borderId="36" xfId="0" applyNumberFormat="1" applyFont="1" applyFill="1" applyBorder="1" applyAlignment="1" applyProtection="1">
      <alignment horizontal="left" vertical="center"/>
      <protection locked="0"/>
    </xf>
    <xf numFmtId="0" fontId="9" fillId="6" borderId="0" xfId="0" applyFont="1" applyFill="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6" borderId="36"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center" wrapText="1"/>
      <protection locked="0"/>
    </xf>
    <xf numFmtId="0" fontId="10" fillId="6" borderId="0" xfId="0" applyFont="1" applyFill="1" applyBorder="1" applyAlignment="1" applyProtection="1">
      <alignment horizontal="left" vertical="center" wrapText="1"/>
      <protection locked="0"/>
    </xf>
    <xf numFmtId="0" fontId="10" fillId="6" borderId="10" xfId="0" applyFont="1" applyFill="1" applyBorder="1" applyAlignment="1" applyProtection="1">
      <alignment horizontal="left" vertical="center" wrapText="1"/>
      <protection locked="0"/>
    </xf>
    <xf numFmtId="0" fontId="10" fillId="6" borderId="11"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left" vertical="center" wrapText="1"/>
      <protection locked="0"/>
    </xf>
    <xf numFmtId="0" fontId="10" fillId="6" borderId="12" xfId="0" applyFont="1" applyFill="1" applyBorder="1" applyAlignment="1" applyProtection="1">
      <alignment horizontal="left" vertical="center" wrapText="1"/>
      <protection locked="0"/>
    </xf>
    <xf numFmtId="0" fontId="25" fillId="6" borderId="1" xfId="0" applyFont="1" applyFill="1" applyBorder="1" applyAlignment="1" applyProtection="1">
      <alignment horizontal="left" vertical="center" wrapText="1"/>
      <protection locked="0"/>
    </xf>
    <xf numFmtId="0" fontId="25" fillId="6" borderId="2" xfId="0" applyFont="1" applyFill="1" applyBorder="1" applyAlignment="1" applyProtection="1">
      <alignment horizontal="left" vertical="center" wrapText="1"/>
      <protection locked="0"/>
    </xf>
    <xf numFmtId="0" fontId="25" fillId="6" borderId="3" xfId="0" applyFont="1" applyFill="1" applyBorder="1" applyAlignment="1" applyProtection="1">
      <alignment horizontal="left" vertical="center" wrapText="1"/>
      <protection locked="0"/>
    </xf>
    <xf numFmtId="0" fontId="25" fillId="6" borderId="36" xfId="0" applyFont="1" applyFill="1" applyBorder="1" applyAlignment="1" applyProtection="1">
      <alignment horizontal="center" vertical="center"/>
      <protection locked="0"/>
    </xf>
    <xf numFmtId="0" fontId="25" fillId="6" borderId="36" xfId="0" applyFont="1" applyFill="1" applyBorder="1" applyAlignment="1" applyProtection="1">
      <alignment horizontal="left" vertical="center"/>
      <protection locked="0"/>
    </xf>
    <xf numFmtId="179" fontId="25" fillId="6" borderId="36" xfId="0" applyNumberFormat="1" applyFont="1" applyFill="1" applyBorder="1" applyAlignment="1" applyProtection="1">
      <alignment horizontal="center" vertical="center"/>
      <protection locked="0"/>
    </xf>
    <xf numFmtId="0" fontId="25" fillId="0" borderId="36" xfId="0" applyFont="1" applyBorder="1" applyAlignment="1" applyProtection="1">
      <alignment horizontal="left" vertical="center"/>
      <protection locked="0"/>
    </xf>
    <xf numFmtId="180" fontId="25" fillId="6" borderId="36" xfId="0" applyNumberFormat="1" applyFont="1" applyFill="1" applyBorder="1" applyAlignment="1" applyProtection="1">
      <alignment horizontal="center" vertical="center"/>
      <protection locked="0"/>
    </xf>
    <xf numFmtId="176" fontId="10" fillId="0" borderId="1" xfId="0" applyNumberFormat="1" applyFont="1" applyBorder="1" applyAlignment="1" applyProtection="1">
      <alignment vertical="center"/>
    </xf>
    <xf numFmtId="176" fontId="10" fillId="0" borderId="2" xfId="0" applyNumberFormat="1" applyFont="1" applyBorder="1" applyAlignment="1" applyProtection="1">
      <alignment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24" xfId="0" applyFont="1" applyBorder="1" applyAlignment="1" applyProtection="1">
      <alignment vertical="center"/>
    </xf>
    <xf numFmtId="0" fontId="10" fillId="0" borderId="25" xfId="0" applyFont="1" applyBorder="1" applyAlignment="1" applyProtection="1">
      <alignment vertical="center"/>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176" fontId="10" fillId="0" borderId="15" xfId="0" applyNumberFormat="1" applyFont="1" applyBorder="1" applyAlignment="1" applyProtection="1">
      <alignment vertical="center"/>
    </xf>
    <xf numFmtId="176" fontId="10" fillId="0" borderId="7" xfId="0" applyNumberFormat="1" applyFont="1" applyBorder="1" applyAlignment="1" applyProtection="1">
      <alignment vertical="center"/>
    </xf>
    <xf numFmtId="0" fontId="10" fillId="0" borderId="18" xfId="0" applyFont="1" applyBorder="1" applyAlignment="1" applyProtection="1">
      <alignment horizontal="center" vertical="center" textRotation="255"/>
    </xf>
    <xf numFmtId="0" fontId="10" fillId="0" borderId="19" xfId="0" applyFont="1" applyBorder="1" applyAlignment="1" applyProtection="1">
      <alignment horizontal="center" vertical="center" textRotation="255"/>
    </xf>
    <xf numFmtId="0" fontId="10" fillId="0" borderId="22"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176" fontId="10" fillId="0" borderId="21" xfId="0" applyNumberFormat="1" applyFont="1" applyBorder="1" applyAlignment="1" applyProtection="1">
      <alignment vertical="center"/>
    </xf>
    <xf numFmtId="176" fontId="10" fillId="0" borderId="22" xfId="0" applyNumberFormat="1" applyFont="1" applyBorder="1" applyAlignment="1" applyProtection="1">
      <alignment vertical="center"/>
    </xf>
    <xf numFmtId="176" fontId="10" fillId="0" borderId="27" xfId="0" applyNumberFormat="1" applyFont="1" applyBorder="1" applyAlignment="1" applyProtection="1">
      <alignment vertical="center"/>
    </xf>
    <xf numFmtId="176" fontId="10" fillId="0" borderId="28" xfId="0" applyNumberFormat="1" applyFont="1" applyBorder="1" applyAlignment="1" applyProtection="1">
      <alignment vertical="center"/>
    </xf>
    <xf numFmtId="0" fontId="10" fillId="0" borderId="27" xfId="0" applyFont="1" applyBorder="1" applyAlignment="1" applyProtection="1">
      <alignment vertical="center"/>
    </xf>
    <xf numFmtId="0" fontId="10" fillId="0" borderId="28" xfId="0" applyFont="1" applyBorder="1" applyAlignment="1" applyProtection="1">
      <alignment vertical="center"/>
    </xf>
    <xf numFmtId="0" fontId="10" fillId="0" borderId="28" xfId="0" applyFont="1" applyBorder="1" applyAlignment="1" applyProtection="1">
      <alignment horizontal="center" vertical="center"/>
    </xf>
    <xf numFmtId="0" fontId="10" fillId="0" borderId="29" xfId="0" applyFont="1" applyBorder="1" applyAlignment="1" applyProtection="1">
      <alignment horizontal="center" vertical="center"/>
    </xf>
    <xf numFmtId="176" fontId="10" fillId="0" borderId="13" xfId="0" applyNumberFormat="1" applyFont="1" applyBorder="1" applyAlignment="1" applyProtection="1">
      <alignment vertical="center"/>
    </xf>
    <xf numFmtId="176" fontId="10" fillId="0" borderId="14" xfId="0" applyNumberFormat="1" applyFont="1" applyBorder="1" applyAlignment="1" applyProtection="1">
      <alignment vertical="center"/>
    </xf>
    <xf numFmtId="0" fontId="10" fillId="0" borderId="11" xfId="0" applyFont="1" applyBorder="1" applyAlignment="1" applyProtection="1">
      <alignment vertical="center"/>
    </xf>
    <xf numFmtId="0" fontId="10" fillId="0" borderId="8" xfId="0" applyFont="1" applyBorder="1" applyAlignment="1" applyProtection="1">
      <alignment vertical="center"/>
    </xf>
    <xf numFmtId="0" fontId="10" fillId="0" borderId="8" xfId="0" applyFont="1" applyBorder="1" applyAlignment="1" applyProtection="1">
      <alignment horizontal="center" vertical="center"/>
    </xf>
    <xf numFmtId="0" fontId="10" fillId="0" borderId="12" xfId="0" applyFont="1" applyBorder="1" applyAlignment="1" applyProtection="1">
      <alignment horizontal="center" vertical="center"/>
    </xf>
    <xf numFmtId="176" fontId="10" fillId="0" borderId="11" xfId="0" applyNumberFormat="1" applyFont="1" applyBorder="1" applyAlignment="1" applyProtection="1">
      <alignment vertical="center"/>
    </xf>
    <xf numFmtId="176" fontId="10" fillId="0" borderId="8" xfId="0" applyNumberFormat="1" applyFont="1" applyBorder="1" applyAlignment="1" applyProtection="1">
      <alignment vertical="center"/>
    </xf>
    <xf numFmtId="0" fontId="10" fillId="0" borderId="18" xfId="0" applyFont="1" applyBorder="1" applyAlignment="1" applyProtection="1">
      <alignment horizontal="center" vertical="center" textRotation="255" shrinkToFit="1"/>
    </xf>
    <xf numFmtId="0" fontId="10" fillId="0" borderId="20" xfId="0" applyFont="1" applyBorder="1" applyAlignment="1" applyProtection="1">
      <alignment horizontal="center" vertical="center" textRotation="255" shrinkToFit="1"/>
    </xf>
    <xf numFmtId="0" fontId="10" fillId="0" borderId="13" xfId="0" applyFont="1" applyBorder="1" applyAlignment="1" applyProtection="1">
      <alignment vertical="center"/>
    </xf>
    <xf numFmtId="0" fontId="10" fillId="0" borderId="14" xfId="0" applyFont="1" applyBorder="1" applyAlignment="1" applyProtection="1">
      <alignment vertical="center"/>
    </xf>
    <xf numFmtId="0" fontId="10" fillId="0" borderId="14"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5" xfId="0" applyFont="1" applyBorder="1" applyAlignment="1" applyProtection="1">
      <alignment vertical="center"/>
    </xf>
    <xf numFmtId="0" fontId="10" fillId="0" borderId="7" xfId="0" applyFont="1" applyBorder="1" applyAlignment="1" applyProtection="1">
      <alignment vertical="center"/>
    </xf>
    <xf numFmtId="0" fontId="10" fillId="0" borderId="7"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24" xfId="0" applyNumberFormat="1" applyFont="1" applyBorder="1" applyAlignment="1" applyProtection="1">
      <alignment vertical="center"/>
    </xf>
    <xf numFmtId="176" fontId="10" fillId="0" borderId="25" xfId="0" applyNumberFormat="1" applyFont="1" applyBorder="1" applyAlignment="1" applyProtection="1">
      <alignment vertical="center"/>
    </xf>
    <xf numFmtId="0" fontId="10" fillId="0" borderId="21" xfId="0" applyFont="1" applyBorder="1" applyAlignment="1" applyProtection="1">
      <alignment horizontal="center" vertical="center"/>
    </xf>
    <xf numFmtId="176" fontId="10" fillId="0" borderId="21" xfId="0" applyNumberFormat="1" applyFont="1" applyBorder="1" applyAlignment="1" applyProtection="1">
      <alignment horizontal="center" vertical="center"/>
    </xf>
    <xf numFmtId="176" fontId="10" fillId="0" borderId="22" xfId="0" applyNumberFormat="1" applyFont="1" applyBorder="1" applyAlignment="1" applyProtection="1">
      <alignment horizontal="center" vertical="center"/>
    </xf>
    <xf numFmtId="0" fontId="10" fillId="0" borderId="20" xfId="0" applyFont="1" applyBorder="1" applyAlignment="1" applyProtection="1">
      <alignment horizontal="center" vertical="center" textRotation="255"/>
    </xf>
    <xf numFmtId="0" fontId="10" fillId="0" borderId="9"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0" fontId="16" fillId="0" borderId="30" xfId="0" applyFont="1" applyBorder="1" applyAlignment="1" applyProtection="1">
      <alignment horizontal="left" vertical="center" wrapText="1"/>
    </xf>
    <xf numFmtId="0" fontId="16" fillId="0" borderId="31" xfId="0" applyFont="1" applyBorder="1" applyAlignment="1" applyProtection="1">
      <alignment horizontal="left" vertical="center"/>
    </xf>
    <xf numFmtId="0" fontId="16" fillId="0" borderId="32" xfId="0" applyFont="1" applyBorder="1" applyAlignment="1" applyProtection="1">
      <alignment horizontal="left" vertical="center"/>
    </xf>
    <xf numFmtId="0" fontId="16" fillId="0" borderId="53" xfId="0" applyFont="1" applyBorder="1" applyAlignment="1" applyProtection="1">
      <alignment horizontal="left" vertical="center" wrapText="1"/>
    </xf>
    <xf numFmtId="0" fontId="16" fillId="0" borderId="54" xfId="0" applyFont="1" applyBorder="1" applyAlignment="1" applyProtection="1">
      <alignment horizontal="left" vertical="center"/>
    </xf>
    <xf numFmtId="0" fontId="16" fillId="0" borderId="55" xfId="0" applyFont="1" applyBorder="1" applyAlignment="1" applyProtection="1">
      <alignment horizontal="left" vertical="center"/>
    </xf>
    <xf numFmtId="0" fontId="16" fillId="0" borderId="33" xfId="0" applyFont="1" applyBorder="1" applyAlignment="1" applyProtection="1">
      <alignment horizontal="left" vertical="center"/>
    </xf>
    <xf numFmtId="0" fontId="16" fillId="0" borderId="34" xfId="0" applyFont="1" applyBorder="1" applyAlignment="1" applyProtection="1">
      <alignment horizontal="left" vertical="center"/>
    </xf>
    <xf numFmtId="0" fontId="16" fillId="0" borderId="35" xfId="0" applyFont="1" applyBorder="1" applyAlignment="1" applyProtection="1">
      <alignment horizontal="left" vertical="center"/>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 xfId="0" applyFont="1" applyBorder="1" applyAlignment="1" applyProtection="1">
      <alignment horizontal="center" vertical="center" shrinkToFit="1"/>
    </xf>
    <xf numFmtId="0" fontId="16" fillId="0" borderId="2" xfId="0" applyFont="1" applyBorder="1" applyAlignment="1" applyProtection="1">
      <alignment horizontal="center" vertical="center" shrinkToFit="1"/>
    </xf>
    <xf numFmtId="0" fontId="16" fillId="0" borderId="3" xfId="0" applyFont="1" applyBorder="1" applyAlignment="1" applyProtection="1">
      <alignment horizontal="center" vertical="center" shrinkToFit="1"/>
    </xf>
    <xf numFmtId="0" fontId="16" fillId="0" borderId="2"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0" fillId="0" borderId="18" xfId="0" applyFont="1" applyBorder="1" applyAlignment="1" applyProtection="1">
      <alignment horizontal="center" vertical="center" textRotation="255"/>
      <protection locked="0"/>
    </xf>
    <xf numFmtId="0" fontId="10" fillId="0" borderId="19" xfId="0" applyFont="1" applyBorder="1" applyAlignment="1" applyProtection="1">
      <alignment horizontal="center" vertical="center" textRotation="255"/>
      <protection locked="0"/>
    </xf>
    <xf numFmtId="0" fontId="10" fillId="0" borderId="20" xfId="0" applyFont="1" applyBorder="1" applyAlignment="1" applyProtection="1">
      <alignment horizontal="center" vertical="center" textRotation="255"/>
      <protection locked="0"/>
    </xf>
    <xf numFmtId="0" fontId="10" fillId="6" borderId="13" xfId="0" applyFont="1" applyFill="1" applyBorder="1" applyAlignment="1" applyProtection="1">
      <alignment vertical="center" wrapText="1"/>
      <protection locked="0"/>
    </xf>
    <xf numFmtId="0" fontId="10" fillId="6" borderId="14" xfId="0" applyFont="1" applyFill="1" applyBorder="1" applyAlignment="1" applyProtection="1">
      <alignment vertical="center" wrapText="1"/>
      <protection locked="0"/>
    </xf>
    <xf numFmtId="0" fontId="10" fillId="6" borderId="16" xfId="0" applyFont="1" applyFill="1" applyBorder="1" applyAlignment="1" applyProtection="1">
      <alignment vertical="center" wrapText="1"/>
      <protection locked="0"/>
    </xf>
    <xf numFmtId="0" fontId="10" fillId="6" borderId="15" xfId="0" applyFont="1" applyFill="1" applyBorder="1" applyAlignment="1" applyProtection="1">
      <alignment vertical="center" wrapText="1"/>
      <protection locked="0"/>
    </xf>
    <xf numFmtId="0" fontId="10" fillId="6" borderId="7" xfId="0" applyFont="1" applyFill="1" applyBorder="1" applyAlignment="1" applyProtection="1">
      <alignment vertical="center" wrapText="1"/>
      <protection locked="0"/>
    </xf>
    <xf numFmtId="0" fontId="10" fillId="6" borderId="17" xfId="0" applyFont="1" applyFill="1" applyBorder="1" applyAlignment="1" applyProtection="1">
      <alignment vertical="center" wrapText="1"/>
      <protection locked="0"/>
    </xf>
    <xf numFmtId="0" fontId="10" fillId="0" borderId="4" xfId="0" applyFont="1" applyBorder="1" applyAlignment="1" applyProtection="1">
      <alignment vertical="center"/>
      <protection locked="0"/>
    </xf>
    <xf numFmtId="0" fontId="10" fillId="0" borderId="5"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12" xfId="0" applyFont="1" applyBorder="1" applyAlignment="1" applyProtection="1">
      <alignment vertical="center"/>
      <protection locked="0"/>
    </xf>
    <xf numFmtId="49" fontId="10" fillId="6" borderId="5" xfId="0" applyNumberFormat="1" applyFont="1" applyFill="1" applyBorder="1" applyAlignment="1" applyProtection="1">
      <alignment horizontal="center" vertical="center"/>
      <protection locked="0"/>
    </xf>
    <xf numFmtId="0" fontId="10" fillId="6" borderId="1" xfId="0" applyFont="1" applyFill="1" applyBorder="1" applyAlignment="1" applyProtection="1">
      <alignment vertical="center"/>
      <protection locked="0"/>
    </xf>
    <xf numFmtId="0" fontId="10" fillId="6" borderId="2" xfId="0" applyFont="1" applyFill="1" applyBorder="1" applyAlignment="1" applyProtection="1">
      <alignment vertical="center"/>
      <protection locked="0"/>
    </xf>
    <xf numFmtId="0" fontId="10" fillId="6" borderId="3" xfId="0" applyFont="1" applyFill="1" applyBorder="1" applyAlignment="1" applyProtection="1">
      <alignment vertical="center"/>
      <protection locked="0"/>
    </xf>
    <xf numFmtId="0" fontId="10" fillId="6" borderId="1" xfId="0" applyFont="1" applyFill="1" applyBorder="1" applyAlignment="1" applyProtection="1">
      <alignment vertical="center" wrapText="1"/>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22"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5" fillId="3" borderId="37" xfId="0" applyFont="1" applyFill="1" applyBorder="1" applyAlignment="1" applyProtection="1">
      <alignment horizontal="center" vertical="center"/>
    </xf>
    <xf numFmtId="0" fontId="5" fillId="3" borderId="38" xfId="0" applyFont="1" applyFill="1" applyBorder="1" applyAlignment="1" applyProtection="1">
      <alignment horizontal="center" vertical="center"/>
    </xf>
    <xf numFmtId="178" fontId="8" fillId="0" borderId="56" xfId="0" applyNumberFormat="1" applyFont="1" applyBorder="1" applyAlignment="1" applyProtection="1">
      <alignment horizontal="center" vertical="center" shrinkToFit="1"/>
    </xf>
    <xf numFmtId="178" fontId="8" fillId="0" borderId="57" xfId="0" applyNumberFormat="1" applyFont="1" applyBorder="1" applyAlignment="1" applyProtection="1">
      <alignment horizontal="center" vertical="center" shrinkToFit="1"/>
    </xf>
    <xf numFmtId="178" fontId="8" fillId="0" borderId="58" xfId="0" applyNumberFormat="1" applyFont="1" applyBorder="1" applyAlignment="1" applyProtection="1">
      <alignment horizontal="center" vertical="center" shrinkToFit="1"/>
    </xf>
    <xf numFmtId="0" fontId="8" fillId="0" borderId="0" xfId="0" applyFont="1" applyAlignment="1" applyProtection="1">
      <alignment horizontal="left" vertical="center"/>
    </xf>
    <xf numFmtId="0" fontId="8" fillId="3" borderId="36" xfId="0" applyFont="1" applyFill="1" applyBorder="1" applyAlignment="1" applyProtection="1">
      <alignment horizontal="center" vertical="center" shrinkToFit="1"/>
    </xf>
    <xf numFmtId="0" fontId="5" fillId="3" borderId="36"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5" fillId="3" borderId="36" xfId="0" applyFont="1" applyFill="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5" fillId="3" borderId="104" xfId="0" applyFont="1" applyFill="1" applyBorder="1" applyAlignment="1" applyProtection="1">
      <alignment horizontal="center" vertical="center" wrapText="1"/>
    </xf>
    <xf numFmtId="0" fontId="5" fillId="3" borderId="103" xfId="0"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0" fillId="0" borderId="0" xfId="0" applyFont="1" applyFill="1" applyAlignment="1" applyProtection="1">
      <alignment horizontal="right" vertical="center"/>
      <protection locked="0"/>
    </xf>
    <xf numFmtId="0" fontId="5" fillId="0" borderId="0"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protection locked="0"/>
    </xf>
    <xf numFmtId="49" fontId="7" fillId="0" borderId="56" xfId="0" applyNumberFormat="1" applyFont="1" applyFill="1" applyBorder="1" applyAlignment="1">
      <alignment horizontal="center" vertical="center" wrapText="1"/>
    </xf>
    <xf numFmtId="49" fontId="7" fillId="0" borderId="57" xfId="0" applyNumberFormat="1" applyFont="1" applyFill="1" applyBorder="1" applyAlignment="1">
      <alignment horizontal="center" vertical="center" wrapText="1"/>
    </xf>
    <xf numFmtId="49" fontId="7" fillId="0" borderId="58" xfId="0" applyNumberFormat="1" applyFont="1" applyFill="1" applyBorder="1" applyAlignment="1">
      <alignment horizontal="center"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20" xfId="0" applyFont="1" applyFill="1" applyBorder="1" applyAlignment="1">
      <alignment horizontal="center" vertical="center"/>
    </xf>
    <xf numFmtId="0" fontId="14" fillId="2" borderId="62" xfId="0" applyFont="1" applyFill="1" applyBorder="1" applyAlignment="1">
      <alignment horizontal="left" vertical="center" wrapText="1"/>
    </xf>
    <xf numFmtId="0" fontId="14" fillId="2" borderId="0" xfId="0" applyFont="1" applyFill="1" applyBorder="1" applyAlignment="1">
      <alignment horizontal="left" vertical="center"/>
    </xf>
    <xf numFmtId="0" fontId="14" fillId="2" borderId="62" xfId="0" applyFont="1" applyFill="1" applyBorder="1" applyAlignment="1">
      <alignment horizontal="left" vertical="center"/>
    </xf>
    <xf numFmtId="0" fontId="6" fillId="5" borderId="36" xfId="0" applyFont="1" applyFill="1" applyBorder="1" applyAlignment="1" applyProtection="1">
      <alignment vertical="center" shrinkToFit="1"/>
      <protection locked="0"/>
    </xf>
    <xf numFmtId="177" fontId="6" fillId="5" borderId="36" xfId="4" applyNumberFormat="1" applyFont="1" applyFill="1" applyBorder="1" applyAlignment="1" applyProtection="1">
      <alignment vertical="center" shrinkToFit="1"/>
      <protection locked="0"/>
    </xf>
    <xf numFmtId="0" fontId="6" fillId="5" borderId="36" xfId="0" applyFont="1" applyFill="1" applyBorder="1" applyAlignment="1" applyProtection="1">
      <alignment horizontal="center" vertical="center" shrinkToFit="1"/>
      <protection locked="0"/>
    </xf>
    <xf numFmtId="0" fontId="6" fillId="5" borderId="40" xfId="0" applyFont="1" applyFill="1" applyBorder="1" applyAlignment="1" applyProtection="1">
      <alignment vertical="center" shrinkToFit="1"/>
      <protection locked="0"/>
    </xf>
    <xf numFmtId="0" fontId="6" fillId="5" borderId="41" xfId="0" applyFont="1" applyFill="1" applyBorder="1" applyAlignment="1" applyProtection="1">
      <alignment vertical="center" shrinkToFit="1"/>
      <protection locked="0"/>
    </xf>
    <xf numFmtId="0" fontId="6" fillId="5" borderId="42" xfId="0" applyFont="1" applyFill="1" applyBorder="1" applyAlignment="1" applyProtection="1">
      <alignment vertical="center" shrinkToFit="1"/>
      <protection locked="0"/>
    </xf>
    <xf numFmtId="177" fontId="6" fillId="5" borderId="40" xfId="4" applyNumberFormat="1" applyFont="1" applyFill="1" applyBorder="1" applyAlignment="1" applyProtection="1">
      <alignment vertical="center" shrinkToFit="1"/>
      <protection locked="0"/>
    </xf>
    <xf numFmtId="177" fontId="6" fillId="5" borderId="41" xfId="4" applyNumberFormat="1" applyFont="1" applyFill="1" applyBorder="1" applyAlignment="1" applyProtection="1">
      <alignment vertical="center" shrinkToFit="1"/>
      <protection locked="0"/>
    </xf>
    <xf numFmtId="0" fontId="6" fillId="5" borderId="39"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36" xfId="0" applyFont="1" applyFill="1" applyBorder="1" applyAlignment="1">
      <alignment horizontal="center" vertical="center"/>
    </xf>
    <xf numFmtId="38" fontId="8" fillId="0" borderId="56" xfId="4" applyFont="1" applyFill="1" applyBorder="1" applyAlignment="1">
      <alignment horizontal="right" vertical="center" shrinkToFit="1"/>
    </xf>
    <xf numFmtId="38" fontId="8" fillId="0" borderId="57" xfId="4" applyFont="1" applyFill="1" applyBorder="1" applyAlignment="1">
      <alignment horizontal="right" vertical="center" shrinkToFit="1"/>
    </xf>
    <xf numFmtId="38" fontId="8" fillId="0" borderId="58" xfId="4" applyFont="1" applyFill="1" applyBorder="1" applyAlignment="1">
      <alignment horizontal="right" vertical="center" shrinkToFit="1"/>
    </xf>
    <xf numFmtId="0" fontId="8" fillId="0" borderId="4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176" fontId="10" fillId="0" borderId="1" xfId="0" applyNumberFormat="1" applyFont="1" applyFill="1" applyBorder="1" applyAlignment="1">
      <alignment vertical="center" shrinkToFit="1"/>
    </xf>
    <xf numFmtId="176" fontId="10" fillId="0" borderId="2" xfId="0" applyNumberFormat="1" applyFont="1" applyFill="1" applyBorder="1" applyAlignment="1">
      <alignment vertical="center" shrinkToFit="1"/>
    </xf>
    <xf numFmtId="178" fontId="10" fillId="0" borderId="1" xfId="0" applyNumberFormat="1" applyFont="1" applyFill="1" applyBorder="1" applyAlignment="1">
      <alignment horizontal="center" vertical="center" shrinkToFit="1"/>
    </xf>
    <xf numFmtId="178" fontId="10" fillId="0" borderId="2" xfId="0" applyNumberFormat="1" applyFont="1" applyFill="1" applyBorder="1" applyAlignment="1">
      <alignment horizontal="center" vertical="center" shrinkToFit="1"/>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177" fontId="6" fillId="5" borderId="1" xfId="4" applyNumberFormat="1" applyFont="1" applyFill="1" applyBorder="1" applyAlignment="1" applyProtection="1">
      <alignment vertical="center" shrinkToFit="1"/>
      <protection locked="0"/>
    </xf>
    <xf numFmtId="177" fontId="6" fillId="5" borderId="2" xfId="4" applyNumberFormat="1" applyFont="1" applyFill="1" applyBorder="1" applyAlignment="1" applyProtection="1">
      <alignment vertical="center" shrinkToFit="1"/>
      <protection locked="0"/>
    </xf>
    <xf numFmtId="177" fontId="6" fillId="5" borderId="3" xfId="4" applyNumberFormat="1" applyFont="1" applyFill="1" applyBorder="1" applyAlignment="1" applyProtection="1">
      <alignment vertical="center" shrinkToFit="1"/>
      <protection locked="0"/>
    </xf>
    <xf numFmtId="0" fontId="6" fillId="5" borderId="1" xfId="0" applyFont="1"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0" fontId="6" fillId="5" borderId="36" xfId="0" applyFont="1" applyFill="1" applyBorder="1" applyAlignment="1" applyProtection="1">
      <alignment horizontal="left" vertical="center" shrinkToFit="1"/>
      <protection locked="0"/>
    </xf>
    <xf numFmtId="177" fontId="6" fillId="5" borderId="42" xfId="4" applyNumberFormat="1" applyFont="1" applyFill="1" applyBorder="1" applyAlignment="1" applyProtection="1">
      <alignment vertical="center" shrinkToFit="1"/>
      <protection locked="0"/>
    </xf>
    <xf numFmtId="0" fontId="6" fillId="5" borderId="18" xfId="0" applyFont="1" applyFill="1" applyBorder="1" applyAlignment="1" applyProtection="1">
      <alignment horizontal="left" vertical="center" shrinkToFit="1"/>
      <protection locked="0"/>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178" fontId="10" fillId="0" borderId="11" xfId="0" applyNumberFormat="1" applyFont="1" applyFill="1" applyBorder="1" applyAlignment="1">
      <alignment horizontal="center" vertical="center" shrinkToFit="1"/>
    </xf>
    <xf numFmtId="178" fontId="10" fillId="0" borderId="8" xfId="0" applyNumberFormat="1" applyFont="1" applyFill="1" applyBorder="1" applyAlignment="1">
      <alignment horizontal="center" vertical="center" shrinkToFit="1"/>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8" fillId="0" borderId="36" xfId="0" applyFont="1" applyFill="1" applyBorder="1" applyAlignment="1" applyProtection="1">
      <alignment horizontal="center" vertical="center"/>
      <protection locked="0"/>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9" fillId="5" borderId="5" xfId="0" applyNumberFormat="1"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wrapText="1" shrinkToFit="1"/>
      <protection locked="0"/>
    </xf>
    <xf numFmtId="0" fontId="9" fillId="5" borderId="8" xfId="0" applyFont="1" applyFill="1" applyBorder="1" applyAlignment="1" applyProtection="1">
      <alignment horizontal="left" vertical="center" wrapText="1" shrinkToFit="1"/>
      <protection locked="0"/>
    </xf>
    <xf numFmtId="0" fontId="9" fillId="5" borderId="12" xfId="0" applyFont="1" applyFill="1" applyBorder="1" applyAlignment="1" applyProtection="1">
      <alignment horizontal="left" vertical="center" wrapText="1" shrinkToFit="1"/>
      <protection locked="0"/>
    </xf>
    <xf numFmtId="0" fontId="9" fillId="0" borderId="18" xfId="0" applyFont="1" applyFill="1" applyBorder="1" applyAlignment="1">
      <alignment horizontal="center" vertical="center" textRotation="255"/>
    </xf>
    <xf numFmtId="0" fontId="9" fillId="0" borderId="19"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5" borderId="13" xfId="0" applyFont="1" applyFill="1" applyBorder="1" applyAlignment="1" applyProtection="1">
      <alignment horizontal="left" vertical="center" wrapText="1" shrinkToFit="1"/>
      <protection locked="0"/>
    </xf>
    <xf numFmtId="0" fontId="9" fillId="5" borderId="14" xfId="0" applyFont="1" applyFill="1" applyBorder="1" applyAlignment="1" applyProtection="1">
      <alignment horizontal="left" vertical="center" wrapText="1" shrinkToFit="1"/>
      <protection locked="0"/>
    </xf>
    <xf numFmtId="0" fontId="9" fillId="5" borderId="16" xfId="0" applyFont="1" applyFill="1" applyBorder="1" applyAlignment="1" applyProtection="1">
      <alignment horizontal="left" vertical="center" wrapText="1" shrinkToFit="1"/>
      <protection locked="0"/>
    </xf>
    <xf numFmtId="49" fontId="9" fillId="5" borderId="11" xfId="0" applyNumberFormat="1" applyFont="1" applyFill="1" applyBorder="1" applyAlignment="1" applyProtection="1">
      <alignment horizontal="center" vertical="center" shrinkToFit="1"/>
      <protection locked="0"/>
    </xf>
    <xf numFmtId="49" fontId="9" fillId="5" borderId="8" xfId="0" applyNumberFormat="1" applyFont="1" applyFill="1" applyBorder="1" applyAlignment="1" applyProtection="1">
      <alignment horizontal="center" vertical="center" shrinkToFit="1"/>
      <protection locked="0"/>
    </xf>
    <xf numFmtId="49" fontId="9" fillId="5" borderId="12" xfId="0" applyNumberFormat="1" applyFont="1" applyFill="1" applyBorder="1" applyAlignment="1" applyProtection="1">
      <alignment horizontal="center" vertical="center" shrinkToFit="1"/>
      <protection locked="0"/>
    </xf>
    <xf numFmtId="0" fontId="10" fillId="4" borderId="1" xfId="0" applyFont="1" applyFill="1" applyBorder="1" applyAlignment="1" applyProtection="1">
      <alignment vertical="center" shrinkToFit="1"/>
      <protection locked="0"/>
    </xf>
    <xf numFmtId="0" fontId="10" fillId="4" borderId="2" xfId="0" applyFont="1" applyFill="1" applyBorder="1" applyAlignment="1" applyProtection="1">
      <alignment vertical="center" shrinkToFit="1"/>
      <protection locked="0"/>
    </xf>
    <xf numFmtId="0" fontId="10" fillId="4" borderId="3" xfId="0" applyFont="1" applyFill="1" applyBorder="1" applyAlignment="1" applyProtection="1">
      <alignment vertical="center" shrinkToFit="1"/>
      <protection locked="0"/>
    </xf>
    <xf numFmtId="49" fontId="9" fillId="0" borderId="1"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0" fontId="5" fillId="5" borderId="8" xfId="0" applyFont="1" applyFill="1" applyBorder="1" applyAlignment="1" applyProtection="1">
      <alignment horizontal="center" vertical="center" shrinkToFi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5" borderId="1" xfId="0" applyFont="1" applyFill="1" applyBorder="1" applyAlignment="1" applyProtection="1">
      <alignment vertical="center" shrinkToFit="1"/>
      <protection locked="0"/>
    </xf>
    <xf numFmtId="0" fontId="9" fillId="5" borderId="2" xfId="0" applyFont="1" applyFill="1" applyBorder="1" applyAlignment="1" applyProtection="1">
      <alignment vertical="center" shrinkToFit="1"/>
      <protection locked="0"/>
    </xf>
    <xf numFmtId="0" fontId="9" fillId="5" borderId="3" xfId="0" applyFont="1" applyFill="1" applyBorder="1" applyAlignment="1" applyProtection="1">
      <alignment vertical="center" shrinkToFit="1"/>
      <protection locked="0"/>
    </xf>
    <xf numFmtId="0" fontId="36" fillId="0" borderId="74" xfId="0" applyFont="1" applyBorder="1" applyAlignment="1">
      <alignment horizontal="center" vertical="center" wrapText="1"/>
    </xf>
    <xf numFmtId="0" fontId="36" fillId="0" borderId="74" xfId="0" applyFont="1" applyBorder="1" applyAlignment="1">
      <alignment horizontal="center" vertical="center"/>
    </xf>
    <xf numFmtId="0" fontId="34" fillId="0" borderId="0" xfId="0" applyFont="1" applyAlignment="1">
      <alignment horizontal="center" vertical="center"/>
    </xf>
    <xf numFmtId="0" fontId="36" fillId="0" borderId="38" xfId="0" applyFont="1" applyBorder="1" applyAlignment="1">
      <alignment horizontal="center" vertical="center"/>
    </xf>
    <xf numFmtId="0" fontId="36" fillId="0" borderId="36" xfId="0" applyFont="1" applyBorder="1" applyAlignment="1">
      <alignment horizontal="center" vertical="center"/>
    </xf>
    <xf numFmtId="0" fontId="36" fillId="0" borderId="1" xfId="0" applyFont="1" applyBorder="1" applyAlignment="1">
      <alignment horizontal="center" vertical="center"/>
    </xf>
    <xf numFmtId="0" fontId="36" fillId="0" borderId="3" xfId="0" applyFont="1" applyBorder="1" applyAlignment="1">
      <alignment horizontal="center" vertical="center"/>
    </xf>
    <xf numFmtId="0" fontId="36" fillId="0" borderId="18" xfId="0" applyFont="1" applyBorder="1" applyAlignment="1">
      <alignment horizontal="center" vertical="center" wrapText="1"/>
    </xf>
    <xf numFmtId="0" fontId="36" fillId="0" borderId="20" xfId="0" applyFont="1" applyBorder="1" applyAlignment="1">
      <alignment horizontal="center"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0000FF"/>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70" noThreeD="1"/>
</file>

<file path=xl/ctrlProps/ctrlProp2.xml><?xml version="1.0" encoding="utf-8"?>
<formControlPr xmlns="http://schemas.microsoft.com/office/spreadsheetml/2009/9/main" objectType="CheckBox" fmlaLink="AN71" noThreeD="1"/>
</file>

<file path=xl/ctrlProps/ctrlProp3.xml><?xml version="1.0" encoding="utf-8"?>
<formControlPr xmlns="http://schemas.microsoft.com/office/spreadsheetml/2009/9/main" objectType="CheckBox" fmlaLink="AN72"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68</xdr:row>
          <xdr:rowOff>152400</xdr:rowOff>
        </xdr:from>
        <xdr:to>
          <xdr:col>38</xdr:col>
          <xdr:colOff>247650</xdr:colOff>
          <xdr:row>70</xdr:row>
          <xdr:rowOff>28575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「暴力団員による不当な行為の防止等に関する法律」に規定する暴力団員が代表者、構成員である団体は本補助金を申請できません。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69</xdr:row>
          <xdr:rowOff>133350</xdr:rowOff>
        </xdr:from>
        <xdr:to>
          <xdr:col>38</xdr:col>
          <xdr:colOff>257175</xdr:colOff>
          <xdr:row>71</xdr:row>
          <xdr:rowOff>9525</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申請内容に虚偽が判明した場合は、当該補助金の返納に加え、規則に定める、加算金及び延滞金を県に納付していただきます。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70</xdr:row>
          <xdr:rowOff>133350</xdr:rowOff>
        </xdr:from>
        <xdr:to>
          <xdr:col>38</xdr:col>
          <xdr:colOff>114300</xdr:colOff>
          <xdr:row>72</xdr:row>
          <xdr:rowOff>9525</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0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本補助金は他の補助金と重複して申請できません。</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8</xdr:row>
          <xdr:rowOff>247650</xdr:rowOff>
        </xdr:from>
        <xdr:to>
          <xdr:col>9</xdr:col>
          <xdr:colOff>85725</xdr:colOff>
          <xdr:row>10</xdr:row>
          <xdr:rowOff>19050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2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9</xdr:row>
          <xdr:rowOff>209550</xdr:rowOff>
        </xdr:from>
        <xdr:to>
          <xdr:col>9</xdr:col>
          <xdr:colOff>85725</xdr:colOff>
          <xdr:row>11</xdr:row>
          <xdr:rowOff>9525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2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55</xdr:row>
      <xdr:rowOff>63500</xdr:rowOff>
    </xdr:from>
    <xdr:to>
      <xdr:col>1</xdr:col>
      <xdr:colOff>140804</xdr:colOff>
      <xdr:row>56</xdr:row>
      <xdr:rowOff>273327</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163C8-9EF2-412E-9BB5-B25B5A6F0965}">
  <sheetPr codeName="Sheet1"/>
  <dimension ref="A1:AO77"/>
  <sheetViews>
    <sheetView tabSelected="1" view="pageBreakPreview" zoomScaleNormal="120" zoomScaleSheetLayoutView="100" workbookViewId="0">
      <selection activeCell="G1" sqref="G1"/>
    </sheetView>
  </sheetViews>
  <sheetFormatPr defaultColWidth="2.25" defaultRowHeight="12"/>
  <cols>
    <col min="1" max="1" width="2.625" style="105" customWidth="1"/>
    <col min="2" max="38" width="2.25" style="105"/>
    <col min="39" max="39" width="4.5" style="105" customWidth="1"/>
    <col min="40" max="40" width="5.875" style="105" customWidth="1"/>
    <col min="41" max="16384" width="2.25" style="105"/>
  </cols>
  <sheetData>
    <row r="1" spans="1:41" ht="18" customHeight="1">
      <c r="A1" s="110" t="s">
        <v>186</v>
      </c>
      <c r="B1" s="111"/>
      <c r="C1" s="112"/>
      <c r="D1" s="112"/>
      <c r="M1" s="111"/>
      <c r="N1" s="113"/>
      <c r="O1" s="113"/>
      <c r="Q1" s="265" t="s">
        <v>187</v>
      </c>
      <c r="R1" s="265"/>
      <c r="S1" s="265"/>
      <c r="T1" s="265"/>
      <c r="U1" s="265"/>
      <c r="V1" s="265"/>
      <c r="W1" s="266" t="s">
        <v>240</v>
      </c>
      <c r="X1" s="266"/>
      <c r="Y1" s="266"/>
      <c r="Z1" s="266"/>
      <c r="AA1" s="266"/>
      <c r="AB1" s="266"/>
      <c r="AC1" s="266"/>
      <c r="AD1" s="266"/>
      <c r="AE1" s="266"/>
      <c r="AF1" s="266"/>
      <c r="AG1" s="266"/>
      <c r="AH1" s="266"/>
      <c r="AI1" s="266"/>
      <c r="AJ1" s="266"/>
      <c r="AK1" s="266"/>
      <c r="AL1" s="266"/>
      <c r="AM1" s="266"/>
      <c r="AN1" s="105" t="s">
        <v>238</v>
      </c>
    </row>
    <row r="2" spans="1:41" ht="8.25" customHeight="1">
      <c r="A2" s="166"/>
      <c r="B2" s="111"/>
      <c r="C2" s="112"/>
      <c r="D2" s="112"/>
    </row>
    <row r="3" spans="1:41" ht="18" customHeight="1">
      <c r="A3" s="380" t="s">
        <v>241</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row>
    <row r="4" spans="1:41" ht="18" customHeight="1">
      <c r="A4" s="381" t="s">
        <v>144</v>
      </c>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row>
    <row r="5" spans="1:41" ht="8.25" customHeight="1">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row>
    <row r="6" spans="1:41">
      <c r="B6" s="111"/>
      <c r="C6" s="112"/>
      <c r="D6" s="112"/>
      <c r="AB6" s="168"/>
      <c r="AC6" s="169" t="s">
        <v>81</v>
      </c>
      <c r="AD6" s="264"/>
      <c r="AE6" s="264"/>
      <c r="AF6" s="167" t="s">
        <v>3</v>
      </c>
      <c r="AG6" s="264"/>
      <c r="AH6" s="264"/>
      <c r="AI6" s="167" t="s">
        <v>2</v>
      </c>
      <c r="AJ6" s="264"/>
      <c r="AK6" s="264"/>
      <c r="AL6" s="167" t="s">
        <v>1</v>
      </c>
      <c r="AM6" s="167"/>
    </row>
    <row r="7" spans="1:41" ht="18" customHeight="1">
      <c r="A7" s="164" t="s">
        <v>184</v>
      </c>
      <c r="B7" s="164"/>
      <c r="C7" s="264" t="s">
        <v>185</v>
      </c>
      <c r="D7" s="264"/>
      <c r="E7" s="264"/>
      <c r="F7" s="264"/>
      <c r="G7" s="264"/>
      <c r="AO7" s="107"/>
    </row>
    <row r="8" spans="1:41" ht="8.25" customHeight="1">
      <c r="B8" s="111"/>
      <c r="C8" s="112"/>
      <c r="D8" s="112"/>
    </row>
    <row r="9" spans="1:41">
      <c r="A9" s="166" t="s">
        <v>12</v>
      </c>
      <c r="B9" s="170"/>
      <c r="C9" s="171"/>
      <c r="D9" s="171"/>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row>
    <row r="10" spans="1:41" ht="11.25" customHeight="1">
      <c r="A10" s="166"/>
      <c r="B10" s="170"/>
      <c r="C10" s="171"/>
      <c r="D10" s="171"/>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row>
    <row r="11" spans="1:41" ht="13.5" customHeight="1">
      <c r="A11" s="353" t="s">
        <v>60</v>
      </c>
      <c r="B11" s="172" t="s">
        <v>0</v>
      </c>
      <c r="C11" s="173"/>
      <c r="D11" s="173"/>
      <c r="E11" s="174"/>
      <c r="F11" s="174"/>
      <c r="G11" s="174"/>
      <c r="H11" s="174"/>
      <c r="I11" s="174"/>
      <c r="J11" s="174"/>
      <c r="K11" s="175"/>
      <c r="L11" s="356"/>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8"/>
    </row>
    <row r="12" spans="1:41" ht="21" customHeight="1">
      <c r="A12" s="354"/>
      <c r="B12" s="176" t="s">
        <v>236</v>
      </c>
      <c r="C12" s="177"/>
      <c r="D12" s="177"/>
      <c r="E12" s="178"/>
      <c r="F12" s="178"/>
      <c r="G12" s="178"/>
      <c r="H12" s="178"/>
      <c r="I12" s="178"/>
      <c r="J12" s="178"/>
      <c r="K12" s="179"/>
      <c r="L12" s="359"/>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1"/>
    </row>
    <row r="13" spans="1:41">
      <c r="A13" s="354"/>
      <c r="B13" s="362" t="s">
        <v>237</v>
      </c>
      <c r="C13" s="363"/>
      <c r="D13" s="363"/>
      <c r="E13" s="363"/>
      <c r="F13" s="363"/>
      <c r="G13" s="363"/>
      <c r="H13" s="363"/>
      <c r="I13" s="363"/>
      <c r="J13" s="363"/>
      <c r="K13" s="364"/>
      <c r="L13" s="180" t="s">
        <v>4</v>
      </c>
      <c r="M13" s="180"/>
      <c r="N13" s="180"/>
      <c r="O13" s="180"/>
      <c r="P13" s="180"/>
      <c r="Q13" s="371"/>
      <c r="R13" s="371"/>
      <c r="S13" s="180" t="s">
        <v>5</v>
      </c>
      <c r="T13" s="371"/>
      <c r="U13" s="371"/>
      <c r="V13" s="371"/>
      <c r="W13" s="180" t="s">
        <v>6</v>
      </c>
      <c r="X13" s="180"/>
      <c r="Y13" s="180"/>
      <c r="Z13" s="180"/>
      <c r="AA13" s="180"/>
      <c r="AB13" s="180"/>
      <c r="AC13" s="180"/>
      <c r="AD13" s="180"/>
      <c r="AE13" s="180"/>
      <c r="AF13" s="180"/>
      <c r="AG13" s="180"/>
      <c r="AH13" s="180"/>
      <c r="AI13" s="180"/>
      <c r="AJ13" s="180"/>
      <c r="AK13" s="180"/>
      <c r="AL13" s="180"/>
      <c r="AM13" s="181"/>
    </row>
    <row r="14" spans="1:41" ht="13.5" customHeight="1">
      <c r="A14" s="354"/>
      <c r="B14" s="365"/>
      <c r="C14" s="366"/>
      <c r="D14" s="366"/>
      <c r="E14" s="366"/>
      <c r="F14" s="366"/>
      <c r="G14" s="366"/>
      <c r="H14" s="366"/>
      <c r="I14" s="366"/>
      <c r="J14" s="366"/>
      <c r="K14" s="367"/>
      <c r="L14" s="267"/>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9"/>
    </row>
    <row r="15" spans="1:41" ht="13.5" customHeight="1">
      <c r="A15" s="354"/>
      <c r="B15" s="368"/>
      <c r="C15" s="369"/>
      <c r="D15" s="369"/>
      <c r="E15" s="369"/>
      <c r="F15" s="369"/>
      <c r="G15" s="369"/>
      <c r="H15" s="369"/>
      <c r="I15" s="369"/>
      <c r="J15" s="369"/>
      <c r="K15" s="370"/>
      <c r="L15" s="270"/>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2"/>
    </row>
    <row r="16" spans="1:41" ht="18" customHeight="1">
      <c r="A16" s="354"/>
      <c r="B16" s="182" t="s">
        <v>7</v>
      </c>
      <c r="C16" s="183"/>
      <c r="D16" s="183"/>
      <c r="E16" s="184"/>
      <c r="F16" s="184"/>
      <c r="G16" s="184"/>
      <c r="H16" s="184"/>
      <c r="I16" s="184"/>
      <c r="J16" s="184"/>
      <c r="K16" s="184"/>
      <c r="L16" s="182" t="s">
        <v>8</v>
      </c>
      <c r="M16" s="184"/>
      <c r="N16" s="184"/>
      <c r="O16" s="184"/>
      <c r="P16" s="184"/>
      <c r="Q16" s="184"/>
      <c r="R16" s="185"/>
      <c r="S16" s="372"/>
      <c r="T16" s="373"/>
      <c r="U16" s="373"/>
      <c r="V16" s="373"/>
      <c r="W16" s="373"/>
      <c r="X16" s="373"/>
      <c r="Y16" s="374"/>
      <c r="Z16" s="182" t="s">
        <v>61</v>
      </c>
      <c r="AA16" s="184"/>
      <c r="AB16" s="184"/>
      <c r="AC16" s="184"/>
      <c r="AD16" s="184"/>
      <c r="AE16" s="184"/>
      <c r="AF16" s="185"/>
      <c r="AG16" s="375"/>
      <c r="AH16" s="376"/>
      <c r="AI16" s="376"/>
      <c r="AJ16" s="376"/>
      <c r="AK16" s="376"/>
      <c r="AL16" s="376"/>
      <c r="AM16" s="377"/>
    </row>
    <row r="17" spans="1:39" ht="18" customHeight="1">
      <c r="A17" s="354"/>
      <c r="B17" s="182" t="s">
        <v>9</v>
      </c>
      <c r="C17" s="183"/>
      <c r="D17" s="183"/>
      <c r="E17" s="184"/>
      <c r="F17" s="184"/>
      <c r="G17" s="184"/>
      <c r="H17" s="184"/>
      <c r="I17" s="184"/>
      <c r="J17" s="184"/>
      <c r="K17" s="184"/>
      <c r="L17" s="182" t="s">
        <v>10</v>
      </c>
      <c r="M17" s="184"/>
      <c r="N17" s="184"/>
      <c r="O17" s="184"/>
      <c r="P17" s="184"/>
      <c r="Q17" s="184"/>
      <c r="R17" s="185"/>
      <c r="S17" s="372"/>
      <c r="T17" s="373"/>
      <c r="U17" s="373"/>
      <c r="V17" s="373"/>
      <c r="W17" s="373"/>
      <c r="X17" s="373"/>
      <c r="Y17" s="374"/>
      <c r="Z17" s="182" t="s">
        <v>11</v>
      </c>
      <c r="AA17" s="184"/>
      <c r="AB17" s="184"/>
      <c r="AC17" s="184"/>
      <c r="AD17" s="184"/>
      <c r="AE17" s="184"/>
      <c r="AF17" s="185"/>
      <c r="AG17" s="372"/>
      <c r="AH17" s="373"/>
      <c r="AI17" s="373"/>
      <c r="AJ17" s="373"/>
      <c r="AK17" s="373"/>
      <c r="AL17" s="373"/>
      <c r="AM17" s="374"/>
    </row>
    <row r="18" spans="1:39" ht="18.75" customHeight="1">
      <c r="A18" s="355"/>
      <c r="B18" s="182" t="s">
        <v>13</v>
      </c>
      <c r="C18" s="183"/>
      <c r="D18" s="183"/>
      <c r="E18" s="184"/>
      <c r="F18" s="184"/>
      <c r="G18" s="184"/>
      <c r="H18" s="184"/>
      <c r="I18" s="184"/>
      <c r="J18" s="184"/>
      <c r="K18" s="184"/>
      <c r="L18" s="182" t="s">
        <v>10</v>
      </c>
      <c r="M18" s="184"/>
      <c r="N18" s="184"/>
      <c r="O18" s="184"/>
      <c r="P18" s="184"/>
      <c r="Q18" s="184"/>
      <c r="R18" s="185"/>
      <c r="S18" s="372"/>
      <c r="T18" s="373"/>
      <c r="U18" s="373"/>
      <c r="V18" s="373"/>
      <c r="W18" s="373"/>
      <c r="X18" s="373"/>
      <c r="Y18" s="374"/>
      <c r="Z18" s="182" t="s">
        <v>11</v>
      </c>
      <c r="AA18" s="184"/>
      <c r="AB18" s="184"/>
      <c r="AC18" s="184"/>
      <c r="AD18" s="184"/>
      <c r="AE18" s="184"/>
      <c r="AF18" s="185"/>
      <c r="AG18" s="372"/>
      <c r="AH18" s="373"/>
      <c r="AI18" s="373"/>
      <c r="AJ18" s="373"/>
      <c r="AK18" s="373"/>
      <c r="AL18" s="373"/>
      <c r="AM18" s="374"/>
    </row>
    <row r="19" spans="1:39" ht="18" customHeight="1">
      <c r="A19" s="187" t="s">
        <v>46</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9"/>
    </row>
    <row r="20" spans="1:39" ht="18" customHeight="1">
      <c r="A20" s="336" t="s">
        <v>38</v>
      </c>
      <c r="B20" s="337"/>
      <c r="C20" s="337"/>
      <c r="D20" s="337"/>
      <c r="E20" s="337"/>
      <c r="F20" s="337"/>
      <c r="G20" s="337"/>
      <c r="H20" s="337"/>
      <c r="I20" s="337"/>
      <c r="J20" s="337"/>
      <c r="K20" s="337"/>
      <c r="L20" s="337"/>
      <c r="M20" s="337"/>
      <c r="N20" s="337"/>
      <c r="O20" s="337"/>
      <c r="P20" s="337"/>
      <c r="Q20" s="337"/>
      <c r="R20" s="337"/>
      <c r="S20" s="338"/>
      <c r="T20" s="345" t="s">
        <v>83</v>
      </c>
      <c r="U20" s="346"/>
      <c r="V20" s="346"/>
      <c r="W20" s="346"/>
      <c r="X20" s="346"/>
      <c r="Y20" s="346"/>
      <c r="Z20" s="346"/>
      <c r="AA20" s="346"/>
      <c r="AB20" s="346"/>
      <c r="AC20" s="346"/>
      <c r="AD20" s="346"/>
      <c r="AE20" s="346"/>
      <c r="AF20" s="346"/>
      <c r="AG20" s="346"/>
      <c r="AH20" s="346"/>
      <c r="AI20" s="346"/>
      <c r="AJ20" s="346"/>
      <c r="AK20" s="346"/>
      <c r="AL20" s="346"/>
      <c r="AM20" s="347"/>
    </row>
    <row r="21" spans="1:39" ht="15.75" customHeight="1">
      <c r="A21" s="339"/>
      <c r="B21" s="340"/>
      <c r="C21" s="340"/>
      <c r="D21" s="340"/>
      <c r="E21" s="340"/>
      <c r="F21" s="340"/>
      <c r="G21" s="340"/>
      <c r="H21" s="340"/>
      <c r="I21" s="340"/>
      <c r="J21" s="340"/>
      <c r="K21" s="340"/>
      <c r="L21" s="340"/>
      <c r="M21" s="340"/>
      <c r="N21" s="340"/>
      <c r="O21" s="340"/>
      <c r="P21" s="340"/>
      <c r="Q21" s="340"/>
      <c r="R21" s="340"/>
      <c r="S21" s="341"/>
      <c r="T21" s="345" t="s">
        <v>84</v>
      </c>
      <c r="U21" s="346"/>
      <c r="V21" s="346"/>
      <c r="W21" s="346"/>
      <c r="X21" s="346"/>
      <c r="Y21" s="346"/>
      <c r="Z21" s="346"/>
      <c r="AA21" s="346"/>
      <c r="AB21" s="346"/>
      <c r="AC21" s="347"/>
      <c r="AD21" s="345" t="s">
        <v>85</v>
      </c>
      <c r="AE21" s="346"/>
      <c r="AF21" s="346"/>
      <c r="AG21" s="346"/>
      <c r="AH21" s="346"/>
      <c r="AI21" s="346"/>
      <c r="AJ21" s="346"/>
      <c r="AK21" s="346"/>
      <c r="AL21" s="346"/>
      <c r="AM21" s="347"/>
    </row>
    <row r="22" spans="1:39" ht="12.75" customHeight="1">
      <c r="A22" s="342"/>
      <c r="B22" s="343"/>
      <c r="C22" s="343"/>
      <c r="D22" s="343"/>
      <c r="E22" s="343"/>
      <c r="F22" s="343"/>
      <c r="G22" s="343"/>
      <c r="H22" s="343"/>
      <c r="I22" s="343"/>
      <c r="J22" s="343"/>
      <c r="K22" s="343"/>
      <c r="L22" s="343"/>
      <c r="M22" s="343"/>
      <c r="N22" s="343"/>
      <c r="O22" s="343"/>
      <c r="P22" s="343"/>
      <c r="Q22" s="343"/>
      <c r="R22" s="343"/>
      <c r="S22" s="344"/>
      <c r="T22" s="348" t="s">
        <v>149</v>
      </c>
      <c r="U22" s="349"/>
      <c r="V22" s="349"/>
      <c r="W22" s="350"/>
      <c r="X22" s="351" t="s">
        <v>14</v>
      </c>
      <c r="Y22" s="351"/>
      <c r="Z22" s="351"/>
      <c r="AA22" s="351"/>
      <c r="AB22" s="351"/>
      <c r="AC22" s="352"/>
      <c r="AD22" s="348" t="s">
        <v>149</v>
      </c>
      <c r="AE22" s="349"/>
      <c r="AF22" s="349"/>
      <c r="AG22" s="350"/>
      <c r="AH22" s="378" t="s">
        <v>14</v>
      </c>
      <c r="AI22" s="378"/>
      <c r="AJ22" s="378"/>
      <c r="AK22" s="378"/>
      <c r="AL22" s="378"/>
      <c r="AM22" s="379"/>
    </row>
    <row r="23" spans="1:39" ht="12.75" customHeight="1">
      <c r="A23" s="295" t="s">
        <v>110</v>
      </c>
      <c r="B23" s="190" t="s">
        <v>48</v>
      </c>
      <c r="C23" s="191"/>
      <c r="D23" s="191"/>
      <c r="E23" s="191"/>
      <c r="F23" s="191"/>
      <c r="G23" s="191"/>
      <c r="H23" s="191"/>
      <c r="I23" s="191"/>
      <c r="J23" s="191"/>
      <c r="K23" s="191"/>
      <c r="L23" s="191"/>
      <c r="M23" s="191"/>
      <c r="N23" s="191"/>
      <c r="O23" s="191"/>
      <c r="P23" s="191"/>
      <c r="Q23" s="191"/>
      <c r="R23" s="191"/>
      <c r="S23" s="192"/>
      <c r="T23" s="318">
        <f ca="1">COUNTIFS('申請額一覧 '!$E$6:$E$20,B23,'申請額一覧 '!$I$6:$I$20,"&gt;0")</f>
        <v>0</v>
      </c>
      <c r="U23" s="319"/>
      <c r="V23" s="320" t="s">
        <v>15</v>
      </c>
      <c r="W23" s="321"/>
      <c r="X23" s="308">
        <f ca="1">SUMIF('申請額一覧 '!$E$6:$E$20,B23,'申請額一覧 '!$I$6:$I$20)</f>
        <v>0</v>
      </c>
      <c r="Y23" s="309"/>
      <c r="Z23" s="309"/>
      <c r="AA23" s="309"/>
      <c r="AB23" s="193" t="s">
        <v>75</v>
      </c>
      <c r="AC23" s="194"/>
      <c r="AD23" s="318">
        <f ca="1">COUNTIFS('申請額一覧 '!$E$6:$E$20,B23,'申請額一覧 '!$L$6:$L$20,"&gt;0")</f>
        <v>0</v>
      </c>
      <c r="AE23" s="319"/>
      <c r="AF23" s="320" t="s">
        <v>15</v>
      </c>
      <c r="AG23" s="321"/>
      <c r="AH23" s="308">
        <f ca="1">SUMIF('申請額一覧 '!$E$6:$E$20,B23,'申請額一覧 '!$L$6:$L$20)</f>
        <v>0</v>
      </c>
      <c r="AI23" s="309"/>
      <c r="AJ23" s="309"/>
      <c r="AK23" s="309"/>
      <c r="AL23" s="193" t="s">
        <v>75</v>
      </c>
      <c r="AM23" s="194"/>
    </row>
    <row r="24" spans="1:39" ht="12.75" customHeight="1">
      <c r="A24" s="295"/>
      <c r="B24" s="195" t="s">
        <v>49</v>
      </c>
      <c r="C24" s="196"/>
      <c r="D24" s="196"/>
      <c r="E24" s="196"/>
      <c r="F24" s="196"/>
      <c r="G24" s="196"/>
      <c r="H24" s="196"/>
      <c r="I24" s="196"/>
      <c r="J24" s="196"/>
      <c r="K24" s="196"/>
      <c r="L24" s="196"/>
      <c r="M24" s="196"/>
      <c r="N24" s="196"/>
      <c r="O24" s="196"/>
      <c r="P24" s="196"/>
      <c r="Q24" s="196"/>
      <c r="R24" s="196"/>
      <c r="S24" s="197"/>
      <c r="T24" s="298">
        <f ca="1">COUNTIFS('申請額一覧 '!$E$6:$E$20,B24,'申請額一覧 '!$I$6:$I$20,"&gt;0")</f>
        <v>0</v>
      </c>
      <c r="U24" s="299"/>
      <c r="V24" s="296" t="s">
        <v>15</v>
      </c>
      <c r="W24" s="297"/>
      <c r="X24" s="302">
        <f ca="1">SUMIF('申請額一覧 '!$E$6:$E$20,B24,'申請額一覧 '!$I$6:$I$20)</f>
        <v>0</v>
      </c>
      <c r="Y24" s="303"/>
      <c r="Z24" s="303"/>
      <c r="AA24" s="303"/>
      <c r="AB24" s="198" t="s">
        <v>75</v>
      </c>
      <c r="AC24" s="199"/>
      <c r="AD24" s="298">
        <f ca="1">COUNTIFS('申請額一覧 '!$E$6:$E$20,B24,'申請額一覧 '!$L$6:$L$20,"&gt;0")</f>
        <v>0</v>
      </c>
      <c r="AE24" s="299"/>
      <c r="AF24" s="296" t="s">
        <v>15</v>
      </c>
      <c r="AG24" s="297"/>
      <c r="AH24" s="300">
        <f ca="1">SUMIF('申請額一覧 '!$E$6:$E$20,B24,'申請額一覧 '!$L$6:$L$20)</f>
        <v>0</v>
      </c>
      <c r="AI24" s="301"/>
      <c r="AJ24" s="301"/>
      <c r="AK24" s="301"/>
      <c r="AL24" s="198" t="s">
        <v>75</v>
      </c>
      <c r="AM24" s="199"/>
    </row>
    <row r="25" spans="1:39" ht="12.75" customHeight="1">
      <c r="A25" s="295"/>
      <c r="B25" s="195" t="s">
        <v>50</v>
      </c>
      <c r="C25" s="196"/>
      <c r="D25" s="196"/>
      <c r="E25" s="196"/>
      <c r="F25" s="196"/>
      <c r="G25" s="196"/>
      <c r="H25" s="196"/>
      <c r="I25" s="196"/>
      <c r="J25" s="196"/>
      <c r="K25" s="196"/>
      <c r="L25" s="196"/>
      <c r="M25" s="196"/>
      <c r="N25" s="196"/>
      <c r="O25" s="196"/>
      <c r="P25" s="196"/>
      <c r="Q25" s="196"/>
      <c r="R25" s="196"/>
      <c r="S25" s="197"/>
      <c r="T25" s="298">
        <f ca="1">COUNTIFS('申請額一覧 '!$E$6:$E$20,B25,'申請額一覧 '!$I$6:$I$20,"&gt;0")</f>
        <v>0</v>
      </c>
      <c r="U25" s="299"/>
      <c r="V25" s="296" t="s">
        <v>15</v>
      </c>
      <c r="W25" s="297"/>
      <c r="X25" s="300">
        <f ca="1">SUMIF('申請額一覧 '!$E$6:$E$20,B25,'申請額一覧 '!$I$6:$I$20)</f>
        <v>0</v>
      </c>
      <c r="Y25" s="301"/>
      <c r="Z25" s="301"/>
      <c r="AA25" s="301"/>
      <c r="AB25" s="198" t="s">
        <v>75</v>
      </c>
      <c r="AC25" s="199"/>
      <c r="AD25" s="298">
        <f ca="1">COUNTIFS('申請額一覧 '!$E$6:$E$20,B25,'申請額一覧 '!$L$6:$L$20,"&gt;0")</f>
        <v>0</v>
      </c>
      <c r="AE25" s="299"/>
      <c r="AF25" s="296" t="s">
        <v>15</v>
      </c>
      <c r="AG25" s="297"/>
      <c r="AH25" s="300">
        <f ca="1">SUMIF('申請額一覧 '!$E$6:$E$20,B25,'申請額一覧 '!$L$6:$L$20)</f>
        <v>0</v>
      </c>
      <c r="AI25" s="301"/>
      <c r="AJ25" s="301"/>
      <c r="AK25" s="301"/>
      <c r="AL25" s="198" t="s">
        <v>75</v>
      </c>
      <c r="AM25" s="199"/>
    </row>
    <row r="26" spans="1:39" ht="12.75" customHeight="1">
      <c r="A26" s="295"/>
      <c r="B26" s="195" t="s">
        <v>65</v>
      </c>
      <c r="C26" s="196"/>
      <c r="D26" s="196"/>
      <c r="E26" s="196"/>
      <c r="F26" s="196"/>
      <c r="G26" s="196"/>
      <c r="H26" s="196"/>
      <c r="I26" s="196"/>
      <c r="J26" s="196"/>
      <c r="K26" s="196"/>
      <c r="L26" s="196"/>
      <c r="M26" s="196"/>
      <c r="N26" s="196"/>
      <c r="O26" s="196"/>
      <c r="P26" s="196"/>
      <c r="Q26" s="196"/>
      <c r="R26" s="196"/>
      <c r="S26" s="196"/>
      <c r="T26" s="298">
        <f ca="1">COUNTIFS('申請額一覧 '!$E$6:$E$20,B26,'申請額一覧 '!$I$6:$I$20,"&gt;0")</f>
        <v>0</v>
      </c>
      <c r="U26" s="299"/>
      <c r="V26" s="296" t="s">
        <v>15</v>
      </c>
      <c r="W26" s="297"/>
      <c r="X26" s="300">
        <f ca="1">SUMIF('申請額一覧 '!$E$6:$E$20,B26,'申請額一覧 '!$I$6:$I$20)</f>
        <v>0</v>
      </c>
      <c r="Y26" s="301"/>
      <c r="Z26" s="301"/>
      <c r="AA26" s="301"/>
      <c r="AB26" s="200" t="s">
        <v>75</v>
      </c>
      <c r="AC26" s="199"/>
      <c r="AD26" s="298">
        <f ca="1">COUNTIFS('申請額一覧 '!$E$6:$E$20,B26,'申請額一覧 '!$L$6:$L$20,"&gt;0")</f>
        <v>0</v>
      </c>
      <c r="AE26" s="299"/>
      <c r="AF26" s="296" t="s">
        <v>15</v>
      </c>
      <c r="AG26" s="297"/>
      <c r="AH26" s="300">
        <f ca="1">SUMIF('申請額一覧 '!$E$6:$E$20,B26,'申請額一覧 '!$L$6:$L$20)</f>
        <v>0</v>
      </c>
      <c r="AI26" s="301"/>
      <c r="AJ26" s="301"/>
      <c r="AK26" s="301"/>
      <c r="AL26" s="200" t="s">
        <v>75</v>
      </c>
      <c r="AM26" s="199"/>
    </row>
    <row r="27" spans="1:39" ht="12.75" customHeight="1">
      <c r="A27" s="295"/>
      <c r="B27" s="195" t="s">
        <v>16</v>
      </c>
      <c r="C27" s="196"/>
      <c r="D27" s="196"/>
      <c r="E27" s="196"/>
      <c r="F27" s="196"/>
      <c r="G27" s="196"/>
      <c r="H27" s="196"/>
      <c r="I27" s="196"/>
      <c r="J27" s="196"/>
      <c r="K27" s="196"/>
      <c r="L27" s="196"/>
      <c r="M27" s="196"/>
      <c r="N27" s="196"/>
      <c r="O27" s="196"/>
      <c r="P27" s="196"/>
      <c r="Q27" s="196"/>
      <c r="R27" s="196"/>
      <c r="S27" s="196"/>
      <c r="T27" s="298">
        <f ca="1">COUNTIFS('申請額一覧 '!$E$6:$E$20,B27,'申請額一覧 '!$I$6:$I$20,"&gt;0")</f>
        <v>0</v>
      </c>
      <c r="U27" s="299"/>
      <c r="V27" s="296" t="s">
        <v>15</v>
      </c>
      <c r="W27" s="297"/>
      <c r="X27" s="300">
        <f ca="1">SUMIF('申請額一覧 '!$E$6:$E$20,B27,'申請額一覧 '!$I$6:$I$20)</f>
        <v>0</v>
      </c>
      <c r="Y27" s="301"/>
      <c r="Z27" s="301"/>
      <c r="AA27" s="301"/>
      <c r="AB27" s="200" t="s">
        <v>75</v>
      </c>
      <c r="AC27" s="199"/>
      <c r="AD27" s="298">
        <f ca="1">COUNTIFS('申請額一覧 '!$E$6:$E$20,B27,'申請額一覧 '!$L$6:$L$20,"&gt;0")</f>
        <v>0</v>
      </c>
      <c r="AE27" s="299"/>
      <c r="AF27" s="296" t="s">
        <v>15</v>
      </c>
      <c r="AG27" s="297"/>
      <c r="AH27" s="300">
        <f ca="1">SUMIF('申請額一覧 '!$E$6:$E$20,B27,'申請額一覧 '!$L$6:$L$20)</f>
        <v>0</v>
      </c>
      <c r="AI27" s="301"/>
      <c r="AJ27" s="301"/>
      <c r="AK27" s="301"/>
      <c r="AL27" s="200" t="s">
        <v>75</v>
      </c>
      <c r="AM27" s="199"/>
    </row>
    <row r="28" spans="1:39" ht="12.75" customHeight="1">
      <c r="A28" s="295"/>
      <c r="B28" s="195" t="s">
        <v>188</v>
      </c>
      <c r="C28" s="196"/>
      <c r="D28" s="196"/>
      <c r="E28" s="196"/>
      <c r="F28" s="196"/>
      <c r="G28" s="196"/>
      <c r="H28" s="196"/>
      <c r="I28" s="196"/>
      <c r="J28" s="196"/>
      <c r="K28" s="196"/>
      <c r="L28" s="196"/>
      <c r="M28" s="196"/>
      <c r="N28" s="196"/>
      <c r="O28" s="196"/>
      <c r="P28" s="196"/>
      <c r="Q28" s="196"/>
      <c r="R28" s="196"/>
      <c r="S28" s="196"/>
      <c r="T28" s="298">
        <f ca="1">COUNTIFS('申請額一覧 '!$E$6:$E$20,B28,'申請額一覧 '!$I$6:$I$20,"&gt;0")</f>
        <v>0</v>
      </c>
      <c r="U28" s="299"/>
      <c r="V28" s="296" t="s">
        <v>15</v>
      </c>
      <c r="W28" s="297"/>
      <c r="X28" s="300">
        <f ca="1">SUMIF('申請額一覧 '!$E$6:$E$20,B28,'申請額一覧 '!$I$6:$I$20)</f>
        <v>0</v>
      </c>
      <c r="Y28" s="301"/>
      <c r="Z28" s="301"/>
      <c r="AA28" s="301"/>
      <c r="AB28" s="198" t="s">
        <v>75</v>
      </c>
      <c r="AC28" s="199"/>
      <c r="AD28" s="298">
        <f ca="1">COUNTIFS('申請額一覧 '!$E$6:$E$20,B28,'申請額一覧 '!$L$6:$L$20,"&gt;0")</f>
        <v>0</v>
      </c>
      <c r="AE28" s="299"/>
      <c r="AF28" s="296" t="s">
        <v>15</v>
      </c>
      <c r="AG28" s="297"/>
      <c r="AH28" s="300">
        <f ca="1">SUMIF('申請額一覧 '!$E$6:$E$20,B28,'申請額一覧 '!$L$6:$L$20)</f>
        <v>0</v>
      </c>
      <c r="AI28" s="301"/>
      <c r="AJ28" s="301"/>
      <c r="AK28" s="301"/>
      <c r="AL28" s="198" t="s">
        <v>75</v>
      </c>
      <c r="AM28" s="199"/>
    </row>
    <row r="29" spans="1:39" ht="12.75" customHeight="1">
      <c r="A29" s="295"/>
      <c r="B29" s="195" t="s">
        <v>189</v>
      </c>
      <c r="C29" s="196"/>
      <c r="D29" s="196"/>
      <c r="E29" s="196"/>
      <c r="F29" s="196"/>
      <c r="G29" s="196"/>
      <c r="H29" s="196"/>
      <c r="I29" s="196"/>
      <c r="J29" s="196"/>
      <c r="K29" s="196"/>
      <c r="L29" s="196"/>
      <c r="M29" s="196"/>
      <c r="N29" s="196"/>
      <c r="O29" s="196"/>
      <c r="P29" s="196"/>
      <c r="Q29" s="196"/>
      <c r="R29" s="196"/>
      <c r="S29" s="196"/>
      <c r="T29" s="298">
        <f ca="1">COUNTIFS('申請額一覧 '!$E$6:$E$20,B29,'申請額一覧 '!$I$6:$I$20,"&gt;0")</f>
        <v>0</v>
      </c>
      <c r="U29" s="299"/>
      <c r="V29" s="296" t="s">
        <v>15</v>
      </c>
      <c r="W29" s="297"/>
      <c r="X29" s="300">
        <f ca="1">SUMIF('申請額一覧 '!$E$6:$E$20,B29,'申請額一覧 '!$I$6:$I$20)</f>
        <v>0</v>
      </c>
      <c r="Y29" s="301"/>
      <c r="Z29" s="301"/>
      <c r="AA29" s="301"/>
      <c r="AB29" s="198" t="s">
        <v>75</v>
      </c>
      <c r="AC29" s="199"/>
      <c r="AD29" s="298">
        <f ca="1">COUNTIFS('申請額一覧 '!$E$6:$E$20,B29,'申請額一覧 '!$L$6:$L$20,"&gt;0")</f>
        <v>0</v>
      </c>
      <c r="AE29" s="299"/>
      <c r="AF29" s="296" t="s">
        <v>15</v>
      </c>
      <c r="AG29" s="297"/>
      <c r="AH29" s="300">
        <f ca="1">SUMIF('申請額一覧 '!$E$6:$E$20,B29,'申請額一覧 '!$L$6:$L$20)</f>
        <v>0</v>
      </c>
      <c r="AI29" s="301"/>
      <c r="AJ29" s="301"/>
      <c r="AK29" s="301"/>
      <c r="AL29" s="198" t="s">
        <v>75</v>
      </c>
      <c r="AM29" s="199"/>
    </row>
    <row r="30" spans="1:39" ht="12.75" customHeight="1">
      <c r="A30" s="331"/>
      <c r="B30" s="201" t="s">
        <v>190</v>
      </c>
      <c r="C30" s="202"/>
      <c r="D30" s="202"/>
      <c r="E30" s="202"/>
      <c r="F30" s="202"/>
      <c r="G30" s="202"/>
      <c r="H30" s="202"/>
      <c r="I30" s="202"/>
      <c r="J30" s="202"/>
      <c r="K30" s="202"/>
      <c r="L30" s="202"/>
      <c r="M30" s="202"/>
      <c r="N30" s="202"/>
      <c r="O30" s="202"/>
      <c r="P30" s="202"/>
      <c r="Q30" s="202"/>
      <c r="R30" s="202"/>
      <c r="S30" s="202"/>
      <c r="T30" s="322">
        <f ca="1">COUNTIFS('申請額一覧 '!$E$6:$E$20,B30,'申請額一覧 '!$I$6:$I$20,"&gt;0")</f>
        <v>0</v>
      </c>
      <c r="U30" s="323"/>
      <c r="V30" s="324" t="s">
        <v>15</v>
      </c>
      <c r="W30" s="325"/>
      <c r="X30" s="326">
        <f ca="1">SUMIF('申請額一覧 '!$E$6:$E$20,B30,'申請額一覧 '!$I$6:$I$20)</f>
        <v>0</v>
      </c>
      <c r="Y30" s="327"/>
      <c r="Z30" s="327"/>
      <c r="AA30" s="327"/>
      <c r="AB30" s="203" t="s">
        <v>75</v>
      </c>
      <c r="AC30" s="204"/>
      <c r="AD30" s="288">
        <f ca="1">COUNTIFS('申請額一覧 '!$E$6:$E$20,B30,'申請額一覧 '!$L$6:$L$20,"&gt;0")</f>
        <v>0</v>
      </c>
      <c r="AE30" s="289"/>
      <c r="AF30" s="290" t="s">
        <v>15</v>
      </c>
      <c r="AG30" s="291"/>
      <c r="AH30" s="326">
        <f ca="1">SUMIF('申請額一覧 '!$E$6:$E$20,B30,'申請額一覧 '!$L$6:$L$20)</f>
        <v>0</v>
      </c>
      <c r="AI30" s="327"/>
      <c r="AJ30" s="327"/>
      <c r="AK30" s="327"/>
      <c r="AL30" s="203" t="s">
        <v>75</v>
      </c>
      <c r="AM30" s="204"/>
    </row>
    <row r="31" spans="1:39" ht="12.75" customHeight="1">
      <c r="A31" s="316" t="s">
        <v>62</v>
      </c>
      <c r="B31" s="190" t="s">
        <v>36</v>
      </c>
      <c r="C31" s="191"/>
      <c r="D31" s="191"/>
      <c r="E31" s="191"/>
      <c r="F31" s="191"/>
      <c r="G31" s="191"/>
      <c r="H31" s="191"/>
      <c r="I31" s="191"/>
      <c r="J31" s="191"/>
      <c r="K31" s="191"/>
      <c r="L31" s="191"/>
      <c r="M31" s="191"/>
      <c r="N31" s="191"/>
      <c r="O31" s="191"/>
      <c r="P31" s="191"/>
      <c r="Q31" s="191"/>
      <c r="R31" s="191"/>
      <c r="S31" s="191"/>
      <c r="T31" s="318">
        <f ca="1">COUNTIFS('申請額一覧 '!$E$6:$E$20,B31,'申請額一覧 '!$I$6:$I$20,"&gt;0")</f>
        <v>0</v>
      </c>
      <c r="U31" s="319"/>
      <c r="V31" s="320" t="s">
        <v>15</v>
      </c>
      <c r="W31" s="321"/>
      <c r="X31" s="308">
        <f ca="1">SUMIF('申請額一覧 '!$E$6:$E$20,B31,'申請額一覧 '!$I$6:$I$20)</f>
        <v>0</v>
      </c>
      <c r="Y31" s="309"/>
      <c r="Z31" s="309"/>
      <c r="AA31" s="309"/>
      <c r="AB31" s="205" t="s">
        <v>75</v>
      </c>
      <c r="AC31" s="194"/>
      <c r="AD31" s="318">
        <f ca="1">COUNTIFS('申請額一覧 '!$E$6:$E$20,B31,'申請額一覧 '!$L$6:$L$20,"&gt;0")</f>
        <v>0</v>
      </c>
      <c r="AE31" s="319"/>
      <c r="AF31" s="320" t="s">
        <v>15</v>
      </c>
      <c r="AG31" s="321"/>
      <c r="AH31" s="308">
        <f ca="1">SUMIF('申請額一覧 '!$E$6:$E$20,B31,'申請額一覧 '!$L$6:$L$20)</f>
        <v>0</v>
      </c>
      <c r="AI31" s="309"/>
      <c r="AJ31" s="309"/>
      <c r="AK31" s="309"/>
      <c r="AL31" s="205" t="s">
        <v>75</v>
      </c>
      <c r="AM31" s="194"/>
    </row>
    <row r="32" spans="1:39" ht="12.75" customHeight="1">
      <c r="A32" s="317"/>
      <c r="B32" s="206" t="s">
        <v>35</v>
      </c>
      <c r="C32" s="206"/>
      <c r="D32" s="206"/>
      <c r="E32" s="206"/>
      <c r="F32" s="206"/>
      <c r="G32" s="206"/>
      <c r="H32" s="206"/>
      <c r="I32" s="206"/>
      <c r="J32" s="206"/>
      <c r="K32" s="206"/>
      <c r="L32" s="206"/>
      <c r="M32" s="206"/>
      <c r="N32" s="206"/>
      <c r="O32" s="206"/>
      <c r="P32" s="206"/>
      <c r="Q32" s="206"/>
      <c r="R32" s="206"/>
      <c r="S32" s="206"/>
      <c r="T32" s="332">
        <f ca="1">COUNTIFS('申請額一覧 '!$E$6:$E$20,B32,'申請額一覧 '!$I$6:$I$20,"&gt;0")</f>
        <v>0</v>
      </c>
      <c r="U32" s="333"/>
      <c r="V32" s="334" t="s">
        <v>15</v>
      </c>
      <c r="W32" s="335"/>
      <c r="X32" s="314">
        <f ca="1">SUMIF('申請額一覧 '!$E$6:$E$20,B32,'申請額一覧 '!$I$6:$I$20)</f>
        <v>0</v>
      </c>
      <c r="Y32" s="315"/>
      <c r="Z32" s="315"/>
      <c r="AA32" s="315"/>
      <c r="AB32" s="207" t="s">
        <v>75</v>
      </c>
      <c r="AC32" s="208"/>
      <c r="AD32" s="310">
        <f ca="1">COUNTIFS('申請額一覧 '!$E$6:$E$20,B32,'申請額一覧 '!$L$6:$L$20,"&gt;0")</f>
        <v>0</v>
      </c>
      <c r="AE32" s="311"/>
      <c r="AF32" s="312" t="s">
        <v>15</v>
      </c>
      <c r="AG32" s="313"/>
      <c r="AH32" s="314">
        <f ca="1">SUMIF('申請額一覧 '!$E$6:$E$20,B32,'申請額一覧 '!$L$6:$L$20)</f>
        <v>0</v>
      </c>
      <c r="AI32" s="315"/>
      <c r="AJ32" s="315"/>
      <c r="AK32" s="315"/>
      <c r="AL32" s="207" t="s">
        <v>75</v>
      </c>
      <c r="AM32" s="208"/>
    </row>
    <row r="33" spans="1:39" ht="12.75" customHeight="1">
      <c r="A33" s="294" t="s">
        <v>33</v>
      </c>
      <c r="B33" s="191" t="s">
        <v>17</v>
      </c>
      <c r="C33" s="191"/>
      <c r="D33" s="191"/>
      <c r="E33" s="191"/>
      <c r="F33" s="191"/>
      <c r="G33" s="191"/>
      <c r="H33" s="191"/>
      <c r="I33" s="191"/>
      <c r="J33" s="191"/>
      <c r="K33" s="191"/>
      <c r="L33" s="191"/>
      <c r="M33" s="191"/>
      <c r="N33" s="191"/>
      <c r="O33" s="191"/>
      <c r="P33" s="191"/>
      <c r="Q33" s="191"/>
      <c r="R33" s="191"/>
      <c r="S33" s="191"/>
      <c r="T33" s="318">
        <f ca="1">COUNTIFS('申請額一覧 '!$E$6:$E$20,B33,'申請額一覧 '!$I$6:$I$20,"&gt;0")</f>
        <v>0</v>
      </c>
      <c r="U33" s="319"/>
      <c r="V33" s="320" t="s">
        <v>15</v>
      </c>
      <c r="W33" s="321"/>
      <c r="X33" s="302">
        <f ca="1">SUMIF('申請額一覧 '!$E$6:$E$20,B33,'申請額一覧 '!$I$6:$I$20)</f>
        <v>0</v>
      </c>
      <c r="Y33" s="303"/>
      <c r="Z33" s="303"/>
      <c r="AA33" s="303"/>
      <c r="AB33" s="209" t="s">
        <v>75</v>
      </c>
      <c r="AC33" s="210"/>
      <c r="AD33" s="304">
        <f ca="1">COUNTIFS('申請額一覧 '!$E$6:$E$20,B33,'申請額一覧 '!$L$6:$L$20,"&gt;0")</f>
        <v>0</v>
      </c>
      <c r="AE33" s="305"/>
      <c r="AF33" s="306" t="s">
        <v>15</v>
      </c>
      <c r="AG33" s="307"/>
      <c r="AH33" s="302">
        <f ca="1">SUMIF('申請額一覧 '!$E$6:$E$20,B33,'申請額一覧 '!$L$6:$L$20)</f>
        <v>0</v>
      </c>
      <c r="AI33" s="303"/>
      <c r="AJ33" s="303"/>
      <c r="AK33" s="303"/>
      <c r="AL33" s="209" t="s">
        <v>75</v>
      </c>
      <c r="AM33" s="210"/>
    </row>
    <row r="34" spans="1:39" ht="12.75" customHeight="1">
      <c r="A34" s="295"/>
      <c r="B34" s="196" t="s">
        <v>18</v>
      </c>
      <c r="C34" s="196"/>
      <c r="D34" s="196"/>
      <c r="E34" s="196"/>
      <c r="F34" s="196"/>
      <c r="G34" s="196"/>
      <c r="H34" s="196"/>
      <c r="I34" s="196"/>
      <c r="J34" s="196"/>
      <c r="K34" s="196"/>
      <c r="L34" s="196"/>
      <c r="M34" s="196"/>
      <c r="N34" s="196"/>
      <c r="O34" s="196"/>
      <c r="P34" s="196"/>
      <c r="Q34" s="196"/>
      <c r="R34" s="196"/>
      <c r="S34" s="196"/>
      <c r="T34" s="298">
        <f ca="1">COUNTIFS('申請額一覧 '!$E$6:$E$20,B34,'申請額一覧 '!$I$6:$I$20,"&gt;0")</f>
        <v>0</v>
      </c>
      <c r="U34" s="299"/>
      <c r="V34" s="296" t="s">
        <v>15</v>
      </c>
      <c r="W34" s="297"/>
      <c r="X34" s="300">
        <f ca="1">SUMIF('申請額一覧 '!$E$6:$E$20,B34,'申請額一覧 '!$I$6:$I$20)</f>
        <v>0</v>
      </c>
      <c r="Y34" s="301"/>
      <c r="Z34" s="301"/>
      <c r="AA34" s="301"/>
      <c r="AB34" s="198" t="s">
        <v>75</v>
      </c>
      <c r="AC34" s="199"/>
      <c r="AD34" s="298">
        <f ca="1">COUNTIFS('申請額一覧 '!$E$6:$E$20,B34,'申請額一覧 '!$L$6:$L$20,"&gt;0")</f>
        <v>0</v>
      </c>
      <c r="AE34" s="299"/>
      <c r="AF34" s="296" t="s">
        <v>15</v>
      </c>
      <c r="AG34" s="297"/>
      <c r="AH34" s="300">
        <f ca="1">SUMIF('申請額一覧 '!$E$6:$E$20,B34,'申請額一覧 '!$L$6:$L$20)</f>
        <v>0</v>
      </c>
      <c r="AI34" s="301"/>
      <c r="AJ34" s="301"/>
      <c r="AK34" s="301"/>
      <c r="AL34" s="198" t="s">
        <v>75</v>
      </c>
      <c r="AM34" s="199"/>
    </row>
    <row r="35" spans="1:39" ht="12.75" customHeight="1">
      <c r="A35" s="295"/>
      <c r="B35" s="196" t="s">
        <v>19</v>
      </c>
      <c r="C35" s="196"/>
      <c r="D35" s="196"/>
      <c r="E35" s="196"/>
      <c r="F35" s="196"/>
      <c r="G35" s="196"/>
      <c r="H35" s="196"/>
      <c r="I35" s="196"/>
      <c r="J35" s="196"/>
      <c r="K35" s="196"/>
      <c r="L35" s="196"/>
      <c r="M35" s="196"/>
      <c r="N35" s="196"/>
      <c r="O35" s="196"/>
      <c r="P35" s="196"/>
      <c r="Q35" s="196"/>
      <c r="R35" s="196"/>
      <c r="S35" s="196"/>
      <c r="T35" s="298">
        <f ca="1">COUNTIFS('申請額一覧 '!$E$6:$E$20,B35,'申請額一覧 '!$I$6:$I$20,"&gt;0")</f>
        <v>0</v>
      </c>
      <c r="U35" s="299"/>
      <c r="V35" s="296" t="s">
        <v>15</v>
      </c>
      <c r="W35" s="297"/>
      <c r="X35" s="300">
        <f ca="1">SUMIF('申請額一覧 '!$E$6:$E$20,B35,'申請額一覧 '!$I$6:$I$20)</f>
        <v>0</v>
      </c>
      <c r="Y35" s="301"/>
      <c r="Z35" s="301"/>
      <c r="AA35" s="301"/>
      <c r="AB35" s="198" t="s">
        <v>75</v>
      </c>
      <c r="AC35" s="199"/>
      <c r="AD35" s="298">
        <f ca="1">COUNTIFS('申請額一覧 '!$E$6:$E$20,B35,'申請額一覧 '!$L$6:$L$20,"&gt;0")</f>
        <v>0</v>
      </c>
      <c r="AE35" s="299"/>
      <c r="AF35" s="296" t="s">
        <v>15</v>
      </c>
      <c r="AG35" s="297"/>
      <c r="AH35" s="300">
        <f ca="1">SUMIF('申請額一覧 '!$E$6:$E$20,B35,'申請額一覧 '!$L$6:$L$20)</f>
        <v>0</v>
      </c>
      <c r="AI35" s="301"/>
      <c r="AJ35" s="301"/>
      <c r="AK35" s="301"/>
      <c r="AL35" s="198" t="s">
        <v>75</v>
      </c>
      <c r="AM35" s="199"/>
    </row>
    <row r="36" spans="1:39" ht="12.75" customHeight="1">
      <c r="A36" s="295"/>
      <c r="B36" s="196" t="s">
        <v>20</v>
      </c>
      <c r="C36" s="196"/>
      <c r="D36" s="196"/>
      <c r="E36" s="196"/>
      <c r="F36" s="196"/>
      <c r="G36" s="196"/>
      <c r="H36" s="196"/>
      <c r="I36" s="196"/>
      <c r="J36" s="196"/>
      <c r="K36" s="196"/>
      <c r="L36" s="196"/>
      <c r="M36" s="196"/>
      <c r="N36" s="196"/>
      <c r="O36" s="196"/>
      <c r="P36" s="196"/>
      <c r="Q36" s="196"/>
      <c r="R36" s="196"/>
      <c r="S36" s="196"/>
      <c r="T36" s="298">
        <f ca="1">COUNTIFS('申請額一覧 '!$E$6:$E$20,B36,'申請額一覧 '!$I$6:$I$20,"&gt;0")</f>
        <v>0</v>
      </c>
      <c r="U36" s="299"/>
      <c r="V36" s="296" t="s">
        <v>15</v>
      </c>
      <c r="W36" s="297"/>
      <c r="X36" s="300">
        <f ca="1">SUMIF('申請額一覧 '!$E$6:$E$20,B36,'申請額一覧 '!$I$6:$I$20)</f>
        <v>0</v>
      </c>
      <c r="Y36" s="301"/>
      <c r="Z36" s="301"/>
      <c r="AA36" s="301"/>
      <c r="AB36" s="198" t="s">
        <v>75</v>
      </c>
      <c r="AC36" s="199"/>
      <c r="AD36" s="298">
        <f ca="1">COUNTIFS('申請額一覧 '!$E$6:$E$20,B36,'申請額一覧 '!$L$6:$L$20,"&gt;0")</f>
        <v>0</v>
      </c>
      <c r="AE36" s="299"/>
      <c r="AF36" s="296" t="s">
        <v>15</v>
      </c>
      <c r="AG36" s="297"/>
      <c r="AH36" s="300">
        <f ca="1">SUMIF('申請額一覧 '!$E$6:$E$20,B36,'申請額一覧 '!$L$6:$L$20)</f>
        <v>0</v>
      </c>
      <c r="AI36" s="301"/>
      <c r="AJ36" s="301"/>
      <c r="AK36" s="301"/>
      <c r="AL36" s="198" t="s">
        <v>75</v>
      </c>
      <c r="AM36" s="199"/>
    </row>
    <row r="37" spans="1:39" ht="12.75" customHeight="1">
      <c r="A37" s="295"/>
      <c r="B37" s="196" t="s">
        <v>21</v>
      </c>
      <c r="C37" s="196"/>
      <c r="D37" s="196"/>
      <c r="E37" s="196"/>
      <c r="F37" s="196"/>
      <c r="G37" s="196"/>
      <c r="H37" s="196"/>
      <c r="I37" s="196"/>
      <c r="J37" s="196"/>
      <c r="K37" s="196"/>
      <c r="L37" s="196"/>
      <c r="M37" s="196"/>
      <c r="N37" s="196"/>
      <c r="O37" s="196"/>
      <c r="P37" s="196"/>
      <c r="Q37" s="196"/>
      <c r="R37" s="196"/>
      <c r="S37" s="196"/>
      <c r="T37" s="298">
        <f ca="1">COUNTIFS('申請額一覧 '!$E$6:$E$20,B37,'申請額一覧 '!$I$6:$I$20,"&gt;0")</f>
        <v>0</v>
      </c>
      <c r="U37" s="299"/>
      <c r="V37" s="296" t="s">
        <v>15</v>
      </c>
      <c r="W37" s="297"/>
      <c r="X37" s="300">
        <f ca="1">SUMIF('申請額一覧 '!$E$6:$E$20,B37,'申請額一覧 '!$I$6:$I$20)</f>
        <v>0</v>
      </c>
      <c r="Y37" s="301"/>
      <c r="Z37" s="301"/>
      <c r="AA37" s="301"/>
      <c r="AB37" s="198" t="s">
        <v>75</v>
      </c>
      <c r="AC37" s="199"/>
      <c r="AD37" s="298">
        <f ca="1">COUNTIFS('申請額一覧 '!$E$6:$E$20,B37,'申請額一覧 '!$L$6:$L$20,"&gt;0")</f>
        <v>0</v>
      </c>
      <c r="AE37" s="299"/>
      <c r="AF37" s="296" t="s">
        <v>15</v>
      </c>
      <c r="AG37" s="297"/>
      <c r="AH37" s="300">
        <f ca="1">SUMIF('申請額一覧 '!$E$6:$E$20,B37,'申請額一覧 '!$L$6:$L$20)</f>
        <v>0</v>
      </c>
      <c r="AI37" s="301"/>
      <c r="AJ37" s="301"/>
      <c r="AK37" s="301"/>
      <c r="AL37" s="198" t="s">
        <v>75</v>
      </c>
      <c r="AM37" s="199"/>
    </row>
    <row r="38" spans="1:39" ht="12.75" customHeight="1">
      <c r="A38" s="295"/>
      <c r="B38" s="196" t="s">
        <v>22</v>
      </c>
      <c r="C38" s="196"/>
      <c r="D38" s="196"/>
      <c r="E38" s="196"/>
      <c r="F38" s="196"/>
      <c r="G38" s="196"/>
      <c r="H38" s="196"/>
      <c r="I38" s="196"/>
      <c r="J38" s="196"/>
      <c r="K38" s="196"/>
      <c r="L38" s="196"/>
      <c r="M38" s="196"/>
      <c r="N38" s="196"/>
      <c r="O38" s="196"/>
      <c r="P38" s="196"/>
      <c r="Q38" s="196"/>
      <c r="R38" s="196"/>
      <c r="S38" s="196"/>
      <c r="T38" s="298">
        <f ca="1">COUNTIFS('申請額一覧 '!$E$6:$E$20,B38,'申請額一覧 '!$I$6:$I$20,"&gt;0")</f>
        <v>0</v>
      </c>
      <c r="U38" s="299"/>
      <c r="V38" s="296" t="s">
        <v>15</v>
      </c>
      <c r="W38" s="297"/>
      <c r="X38" s="300">
        <f ca="1">SUMIF('申請額一覧 '!$E$6:$E$20,B38,'申請額一覧 '!$I$6:$I$20)</f>
        <v>0</v>
      </c>
      <c r="Y38" s="301"/>
      <c r="Z38" s="301"/>
      <c r="AA38" s="301"/>
      <c r="AB38" s="198" t="s">
        <v>75</v>
      </c>
      <c r="AC38" s="199"/>
      <c r="AD38" s="298">
        <f ca="1">COUNTIFS('申請額一覧 '!$E$6:$E$20,B38,'申請額一覧 '!$L$6:$L$20,"&gt;0")</f>
        <v>0</v>
      </c>
      <c r="AE38" s="299"/>
      <c r="AF38" s="296" t="s">
        <v>15</v>
      </c>
      <c r="AG38" s="297"/>
      <c r="AH38" s="300">
        <f ca="1">SUMIF('申請額一覧 '!$E$6:$E$20,B38,'申請額一覧 '!$L$6:$L$20)</f>
        <v>0</v>
      </c>
      <c r="AI38" s="301"/>
      <c r="AJ38" s="301"/>
      <c r="AK38" s="301"/>
      <c r="AL38" s="198" t="s">
        <v>75</v>
      </c>
      <c r="AM38" s="199"/>
    </row>
    <row r="39" spans="1:39" ht="12.75" customHeight="1">
      <c r="A39" s="295"/>
      <c r="B39" s="196" t="s">
        <v>23</v>
      </c>
      <c r="C39" s="196"/>
      <c r="D39" s="196"/>
      <c r="E39" s="196"/>
      <c r="F39" s="196"/>
      <c r="G39" s="196"/>
      <c r="H39" s="196"/>
      <c r="I39" s="196"/>
      <c r="J39" s="196"/>
      <c r="K39" s="196"/>
      <c r="L39" s="196"/>
      <c r="M39" s="196"/>
      <c r="N39" s="196"/>
      <c r="O39" s="196"/>
      <c r="P39" s="196"/>
      <c r="Q39" s="196"/>
      <c r="R39" s="196"/>
      <c r="S39" s="196"/>
      <c r="T39" s="298">
        <f ca="1">COUNTIFS('申請額一覧 '!$E$6:$E$20,B39,'申請額一覧 '!$I$6:$I$20,"&gt;0")</f>
        <v>0</v>
      </c>
      <c r="U39" s="299"/>
      <c r="V39" s="296" t="s">
        <v>15</v>
      </c>
      <c r="W39" s="297"/>
      <c r="X39" s="300">
        <f ca="1">SUMIF('申請額一覧 '!$E$6:$E$20,B39,'申請額一覧 '!$I$6:$I$20)</f>
        <v>0</v>
      </c>
      <c r="Y39" s="301"/>
      <c r="Z39" s="301"/>
      <c r="AA39" s="301"/>
      <c r="AB39" s="198" t="s">
        <v>75</v>
      </c>
      <c r="AC39" s="199"/>
      <c r="AD39" s="298">
        <f ca="1">COUNTIFS('申請額一覧 '!$E$6:$E$20,B39,'申請額一覧 '!$L$6:$L$20,"&gt;0")</f>
        <v>0</v>
      </c>
      <c r="AE39" s="299"/>
      <c r="AF39" s="296" t="s">
        <v>15</v>
      </c>
      <c r="AG39" s="297"/>
      <c r="AH39" s="300">
        <f ca="1">SUMIF('申請額一覧 '!$E$6:$E$20,B39,'申請額一覧 '!$L$6:$L$20)</f>
        <v>0</v>
      </c>
      <c r="AI39" s="301"/>
      <c r="AJ39" s="301"/>
      <c r="AK39" s="301"/>
      <c r="AL39" s="198" t="s">
        <v>75</v>
      </c>
      <c r="AM39" s="199"/>
    </row>
    <row r="40" spans="1:39" ht="12.75" customHeight="1">
      <c r="A40" s="295"/>
      <c r="B40" s="196" t="s">
        <v>24</v>
      </c>
      <c r="C40" s="196"/>
      <c r="D40" s="196"/>
      <c r="E40" s="196"/>
      <c r="F40" s="196"/>
      <c r="G40" s="196"/>
      <c r="H40" s="196"/>
      <c r="I40" s="196"/>
      <c r="J40" s="196"/>
      <c r="K40" s="196"/>
      <c r="L40" s="196"/>
      <c r="M40" s="196"/>
      <c r="N40" s="196"/>
      <c r="O40" s="196"/>
      <c r="P40" s="196"/>
      <c r="Q40" s="196"/>
      <c r="R40" s="196"/>
      <c r="S40" s="196"/>
      <c r="T40" s="328" t="s">
        <v>82</v>
      </c>
      <c r="U40" s="296"/>
      <c r="V40" s="296" t="s">
        <v>15</v>
      </c>
      <c r="W40" s="297"/>
      <c r="X40" s="329" t="s">
        <v>82</v>
      </c>
      <c r="Y40" s="330"/>
      <c r="Z40" s="330"/>
      <c r="AA40" s="330"/>
      <c r="AB40" s="198" t="s">
        <v>75</v>
      </c>
      <c r="AC40" s="199"/>
      <c r="AD40" s="298">
        <f ca="1">COUNTIFS('申請額一覧 '!$E$6:$E$20,B40,'申請額一覧 '!$L$6:$L$20,"&gt;0")</f>
        <v>0</v>
      </c>
      <c r="AE40" s="299"/>
      <c r="AF40" s="296" t="s">
        <v>15</v>
      </c>
      <c r="AG40" s="297"/>
      <c r="AH40" s="300">
        <f ca="1">SUMIF('申請額一覧 '!$E$6:$E$20,B40,'申請額一覧 '!$L$6:$L$20)</f>
        <v>0</v>
      </c>
      <c r="AI40" s="301"/>
      <c r="AJ40" s="301"/>
      <c r="AK40" s="301"/>
      <c r="AL40" s="198" t="s">
        <v>75</v>
      </c>
      <c r="AM40" s="199"/>
    </row>
    <row r="41" spans="1:39" ht="12.75" customHeight="1">
      <c r="A41" s="331"/>
      <c r="B41" s="202" t="s">
        <v>64</v>
      </c>
      <c r="C41" s="202"/>
      <c r="D41" s="202"/>
      <c r="E41" s="202"/>
      <c r="F41" s="202"/>
      <c r="G41" s="202"/>
      <c r="H41" s="202"/>
      <c r="I41" s="202"/>
      <c r="J41" s="202"/>
      <c r="K41" s="202"/>
      <c r="L41" s="202"/>
      <c r="M41" s="202"/>
      <c r="N41" s="202"/>
      <c r="O41" s="202"/>
      <c r="P41" s="202"/>
      <c r="Q41" s="202"/>
      <c r="R41" s="202"/>
      <c r="S41" s="202"/>
      <c r="T41" s="322">
        <f ca="1">COUNTIFS('申請額一覧 '!$E$6:$E$20,B41,'申請額一覧 '!$I$6:$I$20,"&gt;0")</f>
        <v>0</v>
      </c>
      <c r="U41" s="323"/>
      <c r="V41" s="324" t="s">
        <v>15</v>
      </c>
      <c r="W41" s="325"/>
      <c r="X41" s="326">
        <f ca="1">SUMIF('申請額一覧 '!$E$6:$E$20,B41,'申請額一覧 '!$I$6:$I$20)</f>
        <v>0</v>
      </c>
      <c r="Y41" s="327"/>
      <c r="Z41" s="327"/>
      <c r="AA41" s="327"/>
      <c r="AB41" s="203" t="s">
        <v>75</v>
      </c>
      <c r="AC41" s="204"/>
      <c r="AD41" s="288">
        <f ca="1">COUNTIFS('申請額一覧 '!$E$6:$E$20,B41,'申請額一覧 '!$L$6:$L$20,"&gt;0")</f>
        <v>0</v>
      </c>
      <c r="AE41" s="289"/>
      <c r="AF41" s="290" t="s">
        <v>15</v>
      </c>
      <c r="AG41" s="291"/>
      <c r="AH41" s="326">
        <f ca="1">SUMIF('申請額一覧 '!$E$6:$E$20,B41,'申請額一覧 '!$L$6:$L$20)</f>
        <v>0</v>
      </c>
      <c r="AI41" s="327"/>
      <c r="AJ41" s="327"/>
      <c r="AK41" s="327"/>
      <c r="AL41" s="203" t="s">
        <v>75</v>
      </c>
      <c r="AM41" s="204"/>
    </row>
    <row r="42" spans="1:39" ht="12.75" customHeight="1">
      <c r="A42" s="316" t="s">
        <v>63</v>
      </c>
      <c r="B42" s="191" t="s">
        <v>25</v>
      </c>
      <c r="C42" s="191"/>
      <c r="D42" s="191"/>
      <c r="E42" s="191"/>
      <c r="F42" s="191"/>
      <c r="G42" s="191"/>
      <c r="H42" s="191"/>
      <c r="I42" s="191"/>
      <c r="J42" s="191"/>
      <c r="K42" s="191"/>
      <c r="L42" s="191"/>
      <c r="M42" s="191"/>
      <c r="N42" s="191"/>
      <c r="O42" s="191"/>
      <c r="P42" s="191"/>
      <c r="Q42" s="191"/>
      <c r="R42" s="191"/>
      <c r="S42" s="191"/>
      <c r="T42" s="318">
        <f ca="1">COUNTIFS('申請額一覧 '!$E$6:$E$20,B42,'申請額一覧 '!$I$6:$I$20,"&gt;0")</f>
        <v>0</v>
      </c>
      <c r="U42" s="319"/>
      <c r="V42" s="320" t="s">
        <v>15</v>
      </c>
      <c r="W42" s="321"/>
      <c r="X42" s="308">
        <f ca="1">SUMIF('申請額一覧 '!$E$6:$E$20,B42,'申請額一覧 '!$I$6:$I$20)</f>
        <v>0</v>
      </c>
      <c r="Y42" s="309"/>
      <c r="Z42" s="309"/>
      <c r="AA42" s="309"/>
      <c r="AB42" s="205" t="s">
        <v>75</v>
      </c>
      <c r="AC42" s="194"/>
      <c r="AD42" s="318">
        <f ca="1">COUNTIFS('申請額一覧 '!$E$6:$E$20,B42,'申請額一覧 '!$L$6:$L$20,"&gt;0")</f>
        <v>0</v>
      </c>
      <c r="AE42" s="319"/>
      <c r="AF42" s="320" t="s">
        <v>15</v>
      </c>
      <c r="AG42" s="321"/>
      <c r="AH42" s="308">
        <f ca="1">SUMIF('申請額一覧 '!$E$6:$E$20,B42,'申請額一覧 '!$L$6:$L$20)</f>
        <v>0</v>
      </c>
      <c r="AI42" s="309"/>
      <c r="AJ42" s="309"/>
      <c r="AK42" s="309"/>
      <c r="AL42" s="205" t="s">
        <v>75</v>
      </c>
      <c r="AM42" s="194"/>
    </row>
    <row r="43" spans="1:39" ht="12.75" customHeight="1">
      <c r="A43" s="317"/>
      <c r="B43" s="206" t="s">
        <v>26</v>
      </c>
      <c r="C43" s="206"/>
      <c r="D43" s="206"/>
      <c r="E43" s="206"/>
      <c r="F43" s="206"/>
      <c r="G43" s="206"/>
      <c r="H43" s="206"/>
      <c r="I43" s="206"/>
      <c r="J43" s="206"/>
      <c r="K43" s="206"/>
      <c r="L43" s="206"/>
      <c r="M43" s="206"/>
      <c r="N43" s="206"/>
      <c r="O43" s="206"/>
      <c r="P43" s="206"/>
      <c r="Q43" s="206"/>
      <c r="R43" s="206"/>
      <c r="S43" s="206"/>
      <c r="T43" s="310">
        <f ca="1">COUNTIFS('申請額一覧 '!$E$6:$E$20,B43,'申請額一覧 '!$I$6:$I$20,"&gt;0")</f>
        <v>0</v>
      </c>
      <c r="U43" s="311"/>
      <c r="V43" s="312" t="s">
        <v>15</v>
      </c>
      <c r="W43" s="313"/>
      <c r="X43" s="314">
        <f ca="1">SUMIF('申請額一覧 '!$E$6:$E$20,B43,'申請額一覧 '!$I$6:$I$20)</f>
        <v>0</v>
      </c>
      <c r="Y43" s="315"/>
      <c r="Z43" s="315"/>
      <c r="AA43" s="315"/>
      <c r="AB43" s="207" t="s">
        <v>75</v>
      </c>
      <c r="AC43" s="208"/>
      <c r="AD43" s="310">
        <f ca="1">COUNTIFS('申請額一覧 '!$E$6:$E$20,B43,'申請額一覧 '!$L$6:$L$20,"&gt;0")</f>
        <v>0</v>
      </c>
      <c r="AE43" s="311"/>
      <c r="AF43" s="312" t="s">
        <v>15</v>
      </c>
      <c r="AG43" s="313"/>
      <c r="AH43" s="314">
        <f ca="1">SUMIF('申請額一覧 '!$E$6:$E$20,B43,'申請額一覧 '!$L$6:$L$20)</f>
        <v>0</v>
      </c>
      <c r="AI43" s="315"/>
      <c r="AJ43" s="315"/>
      <c r="AK43" s="315"/>
      <c r="AL43" s="207" t="s">
        <v>75</v>
      </c>
      <c r="AM43" s="208"/>
    </row>
    <row r="44" spans="1:39" ht="12.75" customHeight="1">
      <c r="A44" s="294" t="s">
        <v>34</v>
      </c>
      <c r="B44" s="190" t="s">
        <v>27</v>
      </c>
      <c r="C44" s="191"/>
      <c r="D44" s="191"/>
      <c r="E44" s="191"/>
      <c r="F44" s="191"/>
      <c r="G44" s="191"/>
      <c r="H44" s="191"/>
      <c r="I44" s="191"/>
      <c r="J44" s="191"/>
      <c r="K44" s="191"/>
      <c r="L44" s="191"/>
      <c r="M44" s="191"/>
      <c r="N44" s="191"/>
      <c r="O44" s="191"/>
      <c r="P44" s="191"/>
      <c r="Q44" s="191"/>
      <c r="R44" s="191"/>
      <c r="S44" s="191"/>
      <c r="T44" s="304">
        <f ca="1">COUNTIFS('申請額一覧 '!$E$6:$E$20,B44,'申請額一覧 '!$I$6:$I$20,"&gt;0")</f>
        <v>0</v>
      </c>
      <c r="U44" s="305"/>
      <c r="V44" s="306" t="s">
        <v>15</v>
      </c>
      <c r="W44" s="307"/>
      <c r="X44" s="302">
        <f ca="1">SUMIF('申請額一覧 '!$E$6:$E$20,B44,'申請額一覧 '!$I$6:$I$20)</f>
        <v>0</v>
      </c>
      <c r="Y44" s="303"/>
      <c r="Z44" s="303"/>
      <c r="AA44" s="303"/>
      <c r="AB44" s="209" t="s">
        <v>75</v>
      </c>
      <c r="AC44" s="210"/>
      <c r="AD44" s="304">
        <f ca="1">COUNTIFS('申請額一覧 '!$E$6:$E$20,B44,'申請額一覧 '!$L$6:$L$20,"&gt;0")</f>
        <v>0</v>
      </c>
      <c r="AE44" s="305"/>
      <c r="AF44" s="306" t="s">
        <v>15</v>
      </c>
      <c r="AG44" s="307"/>
      <c r="AH44" s="302">
        <f ca="1">SUMIF('申請額一覧 '!$E$6:$E$20,B44,'申請額一覧 '!$L$6:$L$20)</f>
        <v>0</v>
      </c>
      <c r="AI44" s="303"/>
      <c r="AJ44" s="303"/>
      <c r="AK44" s="303"/>
      <c r="AL44" s="209" t="s">
        <v>75</v>
      </c>
      <c r="AM44" s="210"/>
    </row>
    <row r="45" spans="1:39" ht="12.75" customHeight="1">
      <c r="A45" s="295"/>
      <c r="B45" s="195" t="s">
        <v>28</v>
      </c>
      <c r="C45" s="196"/>
      <c r="D45" s="196"/>
      <c r="E45" s="196"/>
      <c r="F45" s="196"/>
      <c r="G45" s="196"/>
      <c r="H45" s="196"/>
      <c r="I45" s="196"/>
      <c r="J45" s="196"/>
      <c r="K45" s="196"/>
      <c r="L45" s="196"/>
      <c r="M45" s="196"/>
      <c r="N45" s="196"/>
      <c r="O45" s="196"/>
      <c r="P45" s="196"/>
      <c r="Q45" s="196"/>
      <c r="R45" s="196"/>
      <c r="S45" s="196"/>
      <c r="T45" s="298">
        <f ca="1">COUNTIFS('申請額一覧 '!$E$6:$E$20,B45,'申請額一覧 '!$I$6:$I$20,"&gt;0")</f>
        <v>0</v>
      </c>
      <c r="U45" s="299"/>
      <c r="V45" s="296" t="s">
        <v>15</v>
      </c>
      <c r="W45" s="297"/>
      <c r="X45" s="300">
        <f ca="1">SUMIF('申請額一覧 '!$E$6:$E$20,B45,'申請額一覧 '!$I$6:$I$20)</f>
        <v>0</v>
      </c>
      <c r="Y45" s="301"/>
      <c r="Z45" s="301"/>
      <c r="AA45" s="301"/>
      <c r="AB45" s="198" t="s">
        <v>75</v>
      </c>
      <c r="AC45" s="199"/>
      <c r="AD45" s="298">
        <f ca="1">COUNTIFS('申請額一覧 '!$E$6:$E$20,B45,'申請額一覧 '!$L$6:$L$20,"&gt;0")</f>
        <v>0</v>
      </c>
      <c r="AE45" s="299"/>
      <c r="AF45" s="296" t="s">
        <v>15</v>
      </c>
      <c r="AG45" s="297"/>
      <c r="AH45" s="300">
        <f ca="1">SUMIF('申請額一覧 '!$E$6:$E$20,B45,'申請額一覧 '!$L$6:$L$20)</f>
        <v>0</v>
      </c>
      <c r="AI45" s="301"/>
      <c r="AJ45" s="301"/>
      <c r="AK45" s="301"/>
      <c r="AL45" s="198" t="s">
        <v>75</v>
      </c>
      <c r="AM45" s="199"/>
    </row>
    <row r="46" spans="1:39" ht="12.75" customHeight="1">
      <c r="A46" s="295"/>
      <c r="B46" s="195" t="s">
        <v>29</v>
      </c>
      <c r="C46" s="196"/>
      <c r="D46" s="196"/>
      <c r="E46" s="196"/>
      <c r="F46" s="196"/>
      <c r="G46" s="196"/>
      <c r="H46" s="196"/>
      <c r="I46" s="196"/>
      <c r="J46" s="196"/>
      <c r="K46" s="196"/>
      <c r="L46" s="196"/>
      <c r="M46" s="196"/>
      <c r="N46" s="196"/>
      <c r="O46" s="196"/>
      <c r="P46" s="196"/>
      <c r="Q46" s="196"/>
      <c r="R46" s="196"/>
      <c r="S46" s="196"/>
      <c r="T46" s="298">
        <f ca="1">COUNTIFS('申請額一覧 '!$E$6:$E$20,B46,'申請額一覧 '!$I$6:$I$20,"&gt;0")</f>
        <v>0</v>
      </c>
      <c r="U46" s="299"/>
      <c r="V46" s="296" t="s">
        <v>15</v>
      </c>
      <c r="W46" s="297"/>
      <c r="X46" s="300">
        <f ca="1">SUMIF('申請額一覧 '!$E$6:$E$20,B46,'申請額一覧 '!$I$6:$I$20)</f>
        <v>0</v>
      </c>
      <c r="Y46" s="301"/>
      <c r="Z46" s="301"/>
      <c r="AA46" s="301"/>
      <c r="AB46" s="198" t="s">
        <v>75</v>
      </c>
      <c r="AC46" s="199"/>
      <c r="AD46" s="298">
        <f ca="1">COUNTIFS('申請額一覧 '!$E$6:$E$20,B46,'申請額一覧 '!$L$6:$L$20,"&gt;0")</f>
        <v>0</v>
      </c>
      <c r="AE46" s="299"/>
      <c r="AF46" s="296" t="s">
        <v>15</v>
      </c>
      <c r="AG46" s="297"/>
      <c r="AH46" s="300">
        <f ca="1">SUMIF('申請額一覧 '!$E$6:$E$20,B46,'申請額一覧 '!$L$6:$L$20)</f>
        <v>0</v>
      </c>
      <c r="AI46" s="301"/>
      <c r="AJ46" s="301"/>
      <c r="AK46" s="301"/>
      <c r="AL46" s="198" t="s">
        <v>75</v>
      </c>
      <c r="AM46" s="199"/>
    </row>
    <row r="47" spans="1:39" ht="12.75" customHeight="1">
      <c r="A47" s="295"/>
      <c r="B47" s="195" t="s">
        <v>30</v>
      </c>
      <c r="C47" s="196"/>
      <c r="D47" s="196"/>
      <c r="E47" s="196"/>
      <c r="F47" s="196"/>
      <c r="G47" s="196"/>
      <c r="H47" s="196"/>
      <c r="I47" s="196"/>
      <c r="J47" s="196"/>
      <c r="K47" s="196"/>
      <c r="L47" s="196"/>
      <c r="M47" s="196"/>
      <c r="N47" s="196"/>
      <c r="O47" s="196"/>
      <c r="P47" s="196"/>
      <c r="Q47" s="196"/>
      <c r="R47" s="196"/>
      <c r="S47" s="196"/>
      <c r="T47" s="298">
        <f ca="1">COUNTIFS('申請額一覧 '!$E$6:$E$20,B47,'申請額一覧 '!$I$6:$I$20,"&gt;0")</f>
        <v>0</v>
      </c>
      <c r="U47" s="299"/>
      <c r="V47" s="296" t="s">
        <v>15</v>
      </c>
      <c r="W47" s="297"/>
      <c r="X47" s="300">
        <f ca="1">SUMIF('申請額一覧 '!$E$6:$E$20,B47,'申請額一覧 '!$I$6:$I$20)</f>
        <v>0</v>
      </c>
      <c r="Y47" s="301"/>
      <c r="Z47" s="301"/>
      <c r="AA47" s="301"/>
      <c r="AB47" s="198" t="s">
        <v>75</v>
      </c>
      <c r="AC47" s="199"/>
      <c r="AD47" s="298">
        <f ca="1">COUNTIFS('申請額一覧 '!$E$6:$E$20,B47,'申請額一覧 '!$L$6:$L$20,"&gt;0")</f>
        <v>0</v>
      </c>
      <c r="AE47" s="299"/>
      <c r="AF47" s="296" t="s">
        <v>15</v>
      </c>
      <c r="AG47" s="297"/>
      <c r="AH47" s="300">
        <f ca="1">SUMIF('申請額一覧 '!$E$6:$E$20,B47,'申請額一覧 '!$L$6:$L$20)</f>
        <v>0</v>
      </c>
      <c r="AI47" s="301"/>
      <c r="AJ47" s="301"/>
      <c r="AK47" s="301"/>
      <c r="AL47" s="198" t="s">
        <v>75</v>
      </c>
      <c r="AM47" s="199"/>
    </row>
    <row r="48" spans="1:39" ht="12.75" customHeight="1">
      <c r="A48" s="295"/>
      <c r="B48" s="195" t="s">
        <v>31</v>
      </c>
      <c r="C48" s="196"/>
      <c r="D48" s="196"/>
      <c r="E48" s="196"/>
      <c r="F48" s="196"/>
      <c r="G48" s="196"/>
      <c r="H48" s="196"/>
      <c r="I48" s="196"/>
      <c r="J48" s="196"/>
      <c r="K48" s="196"/>
      <c r="L48" s="196"/>
      <c r="M48" s="196"/>
      <c r="N48" s="196"/>
      <c r="O48" s="196"/>
      <c r="P48" s="196"/>
      <c r="Q48" s="196"/>
      <c r="R48" s="196"/>
      <c r="S48" s="196"/>
      <c r="T48" s="298">
        <f ca="1">COUNTIFS('申請額一覧 '!$E$6:$E$20,B48,'申請額一覧 '!$I$6:$I$20,"&gt;0")</f>
        <v>0</v>
      </c>
      <c r="U48" s="299"/>
      <c r="V48" s="296" t="s">
        <v>15</v>
      </c>
      <c r="W48" s="297"/>
      <c r="X48" s="300">
        <f ca="1">SUMIF('申請額一覧 '!$E$6:$E$20,B48,'申請額一覧 '!$I$6:$I$20)</f>
        <v>0</v>
      </c>
      <c r="Y48" s="301"/>
      <c r="Z48" s="301"/>
      <c r="AA48" s="301"/>
      <c r="AB48" s="198" t="s">
        <v>75</v>
      </c>
      <c r="AC48" s="199"/>
      <c r="AD48" s="298">
        <f ca="1">COUNTIFS('申請額一覧 '!$E$6:$E$20,B48,'申請額一覧 '!$L$6:$L$20,"&gt;0")</f>
        <v>0</v>
      </c>
      <c r="AE48" s="299"/>
      <c r="AF48" s="296" t="s">
        <v>15</v>
      </c>
      <c r="AG48" s="297"/>
      <c r="AH48" s="300">
        <f ca="1">SUMIF('申請額一覧 '!$E$6:$E$20,B48,'申請額一覧 '!$L$6:$L$20)</f>
        <v>0</v>
      </c>
      <c r="AI48" s="301"/>
      <c r="AJ48" s="301"/>
      <c r="AK48" s="301"/>
      <c r="AL48" s="198" t="s">
        <v>75</v>
      </c>
      <c r="AM48" s="199"/>
    </row>
    <row r="49" spans="1:40" ht="12.75" customHeight="1">
      <c r="A49" s="295"/>
      <c r="B49" s="195" t="s">
        <v>32</v>
      </c>
      <c r="C49" s="196"/>
      <c r="D49" s="196"/>
      <c r="E49" s="196"/>
      <c r="F49" s="196"/>
      <c r="G49" s="196"/>
      <c r="H49" s="196"/>
      <c r="I49" s="196"/>
      <c r="J49" s="196"/>
      <c r="K49" s="196"/>
      <c r="L49" s="196"/>
      <c r="M49" s="196"/>
      <c r="N49" s="196"/>
      <c r="O49" s="196"/>
      <c r="P49" s="196"/>
      <c r="Q49" s="196"/>
      <c r="R49" s="196"/>
      <c r="S49" s="196"/>
      <c r="T49" s="298">
        <f ca="1">COUNTIFS('申請額一覧 '!$E$6:$E$20,B49,'申請額一覧 '!$I$6:$I$20,"&gt;0")</f>
        <v>0</v>
      </c>
      <c r="U49" s="299"/>
      <c r="V49" s="296" t="s">
        <v>15</v>
      </c>
      <c r="W49" s="297"/>
      <c r="X49" s="300">
        <f ca="1">SUMIF('申請額一覧 '!$E$6:$E$20,B49,'申請額一覧 '!$I$6:$I$20)</f>
        <v>0</v>
      </c>
      <c r="Y49" s="301"/>
      <c r="Z49" s="301"/>
      <c r="AA49" s="301"/>
      <c r="AB49" s="198" t="s">
        <v>75</v>
      </c>
      <c r="AC49" s="199"/>
      <c r="AD49" s="298">
        <f ca="1">COUNTIFS('申請額一覧 '!$E$6:$E$20,B49,'申請額一覧 '!$L$6:$L$20,"&gt;0")</f>
        <v>0</v>
      </c>
      <c r="AE49" s="299"/>
      <c r="AF49" s="296" t="s">
        <v>15</v>
      </c>
      <c r="AG49" s="297"/>
      <c r="AH49" s="300">
        <f ca="1">SUMIF('申請額一覧 '!$E$6:$E$20,B49,'申請額一覧 '!$L$6:$L$20)</f>
        <v>0</v>
      </c>
      <c r="AI49" s="301"/>
      <c r="AJ49" s="301"/>
      <c r="AK49" s="301"/>
      <c r="AL49" s="198" t="s">
        <v>75</v>
      </c>
      <c r="AM49" s="199"/>
    </row>
    <row r="50" spans="1:40" ht="12.75" customHeight="1">
      <c r="A50" s="295"/>
      <c r="B50" s="195" t="s">
        <v>51</v>
      </c>
      <c r="C50" s="196"/>
      <c r="D50" s="196"/>
      <c r="E50" s="196"/>
      <c r="F50" s="196"/>
      <c r="G50" s="196"/>
      <c r="H50" s="196"/>
      <c r="I50" s="196"/>
      <c r="J50" s="196"/>
      <c r="K50" s="196"/>
      <c r="L50" s="196"/>
      <c r="M50" s="196"/>
      <c r="N50" s="196"/>
      <c r="O50" s="196"/>
      <c r="P50" s="196"/>
      <c r="Q50" s="196"/>
      <c r="R50" s="196"/>
      <c r="S50" s="196"/>
      <c r="T50" s="298">
        <f ca="1">COUNTIFS('申請額一覧 '!$E$6:$E$20,B50,'申請額一覧 '!$I$6:$I$20,"&gt;0")</f>
        <v>0</v>
      </c>
      <c r="U50" s="299"/>
      <c r="V50" s="296" t="s">
        <v>15</v>
      </c>
      <c r="W50" s="297"/>
      <c r="X50" s="300">
        <f ca="1">SUMIF('申請額一覧 '!$E$6:$E$20,B50,'申請額一覧 '!$I$6:$I$20)</f>
        <v>0</v>
      </c>
      <c r="Y50" s="301"/>
      <c r="Z50" s="301"/>
      <c r="AA50" s="301"/>
      <c r="AB50" s="198" t="s">
        <v>75</v>
      </c>
      <c r="AC50" s="199"/>
      <c r="AD50" s="298">
        <f ca="1">COUNTIFS('申請額一覧 '!$E$6:$E$20,B50,'申請額一覧 '!$L$6:$L$20,"&gt;0")</f>
        <v>0</v>
      </c>
      <c r="AE50" s="299"/>
      <c r="AF50" s="296" t="s">
        <v>15</v>
      </c>
      <c r="AG50" s="297"/>
      <c r="AH50" s="300">
        <f ca="1">SUMIF('申請額一覧 '!$E$6:$E$20,B50,'申請額一覧 '!$L$6:$L$20)</f>
        <v>0</v>
      </c>
      <c r="AI50" s="301"/>
      <c r="AJ50" s="301"/>
      <c r="AK50" s="301"/>
      <c r="AL50" s="198" t="s">
        <v>75</v>
      </c>
      <c r="AM50" s="199"/>
    </row>
    <row r="51" spans="1:40" ht="12.75" customHeight="1">
      <c r="A51" s="295"/>
      <c r="B51" s="195" t="s">
        <v>52</v>
      </c>
      <c r="C51" s="196"/>
      <c r="D51" s="196"/>
      <c r="E51" s="196"/>
      <c r="F51" s="196"/>
      <c r="G51" s="196"/>
      <c r="H51" s="196"/>
      <c r="I51" s="196"/>
      <c r="J51" s="196"/>
      <c r="K51" s="196"/>
      <c r="L51" s="196"/>
      <c r="M51" s="196"/>
      <c r="N51" s="196"/>
      <c r="O51" s="196"/>
      <c r="P51" s="196"/>
      <c r="Q51" s="196"/>
      <c r="R51" s="196"/>
      <c r="S51" s="196"/>
      <c r="T51" s="298">
        <f ca="1">COUNTIFS('申請額一覧 '!$E$6:$E$20,B51,'申請額一覧 '!$I$6:$I$20,"&gt;0")</f>
        <v>0</v>
      </c>
      <c r="U51" s="299"/>
      <c r="V51" s="296" t="s">
        <v>15</v>
      </c>
      <c r="W51" s="297"/>
      <c r="X51" s="300">
        <f ca="1">SUMIF('申請額一覧 '!$E$6:$E$20,B51,'申請額一覧 '!$I$6:$I$20)</f>
        <v>0</v>
      </c>
      <c r="Y51" s="301"/>
      <c r="Z51" s="301"/>
      <c r="AA51" s="301"/>
      <c r="AB51" s="198" t="s">
        <v>75</v>
      </c>
      <c r="AC51" s="199"/>
      <c r="AD51" s="298">
        <f ca="1">COUNTIFS('申請額一覧 '!$E$6:$E$20,B51,'申請額一覧 '!$L$6:$L$20,"&gt;0")</f>
        <v>0</v>
      </c>
      <c r="AE51" s="299"/>
      <c r="AF51" s="296" t="s">
        <v>15</v>
      </c>
      <c r="AG51" s="297"/>
      <c r="AH51" s="300">
        <f ca="1">SUMIF('申請額一覧 '!$E$6:$E$20,B51,'申請額一覧 '!$L$6:$L$20)</f>
        <v>0</v>
      </c>
      <c r="AI51" s="301"/>
      <c r="AJ51" s="301"/>
      <c r="AK51" s="301"/>
      <c r="AL51" s="198" t="s">
        <v>75</v>
      </c>
      <c r="AM51" s="199"/>
    </row>
    <row r="52" spans="1:40" ht="12.75" customHeight="1">
      <c r="A52" s="295"/>
      <c r="B52" s="195" t="s">
        <v>53</v>
      </c>
      <c r="C52" s="196"/>
      <c r="D52" s="196"/>
      <c r="E52" s="196"/>
      <c r="F52" s="196"/>
      <c r="G52" s="196"/>
      <c r="H52" s="196"/>
      <c r="I52" s="196"/>
      <c r="J52" s="196"/>
      <c r="K52" s="196"/>
      <c r="L52" s="196"/>
      <c r="M52" s="196"/>
      <c r="N52" s="196"/>
      <c r="O52" s="196"/>
      <c r="P52" s="196"/>
      <c r="Q52" s="196"/>
      <c r="R52" s="196"/>
      <c r="S52" s="196"/>
      <c r="T52" s="298">
        <f ca="1">COUNTIFS('申請額一覧 '!$E$6:$E$20,B52,'申請額一覧 '!$I$6:$I$20,"&gt;0")</f>
        <v>0</v>
      </c>
      <c r="U52" s="299"/>
      <c r="V52" s="296" t="s">
        <v>15</v>
      </c>
      <c r="W52" s="297"/>
      <c r="X52" s="300">
        <f ca="1">SUMIF('申請額一覧 '!$E$6:$E$20,B52,'申請額一覧 '!$I$6:$I$20)</f>
        <v>0</v>
      </c>
      <c r="Y52" s="301"/>
      <c r="Z52" s="301"/>
      <c r="AA52" s="301"/>
      <c r="AB52" s="198" t="s">
        <v>75</v>
      </c>
      <c r="AC52" s="199"/>
      <c r="AD52" s="298">
        <f ca="1">COUNTIFS('申請額一覧 '!$E$6:$E$20,B52,'申請額一覧 '!$L$6:$L$20,"&gt;0")</f>
        <v>0</v>
      </c>
      <c r="AE52" s="299"/>
      <c r="AF52" s="296" t="s">
        <v>15</v>
      </c>
      <c r="AG52" s="297"/>
      <c r="AH52" s="300">
        <f ca="1">SUMIF('申請額一覧 '!$E$6:$E$20,B52,'申請額一覧 '!$L$6:$L$20)</f>
        <v>0</v>
      </c>
      <c r="AI52" s="301"/>
      <c r="AJ52" s="301"/>
      <c r="AK52" s="301"/>
      <c r="AL52" s="198" t="s">
        <v>75</v>
      </c>
      <c r="AM52" s="199"/>
    </row>
    <row r="53" spans="1:40" ht="12.75" customHeight="1">
      <c r="A53" s="295"/>
      <c r="B53" s="195" t="s">
        <v>54</v>
      </c>
      <c r="C53" s="196"/>
      <c r="D53" s="196"/>
      <c r="E53" s="196"/>
      <c r="F53" s="196"/>
      <c r="G53" s="196"/>
      <c r="H53" s="196"/>
      <c r="I53" s="196"/>
      <c r="J53" s="196"/>
      <c r="K53" s="196"/>
      <c r="L53" s="196"/>
      <c r="M53" s="196"/>
      <c r="N53" s="196"/>
      <c r="O53" s="196"/>
      <c r="P53" s="196"/>
      <c r="Q53" s="196"/>
      <c r="R53" s="196"/>
      <c r="S53" s="196"/>
      <c r="T53" s="298">
        <f ca="1">COUNTIFS('申請額一覧 '!$E$6:$E$20,B53,'申請額一覧 '!$I$6:$I$20,"&gt;0")</f>
        <v>0</v>
      </c>
      <c r="U53" s="299"/>
      <c r="V53" s="296" t="s">
        <v>15</v>
      </c>
      <c r="W53" s="297"/>
      <c r="X53" s="300">
        <f ca="1">SUMIF('申請額一覧 '!$E$6:$E$20,B53,'申請額一覧 '!$I$6:$I$20)</f>
        <v>0</v>
      </c>
      <c r="Y53" s="301"/>
      <c r="Z53" s="301"/>
      <c r="AA53" s="301"/>
      <c r="AB53" s="198" t="s">
        <v>75</v>
      </c>
      <c r="AC53" s="199"/>
      <c r="AD53" s="298">
        <f ca="1">COUNTIFS('申請額一覧 '!$E$6:$E$20,B53,'申請額一覧 '!$L$6:$L$20,"&gt;0")</f>
        <v>0</v>
      </c>
      <c r="AE53" s="299"/>
      <c r="AF53" s="296" t="s">
        <v>15</v>
      </c>
      <c r="AG53" s="297"/>
      <c r="AH53" s="300">
        <f ca="1">SUMIF('申請額一覧 '!$E$6:$E$20,B53,'申請額一覧 '!$L$6:$L$20)</f>
        <v>0</v>
      </c>
      <c r="AI53" s="301"/>
      <c r="AJ53" s="301"/>
      <c r="AK53" s="301"/>
      <c r="AL53" s="198" t="s">
        <v>75</v>
      </c>
      <c r="AM53" s="199"/>
    </row>
    <row r="54" spans="1:40" ht="12.75" customHeight="1">
      <c r="A54" s="295"/>
      <c r="B54" s="195" t="s">
        <v>55</v>
      </c>
      <c r="C54" s="196"/>
      <c r="D54" s="196"/>
      <c r="E54" s="196"/>
      <c r="F54" s="196"/>
      <c r="G54" s="196"/>
      <c r="H54" s="196"/>
      <c r="I54" s="196"/>
      <c r="J54" s="196"/>
      <c r="K54" s="196"/>
      <c r="L54" s="196"/>
      <c r="M54" s="196"/>
      <c r="N54" s="196"/>
      <c r="O54" s="196"/>
      <c r="P54" s="196"/>
      <c r="Q54" s="196"/>
      <c r="R54" s="196"/>
      <c r="S54" s="196"/>
      <c r="T54" s="298">
        <f ca="1">COUNTIFS('申請額一覧 '!$E$6:$E$20,B54,'申請額一覧 '!$I$6:$I$20,"&gt;0")</f>
        <v>0</v>
      </c>
      <c r="U54" s="299"/>
      <c r="V54" s="296" t="s">
        <v>15</v>
      </c>
      <c r="W54" s="297"/>
      <c r="X54" s="300">
        <f ca="1">SUMIF('申請額一覧 '!$E$6:$E$20,B54,'申請額一覧 '!$I$6:$I$20)</f>
        <v>0</v>
      </c>
      <c r="Y54" s="301"/>
      <c r="Z54" s="301"/>
      <c r="AA54" s="301"/>
      <c r="AB54" s="198" t="s">
        <v>75</v>
      </c>
      <c r="AC54" s="199"/>
      <c r="AD54" s="298">
        <f ca="1">COUNTIFS('申請額一覧 '!$E$6:$E$20,B54,'申請額一覧 '!$L$6:$L$20,"&gt;0")</f>
        <v>0</v>
      </c>
      <c r="AE54" s="299"/>
      <c r="AF54" s="296" t="s">
        <v>15</v>
      </c>
      <c r="AG54" s="297"/>
      <c r="AH54" s="300">
        <f ca="1">SUMIF('申請額一覧 '!$E$6:$E$20,B54,'申請額一覧 '!$L$6:$L$20)</f>
        <v>0</v>
      </c>
      <c r="AI54" s="301"/>
      <c r="AJ54" s="301"/>
      <c r="AK54" s="301"/>
      <c r="AL54" s="198" t="s">
        <v>75</v>
      </c>
      <c r="AM54" s="199"/>
    </row>
    <row r="55" spans="1:40" ht="12.75" customHeight="1">
      <c r="A55" s="295"/>
      <c r="B55" s="195" t="s">
        <v>56</v>
      </c>
      <c r="C55" s="211"/>
      <c r="D55" s="211"/>
      <c r="E55" s="211"/>
      <c r="F55" s="211"/>
      <c r="G55" s="211"/>
      <c r="H55" s="211"/>
      <c r="I55" s="211"/>
      <c r="J55" s="211"/>
      <c r="K55" s="211"/>
      <c r="L55" s="211"/>
      <c r="M55" s="211"/>
      <c r="N55" s="211"/>
      <c r="O55" s="211"/>
      <c r="P55" s="211"/>
      <c r="Q55" s="211"/>
      <c r="R55" s="211"/>
      <c r="S55" s="211"/>
      <c r="T55" s="298">
        <f ca="1">COUNTIFS('申請額一覧 '!$E$6:$E$20,B55,'申請額一覧 '!$I$6:$I$20,"&gt;0")</f>
        <v>0</v>
      </c>
      <c r="U55" s="299"/>
      <c r="V55" s="296" t="s">
        <v>15</v>
      </c>
      <c r="W55" s="297"/>
      <c r="X55" s="300">
        <f ca="1">SUMIF('申請額一覧 '!$E$6:$E$20,B55,'申請額一覧 '!$I$6:$I$20)</f>
        <v>0</v>
      </c>
      <c r="Y55" s="301"/>
      <c r="Z55" s="301"/>
      <c r="AA55" s="301"/>
      <c r="AB55" s="198" t="s">
        <v>75</v>
      </c>
      <c r="AC55" s="199"/>
      <c r="AD55" s="298">
        <f ca="1">COUNTIFS('申請額一覧 '!$E$6:$E$20,B55,'申請額一覧 '!$L$6:$L$20,"&gt;0")</f>
        <v>0</v>
      </c>
      <c r="AE55" s="299"/>
      <c r="AF55" s="296" t="s">
        <v>15</v>
      </c>
      <c r="AG55" s="297"/>
      <c r="AH55" s="300">
        <f ca="1">SUMIF('申請額一覧 '!$E$6:$E$20,B55,'申請額一覧 '!$L$6:$L$20)</f>
        <v>0</v>
      </c>
      <c r="AI55" s="301"/>
      <c r="AJ55" s="301"/>
      <c r="AK55" s="301"/>
      <c r="AL55" s="198" t="s">
        <v>75</v>
      </c>
      <c r="AM55" s="199"/>
    </row>
    <row r="56" spans="1:40" ht="12.75" customHeight="1">
      <c r="A56" s="295"/>
      <c r="B56" s="212" t="s">
        <v>57</v>
      </c>
      <c r="C56" s="211"/>
      <c r="D56" s="211"/>
      <c r="E56" s="211"/>
      <c r="F56" s="211"/>
      <c r="G56" s="211"/>
      <c r="H56" s="211"/>
      <c r="I56" s="211"/>
      <c r="J56" s="211"/>
      <c r="K56" s="211"/>
      <c r="L56" s="211"/>
      <c r="M56" s="211"/>
      <c r="N56" s="211"/>
      <c r="O56" s="211"/>
      <c r="P56" s="211"/>
      <c r="Q56" s="211"/>
      <c r="R56" s="211"/>
      <c r="S56" s="211"/>
      <c r="T56" s="298">
        <f ca="1">COUNTIFS('申請額一覧 '!$E$6:$E$20,B56,'申請額一覧 '!$I$6:$I$20,"&gt;0")</f>
        <v>0</v>
      </c>
      <c r="U56" s="299"/>
      <c r="V56" s="296" t="s">
        <v>15</v>
      </c>
      <c r="W56" s="297"/>
      <c r="X56" s="300">
        <f ca="1">SUMIF('申請額一覧 '!$E$6:$E$20,B56,'申請額一覧 '!$I$6:$I$20)</f>
        <v>0</v>
      </c>
      <c r="Y56" s="301"/>
      <c r="Z56" s="301"/>
      <c r="AA56" s="301"/>
      <c r="AB56" s="198" t="s">
        <v>75</v>
      </c>
      <c r="AC56" s="199"/>
      <c r="AD56" s="298">
        <f ca="1">COUNTIFS('申請額一覧 '!$E$6:$E$20,B56,'申請額一覧 '!$L$6:$L$20,"&gt;0")</f>
        <v>0</v>
      </c>
      <c r="AE56" s="299"/>
      <c r="AF56" s="296" t="s">
        <v>15</v>
      </c>
      <c r="AG56" s="297"/>
      <c r="AH56" s="300">
        <f ca="1">SUMIF('申請額一覧 '!$E$6:$E$20,B56,'申請額一覧 '!$L$6:$L$20)</f>
        <v>0</v>
      </c>
      <c r="AI56" s="301"/>
      <c r="AJ56" s="301"/>
      <c r="AK56" s="301"/>
      <c r="AL56" s="198" t="s">
        <v>75</v>
      </c>
      <c r="AM56" s="199"/>
    </row>
    <row r="57" spans="1:40" ht="12.75" customHeight="1">
      <c r="A57" s="295"/>
      <c r="B57" s="212" t="s">
        <v>58</v>
      </c>
      <c r="C57" s="211"/>
      <c r="D57" s="211"/>
      <c r="E57" s="211"/>
      <c r="F57" s="211"/>
      <c r="G57" s="211"/>
      <c r="H57" s="211"/>
      <c r="I57" s="211"/>
      <c r="J57" s="211"/>
      <c r="K57" s="211"/>
      <c r="L57" s="211"/>
      <c r="M57" s="211"/>
      <c r="N57" s="211"/>
      <c r="O57" s="211"/>
      <c r="P57" s="211"/>
      <c r="Q57" s="211"/>
      <c r="R57" s="211"/>
      <c r="S57" s="211"/>
      <c r="T57" s="288">
        <f ca="1">COUNTIFS('申請額一覧 '!$E$6:$E$20,B57,'申請額一覧 '!$I$6:$I$20,"&gt;0")</f>
        <v>0</v>
      </c>
      <c r="U57" s="289"/>
      <c r="V57" s="290" t="s">
        <v>15</v>
      </c>
      <c r="W57" s="291"/>
      <c r="X57" s="292">
        <f ca="1">SUMIF('申請額一覧 '!$E$6:$E$20,B57,'申請額一覧 '!$I$6:$I$20)</f>
        <v>0</v>
      </c>
      <c r="Y57" s="293"/>
      <c r="Z57" s="293"/>
      <c r="AA57" s="293"/>
      <c r="AB57" s="203" t="s">
        <v>75</v>
      </c>
      <c r="AC57" s="204"/>
      <c r="AD57" s="288">
        <f ca="1">COUNTIFS('申請額一覧 '!$E$6:$E$20,B57,'申請額一覧 '!$L$6:$L$20,"&gt;0")</f>
        <v>0</v>
      </c>
      <c r="AE57" s="289"/>
      <c r="AF57" s="290" t="s">
        <v>15</v>
      </c>
      <c r="AG57" s="291"/>
      <c r="AH57" s="292">
        <f ca="1">SUMIF('申請額一覧 '!$E$6:$E$20,B57,'申請額一覧 '!$L$6:$L$20)</f>
        <v>0</v>
      </c>
      <c r="AI57" s="293"/>
      <c r="AJ57" s="293"/>
      <c r="AK57" s="293"/>
      <c r="AL57" s="203" t="s">
        <v>75</v>
      </c>
      <c r="AM57" s="204"/>
    </row>
    <row r="58" spans="1:40" ht="15.75" customHeight="1">
      <c r="A58" s="283" t="s">
        <v>37</v>
      </c>
      <c r="B58" s="284"/>
      <c r="C58" s="284"/>
      <c r="D58" s="284"/>
      <c r="E58" s="284"/>
      <c r="F58" s="284"/>
      <c r="G58" s="284"/>
      <c r="H58" s="284"/>
      <c r="I58" s="284"/>
      <c r="J58" s="284"/>
      <c r="K58" s="284"/>
      <c r="L58" s="284"/>
      <c r="M58" s="284"/>
      <c r="N58" s="284"/>
      <c r="O58" s="284"/>
      <c r="P58" s="284"/>
      <c r="Q58" s="284"/>
      <c r="R58" s="284"/>
      <c r="S58" s="285"/>
      <c r="T58" s="286">
        <f ca="1">SUM(T23:U57)</f>
        <v>0</v>
      </c>
      <c r="U58" s="287"/>
      <c r="V58" s="284" t="s">
        <v>15</v>
      </c>
      <c r="W58" s="285"/>
      <c r="X58" s="281">
        <f ca="1">SUM(X23:AA57)</f>
        <v>0</v>
      </c>
      <c r="Y58" s="282"/>
      <c r="Z58" s="282"/>
      <c r="AA58" s="282"/>
      <c r="AB58" s="213" t="s">
        <v>75</v>
      </c>
      <c r="AC58" s="214"/>
      <c r="AD58" s="286">
        <f ca="1">SUM(AD23:AE57)</f>
        <v>0</v>
      </c>
      <c r="AE58" s="287"/>
      <c r="AF58" s="284" t="s">
        <v>15</v>
      </c>
      <c r="AG58" s="285"/>
      <c r="AH58" s="281">
        <f ca="1">SUM(AH23:AK57)</f>
        <v>0</v>
      </c>
      <c r="AI58" s="282"/>
      <c r="AJ58" s="282"/>
      <c r="AK58" s="282"/>
      <c r="AL58" s="213" t="s">
        <v>75</v>
      </c>
      <c r="AM58" s="214"/>
    </row>
    <row r="59" spans="1:40" ht="15.75" customHeight="1">
      <c r="A59" s="283" t="s">
        <v>39</v>
      </c>
      <c r="B59" s="284"/>
      <c r="C59" s="284"/>
      <c r="D59" s="284"/>
      <c r="E59" s="284"/>
      <c r="F59" s="284"/>
      <c r="G59" s="284"/>
      <c r="H59" s="284"/>
      <c r="I59" s="284"/>
      <c r="J59" s="284"/>
      <c r="K59" s="284"/>
      <c r="L59" s="284"/>
      <c r="M59" s="284"/>
      <c r="N59" s="284"/>
      <c r="O59" s="284"/>
      <c r="P59" s="284"/>
      <c r="Q59" s="284"/>
      <c r="R59" s="284"/>
      <c r="S59" s="285"/>
      <c r="T59" s="281">
        <f ca="1">X58+AH58</f>
        <v>0</v>
      </c>
      <c r="U59" s="282"/>
      <c r="V59" s="282"/>
      <c r="W59" s="282"/>
      <c r="X59" s="282"/>
      <c r="Y59" s="282"/>
      <c r="Z59" s="282"/>
      <c r="AA59" s="282"/>
      <c r="AB59" s="282"/>
      <c r="AC59" s="282"/>
      <c r="AD59" s="282"/>
      <c r="AE59" s="282"/>
      <c r="AF59" s="282"/>
      <c r="AG59" s="282"/>
      <c r="AH59" s="282"/>
      <c r="AI59" s="282"/>
      <c r="AJ59" s="282"/>
      <c r="AK59" s="282"/>
      <c r="AL59" s="213" t="s">
        <v>75</v>
      </c>
      <c r="AM59" s="214"/>
    </row>
    <row r="60" spans="1:40" ht="12.75" customHeight="1">
      <c r="A60" s="215" t="s">
        <v>171</v>
      </c>
      <c r="B60" s="216"/>
      <c r="C60" s="216"/>
      <c r="D60" s="216"/>
      <c r="E60" s="216"/>
      <c r="F60" s="216"/>
      <c r="G60" s="216"/>
      <c r="H60" s="216"/>
      <c r="I60" s="216"/>
      <c r="J60" s="216"/>
      <c r="K60" s="216"/>
      <c r="L60" s="216"/>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row>
    <row r="61" spans="1:40" s="110" customFormat="1" ht="12.75" customHeight="1">
      <c r="A61" s="218" t="s">
        <v>87</v>
      </c>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row>
    <row r="62" spans="1:40" ht="12.75" customHeight="1">
      <c r="A62" s="215" t="s">
        <v>88</v>
      </c>
      <c r="B62" s="216"/>
      <c r="C62" s="216"/>
      <c r="D62" s="216"/>
      <c r="E62" s="216"/>
      <c r="F62" s="216"/>
      <c r="G62" s="216"/>
      <c r="H62" s="216"/>
      <c r="I62" s="216"/>
      <c r="J62" s="216"/>
      <c r="K62" s="216"/>
      <c r="L62" s="216"/>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row>
    <row r="63" spans="1:40" s="110" customFormat="1" ht="9.75" customHeight="1">
      <c r="C63" s="186" t="s">
        <v>89</v>
      </c>
    </row>
    <row r="64" spans="1:40">
      <c r="A64" s="103" t="s">
        <v>173</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3"/>
      <c r="AN64" s="103"/>
    </row>
    <row r="65" spans="1:41">
      <c r="A65" s="260" t="s">
        <v>174</v>
      </c>
      <c r="B65" s="260"/>
      <c r="C65" s="260"/>
      <c r="D65" s="260"/>
      <c r="E65" s="273"/>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5"/>
      <c r="AL65" s="103"/>
      <c r="AM65" s="103"/>
      <c r="AN65" s="106"/>
    </row>
    <row r="66" spans="1:41" ht="13.5">
      <c r="A66" s="260" t="s">
        <v>175</v>
      </c>
      <c r="B66" s="260"/>
      <c r="C66" s="260"/>
      <c r="D66" s="260"/>
      <c r="E66" s="273"/>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5"/>
      <c r="AL66" s="106"/>
      <c r="AM66" s="106"/>
      <c r="AN66" s="106"/>
      <c r="AO66" s="107"/>
    </row>
    <row r="67" spans="1:41" ht="12" customHeight="1">
      <c r="A67" s="260" t="s">
        <v>176</v>
      </c>
      <c r="B67" s="260"/>
      <c r="C67" s="260"/>
      <c r="D67" s="260"/>
      <c r="E67" s="276"/>
      <c r="F67" s="276"/>
      <c r="G67" s="276"/>
      <c r="H67" s="276"/>
      <c r="I67" s="276"/>
      <c r="J67" s="276"/>
      <c r="K67" s="277"/>
      <c r="L67" s="277"/>
      <c r="M67" s="277"/>
      <c r="N67" s="262" t="s">
        <v>177</v>
      </c>
      <c r="O67" s="262"/>
      <c r="P67" s="262"/>
      <c r="Q67" s="262"/>
      <c r="R67" s="262"/>
      <c r="S67" s="278"/>
      <c r="T67" s="278"/>
      <c r="U67" s="279" t="s">
        <v>178</v>
      </c>
      <c r="V67" s="279"/>
      <c r="W67" s="279"/>
      <c r="X67" s="276"/>
      <c r="Y67" s="276"/>
      <c r="Z67" s="276"/>
      <c r="AA67" s="276"/>
      <c r="AB67" s="276"/>
      <c r="AC67" s="276"/>
      <c r="AD67" s="276"/>
      <c r="AE67" s="276"/>
      <c r="AF67" s="260" t="s">
        <v>179</v>
      </c>
      <c r="AG67" s="260"/>
      <c r="AH67" s="260"/>
      <c r="AI67" s="260"/>
      <c r="AJ67" s="280"/>
      <c r="AK67" s="280"/>
      <c r="AL67" s="106"/>
      <c r="AM67" s="106"/>
      <c r="AN67" s="106"/>
    </row>
    <row r="68" spans="1:41" ht="12" customHeight="1">
      <c r="A68" s="260" t="s">
        <v>180</v>
      </c>
      <c r="B68" s="260"/>
      <c r="C68" s="260"/>
      <c r="D68" s="260"/>
      <c r="E68" s="261"/>
      <c r="F68" s="261"/>
      <c r="G68" s="261"/>
      <c r="H68" s="262" t="s">
        <v>181</v>
      </c>
      <c r="I68" s="262"/>
      <c r="J68" s="262"/>
      <c r="K68" s="262"/>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106"/>
      <c r="AM68" s="106"/>
      <c r="AN68" s="106"/>
    </row>
    <row r="69" spans="1:41" ht="13.5">
      <c r="A69" s="108" t="s">
        <v>182</v>
      </c>
      <c r="B69" s="106"/>
      <c r="C69" s="106"/>
      <c r="D69" s="106"/>
      <c r="E69" s="106"/>
      <c r="F69" s="109" t="s">
        <v>183</v>
      </c>
      <c r="G69" s="106"/>
      <c r="H69" s="106"/>
      <c r="I69" s="106"/>
      <c r="J69" s="106"/>
      <c r="K69" s="106"/>
      <c r="L69" s="106"/>
      <c r="M69" s="106"/>
      <c r="N69" s="109"/>
      <c r="O69" s="106"/>
      <c r="P69" s="106"/>
      <c r="Q69" s="106"/>
      <c r="R69" s="106"/>
      <c r="S69" s="106"/>
      <c r="T69" s="106"/>
      <c r="U69" s="106"/>
      <c r="V69" s="106"/>
      <c r="W69" s="106"/>
      <c r="X69" s="106"/>
      <c r="Y69" s="106"/>
      <c r="Z69" s="106"/>
      <c r="AA69" s="106"/>
      <c r="AB69" s="106"/>
      <c r="AC69" s="106"/>
      <c r="AD69" s="106"/>
      <c r="AE69" s="106"/>
      <c r="AF69" s="106"/>
      <c r="AG69" s="106"/>
      <c r="AH69" s="106"/>
      <c r="AI69" s="109"/>
      <c r="AJ69" s="106"/>
      <c r="AK69" s="106"/>
      <c r="AL69" s="106"/>
      <c r="AM69" s="106"/>
      <c r="AN69" s="106"/>
      <c r="AO69" s="107"/>
    </row>
    <row r="70" spans="1:4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06" t="b">
        <v>0</v>
      </c>
    </row>
    <row r="71" spans="1:4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06"/>
    </row>
    <row r="72" spans="1:4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06"/>
    </row>
    <row r="74" spans="1:41">
      <c r="A74" s="217"/>
    </row>
    <row r="75" spans="1:41" hidden="1">
      <c r="A75" s="217" t="s">
        <v>191</v>
      </c>
    </row>
    <row r="76" spans="1:41" hidden="1">
      <c r="A76" s="220" t="s">
        <v>240</v>
      </c>
    </row>
    <row r="77" spans="1:41">
      <c r="A77" s="217"/>
    </row>
  </sheetData>
  <sheetProtection algorithmName="SHA-512" hashValue="TIG+f81gbsBZJsPNQyYtUJr0lsmZ1hVIMXaQ5+3iJO2VAmwqOj4UbP6iy9j9ndkNBhIxT/FtobQD3L1NbDPBDg==" saltValue="/Yq8P4Tt1QZTduPZ3DXQjQ==" spinCount="100000" sheet="1" selectLockedCells="1"/>
  <protectedRanges>
    <protectedRange sqref="E65:AK66 E68:G68 E67:M67 L68:AK68 S67:T67 X67:AE67 AJ67:AK67" name="範囲1"/>
    <protectedRange sqref="A70:AN72" name="範囲3"/>
    <protectedRange sqref="A7" name="範囲1_1"/>
    <protectedRange sqref="W1 AE1:AL1" name="範囲1_2"/>
    <protectedRange sqref="L11:AM11" name="範囲1_3"/>
    <protectedRange sqref="L14:AM15" name="範囲1_4"/>
    <protectedRange sqref="AG16:AM16" name="範囲1_5"/>
  </protectedRanges>
  <mergeCells count="271">
    <mergeCell ref="A3:AM3"/>
    <mergeCell ref="A4:AM4"/>
    <mergeCell ref="AD6:AE6"/>
    <mergeCell ref="AG6:AH6"/>
    <mergeCell ref="AJ6:AK6"/>
    <mergeCell ref="S17:Y17"/>
    <mergeCell ref="AG17:AM17"/>
    <mergeCell ref="S18:Y18"/>
    <mergeCell ref="AG18:AM18"/>
    <mergeCell ref="A20:S22"/>
    <mergeCell ref="T20:AM20"/>
    <mergeCell ref="T21:AC21"/>
    <mergeCell ref="AD21:AM21"/>
    <mergeCell ref="T22:W22"/>
    <mergeCell ref="X22:AC22"/>
    <mergeCell ref="A11:A18"/>
    <mergeCell ref="L11:AM11"/>
    <mergeCell ref="L12:AM12"/>
    <mergeCell ref="B13:K15"/>
    <mergeCell ref="Q13:R13"/>
    <mergeCell ref="T13:V13"/>
    <mergeCell ref="S16:Y16"/>
    <mergeCell ref="AG16:AM16"/>
    <mergeCell ref="AD22:AG22"/>
    <mergeCell ref="AH22:AM22"/>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T30:U30"/>
    <mergeCell ref="V30:W30"/>
    <mergeCell ref="X30:AA30"/>
    <mergeCell ref="AD30:AE30"/>
    <mergeCell ref="AF30:AG30"/>
    <mergeCell ref="AH30:AK30"/>
    <mergeCell ref="T29:U29"/>
    <mergeCell ref="V29:W29"/>
    <mergeCell ref="X29:AA29"/>
    <mergeCell ref="AD29:AE29"/>
    <mergeCell ref="AF29:AG29"/>
    <mergeCell ref="AH29:AK29"/>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T41:U41"/>
    <mergeCell ref="V41:W41"/>
    <mergeCell ref="X41:AA41"/>
    <mergeCell ref="AD41:AE41"/>
    <mergeCell ref="AF41:AG41"/>
    <mergeCell ref="AH41:AK41"/>
    <mergeCell ref="T40:U40"/>
    <mergeCell ref="V40:W40"/>
    <mergeCell ref="X40:AA40"/>
    <mergeCell ref="AD40:AE40"/>
    <mergeCell ref="AF40:AG40"/>
    <mergeCell ref="AH40:AK40"/>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T44:U44"/>
    <mergeCell ref="V44:W44"/>
    <mergeCell ref="X44:AA44"/>
    <mergeCell ref="AD44:AE44"/>
    <mergeCell ref="AF44:AG44"/>
    <mergeCell ref="T46:U46"/>
    <mergeCell ref="V46:W46"/>
    <mergeCell ref="X46:AA46"/>
    <mergeCell ref="AD46:AE46"/>
    <mergeCell ref="AF46:AG46"/>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T49:U49"/>
    <mergeCell ref="V49:W49"/>
    <mergeCell ref="X49:AA49"/>
    <mergeCell ref="AD49:AE49"/>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T59:AK59"/>
    <mergeCell ref="A58:S58"/>
    <mergeCell ref="T58:U58"/>
    <mergeCell ref="V58:W58"/>
    <mergeCell ref="X58:AA58"/>
    <mergeCell ref="AD58:AE58"/>
    <mergeCell ref="AF58:AG58"/>
    <mergeCell ref="AD57:AE57"/>
    <mergeCell ref="AF57:AG57"/>
    <mergeCell ref="AH57:AK57"/>
    <mergeCell ref="A44:A57"/>
    <mergeCell ref="AF49:AG49"/>
    <mergeCell ref="T53:U53"/>
    <mergeCell ref="V53:W53"/>
    <mergeCell ref="X53:AA53"/>
    <mergeCell ref="AD53:AE53"/>
    <mergeCell ref="AF53:AG53"/>
    <mergeCell ref="T57:U57"/>
    <mergeCell ref="V57:W57"/>
    <mergeCell ref="X57:AA57"/>
    <mergeCell ref="T56:U56"/>
    <mergeCell ref="V56:W56"/>
    <mergeCell ref="X56:AA56"/>
    <mergeCell ref="AD56:AE56"/>
    <mergeCell ref="A68:D68"/>
    <mergeCell ref="E68:G68"/>
    <mergeCell ref="H68:K68"/>
    <mergeCell ref="L68:AK68"/>
    <mergeCell ref="C7:G7"/>
    <mergeCell ref="Q1:V1"/>
    <mergeCell ref="W1:AM1"/>
    <mergeCell ref="L14:AM15"/>
    <mergeCell ref="A65:D65"/>
    <mergeCell ref="E65:AK65"/>
    <mergeCell ref="A66:D66"/>
    <mergeCell ref="E66:AK66"/>
    <mergeCell ref="A67:D67"/>
    <mergeCell ref="E67:J67"/>
    <mergeCell ref="K67:M67"/>
    <mergeCell ref="N67:R67"/>
    <mergeCell ref="S67:T67"/>
    <mergeCell ref="U67:W67"/>
    <mergeCell ref="X67:AB67"/>
    <mergeCell ref="AC67:AE67"/>
    <mergeCell ref="AF67:AI67"/>
    <mergeCell ref="AJ67:AK67"/>
    <mergeCell ref="AH58:AK58"/>
    <mergeCell ref="A59:S59"/>
  </mergeCells>
  <phoneticPr fontId="2"/>
  <dataValidations count="5">
    <dataValidation type="list" allowBlank="1" showInputMessage="1" showErrorMessage="1" sqref="E68:G68" xr:uid="{527DC95B-703A-4210-ABDC-933F4244DEC3}">
      <formula1>"普通,当座,総合"</formula1>
    </dataValidation>
    <dataValidation type="list" allowBlank="1" showInputMessage="1" showErrorMessage="1" sqref="K67" xr:uid="{DA164E5B-13D8-4B09-9A90-683293BCCAC8}">
      <formula1>"銀行,信用金庫,農協"</formula1>
    </dataValidation>
    <dataValidation type="list" allowBlank="1" showInputMessage="1" showErrorMessage="1" sqref="AC67" xr:uid="{24E077E7-FC0C-47C4-9B34-97F0EED697CA}">
      <formula1>"支店,出張所,支所"</formula1>
    </dataValidation>
    <dataValidation type="list" allowBlank="1" showInputMessage="1" showErrorMessage="1" sqref="W1:AM1" xr:uid="{80E3415B-2ADE-495D-AAB0-0C03A82CD671}">
      <formula1>$A$75:$A$76</formula1>
    </dataValidation>
    <dataValidation imeMode="disabled" allowBlank="1" showInputMessage="1" showErrorMessage="1" sqref="AG16:AM16" xr:uid="{6B46ADD7-2A9B-46C4-A29E-7C5A1840E4A2}"/>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locked="0" defaultSize="0" autoFill="0" autoLine="0" autoPict="0">
                <anchor moveWithCells="1">
                  <from>
                    <xdr:col>0</xdr:col>
                    <xdr:colOff>9525</xdr:colOff>
                    <xdr:row>68</xdr:row>
                    <xdr:rowOff>152400</xdr:rowOff>
                  </from>
                  <to>
                    <xdr:col>38</xdr:col>
                    <xdr:colOff>247650</xdr:colOff>
                    <xdr:row>70</xdr:row>
                    <xdr:rowOff>28575</xdr:rowOff>
                  </to>
                </anchor>
              </controlPr>
            </control>
          </mc:Choice>
        </mc:AlternateContent>
        <mc:AlternateContent xmlns:mc="http://schemas.openxmlformats.org/markup-compatibility/2006">
          <mc:Choice Requires="x14">
            <control shapeId="64514" r:id="rId5" name="Check Box 2">
              <controlPr locked="0" defaultSize="0" autoFill="0" autoLine="0" autoPict="0">
                <anchor moveWithCells="1">
                  <from>
                    <xdr:col>0</xdr:col>
                    <xdr:colOff>9525</xdr:colOff>
                    <xdr:row>69</xdr:row>
                    <xdr:rowOff>133350</xdr:rowOff>
                  </from>
                  <to>
                    <xdr:col>38</xdr:col>
                    <xdr:colOff>257175</xdr:colOff>
                    <xdr:row>71</xdr:row>
                    <xdr:rowOff>9525</xdr:rowOff>
                  </to>
                </anchor>
              </controlPr>
            </control>
          </mc:Choice>
        </mc:AlternateContent>
        <mc:AlternateContent xmlns:mc="http://schemas.openxmlformats.org/markup-compatibility/2006">
          <mc:Choice Requires="x14">
            <control shapeId="64515" r:id="rId6" name="Check Box 3">
              <controlPr locked="0" defaultSize="0" autoFill="0" autoLine="0" autoPict="0">
                <anchor moveWithCells="1">
                  <from>
                    <xdr:col>0</xdr:col>
                    <xdr:colOff>9525</xdr:colOff>
                    <xdr:row>70</xdr:row>
                    <xdr:rowOff>133350</xdr:rowOff>
                  </from>
                  <to>
                    <xdr:col>38</xdr:col>
                    <xdr:colOff>114300</xdr:colOff>
                    <xdr:row>72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C99C-3ED5-4212-ABE3-2B25F344C3DC}">
  <sheetPr codeName="Sheet2">
    <pageSetUpPr fitToPage="1"/>
  </sheetPr>
  <dimension ref="A1:AQ38"/>
  <sheetViews>
    <sheetView view="pageBreakPreview" zoomScaleNormal="140" zoomScaleSheetLayoutView="100" workbookViewId="0">
      <selection activeCell="O17" sqref="O17"/>
    </sheetView>
  </sheetViews>
  <sheetFormatPr defaultColWidth="2.25" defaultRowHeight="13.5"/>
  <cols>
    <col min="1" max="1" width="2.25" style="221"/>
    <col min="2" max="2" width="3.125" style="221" customWidth="1"/>
    <col min="3" max="3" width="12.875" style="221" customWidth="1"/>
    <col min="4" max="4" width="16.875" style="221" customWidth="1"/>
    <col min="5" max="5" width="18.875" style="221" customWidth="1"/>
    <col min="6" max="12" width="11.25" style="221" customWidth="1"/>
    <col min="13" max="14" width="12.625" style="221" customWidth="1"/>
    <col min="15" max="15" width="18.75" style="221" customWidth="1"/>
    <col min="16" max="26" width="5.875" style="221" customWidth="1"/>
    <col min="27" max="27" width="25" style="221" customWidth="1"/>
    <col min="28" max="16384" width="2.25" style="221"/>
  </cols>
  <sheetData>
    <row r="1" spans="1:43" ht="14.25" customHeight="1">
      <c r="A1" s="387" t="s">
        <v>235</v>
      </c>
      <c r="B1" s="387"/>
      <c r="C1" s="387"/>
      <c r="D1" s="387"/>
      <c r="E1" s="387"/>
      <c r="F1" s="387"/>
      <c r="G1" s="387"/>
      <c r="O1" s="222" t="str">
        <f>総括表!W1</f>
        <v>令和５年５月８日～令和５年９月３０日に生じた費用分</v>
      </c>
    </row>
    <row r="3" spans="1:43" ht="18" customHeight="1" thickBot="1">
      <c r="B3" s="223"/>
      <c r="O3" s="224" t="s">
        <v>143</v>
      </c>
    </row>
    <row r="4" spans="1:43" ht="18" customHeight="1" thickBot="1">
      <c r="B4" s="388" t="s">
        <v>77</v>
      </c>
      <c r="C4" s="389" t="s">
        <v>74</v>
      </c>
      <c r="D4" s="390" t="s">
        <v>145</v>
      </c>
      <c r="E4" s="391" t="s">
        <v>76</v>
      </c>
      <c r="F4" s="392" t="s">
        <v>84</v>
      </c>
      <c r="G4" s="392"/>
      <c r="H4" s="393"/>
      <c r="I4" s="393"/>
      <c r="J4" s="392" t="s">
        <v>85</v>
      </c>
      <c r="K4" s="392"/>
      <c r="L4" s="393"/>
      <c r="M4" s="382" t="s">
        <v>160</v>
      </c>
      <c r="N4" s="394" t="s">
        <v>239</v>
      </c>
      <c r="O4" s="383" t="s">
        <v>80</v>
      </c>
    </row>
    <row r="5" spans="1:43" ht="27.75" customHeight="1">
      <c r="B5" s="388"/>
      <c r="C5" s="389"/>
      <c r="D5" s="390"/>
      <c r="E5" s="391"/>
      <c r="F5" s="225" t="s">
        <v>73</v>
      </c>
      <c r="G5" s="225" t="s">
        <v>154</v>
      </c>
      <c r="H5" s="225" t="s">
        <v>155</v>
      </c>
      <c r="I5" s="226" t="s">
        <v>156</v>
      </c>
      <c r="J5" s="227" t="s">
        <v>157</v>
      </c>
      <c r="K5" s="225" t="s">
        <v>158</v>
      </c>
      <c r="L5" s="228" t="s">
        <v>159</v>
      </c>
      <c r="M5" s="383"/>
      <c r="N5" s="395"/>
      <c r="O5" s="383"/>
    </row>
    <row r="6" spans="1:43" ht="22.5" customHeight="1">
      <c r="B6" s="229">
        <v>1</v>
      </c>
      <c r="C6" s="230">
        <f ca="1">IFERROR(INDIRECT("個票"&amp;$B6&amp;"！$AG$4"),"")</f>
        <v>0</v>
      </c>
      <c r="D6" s="230">
        <f ca="1">IFERROR(INDIRECT("個票"&amp;$B6&amp;"！$L$4"),"")</f>
        <v>0</v>
      </c>
      <c r="E6" s="229">
        <f ca="1">IFERROR(INDIRECT("個票"&amp;$B6&amp;"！$L$5"),"")</f>
        <v>0</v>
      </c>
      <c r="F6" s="231">
        <f ca="1">IF(G6&lt;&gt;0,IFERROR(INDIRECT("個票"&amp;$B6&amp;"！$O$13"),""),0)</f>
        <v>0</v>
      </c>
      <c r="G6" s="231">
        <f ca="1">IFERROR(INDIRECT("個票"&amp;$B6&amp;"！$Y$13"),"")</f>
        <v>0</v>
      </c>
      <c r="H6" s="231">
        <f ca="1">IFERROR(INDIRECT("個票"&amp;$B6&amp;"！$AI$13"),"")</f>
        <v>0</v>
      </c>
      <c r="I6" s="232">
        <f ca="1">SUM(MIN(F6:G6),H6)</f>
        <v>0</v>
      </c>
      <c r="J6" s="233">
        <f ca="1">IF(K6&lt;&gt;0,IFERROR(INDIRECT("個票"&amp;$B6&amp;"！$AA$54"),""),0)</f>
        <v>0</v>
      </c>
      <c r="K6" s="231">
        <f ca="1">IFERROR(INDIRECT("個票"&amp;$B6&amp;"！$AI$54"),"")</f>
        <v>0</v>
      </c>
      <c r="L6" s="234">
        <f ca="1">MIN(J6:K6)</f>
        <v>0</v>
      </c>
      <c r="M6" s="234">
        <f ca="1">SUM(I6,L6)</f>
        <v>0</v>
      </c>
      <c r="N6" s="234" t="str">
        <f ca="1">IFERROR(INDIRECT("個票"&amp;$B6&amp;"！$H$14")&amp;INDIRECT("個票"&amp;$B6&amp;"！$H$55"),"")</f>
        <v/>
      </c>
      <c r="O6" s="235"/>
      <c r="P6" s="221">
        <v>1</v>
      </c>
      <c r="Q6" s="236">
        <f t="shared" ref="Q6:AA6" ca="1" si="0">C6</f>
        <v>0</v>
      </c>
      <c r="R6" s="236">
        <f t="shared" ca="1" si="0"/>
        <v>0</v>
      </c>
      <c r="S6" s="236">
        <f t="shared" ca="1" si="0"/>
        <v>0</v>
      </c>
      <c r="T6" s="236">
        <f t="shared" ca="1" si="0"/>
        <v>0</v>
      </c>
      <c r="U6" s="236">
        <f t="shared" ca="1" si="0"/>
        <v>0</v>
      </c>
      <c r="V6" s="236">
        <f t="shared" ca="1" si="0"/>
        <v>0</v>
      </c>
      <c r="W6" s="236">
        <f t="shared" ca="1" si="0"/>
        <v>0</v>
      </c>
      <c r="X6" s="236">
        <f t="shared" ca="1" si="0"/>
        <v>0</v>
      </c>
      <c r="Y6" s="236">
        <f t="shared" ca="1" si="0"/>
        <v>0</v>
      </c>
      <c r="Z6" s="236">
        <f t="shared" ca="1" si="0"/>
        <v>0</v>
      </c>
      <c r="AA6" s="236">
        <f t="shared" ca="1" si="0"/>
        <v>0</v>
      </c>
      <c r="AB6" s="236">
        <f t="shared" ref="AB6:AB20" si="1">O6</f>
        <v>0</v>
      </c>
      <c r="AC6" s="236" t="e">
        <f>#REF!</f>
        <v>#REF!</v>
      </c>
      <c r="AD6" s="236"/>
      <c r="AE6" s="236"/>
      <c r="AF6" s="236"/>
      <c r="AG6" s="236"/>
      <c r="AH6" s="236"/>
      <c r="AI6" s="236"/>
      <c r="AJ6" s="236"/>
      <c r="AK6" s="236"/>
      <c r="AL6" s="236"/>
      <c r="AM6" s="236"/>
      <c r="AN6" s="236"/>
      <c r="AO6" s="236"/>
      <c r="AP6" s="236"/>
      <c r="AQ6" s="236"/>
    </row>
    <row r="7" spans="1:43" ht="22.5" customHeight="1">
      <c r="B7" s="229">
        <v>2</v>
      </c>
      <c r="C7" s="230" t="str">
        <f t="shared" ref="C7:C19" ca="1" si="2">IFERROR(INDIRECT("個票"&amp;$B7&amp;"！$AG$4"),"")</f>
        <v/>
      </c>
      <c r="D7" s="230" t="str">
        <f t="shared" ref="D7:D20" ca="1" si="3">IFERROR(INDIRECT("個票"&amp;$B7&amp;"！$L$4"),"")</f>
        <v/>
      </c>
      <c r="E7" s="229" t="str">
        <f t="shared" ref="E7:E20" ca="1" si="4">IFERROR(INDIRECT("個票"&amp;$B7&amp;"！$L$5"),"")</f>
        <v/>
      </c>
      <c r="F7" s="231" t="str">
        <f t="shared" ref="F7:F20" ca="1" si="5">IF(G7&lt;&gt;0,IFERROR(INDIRECT("個票"&amp;$B7&amp;"！$O$13"),""),0)</f>
        <v/>
      </c>
      <c r="G7" s="231" t="str">
        <f ca="1">IFERROR(INDIRECT("個票"&amp;$B7&amp;"！$Y$13"),"")</f>
        <v/>
      </c>
      <c r="H7" s="231" t="str">
        <f t="shared" ref="H7:H20" ca="1" si="6">IFERROR(INDIRECT("個票"&amp;$B7&amp;"！$AI$13"),"")</f>
        <v/>
      </c>
      <c r="I7" s="232">
        <f ca="1">SUM(MIN(F7:G7),H7)</f>
        <v>0</v>
      </c>
      <c r="J7" s="233" t="str">
        <f t="shared" ref="J7:J20" ca="1" si="7">IF(K7&lt;&gt;0,IFERROR(INDIRECT("個票"&amp;$B7&amp;"！$AA$54"),""),0)</f>
        <v/>
      </c>
      <c r="K7" s="231" t="str">
        <f t="shared" ref="K7:K20" ca="1" si="8">IFERROR(INDIRECT("個票"&amp;$B7&amp;"！$AI$54"),"")</f>
        <v/>
      </c>
      <c r="L7" s="234">
        <f t="shared" ref="L7:L20" ca="1" si="9">MIN(J7:K7)</f>
        <v>0</v>
      </c>
      <c r="M7" s="234">
        <f t="shared" ref="M7:M19" ca="1" si="10">SUM(I7,L7)</f>
        <v>0</v>
      </c>
      <c r="N7" s="234" t="str">
        <f ca="1">IFERROR(INDIRECT("個票"&amp;$B7&amp;"！$H$14")&amp;INDIRECT("個票"&amp;$B7&amp;"！$H$55"),"")</f>
        <v/>
      </c>
      <c r="O7" s="235"/>
      <c r="P7" s="221">
        <v>2</v>
      </c>
      <c r="Q7" s="236" t="str">
        <f t="shared" ref="Q7:Q20" ca="1" si="11">C7</f>
        <v/>
      </c>
      <c r="R7" s="236" t="str">
        <f t="shared" ref="R7:R20" ca="1" si="12">D7</f>
        <v/>
      </c>
      <c r="S7" s="236" t="str">
        <f t="shared" ref="S7:S20" ca="1" si="13">E7</f>
        <v/>
      </c>
      <c r="T7" s="236" t="str">
        <f t="shared" ref="T7:T20" ca="1" si="14">F7</f>
        <v/>
      </c>
      <c r="U7" s="236" t="str">
        <f t="shared" ref="U7:U20" ca="1" si="15">G7</f>
        <v/>
      </c>
      <c r="V7" s="236" t="str">
        <f t="shared" ref="V7:V20" ca="1" si="16">H7</f>
        <v/>
      </c>
      <c r="W7" s="236">
        <f t="shared" ref="W7:W20" ca="1" si="17">I7</f>
        <v>0</v>
      </c>
      <c r="X7" s="236" t="str">
        <f t="shared" ref="X7:X20" ca="1" si="18">J7</f>
        <v/>
      </c>
      <c r="Y7" s="236" t="str">
        <f t="shared" ref="Y7:Y20" ca="1" si="19">K7</f>
        <v/>
      </c>
      <c r="Z7" s="236">
        <f t="shared" ref="Z7:Z20" ca="1" si="20">L7</f>
        <v>0</v>
      </c>
      <c r="AA7" s="236">
        <f t="shared" ref="AA7:AA20" ca="1" si="21">M7</f>
        <v>0</v>
      </c>
      <c r="AB7" s="236">
        <f t="shared" si="1"/>
        <v>0</v>
      </c>
      <c r="AC7" s="236" t="e">
        <f>#REF!</f>
        <v>#REF!</v>
      </c>
      <c r="AD7" s="236"/>
      <c r="AE7" s="236"/>
      <c r="AF7" s="236"/>
      <c r="AG7" s="236"/>
      <c r="AH7" s="236"/>
      <c r="AI7" s="236"/>
      <c r="AJ7" s="236"/>
      <c r="AK7" s="236"/>
      <c r="AL7" s="236"/>
      <c r="AM7" s="236"/>
      <c r="AN7" s="236"/>
      <c r="AO7" s="236"/>
      <c r="AP7" s="236"/>
      <c r="AQ7" s="236"/>
    </row>
    <row r="8" spans="1:43" ht="22.5" customHeight="1">
      <c r="B8" s="229">
        <v>3</v>
      </c>
      <c r="C8" s="230" t="str">
        <f t="shared" ca="1" si="2"/>
        <v/>
      </c>
      <c r="D8" s="230" t="str">
        <f t="shared" ca="1" si="3"/>
        <v/>
      </c>
      <c r="E8" s="229" t="str">
        <f t="shared" ca="1" si="4"/>
        <v/>
      </c>
      <c r="F8" s="231" t="str">
        <f t="shared" ca="1" si="5"/>
        <v/>
      </c>
      <c r="G8" s="231" t="str">
        <f t="shared" ref="G8:G20" ca="1" si="22">IFERROR(INDIRECT("個票"&amp;$B8&amp;"！$Y$13"),"")</f>
        <v/>
      </c>
      <c r="H8" s="231" t="str">
        <f t="shared" ca="1" si="6"/>
        <v/>
      </c>
      <c r="I8" s="232">
        <f ca="1">SUM(MIN(F8:G8),H8)</f>
        <v>0</v>
      </c>
      <c r="J8" s="233" t="str">
        <f t="shared" ca="1" si="7"/>
        <v/>
      </c>
      <c r="K8" s="231" t="str">
        <f t="shared" ca="1" si="8"/>
        <v/>
      </c>
      <c r="L8" s="234">
        <f t="shared" ca="1" si="9"/>
        <v>0</v>
      </c>
      <c r="M8" s="234">
        <f t="shared" ca="1" si="10"/>
        <v>0</v>
      </c>
      <c r="N8" s="234" t="str">
        <f t="shared" ref="N8:N20" ca="1" si="23">IFERROR(INDIRECT("個票"&amp;$B8&amp;"！$H$14")&amp;INDIRECT("個票"&amp;$B8&amp;"！$H$55"),"")</f>
        <v/>
      </c>
      <c r="O8" s="235"/>
      <c r="P8" s="221">
        <v>3</v>
      </c>
      <c r="Q8" s="236" t="str">
        <f t="shared" ca="1" si="11"/>
        <v/>
      </c>
      <c r="R8" s="236" t="str">
        <f t="shared" ca="1" si="12"/>
        <v/>
      </c>
      <c r="S8" s="236" t="str">
        <f t="shared" ca="1" si="13"/>
        <v/>
      </c>
      <c r="T8" s="236" t="str">
        <f t="shared" ca="1" si="14"/>
        <v/>
      </c>
      <c r="U8" s="236" t="str">
        <f t="shared" ca="1" si="15"/>
        <v/>
      </c>
      <c r="V8" s="236" t="str">
        <f t="shared" ca="1" si="16"/>
        <v/>
      </c>
      <c r="W8" s="236">
        <f t="shared" ca="1" si="17"/>
        <v>0</v>
      </c>
      <c r="X8" s="236" t="str">
        <f t="shared" ca="1" si="18"/>
        <v/>
      </c>
      <c r="Y8" s="236" t="str">
        <f t="shared" ca="1" si="19"/>
        <v/>
      </c>
      <c r="Z8" s="236">
        <f t="shared" ca="1" si="20"/>
        <v>0</v>
      </c>
      <c r="AA8" s="236">
        <f t="shared" ca="1" si="21"/>
        <v>0</v>
      </c>
      <c r="AB8" s="236">
        <f t="shared" si="1"/>
        <v>0</v>
      </c>
      <c r="AC8" s="236" t="e">
        <f>#REF!</f>
        <v>#REF!</v>
      </c>
      <c r="AD8" s="236"/>
      <c r="AE8" s="236"/>
      <c r="AF8" s="236"/>
      <c r="AG8" s="236"/>
      <c r="AH8" s="236"/>
      <c r="AI8" s="236"/>
      <c r="AJ8" s="236"/>
      <c r="AK8" s="236"/>
      <c r="AL8" s="236"/>
      <c r="AM8" s="236"/>
      <c r="AN8" s="236"/>
      <c r="AO8" s="236"/>
      <c r="AP8" s="236"/>
      <c r="AQ8" s="236"/>
    </row>
    <row r="9" spans="1:43" ht="22.5" customHeight="1">
      <c r="B9" s="229">
        <v>4</v>
      </c>
      <c r="C9" s="230" t="str">
        <f t="shared" ca="1" si="2"/>
        <v/>
      </c>
      <c r="D9" s="230" t="str">
        <f t="shared" ca="1" si="3"/>
        <v/>
      </c>
      <c r="E9" s="229" t="str">
        <f t="shared" ca="1" si="4"/>
        <v/>
      </c>
      <c r="F9" s="231" t="str">
        <f t="shared" ca="1" si="5"/>
        <v/>
      </c>
      <c r="G9" s="231" t="str">
        <f t="shared" ca="1" si="22"/>
        <v/>
      </c>
      <c r="H9" s="231" t="str">
        <f ca="1">IFERROR(INDIRECT("個票"&amp;$B9&amp;"！$AI$13"),"")</f>
        <v/>
      </c>
      <c r="I9" s="232">
        <f ca="1">SUM(MIN(F9:G9),H9)</f>
        <v>0</v>
      </c>
      <c r="J9" s="233" t="str">
        <f t="shared" ca="1" si="7"/>
        <v/>
      </c>
      <c r="K9" s="231" t="str">
        <f t="shared" ca="1" si="8"/>
        <v/>
      </c>
      <c r="L9" s="234">
        <f t="shared" ca="1" si="9"/>
        <v>0</v>
      </c>
      <c r="M9" s="234">
        <f t="shared" ca="1" si="10"/>
        <v>0</v>
      </c>
      <c r="N9" s="234" t="str">
        <f t="shared" ca="1" si="23"/>
        <v/>
      </c>
      <c r="O9" s="235"/>
      <c r="P9" s="221">
        <v>4</v>
      </c>
      <c r="Q9" s="236" t="str">
        <f t="shared" ca="1" si="11"/>
        <v/>
      </c>
      <c r="R9" s="236" t="str">
        <f t="shared" ca="1" si="12"/>
        <v/>
      </c>
      <c r="S9" s="236" t="str">
        <f t="shared" ca="1" si="13"/>
        <v/>
      </c>
      <c r="T9" s="236" t="str">
        <f t="shared" ca="1" si="14"/>
        <v/>
      </c>
      <c r="U9" s="236" t="str">
        <f t="shared" ca="1" si="15"/>
        <v/>
      </c>
      <c r="V9" s="236" t="str">
        <f t="shared" ca="1" si="16"/>
        <v/>
      </c>
      <c r="W9" s="236">
        <f t="shared" ca="1" si="17"/>
        <v>0</v>
      </c>
      <c r="X9" s="236" t="str">
        <f t="shared" ca="1" si="18"/>
        <v/>
      </c>
      <c r="Y9" s="236" t="str">
        <f t="shared" ca="1" si="19"/>
        <v/>
      </c>
      <c r="Z9" s="236">
        <f t="shared" ca="1" si="20"/>
        <v>0</v>
      </c>
      <c r="AA9" s="236">
        <f t="shared" ca="1" si="21"/>
        <v>0</v>
      </c>
      <c r="AB9" s="236">
        <f t="shared" si="1"/>
        <v>0</v>
      </c>
      <c r="AC9" s="236" t="e">
        <f>#REF!</f>
        <v>#REF!</v>
      </c>
      <c r="AD9" s="236"/>
      <c r="AE9" s="236"/>
      <c r="AF9" s="236"/>
      <c r="AG9" s="236"/>
      <c r="AH9" s="236"/>
      <c r="AI9" s="236"/>
      <c r="AJ9" s="236"/>
      <c r="AK9" s="236"/>
      <c r="AL9" s="236"/>
      <c r="AM9" s="236"/>
      <c r="AN9" s="236"/>
      <c r="AO9" s="236"/>
      <c r="AP9" s="236"/>
      <c r="AQ9" s="236"/>
    </row>
    <row r="10" spans="1:43" ht="22.5" customHeight="1">
      <c r="B10" s="229">
        <v>5</v>
      </c>
      <c r="C10" s="230" t="str">
        <f t="shared" ca="1" si="2"/>
        <v/>
      </c>
      <c r="D10" s="230" t="str">
        <f t="shared" ca="1" si="3"/>
        <v/>
      </c>
      <c r="E10" s="229" t="str">
        <f t="shared" ca="1" si="4"/>
        <v/>
      </c>
      <c r="F10" s="231" t="str">
        <f t="shared" ca="1" si="5"/>
        <v/>
      </c>
      <c r="G10" s="231" t="str">
        <f t="shared" ca="1" si="22"/>
        <v/>
      </c>
      <c r="H10" s="231" t="str">
        <f t="shared" ca="1" si="6"/>
        <v/>
      </c>
      <c r="I10" s="232">
        <f t="shared" ref="I10:I20" ca="1" si="24">SUM(MIN(F10:G10),H10)</f>
        <v>0</v>
      </c>
      <c r="J10" s="233" t="str">
        <f t="shared" ca="1" si="7"/>
        <v/>
      </c>
      <c r="K10" s="231" t="str">
        <f t="shared" ca="1" si="8"/>
        <v/>
      </c>
      <c r="L10" s="234">
        <f t="shared" ca="1" si="9"/>
        <v>0</v>
      </c>
      <c r="M10" s="234">
        <f t="shared" ca="1" si="10"/>
        <v>0</v>
      </c>
      <c r="N10" s="234" t="str">
        <f t="shared" ca="1" si="23"/>
        <v/>
      </c>
      <c r="O10" s="235"/>
      <c r="P10" s="221">
        <v>5</v>
      </c>
      <c r="Q10" s="236" t="str">
        <f t="shared" ca="1" si="11"/>
        <v/>
      </c>
      <c r="R10" s="236" t="str">
        <f t="shared" ca="1" si="12"/>
        <v/>
      </c>
      <c r="S10" s="236" t="str">
        <f t="shared" ca="1" si="13"/>
        <v/>
      </c>
      <c r="T10" s="236" t="str">
        <f t="shared" ca="1" si="14"/>
        <v/>
      </c>
      <c r="U10" s="236" t="str">
        <f t="shared" ca="1" si="15"/>
        <v/>
      </c>
      <c r="V10" s="236" t="str">
        <f t="shared" ca="1" si="16"/>
        <v/>
      </c>
      <c r="W10" s="236">
        <f t="shared" ca="1" si="17"/>
        <v>0</v>
      </c>
      <c r="X10" s="236" t="str">
        <f t="shared" ca="1" si="18"/>
        <v/>
      </c>
      <c r="Y10" s="236" t="str">
        <f t="shared" ca="1" si="19"/>
        <v/>
      </c>
      <c r="Z10" s="236">
        <f t="shared" ca="1" si="20"/>
        <v>0</v>
      </c>
      <c r="AA10" s="236">
        <f t="shared" ca="1" si="21"/>
        <v>0</v>
      </c>
      <c r="AB10" s="236">
        <f t="shared" si="1"/>
        <v>0</v>
      </c>
      <c r="AC10" s="236" t="e">
        <f>#REF!</f>
        <v>#REF!</v>
      </c>
      <c r="AD10" s="236"/>
      <c r="AE10" s="236"/>
      <c r="AF10" s="236"/>
      <c r="AG10" s="236"/>
      <c r="AH10" s="236"/>
      <c r="AI10" s="236"/>
      <c r="AJ10" s="236"/>
      <c r="AK10" s="236"/>
      <c r="AL10" s="236"/>
      <c r="AM10" s="236"/>
      <c r="AN10" s="236"/>
      <c r="AO10" s="236"/>
      <c r="AP10" s="236"/>
      <c r="AQ10" s="236"/>
    </row>
    <row r="11" spans="1:43" ht="22.5" customHeight="1">
      <c r="B11" s="229">
        <v>6</v>
      </c>
      <c r="C11" s="230" t="str">
        <f t="shared" ca="1" si="2"/>
        <v/>
      </c>
      <c r="D11" s="230" t="str">
        <f t="shared" ca="1" si="3"/>
        <v/>
      </c>
      <c r="E11" s="229" t="str">
        <f t="shared" ca="1" si="4"/>
        <v/>
      </c>
      <c r="F11" s="231" t="str">
        <f t="shared" ca="1" si="5"/>
        <v/>
      </c>
      <c r="G11" s="231" t="str">
        <f t="shared" ca="1" si="22"/>
        <v/>
      </c>
      <c r="H11" s="231" t="str">
        <f t="shared" ca="1" si="6"/>
        <v/>
      </c>
      <c r="I11" s="232">
        <f t="shared" ca="1" si="24"/>
        <v>0</v>
      </c>
      <c r="J11" s="233" t="str">
        <f t="shared" ca="1" si="7"/>
        <v/>
      </c>
      <c r="K11" s="231" t="str">
        <f t="shared" ca="1" si="8"/>
        <v/>
      </c>
      <c r="L11" s="234">
        <f t="shared" ca="1" si="9"/>
        <v>0</v>
      </c>
      <c r="M11" s="234">
        <f t="shared" ca="1" si="10"/>
        <v>0</v>
      </c>
      <c r="N11" s="234" t="str">
        <f t="shared" ca="1" si="23"/>
        <v/>
      </c>
      <c r="O11" s="235"/>
      <c r="P11" s="221">
        <v>6</v>
      </c>
      <c r="Q11" s="236" t="str">
        <f t="shared" ca="1" si="11"/>
        <v/>
      </c>
      <c r="R11" s="236" t="str">
        <f t="shared" ca="1" si="12"/>
        <v/>
      </c>
      <c r="S11" s="236" t="str">
        <f t="shared" ca="1" si="13"/>
        <v/>
      </c>
      <c r="T11" s="236" t="str">
        <f t="shared" ca="1" si="14"/>
        <v/>
      </c>
      <c r="U11" s="236" t="str">
        <f t="shared" ca="1" si="15"/>
        <v/>
      </c>
      <c r="V11" s="236" t="str">
        <f t="shared" ca="1" si="16"/>
        <v/>
      </c>
      <c r="W11" s="236">
        <f t="shared" ca="1" si="17"/>
        <v>0</v>
      </c>
      <c r="X11" s="236" t="str">
        <f t="shared" ca="1" si="18"/>
        <v/>
      </c>
      <c r="Y11" s="236" t="str">
        <f t="shared" ca="1" si="19"/>
        <v/>
      </c>
      <c r="Z11" s="236">
        <f t="shared" ca="1" si="20"/>
        <v>0</v>
      </c>
      <c r="AA11" s="236">
        <f t="shared" ca="1" si="21"/>
        <v>0</v>
      </c>
      <c r="AB11" s="236">
        <f t="shared" si="1"/>
        <v>0</v>
      </c>
      <c r="AC11" s="236" t="e">
        <f>#REF!</f>
        <v>#REF!</v>
      </c>
      <c r="AD11" s="236"/>
      <c r="AE11" s="236"/>
      <c r="AF11" s="236"/>
      <c r="AG11" s="236"/>
      <c r="AH11" s="236"/>
      <c r="AI11" s="236"/>
      <c r="AJ11" s="236"/>
      <c r="AK11" s="236"/>
      <c r="AL11" s="236"/>
      <c r="AM11" s="236"/>
      <c r="AN11" s="236"/>
      <c r="AO11" s="236"/>
      <c r="AP11" s="236"/>
      <c r="AQ11" s="236"/>
    </row>
    <row r="12" spans="1:43" ht="22.5" customHeight="1">
      <c r="B12" s="229">
        <v>7</v>
      </c>
      <c r="C12" s="230" t="str">
        <f t="shared" ca="1" si="2"/>
        <v/>
      </c>
      <c r="D12" s="230" t="str">
        <f t="shared" ca="1" si="3"/>
        <v/>
      </c>
      <c r="E12" s="229" t="str">
        <f t="shared" ca="1" si="4"/>
        <v/>
      </c>
      <c r="F12" s="231" t="str">
        <f t="shared" ca="1" si="5"/>
        <v/>
      </c>
      <c r="G12" s="231" t="str">
        <f t="shared" ca="1" si="22"/>
        <v/>
      </c>
      <c r="H12" s="231" t="str">
        <f t="shared" ca="1" si="6"/>
        <v/>
      </c>
      <c r="I12" s="232">
        <f t="shared" ca="1" si="24"/>
        <v>0</v>
      </c>
      <c r="J12" s="233" t="str">
        <f t="shared" ca="1" si="7"/>
        <v/>
      </c>
      <c r="K12" s="231" t="str">
        <f t="shared" ca="1" si="8"/>
        <v/>
      </c>
      <c r="L12" s="234">
        <f t="shared" ca="1" si="9"/>
        <v>0</v>
      </c>
      <c r="M12" s="234">
        <f t="shared" ca="1" si="10"/>
        <v>0</v>
      </c>
      <c r="N12" s="234" t="str">
        <f t="shared" ca="1" si="23"/>
        <v/>
      </c>
      <c r="O12" s="235"/>
      <c r="P12" s="221">
        <v>7</v>
      </c>
      <c r="Q12" s="236" t="str">
        <f t="shared" ca="1" si="11"/>
        <v/>
      </c>
      <c r="R12" s="236" t="str">
        <f t="shared" ca="1" si="12"/>
        <v/>
      </c>
      <c r="S12" s="236" t="str">
        <f t="shared" ca="1" si="13"/>
        <v/>
      </c>
      <c r="T12" s="236" t="str">
        <f t="shared" ca="1" si="14"/>
        <v/>
      </c>
      <c r="U12" s="236" t="str">
        <f t="shared" ca="1" si="15"/>
        <v/>
      </c>
      <c r="V12" s="236" t="str">
        <f t="shared" ca="1" si="16"/>
        <v/>
      </c>
      <c r="W12" s="236">
        <f t="shared" ca="1" si="17"/>
        <v>0</v>
      </c>
      <c r="X12" s="236" t="str">
        <f t="shared" ca="1" si="18"/>
        <v/>
      </c>
      <c r="Y12" s="236" t="str">
        <f t="shared" ca="1" si="19"/>
        <v/>
      </c>
      <c r="Z12" s="236">
        <f t="shared" ca="1" si="20"/>
        <v>0</v>
      </c>
      <c r="AA12" s="236">
        <f t="shared" ca="1" si="21"/>
        <v>0</v>
      </c>
      <c r="AB12" s="236">
        <f t="shared" si="1"/>
        <v>0</v>
      </c>
      <c r="AC12" s="236" t="e">
        <f>#REF!</f>
        <v>#REF!</v>
      </c>
      <c r="AD12" s="236"/>
      <c r="AE12" s="236"/>
      <c r="AF12" s="236"/>
      <c r="AG12" s="236"/>
      <c r="AH12" s="236"/>
      <c r="AI12" s="236"/>
      <c r="AJ12" s="236"/>
      <c r="AK12" s="236"/>
      <c r="AL12" s="236"/>
      <c r="AM12" s="236"/>
      <c r="AN12" s="236"/>
      <c r="AO12" s="236"/>
      <c r="AP12" s="236"/>
      <c r="AQ12" s="236"/>
    </row>
    <row r="13" spans="1:43" ht="22.5" customHeight="1">
      <c r="B13" s="229">
        <v>8</v>
      </c>
      <c r="C13" s="230" t="str">
        <f t="shared" ca="1" si="2"/>
        <v/>
      </c>
      <c r="D13" s="230" t="str">
        <f t="shared" ca="1" si="3"/>
        <v/>
      </c>
      <c r="E13" s="229" t="str">
        <f t="shared" ca="1" si="4"/>
        <v/>
      </c>
      <c r="F13" s="231" t="str">
        <f t="shared" ca="1" si="5"/>
        <v/>
      </c>
      <c r="G13" s="231" t="str">
        <f t="shared" ca="1" si="22"/>
        <v/>
      </c>
      <c r="H13" s="231" t="str">
        <f t="shared" ca="1" si="6"/>
        <v/>
      </c>
      <c r="I13" s="232">
        <f t="shared" ca="1" si="24"/>
        <v>0</v>
      </c>
      <c r="J13" s="233" t="str">
        <f t="shared" ca="1" si="7"/>
        <v/>
      </c>
      <c r="K13" s="231" t="str">
        <f t="shared" ca="1" si="8"/>
        <v/>
      </c>
      <c r="L13" s="234">
        <f t="shared" ca="1" si="9"/>
        <v>0</v>
      </c>
      <c r="M13" s="234">
        <f t="shared" ca="1" si="10"/>
        <v>0</v>
      </c>
      <c r="N13" s="234" t="str">
        <f t="shared" ca="1" si="23"/>
        <v/>
      </c>
      <c r="O13" s="235"/>
      <c r="P13" s="221">
        <v>8</v>
      </c>
      <c r="Q13" s="236" t="str">
        <f t="shared" ca="1" si="11"/>
        <v/>
      </c>
      <c r="R13" s="236" t="str">
        <f t="shared" ca="1" si="12"/>
        <v/>
      </c>
      <c r="S13" s="236" t="str">
        <f t="shared" ca="1" si="13"/>
        <v/>
      </c>
      <c r="T13" s="236" t="str">
        <f t="shared" ca="1" si="14"/>
        <v/>
      </c>
      <c r="U13" s="236" t="str">
        <f t="shared" ca="1" si="15"/>
        <v/>
      </c>
      <c r="V13" s="236" t="str">
        <f t="shared" ca="1" si="16"/>
        <v/>
      </c>
      <c r="W13" s="236">
        <f t="shared" ca="1" si="17"/>
        <v>0</v>
      </c>
      <c r="X13" s="236" t="str">
        <f t="shared" ca="1" si="18"/>
        <v/>
      </c>
      <c r="Y13" s="236" t="str">
        <f t="shared" ca="1" si="19"/>
        <v/>
      </c>
      <c r="Z13" s="236">
        <f t="shared" ca="1" si="20"/>
        <v>0</v>
      </c>
      <c r="AA13" s="236">
        <f t="shared" ca="1" si="21"/>
        <v>0</v>
      </c>
      <c r="AB13" s="236">
        <f t="shared" si="1"/>
        <v>0</v>
      </c>
      <c r="AC13" s="236" t="e">
        <f>#REF!</f>
        <v>#REF!</v>
      </c>
      <c r="AD13" s="236"/>
      <c r="AE13" s="236"/>
      <c r="AF13" s="236"/>
      <c r="AG13" s="236"/>
      <c r="AH13" s="236"/>
      <c r="AI13" s="236"/>
      <c r="AJ13" s="236"/>
      <c r="AK13" s="236"/>
      <c r="AL13" s="236"/>
      <c r="AM13" s="236"/>
      <c r="AN13" s="236"/>
      <c r="AO13" s="236"/>
      <c r="AP13" s="236"/>
      <c r="AQ13" s="236"/>
    </row>
    <row r="14" spans="1:43" ht="22.5" customHeight="1">
      <c r="B14" s="229">
        <v>9</v>
      </c>
      <c r="C14" s="230" t="str">
        <f t="shared" ca="1" si="2"/>
        <v/>
      </c>
      <c r="D14" s="230" t="str">
        <f t="shared" ca="1" si="3"/>
        <v/>
      </c>
      <c r="E14" s="229" t="str">
        <f t="shared" ca="1" si="4"/>
        <v/>
      </c>
      <c r="F14" s="231" t="str">
        <f t="shared" ca="1" si="5"/>
        <v/>
      </c>
      <c r="G14" s="231" t="str">
        <f t="shared" ca="1" si="22"/>
        <v/>
      </c>
      <c r="H14" s="231" t="str">
        <f t="shared" ca="1" si="6"/>
        <v/>
      </c>
      <c r="I14" s="232">
        <f t="shared" ca="1" si="24"/>
        <v>0</v>
      </c>
      <c r="J14" s="233" t="str">
        <f t="shared" ca="1" si="7"/>
        <v/>
      </c>
      <c r="K14" s="231" t="str">
        <f t="shared" ca="1" si="8"/>
        <v/>
      </c>
      <c r="L14" s="234">
        <f t="shared" ca="1" si="9"/>
        <v>0</v>
      </c>
      <c r="M14" s="234">
        <f t="shared" ca="1" si="10"/>
        <v>0</v>
      </c>
      <c r="N14" s="234" t="str">
        <f t="shared" ca="1" si="23"/>
        <v/>
      </c>
      <c r="O14" s="235"/>
      <c r="P14" s="221">
        <v>9</v>
      </c>
      <c r="Q14" s="236" t="str">
        <f t="shared" ca="1" si="11"/>
        <v/>
      </c>
      <c r="R14" s="236" t="str">
        <f t="shared" ca="1" si="12"/>
        <v/>
      </c>
      <c r="S14" s="236" t="str">
        <f t="shared" ca="1" si="13"/>
        <v/>
      </c>
      <c r="T14" s="236" t="str">
        <f t="shared" ca="1" si="14"/>
        <v/>
      </c>
      <c r="U14" s="236" t="str">
        <f t="shared" ca="1" si="15"/>
        <v/>
      </c>
      <c r="V14" s="236" t="str">
        <f t="shared" ca="1" si="16"/>
        <v/>
      </c>
      <c r="W14" s="236">
        <f t="shared" ca="1" si="17"/>
        <v>0</v>
      </c>
      <c r="X14" s="236" t="str">
        <f t="shared" ca="1" si="18"/>
        <v/>
      </c>
      <c r="Y14" s="236" t="str">
        <f t="shared" ca="1" si="19"/>
        <v/>
      </c>
      <c r="Z14" s="236">
        <f t="shared" ca="1" si="20"/>
        <v>0</v>
      </c>
      <c r="AA14" s="236">
        <f t="shared" ca="1" si="21"/>
        <v>0</v>
      </c>
      <c r="AB14" s="236">
        <f t="shared" si="1"/>
        <v>0</v>
      </c>
      <c r="AC14" s="236" t="e">
        <f>#REF!</f>
        <v>#REF!</v>
      </c>
      <c r="AD14" s="236"/>
      <c r="AE14" s="236"/>
      <c r="AF14" s="236"/>
      <c r="AG14" s="236"/>
      <c r="AH14" s="236"/>
      <c r="AI14" s="236"/>
      <c r="AJ14" s="236"/>
      <c r="AK14" s="236"/>
      <c r="AL14" s="236"/>
      <c r="AM14" s="236"/>
      <c r="AN14" s="236"/>
      <c r="AO14" s="236"/>
      <c r="AP14" s="236"/>
      <c r="AQ14" s="236"/>
    </row>
    <row r="15" spans="1:43" ht="22.5" customHeight="1">
      <c r="B15" s="229">
        <v>10</v>
      </c>
      <c r="C15" s="230" t="str">
        <f t="shared" ca="1" si="2"/>
        <v/>
      </c>
      <c r="D15" s="230" t="str">
        <f t="shared" ca="1" si="3"/>
        <v/>
      </c>
      <c r="E15" s="229" t="str">
        <f t="shared" ca="1" si="4"/>
        <v/>
      </c>
      <c r="F15" s="231" t="str">
        <f t="shared" ca="1" si="5"/>
        <v/>
      </c>
      <c r="G15" s="231" t="str">
        <f t="shared" ca="1" si="22"/>
        <v/>
      </c>
      <c r="H15" s="231" t="str">
        <f t="shared" ca="1" si="6"/>
        <v/>
      </c>
      <c r="I15" s="232">
        <f t="shared" ca="1" si="24"/>
        <v>0</v>
      </c>
      <c r="J15" s="233" t="str">
        <f t="shared" ca="1" si="7"/>
        <v/>
      </c>
      <c r="K15" s="231" t="str">
        <f t="shared" ca="1" si="8"/>
        <v/>
      </c>
      <c r="L15" s="234">
        <f t="shared" ca="1" si="9"/>
        <v>0</v>
      </c>
      <c r="M15" s="234">
        <f t="shared" ca="1" si="10"/>
        <v>0</v>
      </c>
      <c r="N15" s="234" t="str">
        <f t="shared" ca="1" si="23"/>
        <v/>
      </c>
      <c r="O15" s="235"/>
      <c r="P15" s="221">
        <v>10</v>
      </c>
      <c r="Q15" s="236" t="str">
        <f t="shared" ca="1" si="11"/>
        <v/>
      </c>
      <c r="R15" s="236" t="str">
        <f t="shared" ca="1" si="12"/>
        <v/>
      </c>
      <c r="S15" s="236" t="str">
        <f t="shared" ca="1" si="13"/>
        <v/>
      </c>
      <c r="T15" s="236" t="str">
        <f t="shared" ca="1" si="14"/>
        <v/>
      </c>
      <c r="U15" s="236" t="str">
        <f t="shared" ca="1" si="15"/>
        <v/>
      </c>
      <c r="V15" s="236" t="str">
        <f t="shared" ca="1" si="16"/>
        <v/>
      </c>
      <c r="W15" s="236">
        <f t="shared" ca="1" si="17"/>
        <v>0</v>
      </c>
      <c r="X15" s="236" t="str">
        <f t="shared" ca="1" si="18"/>
        <v/>
      </c>
      <c r="Y15" s="236" t="str">
        <f t="shared" ca="1" si="19"/>
        <v/>
      </c>
      <c r="Z15" s="236">
        <f t="shared" ca="1" si="20"/>
        <v>0</v>
      </c>
      <c r="AA15" s="236">
        <f t="shared" ca="1" si="21"/>
        <v>0</v>
      </c>
      <c r="AB15" s="236">
        <f t="shared" si="1"/>
        <v>0</v>
      </c>
      <c r="AC15" s="236" t="e">
        <f>#REF!</f>
        <v>#REF!</v>
      </c>
      <c r="AD15" s="236"/>
      <c r="AE15" s="236"/>
      <c r="AF15" s="236"/>
      <c r="AG15" s="236"/>
      <c r="AH15" s="236"/>
      <c r="AI15" s="236"/>
      <c r="AJ15" s="236"/>
      <c r="AK15" s="236"/>
      <c r="AL15" s="236"/>
      <c r="AM15" s="236"/>
      <c r="AN15" s="236"/>
      <c r="AO15" s="236"/>
      <c r="AP15" s="236"/>
      <c r="AQ15" s="236"/>
    </row>
    <row r="16" spans="1:43" ht="22.5" customHeight="1">
      <c r="B16" s="229">
        <v>11</v>
      </c>
      <c r="C16" s="230" t="str">
        <f t="shared" ca="1" si="2"/>
        <v/>
      </c>
      <c r="D16" s="230" t="str">
        <f t="shared" ca="1" si="3"/>
        <v/>
      </c>
      <c r="E16" s="229" t="str">
        <f t="shared" ca="1" si="4"/>
        <v/>
      </c>
      <c r="F16" s="231" t="str">
        <f t="shared" ca="1" si="5"/>
        <v/>
      </c>
      <c r="G16" s="231" t="str">
        <f t="shared" ca="1" si="22"/>
        <v/>
      </c>
      <c r="H16" s="231" t="str">
        <f t="shared" ca="1" si="6"/>
        <v/>
      </c>
      <c r="I16" s="232">
        <f t="shared" ca="1" si="24"/>
        <v>0</v>
      </c>
      <c r="J16" s="233" t="str">
        <f t="shared" ca="1" si="7"/>
        <v/>
      </c>
      <c r="K16" s="231" t="str">
        <f t="shared" ca="1" si="8"/>
        <v/>
      </c>
      <c r="L16" s="234">
        <f t="shared" ca="1" si="9"/>
        <v>0</v>
      </c>
      <c r="M16" s="234">
        <f t="shared" ca="1" si="10"/>
        <v>0</v>
      </c>
      <c r="N16" s="234" t="str">
        <f t="shared" ca="1" si="23"/>
        <v/>
      </c>
      <c r="O16" s="235"/>
      <c r="P16" s="221">
        <v>11</v>
      </c>
      <c r="Q16" s="236" t="str">
        <f t="shared" ca="1" si="11"/>
        <v/>
      </c>
      <c r="R16" s="236" t="str">
        <f t="shared" ca="1" si="12"/>
        <v/>
      </c>
      <c r="S16" s="236" t="str">
        <f t="shared" ca="1" si="13"/>
        <v/>
      </c>
      <c r="T16" s="236" t="str">
        <f t="shared" ca="1" si="14"/>
        <v/>
      </c>
      <c r="U16" s="236" t="str">
        <f t="shared" ca="1" si="15"/>
        <v/>
      </c>
      <c r="V16" s="236" t="str">
        <f t="shared" ca="1" si="16"/>
        <v/>
      </c>
      <c r="W16" s="236">
        <f t="shared" ca="1" si="17"/>
        <v>0</v>
      </c>
      <c r="X16" s="236" t="str">
        <f t="shared" ca="1" si="18"/>
        <v/>
      </c>
      <c r="Y16" s="236" t="str">
        <f t="shared" ca="1" si="19"/>
        <v/>
      </c>
      <c r="Z16" s="236">
        <f t="shared" ca="1" si="20"/>
        <v>0</v>
      </c>
      <c r="AA16" s="236">
        <f t="shared" ca="1" si="21"/>
        <v>0</v>
      </c>
      <c r="AB16" s="236">
        <f t="shared" si="1"/>
        <v>0</v>
      </c>
      <c r="AC16" s="236" t="e">
        <f>#REF!</f>
        <v>#REF!</v>
      </c>
      <c r="AD16" s="236"/>
      <c r="AE16" s="236"/>
      <c r="AF16" s="236"/>
      <c r="AG16" s="236"/>
      <c r="AH16" s="236"/>
      <c r="AI16" s="236"/>
      <c r="AJ16" s="236"/>
      <c r="AK16" s="236"/>
      <c r="AL16" s="236"/>
      <c r="AM16" s="236"/>
      <c r="AN16" s="236"/>
      <c r="AO16" s="236"/>
      <c r="AP16" s="236"/>
      <c r="AQ16" s="236"/>
    </row>
    <row r="17" spans="1:43" ht="22.5" customHeight="1">
      <c r="B17" s="229">
        <v>12</v>
      </c>
      <c r="C17" s="230" t="str">
        <f t="shared" ca="1" si="2"/>
        <v/>
      </c>
      <c r="D17" s="230" t="str">
        <f t="shared" ca="1" si="3"/>
        <v/>
      </c>
      <c r="E17" s="229" t="str">
        <f t="shared" ca="1" si="4"/>
        <v/>
      </c>
      <c r="F17" s="231" t="str">
        <f t="shared" ca="1" si="5"/>
        <v/>
      </c>
      <c r="G17" s="231" t="str">
        <f t="shared" ca="1" si="22"/>
        <v/>
      </c>
      <c r="H17" s="231" t="str">
        <f t="shared" ca="1" si="6"/>
        <v/>
      </c>
      <c r="I17" s="232">
        <f t="shared" ca="1" si="24"/>
        <v>0</v>
      </c>
      <c r="J17" s="233" t="str">
        <f t="shared" ca="1" si="7"/>
        <v/>
      </c>
      <c r="K17" s="231" t="str">
        <f t="shared" ca="1" si="8"/>
        <v/>
      </c>
      <c r="L17" s="234">
        <f t="shared" ca="1" si="9"/>
        <v>0</v>
      </c>
      <c r="M17" s="234">
        <f t="shared" ca="1" si="10"/>
        <v>0</v>
      </c>
      <c r="N17" s="234" t="str">
        <f t="shared" ca="1" si="23"/>
        <v/>
      </c>
      <c r="O17" s="235"/>
      <c r="P17" s="221">
        <v>12</v>
      </c>
      <c r="Q17" s="236" t="str">
        <f t="shared" ca="1" si="11"/>
        <v/>
      </c>
      <c r="R17" s="236" t="str">
        <f t="shared" ca="1" si="12"/>
        <v/>
      </c>
      <c r="S17" s="236" t="str">
        <f t="shared" ca="1" si="13"/>
        <v/>
      </c>
      <c r="T17" s="236" t="str">
        <f t="shared" ca="1" si="14"/>
        <v/>
      </c>
      <c r="U17" s="236" t="str">
        <f t="shared" ca="1" si="15"/>
        <v/>
      </c>
      <c r="V17" s="236" t="str">
        <f t="shared" ca="1" si="16"/>
        <v/>
      </c>
      <c r="W17" s="236">
        <f t="shared" ca="1" si="17"/>
        <v>0</v>
      </c>
      <c r="X17" s="236" t="str">
        <f t="shared" ca="1" si="18"/>
        <v/>
      </c>
      <c r="Y17" s="236" t="str">
        <f t="shared" ca="1" si="19"/>
        <v/>
      </c>
      <c r="Z17" s="236">
        <f t="shared" ca="1" si="20"/>
        <v>0</v>
      </c>
      <c r="AA17" s="236">
        <f t="shared" ca="1" si="21"/>
        <v>0</v>
      </c>
      <c r="AB17" s="236">
        <f t="shared" si="1"/>
        <v>0</v>
      </c>
      <c r="AC17" s="236" t="e">
        <f>#REF!</f>
        <v>#REF!</v>
      </c>
      <c r="AD17" s="236"/>
      <c r="AE17" s="236"/>
      <c r="AF17" s="236"/>
      <c r="AG17" s="236"/>
      <c r="AH17" s="236"/>
      <c r="AI17" s="236"/>
      <c r="AJ17" s="236"/>
      <c r="AK17" s="236"/>
      <c r="AL17" s="236"/>
      <c r="AM17" s="236"/>
      <c r="AN17" s="236"/>
      <c r="AO17" s="236"/>
      <c r="AP17" s="236"/>
      <c r="AQ17" s="236"/>
    </row>
    <row r="18" spans="1:43" ht="22.5" customHeight="1">
      <c r="B18" s="229">
        <v>13</v>
      </c>
      <c r="C18" s="230" t="str">
        <f t="shared" ca="1" si="2"/>
        <v/>
      </c>
      <c r="D18" s="230" t="str">
        <f t="shared" ca="1" si="3"/>
        <v/>
      </c>
      <c r="E18" s="229" t="str">
        <f t="shared" ca="1" si="4"/>
        <v/>
      </c>
      <c r="F18" s="231" t="str">
        <f t="shared" ca="1" si="5"/>
        <v/>
      </c>
      <c r="G18" s="231" t="str">
        <f t="shared" ca="1" si="22"/>
        <v/>
      </c>
      <c r="H18" s="231" t="str">
        <f t="shared" ca="1" si="6"/>
        <v/>
      </c>
      <c r="I18" s="232">
        <f t="shared" ca="1" si="24"/>
        <v>0</v>
      </c>
      <c r="J18" s="233" t="str">
        <f t="shared" ca="1" si="7"/>
        <v/>
      </c>
      <c r="K18" s="231" t="str">
        <f t="shared" ca="1" si="8"/>
        <v/>
      </c>
      <c r="L18" s="234">
        <f t="shared" ca="1" si="9"/>
        <v>0</v>
      </c>
      <c r="M18" s="234">
        <f t="shared" ca="1" si="10"/>
        <v>0</v>
      </c>
      <c r="N18" s="234" t="str">
        <f t="shared" ca="1" si="23"/>
        <v/>
      </c>
      <c r="O18" s="235"/>
      <c r="P18" s="221">
        <v>13</v>
      </c>
      <c r="Q18" s="236" t="str">
        <f t="shared" ca="1" si="11"/>
        <v/>
      </c>
      <c r="R18" s="236" t="str">
        <f t="shared" ca="1" si="12"/>
        <v/>
      </c>
      <c r="S18" s="236" t="str">
        <f t="shared" ca="1" si="13"/>
        <v/>
      </c>
      <c r="T18" s="236" t="str">
        <f t="shared" ca="1" si="14"/>
        <v/>
      </c>
      <c r="U18" s="236" t="str">
        <f t="shared" ca="1" si="15"/>
        <v/>
      </c>
      <c r="V18" s="236" t="str">
        <f t="shared" ca="1" si="16"/>
        <v/>
      </c>
      <c r="W18" s="236">
        <f t="shared" ca="1" si="17"/>
        <v>0</v>
      </c>
      <c r="X18" s="236" t="str">
        <f t="shared" ca="1" si="18"/>
        <v/>
      </c>
      <c r="Y18" s="236" t="str">
        <f t="shared" ca="1" si="19"/>
        <v/>
      </c>
      <c r="Z18" s="236">
        <f t="shared" ca="1" si="20"/>
        <v>0</v>
      </c>
      <c r="AA18" s="236">
        <f t="shared" ca="1" si="21"/>
        <v>0</v>
      </c>
      <c r="AB18" s="236">
        <f t="shared" si="1"/>
        <v>0</v>
      </c>
      <c r="AC18" s="236" t="e">
        <f>#REF!</f>
        <v>#REF!</v>
      </c>
      <c r="AD18" s="236"/>
      <c r="AE18" s="236"/>
      <c r="AF18" s="236"/>
      <c r="AG18" s="236"/>
      <c r="AH18" s="236"/>
      <c r="AI18" s="236"/>
      <c r="AJ18" s="236"/>
      <c r="AK18" s="236"/>
      <c r="AL18" s="236"/>
      <c r="AM18" s="236"/>
      <c r="AN18" s="236"/>
      <c r="AO18" s="236"/>
      <c r="AP18" s="236"/>
      <c r="AQ18" s="236"/>
    </row>
    <row r="19" spans="1:43" ht="22.5" customHeight="1">
      <c r="B19" s="229">
        <v>14</v>
      </c>
      <c r="C19" s="230" t="str">
        <f t="shared" ca="1" si="2"/>
        <v/>
      </c>
      <c r="D19" s="230" t="str">
        <f t="shared" ca="1" si="3"/>
        <v/>
      </c>
      <c r="E19" s="229" t="str">
        <f t="shared" ca="1" si="4"/>
        <v/>
      </c>
      <c r="F19" s="231" t="str">
        <f t="shared" ca="1" si="5"/>
        <v/>
      </c>
      <c r="G19" s="231" t="str">
        <f t="shared" ca="1" si="22"/>
        <v/>
      </c>
      <c r="H19" s="231" t="str">
        <f t="shared" ca="1" si="6"/>
        <v/>
      </c>
      <c r="I19" s="232">
        <f t="shared" ca="1" si="24"/>
        <v>0</v>
      </c>
      <c r="J19" s="233" t="str">
        <f t="shared" ca="1" si="7"/>
        <v/>
      </c>
      <c r="K19" s="231" t="str">
        <f t="shared" ca="1" si="8"/>
        <v/>
      </c>
      <c r="L19" s="234">
        <f t="shared" ca="1" si="9"/>
        <v>0</v>
      </c>
      <c r="M19" s="234">
        <f t="shared" ca="1" si="10"/>
        <v>0</v>
      </c>
      <c r="N19" s="234" t="str">
        <f t="shared" ca="1" si="23"/>
        <v/>
      </c>
      <c r="O19" s="235"/>
      <c r="P19" s="221">
        <v>14</v>
      </c>
      <c r="Q19" s="236" t="str">
        <f t="shared" ca="1" si="11"/>
        <v/>
      </c>
      <c r="R19" s="236" t="str">
        <f t="shared" ca="1" si="12"/>
        <v/>
      </c>
      <c r="S19" s="236" t="str">
        <f t="shared" ca="1" si="13"/>
        <v/>
      </c>
      <c r="T19" s="236" t="str">
        <f t="shared" ca="1" si="14"/>
        <v/>
      </c>
      <c r="U19" s="236" t="str">
        <f t="shared" ca="1" si="15"/>
        <v/>
      </c>
      <c r="V19" s="236" t="str">
        <f t="shared" ca="1" si="16"/>
        <v/>
      </c>
      <c r="W19" s="236">
        <f t="shared" ca="1" si="17"/>
        <v>0</v>
      </c>
      <c r="X19" s="236" t="str">
        <f t="shared" ca="1" si="18"/>
        <v/>
      </c>
      <c r="Y19" s="236" t="str">
        <f t="shared" ca="1" si="19"/>
        <v/>
      </c>
      <c r="Z19" s="236">
        <f t="shared" ca="1" si="20"/>
        <v>0</v>
      </c>
      <c r="AA19" s="236">
        <f t="shared" ca="1" si="21"/>
        <v>0</v>
      </c>
      <c r="AB19" s="236">
        <f t="shared" si="1"/>
        <v>0</v>
      </c>
      <c r="AC19" s="236" t="e">
        <f>#REF!</f>
        <v>#REF!</v>
      </c>
      <c r="AD19" s="236"/>
      <c r="AE19" s="236"/>
      <c r="AF19" s="236"/>
      <c r="AG19" s="236"/>
      <c r="AH19" s="236"/>
      <c r="AI19" s="236"/>
      <c r="AJ19" s="236"/>
      <c r="AK19" s="236"/>
      <c r="AL19" s="236"/>
      <c r="AM19" s="236"/>
      <c r="AN19" s="236"/>
      <c r="AO19" s="236"/>
      <c r="AP19" s="236"/>
      <c r="AQ19" s="236"/>
    </row>
    <row r="20" spans="1:43" ht="22.5" customHeight="1" thickBot="1">
      <c r="B20" s="237">
        <v>15</v>
      </c>
      <c r="C20" s="238" t="str">
        <f ca="1">IFERROR(INDIRECT("個票"&amp;$B20&amp;"！$AG$4"),"")</f>
        <v/>
      </c>
      <c r="D20" s="238" t="str">
        <f t="shared" ca="1" si="3"/>
        <v/>
      </c>
      <c r="E20" s="237" t="str">
        <f t="shared" ca="1" si="4"/>
        <v/>
      </c>
      <c r="F20" s="231" t="str">
        <f t="shared" ca="1" si="5"/>
        <v/>
      </c>
      <c r="G20" s="231" t="str">
        <f t="shared" ca="1" si="22"/>
        <v/>
      </c>
      <c r="H20" s="231" t="str">
        <f t="shared" ca="1" si="6"/>
        <v/>
      </c>
      <c r="I20" s="239">
        <f t="shared" ca="1" si="24"/>
        <v>0</v>
      </c>
      <c r="J20" s="233" t="str">
        <f t="shared" ca="1" si="7"/>
        <v/>
      </c>
      <c r="K20" s="231" t="str">
        <f t="shared" ca="1" si="8"/>
        <v/>
      </c>
      <c r="L20" s="240">
        <f t="shared" ca="1" si="9"/>
        <v>0</v>
      </c>
      <c r="M20" s="241">
        <f ca="1">SUM(I20,L20)</f>
        <v>0</v>
      </c>
      <c r="N20" s="241" t="str">
        <f t="shared" ca="1" si="23"/>
        <v/>
      </c>
      <c r="O20" s="242"/>
      <c r="P20" s="221">
        <v>15</v>
      </c>
      <c r="Q20" s="236" t="str">
        <f t="shared" ca="1" si="11"/>
        <v/>
      </c>
      <c r="R20" s="236" t="str">
        <f t="shared" ca="1" si="12"/>
        <v/>
      </c>
      <c r="S20" s="236" t="str">
        <f t="shared" ca="1" si="13"/>
        <v/>
      </c>
      <c r="T20" s="236" t="str">
        <f t="shared" ca="1" si="14"/>
        <v/>
      </c>
      <c r="U20" s="236" t="str">
        <f t="shared" ca="1" si="15"/>
        <v/>
      </c>
      <c r="V20" s="236" t="str">
        <f t="shared" ca="1" si="16"/>
        <v/>
      </c>
      <c r="W20" s="236">
        <f t="shared" ca="1" si="17"/>
        <v>0</v>
      </c>
      <c r="X20" s="236" t="str">
        <f t="shared" ca="1" si="18"/>
        <v/>
      </c>
      <c r="Y20" s="236" t="str">
        <f t="shared" ca="1" si="19"/>
        <v/>
      </c>
      <c r="Z20" s="236">
        <f t="shared" ca="1" si="20"/>
        <v>0</v>
      </c>
      <c r="AA20" s="236">
        <f t="shared" ca="1" si="21"/>
        <v>0</v>
      </c>
      <c r="AB20" s="236">
        <f t="shared" si="1"/>
        <v>0</v>
      </c>
      <c r="AC20" s="236" t="e">
        <f>#REF!</f>
        <v>#REF!</v>
      </c>
      <c r="AD20" s="236"/>
      <c r="AE20" s="236"/>
      <c r="AF20" s="236"/>
      <c r="AG20" s="236"/>
      <c r="AH20" s="236"/>
      <c r="AI20" s="236"/>
      <c r="AJ20" s="236"/>
      <c r="AK20" s="236"/>
      <c r="AL20" s="236"/>
      <c r="AM20" s="236"/>
      <c r="AN20" s="236"/>
      <c r="AO20" s="236"/>
      <c r="AP20" s="236"/>
      <c r="AQ20" s="236"/>
    </row>
    <row r="21" spans="1:43" ht="22.5" customHeight="1" thickTop="1" thickBot="1">
      <c r="B21" s="384" t="s">
        <v>79</v>
      </c>
      <c r="C21" s="385"/>
      <c r="D21" s="385"/>
      <c r="E21" s="386"/>
      <c r="F21" s="243"/>
      <c r="G21" s="243"/>
      <c r="H21" s="243"/>
      <c r="I21" s="244">
        <f ca="1">SUM(I6:I20)</f>
        <v>0</v>
      </c>
      <c r="J21" s="245"/>
      <c r="K21" s="243"/>
      <c r="L21" s="246">
        <f ca="1">SUM(L6:L20)</f>
        <v>0</v>
      </c>
      <c r="M21" s="246">
        <f ca="1">SUM(I21,L21)</f>
        <v>0</v>
      </c>
      <c r="N21" s="247"/>
      <c r="O21" s="248"/>
    </row>
    <row r="22" spans="1:43" ht="19.5" customHeight="1"/>
    <row r="23" spans="1:43" s="249" customFormat="1" ht="18" customHeight="1">
      <c r="A23" s="221" t="s">
        <v>78</v>
      </c>
      <c r="B23" s="221"/>
      <c r="C23" s="221"/>
      <c r="D23" s="221"/>
    </row>
    <row r="24" spans="1:43" s="253" customFormat="1" ht="16.5" customHeight="1">
      <c r="A24" s="250"/>
      <c r="B24" s="251">
        <v>1</v>
      </c>
      <c r="C24" s="252" t="s">
        <v>165</v>
      </c>
      <c r="D24" s="250"/>
    </row>
    <row r="25" spans="1:43" s="253" customFormat="1" ht="16.5" customHeight="1">
      <c r="A25" s="250"/>
      <c r="B25" s="251">
        <v>2</v>
      </c>
      <c r="C25" s="252" t="s">
        <v>161</v>
      </c>
      <c r="D25" s="250"/>
    </row>
    <row r="26" spans="1:43" s="253" customFormat="1" ht="16.5" customHeight="1">
      <c r="A26" s="250"/>
      <c r="B26" s="254">
        <v>3</v>
      </c>
      <c r="C26" s="255" t="s">
        <v>162</v>
      </c>
      <c r="D26" s="250"/>
    </row>
    <row r="27" spans="1:43" s="253" customFormat="1" ht="16.5" customHeight="1">
      <c r="A27" s="250"/>
      <c r="B27" s="254">
        <v>4</v>
      </c>
      <c r="C27" s="255" t="s">
        <v>166</v>
      </c>
      <c r="D27" s="250"/>
    </row>
    <row r="28" spans="1:43" s="249" customFormat="1" ht="22.5" customHeight="1"/>
    <row r="29" spans="1:43" s="249" customFormat="1" ht="22.5" customHeight="1"/>
    <row r="30" spans="1:43" s="249" customFormat="1" ht="22.5" customHeight="1"/>
    <row r="31" spans="1:43" s="249" customFormat="1" ht="22.5" customHeight="1"/>
    <row r="32" spans="1:43" s="249" customFormat="1" ht="22.5" customHeight="1"/>
    <row r="33" s="249" customFormat="1" ht="22.5" customHeight="1"/>
    <row r="34" s="249" customFormat="1" ht="22.5" customHeight="1"/>
    <row r="35" s="249" customFormat="1" ht="22.5" customHeight="1"/>
    <row r="36" s="249" customFormat="1" ht="22.5" customHeight="1"/>
    <row r="37" s="249" customFormat="1" ht="22.5" customHeight="1"/>
    <row r="38" s="249" customFormat="1" ht="22.5" customHeight="1"/>
  </sheetData>
  <sheetProtection algorithmName="SHA-512" hashValue="jLxpHXrg3dRT+G3B79JrjKhoKy5iYoEQm4fdg7aMX/1/Wae7hB6fmJKyGTg4UCZs0t2OR3IVYDYXPBYeufy5gw==" saltValue="dPj+oblKwXbvSBlTGxIfig==" spinCount="100000" sheet="1" objects="1" scenarios="1" selectLockedCells="1"/>
  <mergeCells count="11">
    <mergeCell ref="M4:M5"/>
    <mergeCell ref="O4:O5"/>
    <mergeCell ref="B21:E21"/>
    <mergeCell ref="A1:G1"/>
    <mergeCell ref="B4:B5"/>
    <mergeCell ref="C4:C5"/>
    <mergeCell ref="D4:D5"/>
    <mergeCell ref="E4:E5"/>
    <mergeCell ref="F4:I4"/>
    <mergeCell ref="J4:L4"/>
    <mergeCell ref="N4:N5"/>
  </mergeCells>
  <phoneticPr fontId="2"/>
  <dataValidations count="1">
    <dataValidation type="list" errorStyle="warning" allowBlank="1" showDropDown="1" showInputMessage="1" showErrorMessage="1" sqref="E6:E20" xr:uid="{85E35443-067F-4FEC-9546-5B55AAA0ABE8}">
      <formula1>#REF!</formula1>
    </dataValidation>
  </dataValidations>
  <pageMargins left="0.19685039370078741" right="0.19685039370078741" top="0.39370078740157483" bottom="0.39370078740157483" header="0" footer="0"/>
  <pageSetup paperSize="9" scale="8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0B909-E23E-4C32-AFCA-F4F81E797E0E}">
  <sheetPr codeName="Sheet3"/>
  <dimension ref="A1:BQ188"/>
  <sheetViews>
    <sheetView showGridLines="0" zoomScaleNormal="100" zoomScaleSheetLayoutView="100" workbookViewId="0">
      <selection activeCell="H14" sqref="H14:J14"/>
    </sheetView>
  </sheetViews>
  <sheetFormatPr defaultColWidth="2.25" defaultRowHeight="13.5"/>
  <cols>
    <col min="1" max="1" width="2.25" style="21" customWidth="1"/>
    <col min="2" max="5" width="2.375" style="21" customWidth="1"/>
    <col min="6" max="7" width="2.375" style="21" bestFit="1" customWidth="1"/>
    <col min="8" max="40" width="2.25" style="21"/>
    <col min="41" max="47" width="2.25" style="21" customWidth="1"/>
    <col min="48" max="16384" width="2.25" style="21"/>
  </cols>
  <sheetData>
    <row r="1" spans="1:63" s="115" customFormat="1">
      <c r="A1" s="114" t="s">
        <v>192</v>
      </c>
      <c r="X1" s="402" t="str">
        <f>総括表!W1</f>
        <v>令和５年５月８日～令和５年９月３０日に生じた費用分</v>
      </c>
      <c r="Y1" s="402"/>
      <c r="Z1" s="402"/>
      <c r="AA1" s="402"/>
      <c r="AB1" s="402"/>
      <c r="AC1" s="402"/>
      <c r="AD1" s="402"/>
      <c r="AE1" s="402"/>
      <c r="AF1" s="402"/>
      <c r="AG1" s="402"/>
      <c r="AH1" s="402"/>
      <c r="AI1" s="402"/>
      <c r="AJ1" s="402"/>
      <c r="AK1" s="402"/>
      <c r="AL1" s="402"/>
      <c r="AM1" s="402"/>
    </row>
    <row r="3" spans="1:63" s="26" customFormat="1" ht="12" customHeight="1">
      <c r="A3" s="480" t="s">
        <v>146</v>
      </c>
      <c r="B3" s="22" t="s">
        <v>0</v>
      </c>
      <c r="C3" s="23"/>
      <c r="D3" s="23"/>
      <c r="E3" s="24"/>
      <c r="F3" s="24"/>
      <c r="G3" s="24"/>
      <c r="H3" s="24"/>
      <c r="I3" s="24"/>
      <c r="J3" s="24"/>
      <c r="K3" s="25"/>
      <c r="L3" s="483"/>
      <c r="M3" s="484"/>
      <c r="N3" s="484"/>
      <c r="O3" s="484"/>
      <c r="P3" s="484"/>
      <c r="Q3" s="484"/>
      <c r="R3" s="484"/>
      <c r="S3" s="484"/>
      <c r="T3" s="484"/>
      <c r="U3" s="484"/>
      <c r="V3" s="484"/>
      <c r="W3" s="484"/>
      <c r="X3" s="484"/>
      <c r="Y3" s="484"/>
      <c r="Z3" s="484"/>
      <c r="AA3" s="484"/>
      <c r="AB3" s="484"/>
      <c r="AC3" s="484"/>
      <c r="AD3" s="484"/>
      <c r="AE3" s="484"/>
      <c r="AF3" s="485"/>
      <c r="AG3" s="437" t="s">
        <v>66</v>
      </c>
      <c r="AH3" s="438"/>
      <c r="AI3" s="438"/>
      <c r="AJ3" s="438"/>
      <c r="AK3" s="438"/>
      <c r="AL3" s="438"/>
      <c r="AM3" s="439"/>
    </row>
    <row r="4" spans="1:63" s="26" customFormat="1" ht="20.25" customHeight="1">
      <c r="A4" s="481"/>
      <c r="B4" s="27" t="s">
        <v>147</v>
      </c>
      <c r="C4" s="28"/>
      <c r="D4" s="28"/>
      <c r="E4" s="29"/>
      <c r="F4" s="29"/>
      <c r="G4" s="29"/>
      <c r="H4" s="29"/>
      <c r="I4" s="29"/>
      <c r="J4" s="29"/>
      <c r="K4" s="30"/>
      <c r="L4" s="477"/>
      <c r="M4" s="478"/>
      <c r="N4" s="478"/>
      <c r="O4" s="478"/>
      <c r="P4" s="478"/>
      <c r="Q4" s="478"/>
      <c r="R4" s="478"/>
      <c r="S4" s="478"/>
      <c r="T4" s="478"/>
      <c r="U4" s="478"/>
      <c r="V4" s="478"/>
      <c r="W4" s="478"/>
      <c r="X4" s="478"/>
      <c r="Y4" s="478"/>
      <c r="Z4" s="478"/>
      <c r="AA4" s="478"/>
      <c r="AB4" s="478"/>
      <c r="AC4" s="478"/>
      <c r="AD4" s="478"/>
      <c r="AE4" s="478"/>
      <c r="AF4" s="479"/>
      <c r="AG4" s="486"/>
      <c r="AH4" s="487"/>
      <c r="AI4" s="487"/>
      <c r="AJ4" s="487"/>
      <c r="AK4" s="487"/>
      <c r="AL4" s="487"/>
      <c r="AM4" s="488"/>
      <c r="AN4" s="403" t="s">
        <v>214</v>
      </c>
      <c r="AO4" s="403"/>
      <c r="AP4" s="403"/>
      <c r="AQ4" s="403"/>
      <c r="AR4" s="403"/>
      <c r="AS4" s="403"/>
      <c r="AT4" s="403"/>
      <c r="AU4" s="403"/>
      <c r="AV4" s="403"/>
      <c r="AW4" s="403"/>
      <c r="AX4" s="403"/>
      <c r="AY4" s="403"/>
      <c r="AZ4" s="403"/>
      <c r="BA4" s="403"/>
      <c r="BB4" s="403"/>
      <c r="BC4" s="403"/>
      <c r="BD4" s="403"/>
      <c r="BE4" s="403"/>
      <c r="BF4" s="403"/>
      <c r="BG4" s="403"/>
      <c r="BH4" s="403"/>
      <c r="BI4" s="403"/>
      <c r="BJ4" s="403"/>
      <c r="BK4" s="403"/>
    </row>
    <row r="5" spans="1:63" s="26" customFormat="1" ht="20.25" customHeight="1">
      <c r="A5" s="481"/>
      <c r="B5" s="81" t="s">
        <v>76</v>
      </c>
      <c r="C5" s="80"/>
      <c r="D5" s="80"/>
      <c r="E5" s="31"/>
      <c r="F5" s="31"/>
      <c r="G5" s="31"/>
      <c r="H5" s="31"/>
      <c r="I5" s="31"/>
      <c r="J5" s="31"/>
      <c r="K5" s="32"/>
      <c r="L5" s="489"/>
      <c r="M5" s="490"/>
      <c r="N5" s="490"/>
      <c r="O5" s="490"/>
      <c r="P5" s="490"/>
      <c r="Q5" s="490"/>
      <c r="R5" s="490"/>
      <c r="S5" s="490"/>
      <c r="T5" s="490"/>
      <c r="U5" s="490"/>
      <c r="V5" s="490"/>
      <c r="W5" s="490"/>
      <c r="X5" s="490"/>
      <c r="Y5" s="490"/>
      <c r="Z5" s="490"/>
      <c r="AA5" s="490"/>
      <c r="AB5" s="491"/>
      <c r="AC5" s="492" t="s">
        <v>67</v>
      </c>
      <c r="AD5" s="493"/>
      <c r="AE5" s="493"/>
      <c r="AF5" s="494"/>
      <c r="AG5" s="495"/>
      <c r="AH5" s="495"/>
      <c r="AI5" s="495"/>
      <c r="AJ5" s="495"/>
      <c r="AK5" s="495"/>
      <c r="AL5" s="496" t="s">
        <v>68</v>
      </c>
      <c r="AM5" s="497"/>
      <c r="AN5" s="404" t="s">
        <v>215</v>
      </c>
      <c r="AO5" s="404"/>
      <c r="AP5" s="404"/>
      <c r="AQ5" s="404"/>
      <c r="AR5" s="404"/>
      <c r="AS5" s="404"/>
      <c r="AT5" s="404"/>
      <c r="AU5" s="404"/>
      <c r="AV5" s="404"/>
      <c r="AW5" s="405"/>
      <c r="AX5" s="405"/>
      <c r="AY5" s="405"/>
      <c r="AZ5" s="405"/>
      <c r="BA5" s="405"/>
      <c r="BB5" s="404" t="s">
        <v>59</v>
      </c>
      <c r="BC5" s="404"/>
    </row>
    <row r="6" spans="1:63" s="26" customFormat="1" ht="13.5" customHeight="1">
      <c r="A6" s="481"/>
      <c r="B6" s="470" t="s">
        <v>148</v>
      </c>
      <c r="C6" s="471"/>
      <c r="D6" s="471"/>
      <c r="E6" s="471"/>
      <c r="F6" s="471"/>
      <c r="G6" s="471"/>
      <c r="H6" s="471"/>
      <c r="I6" s="471"/>
      <c r="J6" s="471"/>
      <c r="K6" s="472"/>
      <c r="L6" s="33" t="s">
        <v>4</v>
      </c>
      <c r="M6" s="33"/>
      <c r="N6" s="33"/>
      <c r="O6" s="33"/>
      <c r="P6" s="33"/>
      <c r="Q6" s="476"/>
      <c r="R6" s="476"/>
      <c r="S6" s="33" t="s">
        <v>5</v>
      </c>
      <c r="T6" s="476"/>
      <c r="U6" s="476"/>
      <c r="V6" s="476"/>
      <c r="W6" s="33" t="s">
        <v>6</v>
      </c>
      <c r="X6" s="33"/>
      <c r="Y6" s="33"/>
      <c r="Z6" s="33"/>
      <c r="AA6" s="33"/>
      <c r="AB6" s="33"/>
      <c r="AC6" s="34" t="s">
        <v>69</v>
      </c>
      <c r="AD6" s="33"/>
      <c r="AE6" s="33"/>
      <c r="AF6" s="33"/>
      <c r="AG6" s="33"/>
      <c r="AH6" s="33"/>
      <c r="AI6" s="33"/>
      <c r="AJ6" s="33"/>
      <c r="AK6" s="33"/>
      <c r="AL6" s="33"/>
      <c r="AM6" s="35"/>
      <c r="AN6" s="404" t="s">
        <v>216</v>
      </c>
      <c r="AO6" s="404"/>
      <c r="AP6" s="404"/>
      <c r="AQ6" s="404"/>
      <c r="AR6" s="404"/>
      <c r="AS6" s="404"/>
      <c r="AT6" s="404"/>
      <c r="AU6" s="404"/>
      <c r="AV6" s="404"/>
      <c r="AW6" s="405"/>
      <c r="AX6" s="405"/>
      <c r="AY6" s="405"/>
      <c r="AZ6" s="405"/>
      <c r="BA6" s="405"/>
      <c r="BB6" s="405"/>
      <c r="BC6" s="405"/>
    </row>
    <row r="7" spans="1:63" s="26" customFormat="1" ht="20.25" customHeight="1">
      <c r="A7" s="481"/>
      <c r="B7" s="473"/>
      <c r="C7" s="474"/>
      <c r="D7" s="474"/>
      <c r="E7" s="474"/>
      <c r="F7" s="474"/>
      <c r="G7" s="474"/>
      <c r="H7" s="474"/>
      <c r="I7" s="474"/>
      <c r="J7" s="474"/>
      <c r="K7" s="475"/>
      <c r="L7" s="477"/>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9"/>
      <c r="AP7" s="13"/>
      <c r="AQ7" s="13"/>
      <c r="AR7" s="13"/>
      <c r="AS7" s="13"/>
      <c r="AT7" s="13"/>
    </row>
    <row r="8" spans="1:63" s="26" customFormat="1" ht="20.25" customHeight="1">
      <c r="A8" s="481"/>
      <c r="B8" s="36" t="s">
        <v>7</v>
      </c>
      <c r="C8" s="96"/>
      <c r="D8" s="96"/>
      <c r="E8" s="37"/>
      <c r="F8" s="37"/>
      <c r="G8" s="37"/>
      <c r="H8" s="37"/>
      <c r="I8" s="37"/>
      <c r="J8" s="37"/>
      <c r="K8" s="37"/>
      <c r="L8" s="36" t="s">
        <v>8</v>
      </c>
      <c r="M8" s="37"/>
      <c r="N8" s="37"/>
      <c r="O8" s="37"/>
      <c r="P8" s="37"/>
      <c r="Q8" s="37"/>
      <c r="R8" s="38"/>
      <c r="S8" s="498"/>
      <c r="T8" s="499"/>
      <c r="U8" s="499"/>
      <c r="V8" s="499"/>
      <c r="W8" s="499"/>
      <c r="X8" s="499"/>
      <c r="Y8" s="500"/>
      <c r="Z8" s="36" t="s">
        <v>61</v>
      </c>
      <c r="AA8" s="37"/>
      <c r="AB8" s="37"/>
      <c r="AC8" s="37"/>
      <c r="AD8" s="37"/>
      <c r="AE8" s="37"/>
      <c r="AF8" s="38"/>
      <c r="AG8" s="498"/>
      <c r="AH8" s="499"/>
      <c r="AI8" s="499"/>
      <c r="AJ8" s="499"/>
      <c r="AK8" s="499"/>
      <c r="AL8" s="499"/>
      <c r="AM8" s="500"/>
    </row>
    <row r="9" spans="1:63" s="26" customFormat="1" ht="20.25" customHeight="1">
      <c r="A9" s="482"/>
      <c r="B9" s="36" t="s">
        <v>40</v>
      </c>
      <c r="C9" s="96"/>
      <c r="D9" s="96"/>
      <c r="E9" s="37"/>
      <c r="F9" s="37"/>
      <c r="G9" s="37"/>
      <c r="H9" s="37"/>
      <c r="I9" s="37"/>
      <c r="J9" s="37"/>
      <c r="K9" s="37"/>
      <c r="L9" s="498"/>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500"/>
    </row>
    <row r="10" spans="1:63" s="26" customFormat="1" ht="18" customHeight="1">
      <c r="A10" s="463" t="s">
        <v>100</v>
      </c>
      <c r="B10" s="464"/>
      <c r="C10" s="464"/>
      <c r="D10" s="464"/>
      <c r="E10" s="464"/>
      <c r="F10" s="464"/>
      <c r="G10" s="464"/>
      <c r="H10" s="465"/>
      <c r="I10" s="116"/>
      <c r="J10" s="117" t="s">
        <v>86</v>
      </c>
      <c r="K10" s="33"/>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40"/>
    </row>
    <row r="11" spans="1:63" s="26" customFormat="1" ht="18" customHeight="1">
      <c r="A11" s="466"/>
      <c r="B11" s="467"/>
      <c r="C11" s="467"/>
      <c r="D11" s="467"/>
      <c r="E11" s="467"/>
      <c r="F11" s="467"/>
      <c r="G11" s="467"/>
      <c r="H11" s="468"/>
      <c r="I11" s="118"/>
      <c r="J11" s="41" t="s">
        <v>108</v>
      </c>
      <c r="K11" s="29"/>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42"/>
    </row>
    <row r="12" spans="1:63" s="26" customFormat="1" ht="5.25" customHeight="1">
      <c r="A12" s="7"/>
      <c r="B12" s="7"/>
      <c r="C12" s="7"/>
      <c r="D12" s="7"/>
      <c r="E12" s="7"/>
      <c r="F12" s="7"/>
      <c r="G12" s="7"/>
      <c r="H12" s="7"/>
      <c r="I12" s="8"/>
      <c r="J12" s="1"/>
      <c r="K12" s="33"/>
      <c r="L12" s="39"/>
      <c r="M12" s="39"/>
      <c r="N12" s="39"/>
      <c r="O12" s="39"/>
      <c r="P12" s="39"/>
      <c r="Q12" s="39"/>
      <c r="R12" s="39"/>
      <c r="S12" s="39"/>
      <c r="T12" s="96"/>
      <c r="U12" s="96"/>
      <c r="V12" s="96"/>
      <c r="W12" s="96"/>
      <c r="X12" s="96"/>
      <c r="Y12" s="96"/>
      <c r="Z12" s="96"/>
      <c r="AA12" s="96"/>
      <c r="AB12" s="96"/>
      <c r="AC12" s="96"/>
      <c r="AD12" s="96"/>
      <c r="AE12" s="96"/>
      <c r="AF12" s="96"/>
      <c r="AG12" s="96"/>
      <c r="AH12" s="96"/>
      <c r="AI12" s="96"/>
      <c r="AJ12" s="96"/>
      <c r="AK12" s="96"/>
      <c r="AL12" s="96"/>
      <c r="AM12" s="96"/>
    </row>
    <row r="13" spans="1:63" s="26" customFormat="1" ht="20.25" customHeight="1">
      <c r="A13" s="43" t="s">
        <v>86</v>
      </c>
      <c r="B13" s="20"/>
      <c r="C13" s="14"/>
      <c r="D13" s="14"/>
      <c r="E13" s="14"/>
      <c r="F13" s="14"/>
      <c r="G13" s="14"/>
      <c r="H13" s="14"/>
      <c r="I13" s="44"/>
      <c r="J13" s="12"/>
      <c r="K13" s="437" t="s">
        <v>72</v>
      </c>
      <c r="L13" s="438"/>
      <c r="M13" s="438"/>
      <c r="N13" s="439"/>
      <c r="O13" s="440" t="str">
        <f>IF(L5="","",VLOOKUP(L5,$A$101:$B$135,2,0))</f>
        <v/>
      </c>
      <c r="P13" s="441"/>
      <c r="Q13" s="441"/>
      <c r="R13" s="438" t="s">
        <v>59</v>
      </c>
      <c r="S13" s="439"/>
      <c r="T13" s="456" t="s">
        <v>163</v>
      </c>
      <c r="U13" s="457"/>
      <c r="V13" s="457"/>
      <c r="W13" s="457"/>
      <c r="X13" s="458"/>
      <c r="Y13" s="459">
        <f>ROUNDDOWN($F$45/1000,0)</f>
        <v>0</v>
      </c>
      <c r="Z13" s="460"/>
      <c r="AA13" s="460"/>
      <c r="AB13" s="461" t="s">
        <v>59</v>
      </c>
      <c r="AC13" s="462"/>
      <c r="AD13" s="456" t="s">
        <v>164</v>
      </c>
      <c r="AE13" s="457"/>
      <c r="AF13" s="457"/>
      <c r="AG13" s="457"/>
      <c r="AH13" s="458"/>
      <c r="AI13" s="459">
        <f>ROUNDDOWN($F$52/1000,0)</f>
        <v>0</v>
      </c>
      <c r="AJ13" s="460"/>
      <c r="AK13" s="460"/>
      <c r="AL13" s="461" t="s">
        <v>59</v>
      </c>
      <c r="AM13" s="462"/>
    </row>
    <row r="14" spans="1:63" s="26" customFormat="1" ht="20.25" customHeight="1">
      <c r="A14" s="45" t="s">
        <v>41</v>
      </c>
      <c r="B14" s="95"/>
      <c r="C14" s="9"/>
      <c r="D14" s="9"/>
      <c r="E14" s="9"/>
      <c r="F14" s="9"/>
      <c r="G14" s="9"/>
      <c r="H14" s="424"/>
      <c r="I14" s="425"/>
      <c r="J14" s="426"/>
      <c r="K14" s="427" t="s">
        <v>109</v>
      </c>
      <c r="L14" s="428"/>
      <c r="M14" s="428"/>
      <c r="N14" s="428"/>
      <c r="O14" s="428"/>
      <c r="P14" s="428"/>
      <c r="Q14" s="428"/>
      <c r="R14" s="428"/>
      <c r="S14" s="428"/>
      <c r="T14" s="428"/>
      <c r="U14" s="428"/>
      <c r="V14" s="428"/>
      <c r="W14" s="428"/>
      <c r="X14" s="428"/>
      <c r="Y14" s="428"/>
      <c r="Z14" s="428"/>
      <c r="AA14" s="428"/>
      <c r="AB14" s="428"/>
      <c r="AC14" s="428"/>
      <c r="AD14" s="428"/>
      <c r="AE14" s="428"/>
      <c r="AF14" s="46" t="s">
        <v>70</v>
      </c>
      <c r="AG14" s="47"/>
      <c r="AH14" s="47"/>
      <c r="AI14" s="10"/>
      <c r="AJ14" s="10"/>
      <c r="AK14" s="96"/>
      <c r="AL14" s="9"/>
      <c r="AM14" s="48"/>
    </row>
    <row r="15" spans="1:63" s="26" customFormat="1" ht="21" customHeight="1">
      <c r="A15" s="49"/>
      <c r="B15" s="3"/>
      <c r="C15" s="396" t="str">
        <f>IF(X1="令和５年４月１日～令和５年５月７日に生じた費用分",A146,A154)</f>
        <v>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v>
      </c>
      <c r="D15" s="396"/>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7"/>
    </row>
    <row r="16" spans="1:63" s="26" customFormat="1" ht="21" customHeight="1">
      <c r="A16" s="50"/>
      <c r="B16" s="2"/>
      <c r="C16" s="396"/>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396"/>
      <c r="AJ16" s="396"/>
      <c r="AK16" s="396"/>
      <c r="AL16" s="396"/>
      <c r="AM16" s="397"/>
    </row>
    <row r="17" spans="1:69" s="26" customFormat="1" ht="21" customHeight="1">
      <c r="A17" s="50"/>
      <c r="B17" s="2"/>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7"/>
    </row>
    <row r="18" spans="1:69" s="26" customFormat="1" ht="21" customHeight="1">
      <c r="A18" s="50"/>
      <c r="B18" s="2"/>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7"/>
    </row>
    <row r="19" spans="1:69" s="26" customFormat="1" ht="21" customHeight="1">
      <c r="A19" s="50"/>
      <c r="B19" s="2"/>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7"/>
    </row>
    <row r="20" spans="1:69" s="26" customFormat="1" ht="21" customHeight="1">
      <c r="A20" s="50"/>
      <c r="B20" s="2"/>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7"/>
    </row>
    <row r="21" spans="1:69" s="26" customFormat="1" ht="21" customHeight="1">
      <c r="A21" s="50"/>
      <c r="B21" s="2"/>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6"/>
      <c r="AM21" s="397"/>
      <c r="AO21" s="121"/>
    </row>
    <row r="22" spans="1:69" s="26" customFormat="1" ht="21" customHeight="1">
      <c r="A22" s="51"/>
      <c r="B22" s="5"/>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9"/>
    </row>
    <row r="23" spans="1:69" s="26" customFormat="1" ht="18.75" customHeight="1">
      <c r="A23" s="90" t="s">
        <v>167</v>
      </c>
      <c r="B23" s="9"/>
      <c r="C23" s="9"/>
      <c r="D23" s="9"/>
      <c r="E23" s="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100"/>
    </row>
    <row r="24" spans="1:69" ht="18" customHeight="1">
      <c r="A24" s="429" t="s">
        <v>42</v>
      </c>
      <c r="B24" s="430"/>
      <c r="C24" s="430"/>
      <c r="D24" s="430"/>
      <c r="E24" s="431"/>
      <c r="F24" s="429" t="s">
        <v>151</v>
      </c>
      <c r="G24" s="430"/>
      <c r="H24" s="430"/>
      <c r="I24" s="430"/>
      <c r="J24" s="430"/>
      <c r="K24" s="469" t="s">
        <v>43</v>
      </c>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row>
    <row r="25" spans="1:69" ht="9.75" customHeight="1">
      <c r="A25" s="415"/>
      <c r="B25" s="415"/>
      <c r="C25" s="415"/>
      <c r="D25" s="415"/>
      <c r="E25" s="415"/>
      <c r="F25" s="416"/>
      <c r="G25" s="416"/>
      <c r="H25" s="416"/>
      <c r="I25" s="416"/>
      <c r="J25" s="416"/>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c r="AL25" s="453"/>
      <c r="AM25" s="453"/>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row>
    <row r="26" spans="1:69" ht="9.75" customHeight="1">
      <c r="A26" s="415"/>
      <c r="B26" s="415"/>
      <c r="C26" s="415"/>
      <c r="D26" s="415"/>
      <c r="E26" s="415"/>
      <c r="F26" s="416"/>
      <c r="G26" s="416"/>
      <c r="H26" s="416"/>
      <c r="I26" s="416"/>
      <c r="J26" s="416"/>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row>
    <row r="27" spans="1:69" ht="9.75" customHeight="1">
      <c r="A27" s="415"/>
      <c r="B27" s="415"/>
      <c r="C27" s="415"/>
      <c r="D27" s="415"/>
      <c r="E27" s="415"/>
      <c r="F27" s="416"/>
      <c r="G27" s="416"/>
      <c r="H27" s="416"/>
      <c r="I27" s="416"/>
      <c r="J27" s="416"/>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3"/>
      <c r="AM27" s="453"/>
    </row>
    <row r="28" spans="1:69" ht="9.75" customHeight="1">
      <c r="A28" s="415"/>
      <c r="B28" s="415"/>
      <c r="C28" s="415"/>
      <c r="D28" s="415"/>
      <c r="E28" s="415"/>
      <c r="F28" s="416"/>
      <c r="G28" s="416"/>
      <c r="H28" s="416"/>
      <c r="I28" s="416"/>
      <c r="J28" s="416"/>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53"/>
      <c r="AM28" s="453"/>
    </row>
    <row r="29" spans="1:69" ht="9.75" customHeight="1">
      <c r="A29" s="415"/>
      <c r="B29" s="415"/>
      <c r="C29" s="415"/>
      <c r="D29" s="415"/>
      <c r="E29" s="415"/>
      <c r="F29" s="416"/>
      <c r="G29" s="416"/>
      <c r="H29" s="416"/>
      <c r="I29" s="416"/>
      <c r="J29" s="416"/>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3"/>
      <c r="AM29" s="453"/>
      <c r="AO29" s="121"/>
    </row>
    <row r="30" spans="1:69" ht="9.75" customHeight="1">
      <c r="A30" s="415"/>
      <c r="B30" s="415"/>
      <c r="C30" s="415"/>
      <c r="D30" s="415"/>
      <c r="E30" s="415"/>
      <c r="F30" s="416"/>
      <c r="G30" s="416"/>
      <c r="H30" s="416"/>
      <c r="I30" s="416"/>
      <c r="J30" s="416"/>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row>
    <row r="31" spans="1:69" ht="9.75" customHeight="1">
      <c r="A31" s="415"/>
      <c r="B31" s="415"/>
      <c r="C31" s="415"/>
      <c r="D31" s="415"/>
      <c r="E31" s="415"/>
      <c r="F31" s="416"/>
      <c r="G31" s="416"/>
      <c r="H31" s="416"/>
      <c r="I31" s="416"/>
      <c r="J31" s="416"/>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row>
    <row r="32" spans="1:69" ht="9.75" customHeight="1">
      <c r="A32" s="415"/>
      <c r="B32" s="415"/>
      <c r="C32" s="415"/>
      <c r="D32" s="415"/>
      <c r="E32" s="415"/>
      <c r="F32" s="416"/>
      <c r="G32" s="416"/>
      <c r="H32" s="416"/>
      <c r="I32" s="416"/>
      <c r="J32" s="416"/>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row>
    <row r="33" spans="1:41" ht="9.75" customHeight="1">
      <c r="A33" s="415"/>
      <c r="B33" s="415"/>
      <c r="C33" s="415"/>
      <c r="D33" s="415"/>
      <c r="E33" s="415"/>
      <c r="F33" s="416"/>
      <c r="G33" s="416"/>
      <c r="H33" s="416"/>
      <c r="I33" s="416"/>
      <c r="J33" s="416"/>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row>
    <row r="34" spans="1:41" ht="9.75" customHeight="1">
      <c r="A34" s="415"/>
      <c r="B34" s="415"/>
      <c r="C34" s="415"/>
      <c r="D34" s="415"/>
      <c r="E34" s="415"/>
      <c r="F34" s="416"/>
      <c r="G34" s="416"/>
      <c r="H34" s="416"/>
      <c r="I34" s="416"/>
      <c r="J34" s="416"/>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row>
    <row r="35" spans="1:41" ht="9.75" customHeight="1">
      <c r="A35" s="415"/>
      <c r="B35" s="415"/>
      <c r="C35" s="415"/>
      <c r="D35" s="415"/>
      <c r="E35" s="415"/>
      <c r="F35" s="416"/>
      <c r="G35" s="416"/>
      <c r="H35" s="416"/>
      <c r="I35" s="416"/>
      <c r="J35" s="416"/>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row>
    <row r="36" spans="1:41" ht="9.75" customHeight="1">
      <c r="A36" s="415"/>
      <c r="B36" s="415"/>
      <c r="C36" s="415"/>
      <c r="D36" s="415"/>
      <c r="E36" s="415"/>
      <c r="F36" s="416"/>
      <c r="G36" s="416"/>
      <c r="H36" s="416"/>
      <c r="I36" s="416"/>
      <c r="J36" s="416"/>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3"/>
      <c r="AL36" s="453"/>
      <c r="AM36" s="453"/>
      <c r="AO36" s="122"/>
    </row>
    <row r="37" spans="1:41" ht="9.75" customHeight="1">
      <c r="A37" s="415"/>
      <c r="B37" s="415"/>
      <c r="C37" s="415"/>
      <c r="D37" s="415"/>
      <c r="E37" s="415"/>
      <c r="F37" s="416"/>
      <c r="G37" s="416"/>
      <c r="H37" s="416"/>
      <c r="I37" s="416"/>
      <c r="J37" s="416"/>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row>
    <row r="38" spans="1:41" ht="9.75" customHeight="1">
      <c r="A38" s="415"/>
      <c r="B38" s="415"/>
      <c r="C38" s="415"/>
      <c r="D38" s="415"/>
      <c r="E38" s="415"/>
      <c r="F38" s="416"/>
      <c r="G38" s="416"/>
      <c r="H38" s="416"/>
      <c r="I38" s="416"/>
      <c r="J38" s="416"/>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row>
    <row r="39" spans="1:41" ht="9.75" customHeight="1">
      <c r="A39" s="415"/>
      <c r="B39" s="415"/>
      <c r="C39" s="415"/>
      <c r="D39" s="415"/>
      <c r="E39" s="415"/>
      <c r="F39" s="416"/>
      <c r="G39" s="416"/>
      <c r="H39" s="416"/>
      <c r="I39" s="416"/>
      <c r="J39" s="416"/>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row>
    <row r="40" spans="1:41" ht="9.75" customHeight="1">
      <c r="A40" s="415"/>
      <c r="B40" s="415"/>
      <c r="C40" s="415"/>
      <c r="D40" s="415"/>
      <c r="E40" s="415"/>
      <c r="F40" s="416"/>
      <c r="G40" s="416"/>
      <c r="H40" s="416"/>
      <c r="I40" s="416"/>
      <c r="J40" s="416"/>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row>
    <row r="41" spans="1:41" ht="9.75" customHeight="1">
      <c r="A41" s="415"/>
      <c r="B41" s="415"/>
      <c r="C41" s="415"/>
      <c r="D41" s="415"/>
      <c r="E41" s="415"/>
      <c r="F41" s="416"/>
      <c r="G41" s="416"/>
      <c r="H41" s="416"/>
      <c r="I41" s="416"/>
      <c r="J41" s="416"/>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row>
    <row r="42" spans="1:41" ht="9.75" customHeight="1">
      <c r="A42" s="415"/>
      <c r="B42" s="415"/>
      <c r="C42" s="415"/>
      <c r="D42" s="415"/>
      <c r="E42" s="415"/>
      <c r="F42" s="416"/>
      <c r="G42" s="416"/>
      <c r="H42" s="416"/>
      <c r="I42" s="416"/>
      <c r="J42" s="416"/>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row>
    <row r="43" spans="1:41" ht="9.75" customHeight="1">
      <c r="A43" s="415"/>
      <c r="B43" s="415"/>
      <c r="C43" s="415"/>
      <c r="D43" s="415"/>
      <c r="E43" s="415"/>
      <c r="F43" s="416"/>
      <c r="G43" s="416"/>
      <c r="H43" s="416"/>
      <c r="I43" s="416"/>
      <c r="J43" s="416"/>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row>
    <row r="44" spans="1:41" ht="9.75" customHeight="1" thickBot="1">
      <c r="A44" s="418"/>
      <c r="B44" s="419"/>
      <c r="C44" s="419"/>
      <c r="D44" s="419"/>
      <c r="E44" s="420"/>
      <c r="F44" s="421"/>
      <c r="G44" s="422"/>
      <c r="H44" s="422"/>
      <c r="I44" s="422"/>
      <c r="J44" s="454"/>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row>
    <row r="45" spans="1:41" ht="22.5" customHeight="1" thickTop="1">
      <c r="A45" s="406" t="s">
        <v>79</v>
      </c>
      <c r="B45" s="407"/>
      <c r="C45" s="407"/>
      <c r="D45" s="407"/>
      <c r="E45" s="407"/>
      <c r="F45" s="433">
        <f>SUM(F25:J44)</f>
        <v>0</v>
      </c>
      <c r="G45" s="434"/>
      <c r="H45" s="434"/>
      <c r="I45" s="434"/>
      <c r="J45" s="435"/>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row>
    <row r="46" spans="1:41" ht="11.25" customHeight="1">
      <c r="A46" s="92"/>
      <c r="B46" s="89"/>
      <c r="C46" s="89"/>
      <c r="D46" s="89"/>
      <c r="E46" s="89"/>
      <c r="F46" s="93"/>
      <c r="G46" s="93"/>
      <c r="H46" s="93"/>
      <c r="I46" s="93"/>
      <c r="J46" s="9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94"/>
    </row>
    <row r="47" spans="1:41" s="26" customFormat="1" ht="18.75" customHeight="1">
      <c r="A47" s="91" t="s">
        <v>168</v>
      </c>
      <c r="B47" s="14"/>
      <c r="C47" s="14"/>
      <c r="D47" s="14"/>
      <c r="E47" s="14"/>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100"/>
    </row>
    <row r="48" spans="1:41" ht="18" customHeight="1">
      <c r="A48" s="429" t="s">
        <v>42</v>
      </c>
      <c r="B48" s="430"/>
      <c r="C48" s="430"/>
      <c r="D48" s="430"/>
      <c r="E48" s="431"/>
      <c r="F48" s="429" t="s">
        <v>152</v>
      </c>
      <c r="G48" s="430"/>
      <c r="H48" s="430"/>
      <c r="I48" s="430"/>
      <c r="J48" s="430"/>
      <c r="K48" s="432" t="s">
        <v>169</v>
      </c>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row>
    <row r="49" spans="1:41" ht="9.75" customHeight="1">
      <c r="A49" s="415"/>
      <c r="B49" s="415"/>
      <c r="C49" s="415"/>
      <c r="D49" s="415"/>
      <c r="E49" s="415"/>
      <c r="F49" s="416"/>
      <c r="G49" s="416"/>
      <c r="H49" s="416"/>
      <c r="I49" s="416"/>
      <c r="J49" s="416"/>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row>
    <row r="50" spans="1:41" ht="9.75" customHeight="1">
      <c r="A50" s="444"/>
      <c r="B50" s="445"/>
      <c r="C50" s="445"/>
      <c r="D50" s="445"/>
      <c r="E50" s="446"/>
      <c r="F50" s="447"/>
      <c r="G50" s="448"/>
      <c r="H50" s="448"/>
      <c r="I50" s="448"/>
      <c r="J50" s="449"/>
      <c r="K50" s="450"/>
      <c r="L50" s="451"/>
      <c r="M50" s="451"/>
      <c r="N50" s="451"/>
      <c r="O50" s="451"/>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2"/>
    </row>
    <row r="51" spans="1:41" ht="9.75" customHeight="1" thickBot="1">
      <c r="A51" s="415"/>
      <c r="B51" s="415"/>
      <c r="C51" s="415"/>
      <c r="D51" s="415"/>
      <c r="E51" s="415"/>
      <c r="F51" s="416"/>
      <c r="G51" s="416"/>
      <c r="H51" s="416"/>
      <c r="I51" s="416"/>
      <c r="J51" s="416"/>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row>
    <row r="52" spans="1:41" ht="22.5" customHeight="1" thickTop="1">
      <c r="A52" s="406" t="s">
        <v>79</v>
      </c>
      <c r="B52" s="407"/>
      <c r="C52" s="407"/>
      <c r="D52" s="407"/>
      <c r="E52" s="407"/>
      <c r="F52" s="433">
        <f>SUM(F49:J51)</f>
        <v>0</v>
      </c>
      <c r="G52" s="434"/>
      <c r="H52" s="434"/>
      <c r="I52" s="434"/>
      <c r="J52" s="435"/>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row>
    <row r="53" spans="1:41" ht="11.25" customHeight="1">
      <c r="A53" s="18"/>
      <c r="B53" s="2"/>
      <c r="C53" s="83"/>
      <c r="D53" s="13"/>
      <c r="E53" s="84"/>
      <c r="F53" s="13"/>
      <c r="G53" s="13"/>
      <c r="H53" s="13"/>
      <c r="I53" s="13"/>
      <c r="J53" s="85"/>
      <c r="K53" s="85"/>
      <c r="L53" s="85"/>
      <c r="M53" s="85"/>
      <c r="N53" s="85"/>
      <c r="O53" s="2"/>
      <c r="P53" s="86"/>
      <c r="Q53" s="18"/>
      <c r="R53" s="18"/>
      <c r="S53" s="85"/>
      <c r="T53" s="87"/>
      <c r="U53" s="85"/>
      <c r="V53" s="85"/>
      <c r="W53" s="85"/>
      <c r="X53" s="85"/>
      <c r="Y53" s="13"/>
      <c r="Z53" s="13"/>
      <c r="AA53" s="13"/>
      <c r="AB53" s="2"/>
      <c r="AC53" s="83"/>
      <c r="AD53" s="85"/>
      <c r="AE53" s="85"/>
      <c r="AF53" s="85"/>
      <c r="AG53" s="85"/>
      <c r="AH53" s="85"/>
      <c r="AI53" s="88"/>
      <c r="AJ53" s="88"/>
      <c r="AK53" s="88"/>
      <c r="AL53" s="88"/>
      <c r="AM53" s="85"/>
    </row>
    <row r="54" spans="1:41" ht="18.75" customHeight="1">
      <c r="A54" s="52" t="s">
        <v>85</v>
      </c>
      <c r="B54" s="14"/>
      <c r="C54" s="4"/>
      <c r="D54" s="14"/>
      <c r="E54" s="6"/>
      <c r="F54" s="14"/>
      <c r="G54" s="14"/>
      <c r="H54" s="14"/>
      <c r="I54" s="14"/>
      <c r="J54" s="11"/>
      <c r="K54" s="11"/>
      <c r="L54" s="11"/>
      <c r="M54" s="11"/>
      <c r="N54" s="11"/>
      <c r="O54" s="19"/>
      <c r="P54" s="16"/>
      <c r="Q54" s="17"/>
      <c r="R54" s="17"/>
      <c r="S54" s="11"/>
      <c r="T54" s="12"/>
      <c r="U54" s="11"/>
      <c r="V54" s="15"/>
      <c r="W54" s="437" t="s">
        <v>72</v>
      </c>
      <c r="X54" s="438"/>
      <c r="Y54" s="438"/>
      <c r="Z54" s="439"/>
      <c r="AA54" s="440" t="str">
        <f>IF(L5="","",VLOOKUP(L5,$A$101:$C$135,3,FALSE))</f>
        <v/>
      </c>
      <c r="AB54" s="441"/>
      <c r="AC54" s="441"/>
      <c r="AD54" s="438" t="s">
        <v>59</v>
      </c>
      <c r="AE54" s="439"/>
      <c r="AF54" s="437" t="s">
        <v>44</v>
      </c>
      <c r="AG54" s="438"/>
      <c r="AH54" s="439"/>
      <c r="AI54" s="442">
        <f>ROUNDDOWN($F$72/1000,0)</f>
        <v>0</v>
      </c>
      <c r="AJ54" s="443"/>
      <c r="AK54" s="443"/>
      <c r="AL54" s="438" t="s">
        <v>59</v>
      </c>
      <c r="AM54" s="439"/>
    </row>
    <row r="55" spans="1:41" ht="18.75" customHeight="1">
      <c r="A55" s="45" t="s">
        <v>41</v>
      </c>
      <c r="B55" s="95"/>
      <c r="C55" s="9"/>
      <c r="D55" s="9"/>
      <c r="E55" s="9"/>
      <c r="F55" s="9"/>
      <c r="G55" s="9"/>
      <c r="H55" s="424"/>
      <c r="I55" s="425"/>
      <c r="J55" s="426"/>
      <c r="K55" s="427" t="s">
        <v>109</v>
      </c>
      <c r="L55" s="428"/>
      <c r="M55" s="428"/>
      <c r="N55" s="428"/>
      <c r="O55" s="428"/>
      <c r="P55" s="428"/>
      <c r="Q55" s="428"/>
      <c r="R55" s="428"/>
      <c r="S55" s="428"/>
      <c r="T55" s="428"/>
      <c r="U55" s="428"/>
      <c r="V55" s="428"/>
      <c r="W55" s="428"/>
      <c r="X55" s="428"/>
      <c r="Y55" s="428"/>
      <c r="Z55" s="428"/>
      <c r="AA55" s="428"/>
      <c r="AB55" s="428"/>
      <c r="AC55" s="428"/>
      <c r="AD55" s="428"/>
      <c r="AE55" s="428"/>
      <c r="AF55" s="46" t="s">
        <v>71</v>
      </c>
      <c r="AG55" s="47"/>
      <c r="AH55" s="47"/>
      <c r="AI55" s="10"/>
      <c r="AJ55" s="10"/>
      <c r="AK55" s="96"/>
      <c r="AL55" s="9"/>
      <c r="AM55" s="48"/>
    </row>
    <row r="56" spans="1:41" ht="25.5" customHeight="1">
      <c r="A56" s="49"/>
      <c r="B56" s="3"/>
      <c r="C56" s="400" t="s">
        <v>170</v>
      </c>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400"/>
      <c r="AK56" s="400"/>
      <c r="AL56" s="400"/>
      <c r="AM56" s="401"/>
    </row>
    <row r="57" spans="1:41" ht="25.5" customHeight="1">
      <c r="A57" s="51"/>
      <c r="B57" s="5"/>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9"/>
    </row>
    <row r="58" spans="1:41" ht="18.75" customHeight="1">
      <c r="A58" s="429" t="s">
        <v>142</v>
      </c>
      <c r="B58" s="430"/>
      <c r="C58" s="430"/>
      <c r="D58" s="430"/>
      <c r="E58" s="430"/>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8"/>
    </row>
    <row r="59" spans="1:41" ht="18" customHeight="1">
      <c r="A59" s="429" t="s">
        <v>42</v>
      </c>
      <c r="B59" s="430"/>
      <c r="C59" s="430"/>
      <c r="D59" s="430"/>
      <c r="E59" s="431"/>
      <c r="F59" s="429" t="s">
        <v>45</v>
      </c>
      <c r="G59" s="430"/>
      <c r="H59" s="430"/>
      <c r="I59" s="430"/>
      <c r="J59" s="430"/>
      <c r="K59" s="432" t="s">
        <v>43</v>
      </c>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row>
    <row r="60" spans="1:41" ht="9.75" customHeight="1">
      <c r="A60" s="415"/>
      <c r="B60" s="415"/>
      <c r="C60" s="415"/>
      <c r="D60" s="415"/>
      <c r="E60" s="415"/>
      <c r="F60" s="416"/>
      <c r="G60" s="416"/>
      <c r="H60" s="416"/>
      <c r="I60" s="416"/>
      <c r="J60" s="416"/>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row>
    <row r="61" spans="1:41" ht="9.75" customHeight="1">
      <c r="A61" s="415"/>
      <c r="B61" s="415"/>
      <c r="C61" s="415"/>
      <c r="D61" s="415"/>
      <c r="E61" s="415"/>
      <c r="F61" s="416"/>
      <c r="G61" s="416"/>
      <c r="H61" s="416"/>
      <c r="I61" s="416"/>
      <c r="J61" s="416"/>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row>
    <row r="62" spans="1:41" ht="9.75" customHeight="1">
      <c r="A62" s="415"/>
      <c r="B62" s="415"/>
      <c r="C62" s="415"/>
      <c r="D62" s="415"/>
      <c r="E62" s="415"/>
      <c r="F62" s="416"/>
      <c r="G62" s="416"/>
      <c r="H62" s="416"/>
      <c r="I62" s="416"/>
      <c r="J62" s="416"/>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row>
    <row r="63" spans="1:41" ht="9.75" customHeight="1">
      <c r="A63" s="415"/>
      <c r="B63" s="415"/>
      <c r="C63" s="415"/>
      <c r="D63" s="415"/>
      <c r="E63" s="415"/>
      <c r="F63" s="416"/>
      <c r="G63" s="416"/>
      <c r="H63" s="416"/>
      <c r="I63" s="416"/>
      <c r="J63" s="416"/>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row>
    <row r="64" spans="1:41" ht="9.75" customHeight="1">
      <c r="A64" s="415"/>
      <c r="B64" s="415"/>
      <c r="C64" s="415"/>
      <c r="D64" s="415"/>
      <c r="E64" s="415"/>
      <c r="F64" s="416"/>
      <c r="G64" s="416"/>
      <c r="H64" s="416"/>
      <c r="I64" s="416"/>
      <c r="J64" s="416"/>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row>
    <row r="65" spans="1:40" ht="9.75" customHeight="1">
      <c r="A65" s="415"/>
      <c r="B65" s="415"/>
      <c r="C65" s="415"/>
      <c r="D65" s="415"/>
      <c r="E65" s="415"/>
      <c r="F65" s="416"/>
      <c r="G65" s="416"/>
      <c r="H65" s="416"/>
      <c r="I65" s="416"/>
      <c r="J65" s="416"/>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row>
    <row r="66" spans="1:40" ht="9.75" customHeight="1">
      <c r="A66" s="415"/>
      <c r="B66" s="415"/>
      <c r="C66" s="415"/>
      <c r="D66" s="415"/>
      <c r="E66" s="415"/>
      <c r="F66" s="416"/>
      <c r="G66" s="416"/>
      <c r="H66" s="416"/>
      <c r="I66" s="416"/>
      <c r="J66" s="416"/>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row>
    <row r="67" spans="1:40" ht="9.75" customHeight="1">
      <c r="A67" s="415"/>
      <c r="B67" s="415"/>
      <c r="C67" s="415"/>
      <c r="D67" s="415"/>
      <c r="E67" s="415"/>
      <c r="F67" s="416"/>
      <c r="G67" s="416"/>
      <c r="H67" s="416"/>
      <c r="I67" s="416"/>
      <c r="J67" s="416"/>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row>
    <row r="68" spans="1:40" ht="9.75" customHeight="1">
      <c r="A68" s="415"/>
      <c r="B68" s="415"/>
      <c r="C68" s="415"/>
      <c r="D68" s="415"/>
      <c r="E68" s="415"/>
      <c r="F68" s="416"/>
      <c r="G68" s="416"/>
      <c r="H68" s="416"/>
      <c r="I68" s="416"/>
      <c r="J68" s="416"/>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row>
    <row r="69" spans="1:40" ht="9.75" customHeight="1">
      <c r="A69" s="415"/>
      <c r="B69" s="415"/>
      <c r="C69" s="415"/>
      <c r="D69" s="415"/>
      <c r="E69" s="415"/>
      <c r="F69" s="416"/>
      <c r="G69" s="416"/>
      <c r="H69" s="416"/>
      <c r="I69" s="416"/>
      <c r="J69" s="416"/>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row>
    <row r="70" spans="1:40" ht="9.75" customHeight="1">
      <c r="A70" s="415"/>
      <c r="B70" s="415"/>
      <c r="C70" s="415"/>
      <c r="D70" s="415"/>
      <c r="E70" s="415"/>
      <c r="F70" s="416"/>
      <c r="G70" s="416"/>
      <c r="H70" s="416"/>
      <c r="I70" s="416"/>
      <c r="J70" s="416"/>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row>
    <row r="71" spans="1:40" ht="9.75" customHeight="1" thickBot="1">
      <c r="A71" s="418"/>
      <c r="B71" s="419"/>
      <c r="C71" s="419"/>
      <c r="D71" s="419"/>
      <c r="E71" s="420"/>
      <c r="F71" s="421"/>
      <c r="G71" s="422"/>
      <c r="H71" s="422"/>
      <c r="I71" s="422"/>
      <c r="J71" s="422"/>
      <c r="K71" s="423"/>
      <c r="L71" s="423"/>
      <c r="M71" s="423"/>
      <c r="N71" s="423"/>
      <c r="O71" s="423"/>
      <c r="P71" s="423"/>
      <c r="Q71" s="423"/>
      <c r="R71" s="423"/>
      <c r="S71" s="423"/>
      <c r="T71" s="423"/>
      <c r="U71" s="423"/>
      <c r="V71" s="423"/>
      <c r="W71" s="423"/>
      <c r="X71" s="423"/>
      <c r="Y71" s="423"/>
      <c r="Z71" s="423"/>
      <c r="AA71" s="423"/>
      <c r="AB71" s="423"/>
      <c r="AC71" s="423"/>
      <c r="AD71" s="423"/>
      <c r="AE71" s="423"/>
      <c r="AF71" s="423"/>
      <c r="AG71" s="423"/>
      <c r="AH71" s="423"/>
      <c r="AI71" s="423"/>
      <c r="AJ71" s="423"/>
      <c r="AK71" s="423"/>
      <c r="AL71" s="423"/>
      <c r="AM71" s="423"/>
      <c r="AN71" s="18"/>
    </row>
    <row r="72" spans="1:40" ht="22.5" customHeight="1" thickTop="1">
      <c r="A72" s="406" t="s">
        <v>153</v>
      </c>
      <c r="B72" s="407"/>
      <c r="C72" s="407"/>
      <c r="D72" s="407"/>
      <c r="E72" s="408"/>
      <c r="F72" s="409">
        <f>SUM(F60:J71)</f>
        <v>0</v>
      </c>
      <c r="G72" s="410"/>
      <c r="H72" s="410"/>
      <c r="I72" s="410"/>
      <c r="J72" s="410"/>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row>
    <row r="73" spans="1:40" ht="4.5" customHeight="1">
      <c r="A73" s="53"/>
      <c r="B73" s="53"/>
      <c r="C73" s="53"/>
      <c r="D73" s="53"/>
      <c r="E73" s="53"/>
      <c r="F73" s="53"/>
      <c r="G73" s="53"/>
      <c r="H73" s="53"/>
      <c r="I73" s="53"/>
      <c r="J73" s="53"/>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18"/>
      <c r="AL73" s="18"/>
      <c r="AM73" s="18"/>
    </row>
    <row r="74" spans="1:40" ht="3.75" customHeight="1">
      <c r="A74" s="55"/>
      <c r="B74" s="56"/>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8"/>
      <c r="AL74" s="58"/>
      <c r="AM74" s="59"/>
    </row>
    <row r="75" spans="1:40" s="64" customFormat="1" ht="11.25" customHeight="1">
      <c r="A75" s="60" t="s">
        <v>90</v>
      </c>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2"/>
      <c r="AM75" s="63"/>
    </row>
    <row r="76" spans="1:40" s="64" customFormat="1" ht="11.25" customHeight="1">
      <c r="A76" s="102" t="s">
        <v>92</v>
      </c>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65"/>
      <c r="AM76" s="66"/>
    </row>
    <row r="77" spans="1:40" s="64" customFormat="1" ht="11.25" customHeight="1">
      <c r="A77" s="60" t="s">
        <v>93</v>
      </c>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7"/>
      <c r="AM77" s="68"/>
    </row>
    <row r="78" spans="1:40" s="64" customFormat="1" ht="11.25" customHeight="1">
      <c r="A78" s="60" t="s">
        <v>94</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9"/>
      <c r="AL78" s="62"/>
      <c r="AM78" s="63"/>
    </row>
    <row r="79" spans="1:40" s="64" customFormat="1" ht="4.5" customHeight="1">
      <c r="A79" s="60"/>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9"/>
      <c r="AL79" s="62"/>
      <c r="AM79" s="63"/>
    </row>
    <row r="80" spans="1:40" s="64" customFormat="1" ht="11.25" customHeight="1">
      <c r="A80" s="412" t="s">
        <v>101</v>
      </c>
      <c r="B80" s="413"/>
      <c r="C80" s="413"/>
      <c r="D80" s="413"/>
      <c r="E80" s="413"/>
      <c r="F80" s="413"/>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3"/>
      <c r="AE80" s="413"/>
      <c r="AF80" s="413"/>
      <c r="AG80" s="413"/>
      <c r="AH80" s="413"/>
      <c r="AI80" s="413"/>
      <c r="AJ80" s="413"/>
      <c r="AK80" s="413"/>
      <c r="AL80" s="62"/>
      <c r="AM80" s="63"/>
    </row>
    <row r="81" spans="1:39" s="64" customFormat="1" ht="11.25" customHeight="1">
      <c r="A81" s="102" t="s">
        <v>95</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62"/>
      <c r="AM81" s="63"/>
    </row>
    <row r="82" spans="1:39" s="64" customFormat="1" ht="11.25" customHeight="1">
      <c r="A82" s="102" t="s">
        <v>96</v>
      </c>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69"/>
      <c r="AL82" s="62"/>
      <c r="AM82" s="63"/>
    </row>
    <row r="83" spans="1:39" s="64" customFormat="1" ht="11.25" customHeight="1">
      <c r="A83" s="102" t="s">
        <v>102</v>
      </c>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69"/>
      <c r="AL83" s="62"/>
      <c r="AM83" s="63"/>
    </row>
    <row r="84" spans="1:39" s="64" customFormat="1" ht="4.5" customHeight="1">
      <c r="A84" s="102"/>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69"/>
      <c r="AL84" s="62"/>
      <c r="AM84" s="63"/>
    </row>
    <row r="85" spans="1:39" s="64" customFormat="1" ht="11.25" customHeight="1">
      <c r="A85" s="414" t="s">
        <v>103</v>
      </c>
      <c r="B85" s="413"/>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62"/>
      <c r="AM85" s="63"/>
    </row>
    <row r="86" spans="1:39" s="64" customFormat="1" ht="11.25" customHeight="1">
      <c r="A86" s="102" t="s">
        <v>104</v>
      </c>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62"/>
      <c r="AM86" s="63"/>
    </row>
    <row r="87" spans="1:39" s="64" customFormat="1" ht="11.25" customHeight="1">
      <c r="A87" s="102" t="s">
        <v>97</v>
      </c>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62"/>
      <c r="AM87" s="63"/>
    </row>
    <row r="88" spans="1:39" s="64" customFormat="1" ht="3" customHeight="1">
      <c r="A88" s="102"/>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62"/>
      <c r="AM88" s="63"/>
    </row>
    <row r="89" spans="1:39" s="64" customFormat="1" ht="11.25" customHeight="1">
      <c r="A89" s="412" t="s">
        <v>91</v>
      </c>
      <c r="B89" s="413"/>
      <c r="C89" s="413"/>
      <c r="D89" s="413"/>
      <c r="E89" s="413"/>
      <c r="F89" s="413"/>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413"/>
      <c r="AE89" s="413"/>
      <c r="AF89" s="413"/>
      <c r="AG89" s="413"/>
      <c r="AH89" s="413"/>
      <c r="AI89" s="413"/>
      <c r="AJ89" s="413"/>
      <c r="AK89" s="413"/>
      <c r="AL89" s="62"/>
      <c r="AM89" s="63"/>
    </row>
    <row r="90" spans="1:39" s="64" customFormat="1" ht="11.25" customHeight="1">
      <c r="A90" s="102" t="s">
        <v>98</v>
      </c>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62"/>
      <c r="AL90" s="62"/>
      <c r="AM90" s="63"/>
    </row>
    <row r="91" spans="1:39" s="64" customFormat="1" ht="11.25" customHeight="1">
      <c r="A91" s="102" t="s">
        <v>99</v>
      </c>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62"/>
      <c r="AL91" s="62"/>
      <c r="AM91" s="63"/>
    </row>
    <row r="92" spans="1:39" s="64" customFormat="1" ht="3" customHeight="1">
      <c r="A92" s="102"/>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62"/>
      <c r="AL92" s="62"/>
      <c r="AM92" s="63"/>
    </row>
    <row r="93" spans="1:39" s="64" customFormat="1" ht="11.25" customHeight="1">
      <c r="A93" s="102" t="s">
        <v>105</v>
      </c>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62"/>
      <c r="AL93" s="62"/>
      <c r="AM93" s="63"/>
    </row>
    <row r="94" spans="1:39">
      <c r="A94" s="72" t="s">
        <v>106</v>
      </c>
      <c r="B94" s="73"/>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74"/>
    </row>
    <row r="95" spans="1:39">
      <c r="A95" s="75" t="s">
        <v>107</v>
      </c>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7"/>
    </row>
    <row r="99" spans="1:7" hidden="1"/>
    <row r="100" spans="1:7" s="78" customFormat="1" ht="6" hidden="1">
      <c r="B100" s="78" t="s">
        <v>111</v>
      </c>
      <c r="C100" s="78" t="s">
        <v>112</v>
      </c>
      <c r="D100" s="78" t="s">
        <v>120</v>
      </c>
      <c r="E100" s="78" t="s">
        <v>121</v>
      </c>
    </row>
    <row r="101" spans="1:7" s="78" customFormat="1" ht="6" hidden="1">
      <c r="A101" s="78" t="s">
        <v>122</v>
      </c>
      <c r="B101" s="79">
        <v>537</v>
      </c>
      <c r="C101" s="79">
        <v>268</v>
      </c>
      <c r="D101" s="79">
        <v>537</v>
      </c>
      <c r="E101" s="79">
        <v>268</v>
      </c>
      <c r="F101" s="78" t="s">
        <v>123</v>
      </c>
      <c r="G101" s="79"/>
    </row>
    <row r="102" spans="1:7" s="78" customFormat="1" ht="6" hidden="1">
      <c r="A102" s="78" t="s">
        <v>124</v>
      </c>
      <c r="B102" s="79">
        <v>684</v>
      </c>
      <c r="C102" s="79">
        <v>342</v>
      </c>
      <c r="D102" s="79">
        <v>684</v>
      </c>
      <c r="E102" s="79">
        <v>342</v>
      </c>
      <c r="F102" s="78" t="s">
        <v>123</v>
      </c>
      <c r="G102" s="79"/>
    </row>
    <row r="103" spans="1:7" s="78" customFormat="1" ht="6" hidden="1">
      <c r="A103" s="78" t="s">
        <v>125</v>
      </c>
      <c r="B103" s="79">
        <v>889</v>
      </c>
      <c r="C103" s="79">
        <v>445</v>
      </c>
      <c r="D103" s="79">
        <v>889</v>
      </c>
      <c r="E103" s="79">
        <v>445</v>
      </c>
      <c r="F103" s="78" t="s">
        <v>123</v>
      </c>
      <c r="G103" s="79"/>
    </row>
    <row r="104" spans="1:7" s="78" customFormat="1" ht="6" hidden="1">
      <c r="A104" s="78" t="s">
        <v>126</v>
      </c>
      <c r="B104" s="79">
        <v>231</v>
      </c>
      <c r="C104" s="79">
        <v>115</v>
      </c>
      <c r="D104" s="79">
        <v>231</v>
      </c>
      <c r="E104" s="79">
        <v>115</v>
      </c>
      <c r="F104" s="78" t="s">
        <v>123</v>
      </c>
      <c r="G104" s="79"/>
    </row>
    <row r="105" spans="1:7" s="78" customFormat="1" ht="6" hidden="1">
      <c r="A105" s="78" t="s">
        <v>16</v>
      </c>
      <c r="B105" s="79">
        <v>226</v>
      </c>
      <c r="C105" s="79">
        <v>113</v>
      </c>
      <c r="D105" s="79">
        <v>226</v>
      </c>
      <c r="E105" s="79">
        <v>113</v>
      </c>
      <c r="F105" s="78" t="s">
        <v>123</v>
      </c>
      <c r="G105" s="79"/>
    </row>
    <row r="106" spans="1:7" s="78" customFormat="1" ht="6" hidden="1">
      <c r="A106" s="78" t="s">
        <v>127</v>
      </c>
      <c r="B106" s="79">
        <v>564</v>
      </c>
      <c r="C106" s="79">
        <v>113</v>
      </c>
      <c r="D106" s="79">
        <v>564</v>
      </c>
      <c r="E106" s="79">
        <v>282</v>
      </c>
      <c r="F106" s="78" t="s">
        <v>123</v>
      </c>
      <c r="G106" s="79"/>
    </row>
    <row r="107" spans="1:7" s="78" customFormat="1" ht="6" hidden="1">
      <c r="A107" s="78" t="s">
        <v>128</v>
      </c>
      <c r="B107" s="79">
        <v>710</v>
      </c>
      <c r="C107" s="79">
        <v>355</v>
      </c>
      <c r="D107" s="79">
        <v>710</v>
      </c>
      <c r="E107" s="79">
        <v>355</v>
      </c>
      <c r="F107" s="78" t="s">
        <v>123</v>
      </c>
      <c r="G107" s="79"/>
    </row>
    <row r="108" spans="1:7" s="78" customFormat="1" ht="6" hidden="1">
      <c r="A108" s="78" t="s">
        <v>129</v>
      </c>
      <c r="B108" s="79">
        <v>1133</v>
      </c>
      <c r="C108" s="79">
        <v>567</v>
      </c>
      <c r="D108" s="79">
        <v>1133</v>
      </c>
      <c r="E108" s="79">
        <v>567</v>
      </c>
      <c r="F108" s="78" t="s">
        <v>123</v>
      </c>
      <c r="G108" s="79"/>
    </row>
    <row r="109" spans="1:7" s="78" customFormat="1" ht="6" hidden="1">
      <c r="A109" s="78" t="s">
        <v>47</v>
      </c>
      <c r="B109" s="82">
        <f t="shared" ref="B109:C110" si="0">D109*$AG$5</f>
        <v>0</v>
      </c>
      <c r="C109" s="82">
        <f t="shared" si="0"/>
        <v>0</v>
      </c>
      <c r="D109" s="79">
        <v>27</v>
      </c>
      <c r="E109" s="79">
        <v>13</v>
      </c>
      <c r="F109" s="78" t="s">
        <v>130</v>
      </c>
      <c r="G109" s="79"/>
    </row>
    <row r="110" spans="1:7" s="78" customFormat="1" ht="6" hidden="1">
      <c r="A110" s="78" t="s">
        <v>131</v>
      </c>
      <c r="B110" s="82">
        <f t="shared" si="0"/>
        <v>0</v>
      </c>
      <c r="C110" s="82">
        <f t="shared" si="0"/>
        <v>0</v>
      </c>
      <c r="D110" s="79">
        <v>27</v>
      </c>
      <c r="E110" s="79">
        <v>13</v>
      </c>
      <c r="F110" s="78" t="s">
        <v>130</v>
      </c>
      <c r="G110" s="79"/>
    </row>
    <row r="111" spans="1:7" s="78" customFormat="1" ht="6" hidden="1">
      <c r="A111" s="78" t="s">
        <v>17</v>
      </c>
      <c r="B111" s="79">
        <v>320</v>
      </c>
      <c r="C111" s="79">
        <v>160</v>
      </c>
      <c r="D111" s="79">
        <v>320</v>
      </c>
      <c r="E111" s="79">
        <v>160</v>
      </c>
      <c r="F111" s="78" t="s">
        <v>123</v>
      </c>
      <c r="G111" s="79"/>
    </row>
    <row r="112" spans="1:7" s="78" customFormat="1" ht="6" hidden="1">
      <c r="A112" s="78" t="s">
        <v>18</v>
      </c>
      <c r="B112" s="79">
        <v>339</v>
      </c>
      <c r="C112" s="79">
        <v>169</v>
      </c>
      <c r="D112" s="79">
        <v>339</v>
      </c>
      <c r="E112" s="79">
        <v>169</v>
      </c>
      <c r="F112" s="78" t="s">
        <v>123</v>
      </c>
      <c r="G112" s="79"/>
    </row>
    <row r="113" spans="1:7" s="78" customFormat="1" ht="6" hidden="1">
      <c r="A113" s="78" t="s">
        <v>19</v>
      </c>
      <c r="B113" s="79">
        <v>311</v>
      </c>
      <c r="C113" s="79">
        <v>156</v>
      </c>
      <c r="D113" s="79">
        <v>311</v>
      </c>
      <c r="E113" s="79">
        <v>156</v>
      </c>
      <c r="F113" s="78" t="s">
        <v>123</v>
      </c>
      <c r="G113" s="79"/>
    </row>
    <row r="114" spans="1:7" s="78" customFormat="1" ht="6" hidden="1">
      <c r="A114" s="78" t="s">
        <v>20</v>
      </c>
      <c r="B114" s="79">
        <v>137</v>
      </c>
      <c r="C114" s="79">
        <v>68</v>
      </c>
      <c r="D114" s="79">
        <v>137</v>
      </c>
      <c r="E114" s="79">
        <v>68</v>
      </c>
      <c r="F114" s="78" t="s">
        <v>123</v>
      </c>
      <c r="G114" s="79"/>
    </row>
    <row r="115" spans="1:7" s="78" customFormat="1" ht="6" hidden="1">
      <c r="A115" s="78" t="s">
        <v>21</v>
      </c>
      <c r="B115" s="79">
        <v>508</v>
      </c>
      <c r="C115" s="79">
        <v>254</v>
      </c>
      <c r="D115" s="79">
        <v>508</v>
      </c>
      <c r="E115" s="79">
        <v>254</v>
      </c>
      <c r="F115" s="78" t="s">
        <v>123</v>
      </c>
      <c r="G115" s="79"/>
    </row>
    <row r="116" spans="1:7" s="78" customFormat="1" ht="6" hidden="1">
      <c r="A116" s="78" t="s">
        <v>22</v>
      </c>
      <c r="B116" s="79">
        <v>204</v>
      </c>
      <c r="C116" s="79">
        <v>102</v>
      </c>
      <c r="D116" s="79">
        <v>204</v>
      </c>
      <c r="E116" s="79">
        <v>102</v>
      </c>
      <c r="F116" s="78" t="s">
        <v>123</v>
      </c>
      <c r="G116" s="79"/>
    </row>
    <row r="117" spans="1:7" s="78" customFormat="1" ht="6" hidden="1">
      <c r="A117" s="78" t="s">
        <v>23</v>
      </c>
      <c r="B117" s="79">
        <v>148</v>
      </c>
      <c r="C117" s="79">
        <v>74</v>
      </c>
      <c r="D117" s="79">
        <v>148</v>
      </c>
      <c r="E117" s="79">
        <v>74</v>
      </c>
      <c r="F117" s="78" t="s">
        <v>123</v>
      </c>
      <c r="G117" s="79"/>
    </row>
    <row r="118" spans="1:7" s="78" customFormat="1" ht="6" hidden="1">
      <c r="A118" s="78" t="s">
        <v>24</v>
      </c>
      <c r="B118" s="79"/>
      <c r="C118" s="79">
        <v>282</v>
      </c>
      <c r="D118" s="79"/>
      <c r="E118" s="79">
        <v>282</v>
      </c>
      <c r="F118" s="78" t="s">
        <v>123</v>
      </c>
      <c r="G118" s="79"/>
    </row>
    <row r="119" spans="1:7" s="78" customFormat="1" ht="6" hidden="1">
      <c r="A119" s="78" t="s">
        <v>132</v>
      </c>
      <c r="B119" s="79">
        <v>33</v>
      </c>
      <c r="C119" s="79">
        <v>16</v>
      </c>
      <c r="D119" s="79">
        <v>33</v>
      </c>
      <c r="E119" s="79">
        <v>16</v>
      </c>
      <c r="F119" s="78" t="s">
        <v>123</v>
      </c>
      <c r="G119" s="79"/>
    </row>
    <row r="120" spans="1:7" s="78" customFormat="1" ht="6" hidden="1">
      <c r="A120" s="78" t="s">
        <v>25</v>
      </c>
      <c r="B120" s="79">
        <v>475</v>
      </c>
      <c r="C120" s="79">
        <v>237</v>
      </c>
      <c r="D120" s="79">
        <v>475</v>
      </c>
      <c r="E120" s="79">
        <v>237</v>
      </c>
      <c r="F120" s="78" t="s">
        <v>123</v>
      </c>
      <c r="G120" s="79"/>
    </row>
    <row r="121" spans="1:7" s="78" customFormat="1" ht="6" hidden="1">
      <c r="A121" s="78" t="s">
        <v>26</v>
      </c>
      <c r="B121" s="79">
        <v>638</v>
      </c>
      <c r="C121" s="79">
        <v>319</v>
      </c>
      <c r="D121" s="79">
        <v>638</v>
      </c>
      <c r="E121" s="79">
        <v>319</v>
      </c>
      <c r="F121" s="78" t="s">
        <v>123</v>
      </c>
      <c r="G121" s="79"/>
    </row>
    <row r="122" spans="1:7" s="78" customFormat="1" ht="6" hidden="1">
      <c r="A122" s="78" t="s">
        <v>27</v>
      </c>
      <c r="B122" s="79">
        <f>D122*$AG$5</f>
        <v>0</v>
      </c>
      <c r="C122" s="79">
        <f>E122*$AG$5</f>
        <v>0</v>
      </c>
      <c r="D122" s="79">
        <v>38</v>
      </c>
      <c r="E122" s="79">
        <v>19</v>
      </c>
      <c r="F122" s="78" t="s">
        <v>130</v>
      </c>
      <c r="G122" s="79"/>
    </row>
    <row r="123" spans="1:7" s="78" customFormat="1" ht="6" hidden="1">
      <c r="A123" s="78" t="s">
        <v>28</v>
      </c>
      <c r="B123" s="79">
        <f>D123*$AG$5</f>
        <v>0</v>
      </c>
      <c r="C123" s="79">
        <f t="shared" ref="C123:C135" si="1">E123*$AG$5</f>
        <v>0</v>
      </c>
      <c r="D123" s="79">
        <v>40</v>
      </c>
      <c r="E123" s="79">
        <v>20</v>
      </c>
      <c r="F123" s="78" t="s">
        <v>130</v>
      </c>
      <c r="G123" s="79"/>
    </row>
    <row r="124" spans="1:7" s="78" customFormat="1" ht="6" hidden="1">
      <c r="A124" s="78" t="s">
        <v>29</v>
      </c>
      <c r="B124" s="79">
        <f t="shared" ref="B124:B135" si="2">D124*$AG$5</f>
        <v>0</v>
      </c>
      <c r="C124" s="79">
        <f t="shared" si="1"/>
        <v>0</v>
      </c>
      <c r="D124" s="79">
        <v>38</v>
      </c>
      <c r="E124" s="79">
        <v>19</v>
      </c>
      <c r="F124" s="78" t="s">
        <v>130</v>
      </c>
      <c r="G124" s="79"/>
    </row>
    <row r="125" spans="1:7" s="78" customFormat="1" ht="6" hidden="1">
      <c r="A125" s="78" t="s">
        <v>30</v>
      </c>
      <c r="B125" s="79">
        <f t="shared" si="2"/>
        <v>0</v>
      </c>
      <c r="C125" s="79">
        <f t="shared" si="1"/>
        <v>0</v>
      </c>
      <c r="D125" s="79">
        <v>48</v>
      </c>
      <c r="E125" s="79">
        <v>24</v>
      </c>
      <c r="F125" s="78" t="s">
        <v>130</v>
      </c>
      <c r="G125" s="79"/>
    </row>
    <row r="126" spans="1:7" s="78" customFormat="1" ht="6" hidden="1">
      <c r="A126" s="78" t="s">
        <v>31</v>
      </c>
      <c r="B126" s="79">
        <f t="shared" si="2"/>
        <v>0</v>
      </c>
      <c r="C126" s="79">
        <f t="shared" si="1"/>
        <v>0</v>
      </c>
      <c r="D126" s="79">
        <v>43</v>
      </c>
      <c r="E126" s="79">
        <v>21</v>
      </c>
      <c r="F126" s="78" t="s">
        <v>130</v>
      </c>
      <c r="G126" s="79"/>
    </row>
    <row r="127" spans="1:7" s="78" customFormat="1" ht="6" hidden="1">
      <c r="A127" s="78" t="s">
        <v>32</v>
      </c>
      <c r="B127" s="79">
        <f t="shared" si="2"/>
        <v>0</v>
      </c>
      <c r="C127" s="79">
        <f t="shared" si="1"/>
        <v>0</v>
      </c>
      <c r="D127" s="79">
        <v>36</v>
      </c>
      <c r="E127" s="79">
        <v>18</v>
      </c>
      <c r="F127" s="78" t="s">
        <v>130</v>
      </c>
      <c r="G127" s="79"/>
    </row>
    <row r="128" spans="1:7" s="78" customFormat="1" ht="6" hidden="1">
      <c r="A128" s="78" t="s">
        <v>133</v>
      </c>
      <c r="B128" s="79">
        <f t="shared" si="2"/>
        <v>0</v>
      </c>
      <c r="C128" s="79">
        <f t="shared" si="1"/>
        <v>0</v>
      </c>
      <c r="D128" s="79">
        <v>37</v>
      </c>
      <c r="E128" s="79">
        <v>19</v>
      </c>
      <c r="F128" s="78" t="s">
        <v>130</v>
      </c>
      <c r="G128" s="79"/>
    </row>
    <row r="129" spans="1:7" s="78" customFormat="1" ht="6" hidden="1">
      <c r="A129" s="78" t="s">
        <v>134</v>
      </c>
      <c r="B129" s="79">
        <f t="shared" si="2"/>
        <v>0</v>
      </c>
      <c r="C129" s="79">
        <f t="shared" si="1"/>
        <v>0</v>
      </c>
      <c r="D129" s="79">
        <v>35</v>
      </c>
      <c r="E129" s="79">
        <v>18</v>
      </c>
      <c r="F129" s="78" t="s">
        <v>130</v>
      </c>
      <c r="G129" s="79"/>
    </row>
    <row r="130" spans="1:7" s="78" customFormat="1" ht="6" hidden="1">
      <c r="A130" s="78" t="s">
        <v>135</v>
      </c>
      <c r="B130" s="79">
        <f t="shared" si="2"/>
        <v>0</v>
      </c>
      <c r="C130" s="79">
        <f t="shared" si="1"/>
        <v>0</v>
      </c>
      <c r="D130" s="79">
        <v>37</v>
      </c>
      <c r="E130" s="79">
        <v>19</v>
      </c>
      <c r="F130" s="78" t="s">
        <v>130</v>
      </c>
      <c r="G130" s="79"/>
    </row>
    <row r="131" spans="1:7" s="78" customFormat="1" ht="6" hidden="1">
      <c r="A131" s="78" t="s">
        <v>136</v>
      </c>
      <c r="B131" s="79">
        <f t="shared" si="2"/>
        <v>0</v>
      </c>
      <c r="C131" s="79">
        <f t="shared" si="1"/>
        <v>0</v>
      </c>
      <c r="D131" s="79">
        <v>35</v>
      </c>
      <c r="E131" s="79">
        <v>18</v>
      </c>
      <c r="F131" s="78" t="s">
        <v>130</v>
      </c>
      <c r="G131" s="79"/>
    </row>
    <row r="132" spans="1:7" s="78" customFormat="1" ht="6" hidden="1">
      <c r="A132" s="78" t="s">
        <v>137</v>
      </c>
      <c r="B132" s="79">
        <f t="shared" si="2"/>
        <v>0</v>
      </c>
      <c r="C132" s="79">
        <f t="shared" si="1"/>
        <v>0</v>
      </c>
      <c r="D132" s="79">
        <v>37</v>
      </c>
      <c r="E132" s="79">
        <v>19</v>
      </c>
      <c r="F132" s="78" t="s">
        <v>130</v>
      </c>
      <c r="G132" s="79"/>
    </row>
    <row r="133" spans="1:7" s="78" customFormat="1" ht="6" hidden="1">
      <c r="A133" s="78" t="s">
        <v>138</v>
      </c>
      <c r="B133" s="79">
        <f t="shared" si="2"/>
        <v>0</v>
      </c>
      <c r="C133" s="79">
        <f t="shared" si="1"/>
        <v>0</v>
      </c>
      <c r="D133" s="79">
        <v>35</v>
      </c>
      <c r="E133" s="79">
        <v>18</v>
      </c>
      <c r="F133" s="78" t="s">
        <v>130</v>
      </c>
      <c r="G133" s="79"/>
    </row>
    <row r="134" spans="1:7" s="78" customFormat="1" ht="6" hidden="1">
      <c r="A134" s="78" t="s">
        <v>139</v>
      </c>
      <c r="B134" s="79">
        <f t="shared" si="2"/>
        <v>0</v>
      </c>
      <c r="C134" s="79">
        <f t="shared" si="1"/>
        <v>0</v>
      </c>
      <c r="D134" s="79">
        <v>37</v>
      </c>
      <c r="E134" s="79">
        <v>19</v>
      </c>
      <c r="F134" s="78" t="s">
        <v>130</v>
      </c>
      <c r="G134" s="79"/>
    </row>
    <row r="135" spans="1:7" s="78" customFormat="1" ht="6" hidden="1">
      <c r="A135" s="78" t="s">
        <v>140</v>
      </c>
      <c r="B135" s="79">
        <f t="shared" si="2"/>
        <v>0</v>
      </c>
      <c r="C135" s="79">
        <f t="shared" si="1"/>
        <v>0</v>
      </c>
      <c r="D135" s="79">
        <v>35</v>
      </c>
      <c r="E135" s="79">
        <v>18</v>
      </c>
      <c r="F135" s="78" t="s">
        <v>130</v>
      </c>
      <c r="G135" s="79"/>
    </row>
    <row r="136" spans="1:7" s="78" customFormat="1" ht="6" hidden="1"/>
    <row r="137" spans="1:7" s="78" customFormat="1" ht="6" hidden="1">
      <c r="A137" s="78" t="s">
        <v>114</v>
      </c>
      <c r="B137" s="78" t="s">
        <v>141</v>
      </c>
    </row>
    <row r="138" spans="1:7" s="78" customFormat="1" ht="6" hidden="1">
      <c r="A138" s="78" t="s">
        <v>115</v>
      </c>
      <c r="B138" s="78">
        <v>0</v>
      </c>
      <c r="C138" s="78" t="b">
        <v>0</v>
      </c>
      <c r="D138" s="78" t="b">
        <v>0</v>
      </c>
      <c r="E138" s="78" t="b">
        <v>0</v>
      </c>
      <c r="F138" s="78">
        <v>0</v>
      </c>
      <c r="G138" s="78">
        <v>0</v>
      </c>
    </row>
    <row r="139" spans="1:7" s="78" customFormat="1" ht="6" hidden="1">
      <c r="A139" s="78" t="s">
        <v>116</v>
      </c>
    </row>
    <row r="140" spans="1:7" s="78" customFormat="1" ht="6" hidden="1">
      <c r="A140" s="78" t="s">
        <v>117</v>
      </c>
    </row>
    <row r="141" spans="1:7" s="78" customFormat="1" ht="6" hidden="1">
      <c r="A141" s="78" t="str">
        <f>IF(X1="令和５年５月８日以降に生じた費用分","イ","ア⑤")</f>
        <v>ア⑤</v>
      </c>
    </row>
    <row r="142" spans="1:7" s="78" customFormat="1" ht="6" hidden="1">
      <c r="A142" s="78" t="str">
        <f>IF(X1="令和５年５月８日以降に生じた費用分","","イ")</f>
        <v>イ</v>
      </c>
    </row>
    <row r="143" spans="1:7" s="78" customFormat="1" ht="6" hidden="1">
      <c r="A143" s="78" t="s">
        <v>118</v>
      </c>
    </row>
    <row r="144" spans="1:7" s="78" customFormat="1" ht="6" hidden="1">
      <c r="A144" s="78" t="s">
        <v>119</v>
      </c>
    </row>
    <row r="145" spans="1:37" hidden="1"/>
    <row r="146" spans="1:37" hidden="1">
      <c r="A146" s="396" t="s">
        <v>150</v>
      </c>
      <c r="B146" s="396"/>
      <c r="C146" s="396"/>
      <c r="D146" s="396"/>
      <c r="E146" s="396"/>
      <c r="F146" s="396"/>
      <c r="G146" s="396"/>
      <c r="H146" s="396"/>
      <c r="I146" s="396"/>
      <c r="J146" s="396"/>
      <c r="K146" s="396"/>
      <c r="L146" s="396"/>
      <c r="M146" s="396"/>
      <c r="N146" s="396"/>
      <c r="O146" s="396"/>
      <c r="P146" s="396"/>
      <c r="Q146" s="396"/>
      <c r="R146" s="396"/>
      <c r="S146" s="396"/>
      <c r="T146" s="396"/>
      <c r="U146" s="396"/>
      <c r="V146" s="396"/>
      <c r="W146" s="396"/>
      <c r="X146" s="396"/>
      <c r="Y146" s="396"/>
      <c r="Z146" s="396"/>
      <c r="AA146" s="396"/>
      <c r="AB146" s="396"/>
      <c r="AC146" s="396"/>
      <c r="AD146" s="396"/>
      <c r="AE146" s="396"/>
      <c r="AF146" s="396"/>
      <c r="AG146" s="396"/>
      <c r="AH146" s="396"/>
      <c r="AI146" s="396"/>
      <c r="AJ146" s="396"/>
      <c r="AK146" s="397"/>
    </row>
    <row r="147" spans="1:37" hidden="1">
      <c r="A147" s="396"/>
      <c r="B147" s="396"/>
      <c r="C147" s="396"/>
      <c r="D147" s="396"/>
      <c r="E147" s="396"/>
      <c r="F147" s="396"/>
      <c r="G147" s="396"/>
      <c r="H147" s="396"/>
      <c r="I147" s="396"/>
      <c r="J147" s="396"/>
      <c r="K147" s="396"/>
      <c r="L147" s="396"/>
      <c r="M147" s="396"/>
      <c r="N147" s="396"/>
      <c r="O147" s="396"/>
      <c r="P147" s="396"/>
      <c r="Q147" s="396"/>
      <c r="R147" s="396"/>
      <c r="S147" s="396"/>
      <c r="T147" s="396"/>
      <c r="U147" s="396"/>
      <c r="V147" s="396"/>
      <c r="W147" s="396"/>
      <c r="X147" s="396"/>
      <c r="Y147" s="396"/>
      <c r="Z147" s="396"/>
      <c r="AA147" s="396"/>
      <c r="AB147" s="396"/>
      <c r="AC147" s="396"/>
      <c r="AD147" s="396"/>
      <c r="AE147" s="396"/>
      <c r="AF147" s="396"/>
      <c r="AG147" s="396"/>
      <c r="AH147" s="396"/>
      <c r="AI147" s="396"/>
      <c r="AJ147" s="396"/>
      <c r="AK147" s="397"/>
    </row>
    <row r="148" spans="1:37" hidden="1">
      <c r="A148" s="396"/>
      <c r="B148" s="396"/>
      <c r="C148" s="396"/>
      <c r="D148" s="396"/>
      <c r="E148" s="396"/>
      <c r="F148" s="396"/>
      <c r="G148" s="396"/>
      <c r="H148" s="396"/>
      <c r="I148" s="396"/>
      <c r="J148" s="396"/>
      <c r="K148" s="396"/>
      <c r="L148" s="396"/>
      <c r="M148" s="396"/>
      <c r="N148" s="396"/>
      <c r="O148" s="396"/>
      <c r="P148" s="396"/>
      <c r="Q148" s="396"/>
      <c r="R148" s="396"/>
      <c r="S148" s="396"/>
      <c r="T148" s="396"/>
      <c r="U148" s="396"/>
      <c r="V148" s="396"/>
      <c r="W148" s="396"/>
      <c r="X148" s="396"/>
      <c r="Y148" s="396"/>
      <c r="Z148" s="396"/>
      <c r="AA148" s="396"/>
      <c r="AB148" s="396"/>
      <c r="AC148" s="396"/>
      <c r="AD148" s="396"/>
      <c r="AE148" s="396"/>
      <c r="AF148" s="396"/>
      <c r="AG148" s="396"/>
      <c r="AH148" s="396"/>
      <c r="AI148" s="396"/>
      <c r="AJ148" s="396"/>
      <c r="AK148" s="397"/>
    </row>
    <row r="149" spans="1:37" hidden="1">
      <c r="A149" s="396"/>
      <c r="B149" s="396"/>
      <c r="C149" s="396"/>
      <c r="D149" s="396"/>
      <c r="E149" s="396"/>
      <c r="F149" s="396"/>
      <c r="G149" s="396"/>
      <c r="H149" s="396"/>
      <c r="I149" s="396"/>
      <c r="J149" s="396"/>
      <c r="K149" s="396"/>
      <c r="L149" s="396"/>
      <c r="M149" s="396"/>
      <c r="N149" s="396"/>
      <c r="O149" s="396"/>
      <c r="P149" s="396"/>
      <c r="Q149" s="396"/>
      <c r="R149" s="396"/>
      <c r="S149" s="396"/>
      <c r="T149" s="396"/>
      <c r="U149" s="396"/>
      <c r="V149" s="396"/>
      <c r="W149" s="396"/>
      <c r="X149" s="396"/>
      <c r="Y149" s="396"/>
      <c r="Z149" s="396"/>
      <c r="AA149" s="396"/>
      <c r="AB149" s="396"/>
      <c r="AC149" s="396"/>
      <c r="AD149" s="396"/>
      <c r="AE149" s="396"/>
      <c r="AF149" s="396"/>
      <c r="AG149" s="396"/>
      <c r="AH149" s="396"/>
      <c r="AI149" s="396"/>
      <c r="AJ149" s="396"/>
      <c r="AK149" s="397"/>
    </row>
    <row r="150" spans="1:37" hidden="1">
      <c r="A150" s="396"/>
      <c r="B150" s="396"/>
      <c r="C150" s="396"/>
      <c r="D150" s="396"/>
      <c r="E150" s="396"/>
      <c r="F150" s="396"/>
      <c r="G150" s="396"/>
      <c r="H150" s="396"/>
      <c r="I150" s="396"/>
      <c r="J150" s="396"/>
      <c r="K150" s="396"/>
      <c r="L150" s="396"/>
      <c r="M150" s="396"/>
      <c r="N150" s="396"/>
      <c r="O150" s="396"/>
      <c r="P150" s="396"/>
      <c r="Q150" s="396"/>
      <c r="R150" s="396"/>
      <c r="S150" s="396"/>
      <c r="T150" s="396"/>
      <c r="U150" s="396"/>
      <c r="V150" s="396"/>
      <c r="W150" s="396"/>
      <c r="X150" s="396"/>
      <c r="Y150" s="396"/>
      <c r="Z150" s="396"/>
      <c r="AA150" s="396"/>
      <c r="AB150" s="396"/>
      <c r="AC150" s="396"/>
      <c r="AD150" s="396"/>
      <c r="AE150" s="396"/>
      <c r="AF150" s="396"/>
      <c r="AG150" s="396"/>
      <c r="AH150" s="396"/>
      <c r="AI150" s="396"/>
      <c r="AJ150" s="396"/>
      <c r="AK150" s="397"/>
    </row>
    <row r="151" spans="1:37" hidden="1">
      <c r="A151" s="396"/>
      <c r="B151" s="396"/>
      <c r="C151" s="396"/>
      <c r="D151" s="396"/>
      <c r="E151" s="396"/>
      <c r="F151" s="396"/>
      <c r="G151" s="396"/>
      <c r="H151" s="396"/>
      <c r="I151" s="396"/>
      <c r="J151" s="396"/>
      <c r="K151" s="396"/>
      <c r="L151" s="396"/>
      <c r="M151" s="396"/>
      <c r="N151" s="396"/>
      <c r="O151" s="396"/>
      <c r="P151" s="396"/>
      <c r="Q151" s="396"/>
      <c r="R151" s="396"/>
      <c r="S151" s="396"/>
      <c r="T151" s="396"/>
      <c r="U151" s="396"/>
      <c r="V151" s="396"/>
      <c r="W151" s="396"/>
      <c r="X151" s="396"/>
      <c r="Y151" s="396"/>
      <c r="Z151" s="396"/>
      <c r="AA151" s="396"/>
      <c r="AB151" s="396"/>
      <c r="AC151" s="396"/>
      <c r="AD151" s="396"/>
      <c r="AE151" s="396"/>
      <c r="AF151" s="396"/>
      <c r="AG151" s="396"/>
      <c r="AH151" s="396"/>
      <c r="AI151" s="396"/>
      <c r="AJ151" s="396"/>
      <c r="AK151" s="397"/>
    </row>
    <row r="152" spans="1:37" hidden="1">
      <c r="A152" s="396"/>
      <c r="B152" s="396"/>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396"/>
      <c r="AJ152" s="396"/>
      <c r="AK152" s="397"/>
    </row>
    <row r="153" spans="1:37" hidden="1">
      <c r="A153" s="398"/>
      <c r="B153" s="398"/>
      <c r="C153" s="398"/>
      <c r="D153" s="398"/>
      <c r="E153" s="398"/>
      <c r="F153" s="398"/>
      <c r="G153" s="398"/>
      <c r="H153" s="398"/>
      <c r="I153" s="398"/>
      <c r="J153" s="398"/>
      <c r="K153" s="398"/>
      <c r="L153" s="398"/>
      <c r="M153" s="398"/>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c r="AJ153" s="398"/>
      <c r="AK153" s="399"/>
    </row>
    <row r="154" spans="1:37" hidden="1">
      <c r="A154" s="396" t="s">
        <v>172</v>
      </c>
      <c r="B154" s="396"/>
      <c r="C154" s="396"/>
      <c r="D154" s="396"/>
      <c r="E154" s="396"/>
      <c r="F154" s="396"/>
      <c r="G154" s="396"/>
      <c r="H154" s="396"/>
      <c r="I154" s="396"/>
      <c r="J154" s="396"/>
      <c r="K154" s="396"/>
      <c r="L154" s="396"/>
      <c r="M154" s="396"/>
      <c r="N154" s="396"/>
      <c r="O154" s="396"/>
      <c r="P154" s="396"/>
      <c r="Q154" s="396"/>
      <c r="R154" s="396"/>
      <c r="S154" s="396"/>
      <c r="T154" s="396"/>
      <c r="U154" s="396"/>
      <c r="V154" s="396"/>
      <c r="W154" s="396"/>
      <c r="X154" s="396"/>
      <c r="Y154" s="396"/>
      <c r="Z154" s="396"/>
      <c r="AA154" s="396"/>
      <c r="AB154" s="396"/>
      <c r="AC154" s="396"/>
      <c r="AD154" s="396"/>
      <c r="AE154" s="396"/>
      <c r="AF154" s="396"/>
      <c r="AG154" s="396"/>
      <c r="AH154" s="396"/>
      <c r="AI154" s="396"/>
      <c r="AJ154" s="396"/>
      <c r="AK154" s="397"/>
    </row>
    <row r="155" spans="1:37" hidden="1">
      <c r="A155" s="396"/>
      <c r="B155" s="396"/>
      <c r="C155" s="396"/>
      <c r="D155" s="396"/>
      <c r="E155" s="396"/>
      <c r="F155" s="396"/>
      <c r="G155" s="396"/>
      <c r="H155" s="396"/>
      <c r="I155" s="396"/>
      <c r="J155" s="396"/>
      <c r="K155" s="396"/>
      <c r="L155" s="396"/>
      <c r="M155" s="396"/>
      <c r="N155" s="396"/>
      <c r="O155" s="396"/>
      <c r="P155" s="396"/>
      <c r="Q155" s="396"/>
      <c r="R155" s="396"/>
      <c r="S155" s="396"/>
      <c r="T155" s="396"/>
      <c r="U155" s="396"/>
      <c r="V155" s="396"/>
      <c r="W155" s="396"/>
      <c r="X155" s="396"/>
      <c r="Y155" s="396"/>
      <c r="Z155" s="396"/>
      <c r="AA155" s="396"/>
      <c r="AB155" s="396"/>
      <c r="AC155" s="396"/>
      <c r="AD155" s="396"/>
      <c r="AE155" s="396"/>
      <c r="AF155" s="396"/>
      <c r="AG155" s="396"/>
      <c r="AH155" s="396"/>
      <c r="AI155" s="396"/>
      <c r="AJ155" s="396"/>
      <c r="AK155" s="397"/>
    </row>
    <row r="156" spans="1:37" hidden="1">
      <c r="A156" s="396"/>
      <c r="B156" s="396"/>
      <c r="C156" s="396"/>
      <c r="D156" s="396"/>
      <c r="E156" s="396"/>
      <c r="F156" s="396"/>
      <c r="G156" s="396"/>
      <c r="H156" s="396"/>
      <c r="I156" s="396"/>
      <c r="J156" s="396"/>
      <c r="K156" s="396"/>
      <c r="L156" s="396"/>
      <c r="M156" s="396"/>
      <c r="N156" s="396"/>
      <c r="O156" s="396"/>
      <c r="P156" s="396"/>
      <c r="Q156" s="396"/>
      <c r="R156" s="396"/>
      <c r="S156" s="396"/>
      <c r="T156" s="396"/>
      <c r="U156" s="396"/>
      <c r="V156" s="396"/>
      <c r="W156" s="396"/>
      <c r="X156" s="396"/>
      <c r="Y156" s="396"/>
      <c r="Z156" s="396"/>
      <c r="AA156" s="396"/>
      <c r="AB156" s="396"/>
      <c r="AC156" s="396"/>
      <c r="AD156" s="396"/>
      <c r="AE156" s="396"/>
      <c r="AF156" s="396"/>
      <c r="AG156" s="396"/>
      <c r="AH156" s="396"/>
      <c r="AI156" s="396"/>
      <c r="AJ156" s="396"/>
      <c r="AK156" s="397"/>
    </row>
    <row r="157" spans="1:37" hidden="1">
      <c r="A157" s="396"/>
      <c r="B157" s="396"/>
      <c r="C157" s="396"/>
      <c r="D157" s="396"/>
      <c r="E157" s="396"/>
      <c r="F157" s="396"/>
      <c r="G157" s="396"/>
      <c r="H157" s="396"/>
      <c r="I157" s="396"/>
      <c r="J157" s="396"/>
      <c r="K157" s="396"/>
      <c r="L157" s="396"/>
      <c r="M157" s="396"/>
      <c r="N157" s="396"/>
      <c r="O157" s="396"/>
      <c r="P157" s="396"/>
      <c r="Q157" s="396"/>
      <c r="R157" s="396"/>
      <c r="S157" s="396"/>
      <c r="T157" s="396"/>
      <c r="U157" s="396"/>
      <c r="V157" s="396"/>
      <c r="W157" s="396"/>
      <c r="X157" s="396"/>
      <c r="Y157" s="396"/>
      <c r="Z157" s="396"/>
      <c r="AA157" s="396"/>
      <c r="AB157" s="396"/>
      <c r="AC157" s="396"/>
      <c r="AD157" s="396"/>
      <c r="AE157" s="396"/>
      <c r="AF157" s="396"/>
      <c r="AG157" s="396"/>
      <c r="AH157" s="396"/>
      <c r="AI157" s="396"/>
      <c r="AJ157" s="396"/>
      <c r="AK157" s="397"/>
    </row>
    <row r="158" spans="1:37" hidden="1">
      <c r="A158" s="396"/>
      <c r="B158" s="396"/>
      <c r="C158" s="396"/>
      <c r="D158" s="396"/>
      <c r="E158" s="396"/>
      <c r="F158" s="396"/>
      <c r="G158" s="396"/>
      <c r="H158" s="396"/>
      <c r="I158" s="396"/>
      <c r="J158" s="396"/>
      <c r="K158" s="396"/>
      <c r="L158" s="396"/>
      <c r="M158" s="396"/>
      <c r="N158" s="396"/>
      <c r="O158" s="396"/>
      <c r="P158" s="396"/>
      <c r="Q158" s="396"/>
      <c r="R158" s="396"/>
      <c r="S158" s="396"/>
      <c r="T158" s="396"/>
      <c r="U158" s="396"/>
      <c r="V158" s="396"/>
      <c r="W158" s="396"/>
      <c r="X158" s="396"/>
      <c r="Y158" s="396"/>
      <c r="Z158" s="396"/>
      <c r="AA158" s="396"/>
      <c r="AB158" s="396"/>
      <c r="AC158" s="396"/>
      <c r="AD158" s="396"/>
      <c r="AE158" s="396"/>
      <c r="AF158" s="396"/>
      <c r="AG158" s="396"/>
      <c r="AH158" s="396"/>
      <c r="AI158" s="396"/>
      <c r="AJ158" s="396"/>
      <c r="AK158" s="397"/>
    </row>
    <row r="159" spans="1:37" hidden="1">
      <c r="A159" s="396"/>
      <c r="B159" s="396"/>
      <c r="C159" s="396"/>
      <c r="D159" s="396"/>
      <c r="E159" s="396"/>
      <c r="F159" s="396"/>
      <c r="G159" s="396"/>
      <c r="H159" s="396"/>
      <c r="I159" s="396"/>
      <c r="J159" s="396"/>
      <c r="K159" s="396"/>
      <c r="L159" s="396"/>
      <c r="M159" s="396"/>
      <c r="N159" s="396"/>
      <c r="O159" s="396"/>
      <c r="P159" s="396"/>
      <c r="Q159" s="396"/>
      <c r="R159" s="396"/>
      <c r="S159" s="396"/>
      <c r="T159" s="396"/>
      <c r="U159" s="396"/>
      <c r="V159" s="396"/>
      <c r="W159" s="396"/>
      <c r="X159" s="396"/>
      <c r="Y159" s="396"/>
      <c r="Z159" s="396"/>
      <c r="AA159" s="396"/>
      <c r="AB159" s="396"/>
      <c r="AC159" s="396"/>
      <c r="AD159" s="396"/>
      <c r="AE159" s="396"/>
      <c r="AF159" s="396"/>
      <c r="AG159" s="396"/>
      <c r="AH159" s="396"/>
      <c r="AI159" s="396"/>
      <c r="AJ159" s="396"/>
      <c r="AK159" s="397"/>
    </row>
    <row r="160" spans="1:37" hidden="1">
      <c r="A160" s="396"/>
      <c r="B160" s="396"/>
      <c r="C160" s="396"/>
      <c r="D160" s="396"/>
      <c r="E160" s="396"/>
      <c r="F160" s="396"/>
      <c r="G160" s="396"/>
      <c r="H160" s="396"/>
      <c r="I160" s="396"/>
      <c r="J160" s="396"/>
      <c r="K160" s="396"/>
      <c r="L160" s="396"/>
      <c r="M160" s="396"/>
      <c r="N160" s="396"/>
      <c r="O160" s="396"/>
      <c r="P160" s="396"/>
      <c r="Q160" s="396"/>
      <c r="R160" s="396"/>
      <c r="S160" s="396"/>
      <c r="T160" s="396"/>
      <c r="U160" s="396"/>
      <c r="V160" s="396"/>
      <c r="W160" s="396"/>
      <c r="X160" s="396"/>
      <c r="Y160" s="396"/>
      <c r="Z160" s="396"/>
      <c r="AA160" s="396"/>
      <c r="AB160" s="396"/>
      <c r="AC160" s="396"/>
      <c r="AD160" s="396"/>
      <c r="AE160" s="396"/>
      <c r="AF160" s="396"/>
      <c r="AG160" s="396"/>
      <c r="AH160" s="396"/>
      <c r="AI160" s="396"/>
      <c r="AJ160" s="396"/>
      <c r="AK160" s="397"/>
    </row>
    <row r="161" spans="1:37" hidden="1">
      <c r="A161" s="398"/>
      <c r="B161" s="398"/>
      <c r="C161" s="398"/>
      <c r="D161" s="398"/>
      <c r="E161" s="398"/>
      <c r="F161" s="398"/>
      <c r="G161" s="398"/>
      <c r="H161" s="398"/>
      <c r="I161" s="398"/>
      <c r="J161" s="398"/>
      <c r="K161" s="398"/>
      <c r="L161" s="398"/>
      <c r="M161" s="398"/>
      <c r="N161" s="398"/>
      <c r="O161" s="398"/>
      <c r="P161" s="398"/>
      <c r="Q161" s="398"/>
      <c r="R161" s="398"/>
      <c r="S161" s="398"/>
      <c r="T161" s="398"/>
      <c r="U161" s="398"/>
      <c r="V161" s="398"/>
      <c r="W161" s="398"/>
      <c r="X161" s="398"/>
      <c r="Y161" s="398"/>
      <c r="Z161" s="398"/>
      <c r="AA161" s="398"/>
      <c r="AB161" s="398"/>
      <c r="AC161" s="398"/>
      <c r="AD161" s="398"/>
      <c r="AE161" s="398"/>
      <c r="AF161" s="398"/>
      <c r="AG161" s="398"/>
      <c r="AH161" s="398"/>
      <c r="AI161" s="398"/>
      <c r="AJ161" s="398"/>
      <c r="AK161" s="399"/>
    </row>
    <row r="162" spans="1:37" hidden="1">
      <c r="A162" s="400" t="s">
        <v>113</v>
      </c>
      <c r="B162" s="400"/>
      <c r="C162" s="400"/>
      <c r="D162" s="400"/>
      <c r="E162" s="400"/>
      <c r="F162" s="400"/>
      <c r="G162" s="400"/>
      <c r="H162" s="400"/>
      <c r="I162" s="400"/>
      <c r="J162" s="400"/>
      <c r="K162" s="400"/>
      <c r="L162" s="400"/>
      <c r="M162" s="400"/>
      <c r="N162" s="400"/>
      <c r="O162" s="400"/>
      <c r="P162" s="400"/>
      <c r="Q162" s="400"/>
      <c r="R162" s="400"/>
      <c r="S162" s="400"/>
      <c r="T162" s="400"/>
      <c r="U162" s="400"/>
      <c r="V162" s="400"/>
      <c r="W162" s="400"/>
      <c r="X162" s="400"/>
      <c r="Y162" s="400"/>
      <c r="Z162" s="400"/>
      <c r="AA162" s="400"/>
      <c r="AB162" s="400"/>
      <c r="AC162" s="400"/>
      <c r="AD162" s="400"/>
      <c r="AE162" s="400"/>
      <c r="AF162" s="400"/>
      <c r="AG162" s="400"/>
      <c r="AH162" s="400"/>
      <c r="AI162" s="400"/>
      <c r="AJ162" s="400"/>
      <c r="AK162" s="401"/>
    </row>
    <row r="163" spans="1:37" hidden="1">
      <c r="A163" s="398"/>
      <c r="B163" s="398"/>
      <c r="C163" s="398"/>
      <c r="D163" s="398"/>
      <c r="E163" s="398"/>
      <c r="F163" s="398"/>
      <c r="G163" s="398"/>
      <c r="H163" s="398"/>
      <c r="I163" s="398"/>
      <c r="J163" s="398"/>
      <c r="K163" s="398"/>
      <c r="L163" s="398"/>
      <c r="M163" s="398"/>
      <c r="N163" s="398"/>
      <c r="O163" s="398"/>
      <c r="P163" s="398"/>
      <c r="Q163" s="398"/>
      <c r="R163" s="398"/>
      <c r="S163" s="398"/>
      <c r="T163" s="398"/>
      <c r="U163" s="398"/>
      <c r="V163" s="398"/>
      <c r="W163" s="398"/>
      <c r="X163" s="398"/>
      <c r="Y163" s="398"/>
      <c r="Z163" s="398"/>
      <c r="AA163" s="398"/>
      <c r="AB163" s="398"/>
      <c r="AC163" s="398"/>
      <c r="AD163" s="398"/>
      <c r="AE163" s="398"/>
      <c r="AF163" s="398"/>
      <c r="AG163" s="398"/>
      <c r="AH163" s="398"/>
      <c r="AI163" s="398"/>
      <c r="AJ163" s="398"/>
      <c r="AK163" s="399"/>
    </row>
    <row r="164" spans="1:37" hidden="1">
      <c r="A164" s="400" t="s">
        <v>170</v>
      </c>
      <c r="B164" s="400"/>
      <c r="C164" s="400"/>
      <c r="D164" s="400"/>
      <c r="E164" s="400"/>
      <c r="F164" s="400"/>
      <c r="G164" s="400"/>
      <c r="H164" s="400"/>
      <c r="I164" s="400"/>
      <c r="J164" s="400"/>
      <c r="K164" s="400"/>
      <c r="L164" s="400"/>
      <c r="M164" s="400"/>
      <c r="N164" s="400"/>
      <c r="O164" s="400"/>
      <c r="P164" s="400"/>
      <c r="Q164" s="400"/>
      <c r="R164" s="400"/>
      <c r="S164" s="400"/>
      <c r="T164" s="400"/>
      <c r="U164" s="400"/>
      <c r="V164" s="400"/>
      <c r="W164" s="400"/>
      <c r="X164" s="400"/>
      <c r="Y164" s="400"/>
      <c r="Z164" s="400"/>
      <c r="AA164" s="400"/>
      <c r="AB164" s="400"/>
      <c r="AC164" s="400"/>
      <c r="AD164" s="400"/>
      <c r="AE164" s="400"/>
      <c r="AF164" s="400"/>
      <c r="AG164" s="400"/>
      <c r="AH164" s="400"/>
      <c r="AI164" s="400"/>
      <c r="AJ164" s="400"/>
      <c r="AK164" s="401"/>
    </row>
    <row r="165" spans="1:37" hidden="1">
      <c r="A165" s="398"/>
      <c r="B165" s="398"/>
      <c r="C165" s="398"/>
      <c r="D165" s="398"/>
      <c r="E165" s="398"/>
      <c r="F165" s="398"/>
      <c r="G165" s="398"/>
      <c r="H165" s="398"/>
      <c r="I165" s="398"/>
      <c r="J165" s="398"/>
      <c r="K165" s="398"/>
      <c r="L165" s="398"/>
      <c r="M165" s="398"/>
      <c r="N165" s="398"/>
      <c r="O165" s="398"/>
      <c r="P165" s="398"/>
      <c r="Q165" s="398"/>
      <c r="R165" s="398"/>
      <c r="S165" s="398"/>
      <c r="T165" s="398"/>
      <c r="U165" s="398"/>
      <c r="V165" s="398"/>
      <c r="W165" s="398"/>
      <c r="X165" s="398"/>
      <c r="Y165" s="398"/>
      <c r="Z165" s="398"/>
      <c r="AA165" s="398"/>
      <c r="AB165" s="398"/>
      <c r="AC165" s="398"/>
      <c r="AD165" s="398"/>
      <c r="AE165" s="398"/>
      <c r="AF165" s="398"/>
      <c r="AG165" s="398"/>
      <c r="AH165" s="398"/>
      <c r="AI165" s="398"/>
      <c r="AJ165" s="398"/>
      <c r="AK165" s="399"/>
    </row>
    <row r="166" spans="1:37" hidden="1"/>
    <row r="167" spans="1:37" hidden="1">
      <c r="A167" s="115" t="s">
        <v>193</v>
      </c>
    </row>
    <row r="168" spans="1:37" hidden="1">
      <c r="A168" s="115" t="s">
        <v>194</v>
      </c>
    </row>
    <row r="169" spans="1:37" hidden="1">
      <c r="A169" s="115" t="s">
        <v>195</v>
      </c>
    </row>
    <row r="170" spans="1:37" hidden="1">
      <c r="A170" s="115" t="s">
        <v>196</v>
      </c>
    </row>
    <row r="171" spans="1:37" hidden="1">
      <c r="A171" s="115" t="s">
        <v>197</v>
      </c>
    </row>
    <row r="172" spans="1:37" hidden="1">
      <c r="A172" s="115" t="s">
        <v>198</v>
      </c>
    </row>
    <row r="173" spans="1:37" hidden="1">
      <c r="A173" s="115" t="s">
        <v>199</v>
      </c>
    </row>
    <row r="174" spans="1:37" hidden="1">
      <c r="A174" s="115" t="s">
        <v>200</v>
      </c>
    </row>
    <row r="175" spans="1:37" hidden="1">
      <c r="A175" s="115" t="s">
        <v>201</v>
      </c>
    </row>
    <row r="176" spans="1:37" hidden="1">
      <c r="A176" s="115" t="s">
        <v>202</v>
      </c>
    </row>
    <row r="177" spans="1:1" hidden="1">
      <c r="A177" s="115" t="s">
        <v>203</v>
      </c>
    </row>
    <row r="178" spans="1:1" hidden="1">
      <c r="A178" s="115" t="s">
        <v>204</v>
      </c>
    </row>
    <row r="179" spans="1:1" hidden="1">
      <c r="A179" s="115" t="s">
        <v>205</v>
      </c>
    </row>
    <row r="180" spans="1:1" hidden="1">
      <c r="A180" s="115" t="s">
        <v>206</v>
      </c>
    </row>
    <row r="181" spans="1:1" hidden="1">
      <c r="A181" s="115" t="s">
        <v>207</v>
      </c>
    </row>
    <row r="182" spans="1:1" hidden="1">
      <c r="A182" s="115" t="s">
        <v>208</v>
      </c>
    </row>
    <row r="183" spans="1:1" hidden="1"/>
    <row r="184" spans="1:1" hidden="1">
      <c r="A184" s="115" t="s">
        <v>209</v>
      </c>
    </row>
    <row r="185" spans="1:1" hidden="1">
      <c r="A185" s="115" t="s">
        <v>210</v>
      </c>
    </row>
    <row r="186" spans="1:1" hidden="1">
      <c r="A186" s="115" t="s">
        <v>211</v>
      </c>
    </row>
    <row r="187" spans="1:1" hidden="1">
      <c r="A187" s="115" t="s">
        <v>212</v>
      </c>
    </row>
    <row r="188" spans="1:1" hidden="1">
      <c r="A188" s="115" t="s">
        <v>213</v>
      </c>
    </row>
  </sheetData>
  <sheetProtection password="CCC2" sheet="1" objects="1" formatCells="0" formatColumns="0" formatRows="0" insertColumns="0" insertRows="0" selectLockedCells="1" autoFilter="0"/>
  <mergeCells count="176">
    <mergeCell ref="B6:K7"/>
    <mergeCell ref="Q6:R6"/>
    <mergeCell ref="T6:V6"/>
    <mergeCell ref="L7:AM7"/>
    <mergeCell ref="A3:A9"/>
    <mergeCell ref="L3:AF3"/>
    <mergeCell ref="AG3:AM3"/>
    <mergeCell ref="L4:AF4"/>
    <mergeCell ref="AG4:AM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24:E24"/>
    <mergeCell ref="F24:J24"/>
    <mergeCell ref="K24:AM24"/>
    <mergeCell ref="A25:E25"/>
    <mergeCell ref="F25:J25"/>
    <mergeCell ref="K25:AM25"/>
    <mergeCell ref="AD13:AH13"/>
    <mergeCell ref="AI13:AK13"/>
    <mergeCell ref="AL13:AM13"/>
    <mergeCell ref="H14:J14"/>
    <mergeCell ref="K14:AE14"/>
    <mergeCell ref="C15:AM22"/>
    <mergeCell ref="A28:E28"/>
    <mergeCell ref="F28:J28"/>
    <mergeCell ref="K28:AM28"/>
    <mergeCell ref="A29:E29"/>
    <mergeCell ref="F29:J29"/>
    <mergeCell ref="K29:AM29"/>
    <mergeCell ref="A26:E26"/>
    <mergeCell ref="F26:J26"/>
    <mergeCell ref="K26:AM26"/>
    <mergeCell ref="A27:E27"/>
    <mergeCell ref="F27:J27"/>
    <mergeCell ref="K27:AM27"/>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50:E50"/>
    <mergeCell ref="F50:J50"/>
    <mergeCell ref="K50:AM50"/>
    <mergeCell ref="A51:E51"/>
    <mergeCell ref="F51:J51"/>
    <mergeCell ref="K51:AM51"/>
    <mergeCell ref="A48:E48"/>
    <mergeCell ref="F48:J48"/>
    <mergeCell ref="K48:AM48"/>
    <mergeCell ref="A49:E49"/>
    <mergeCell ref="F49:J49"/>
    <mergeCell ref="K49:AM49"/>
    <mergeCell ref="A52:E52"/>
    <mergeCell ref="F52:J52"/>
    <mergeCell ref="K52:AM52"/>
    <mergeCell ref="W54:Z54"/>
    <mergeCell ref="AA54:AC54"/>
    <mergeCell ref="AD54:AE54"/>
    <mergeCell ref="AF54:AH54"/>
    <mergeCell ref="AI54:AK54"/>
    <mergeCell ref="AL54:AM54"/>
    <mergeCell ref="A60:E60"/>
    <mergeCell ref="F60:J60"/>
    <mergeCell ref="K60:AM60"/>
    <mergeCell ref="A61:E61"/>
    <mergeCell ref="F61:J61"/>
    <mergeCell ref="K61:AM61"/>
    <mergeCell ref="H55:J55"/>
    <mergeCell ref="K55:AE55"/>
    <mergeCell ref="C56:AM57"/>
    <mergeCell ref="A58:E58"/>
    <mergeCell ref="A59:E59"/>
    <mergeCell ref="F59:J59"/>
    <mergeCell ref="K59:AM59"/>
    <mergeCell ref="A64:E64"/>
    <mergeCell ref="F64:J64"/>
    <mergeCell ref="K64:AM64"/>
    <mergeCell ref="A65:E65"/>
    <mergeCell ref="F65:J65"/>
    <mergeCell ref="K65:AM65"/>
    <mergeCell ref="A62:E62"/>
    <mergeCell ref="F62:J62"/>
    <mergeCell ref="K62:AM62"/>
    <mergeCell ref="A63:E63"/>
    <mergeCell ref="F63:J63"/>
    <mergeCell ref="K63:AM63"/>
    <mergeCell ref="F68:J68"/>
    <mergeCell ref="K68:AM68"/>
    <mergeCell ref="A69:E69"/>
    <mergeCell ref="F69:J69"/>
    <mergeCell ref="K69:AM69"/>
    <mergeCell ref="A66:E66"/>
    <mergeCell ref="F66:J66"/>
    <mergeCell ref="K66:AM66"/>
    <mergeCell ref="A67:E67"/>
    <mergeCell ref="F67:J67"/>
    <mergeCell ref="K67:AM67"/>
    <mergeCell ref="A146:AK153"/>
    <mergeCell ref="A154:AK161"/>
    <mergeCell ref="A162:AK163"/>
    <mergeCell ref="A164:AK165"/>
    <mergeCell ref="X1:AM1"/>
    <mergeCell ref="AN4:BK4"/>
    <mergeCell ref="AN5:AV5"/>
    <mergeCell ref="AW5:BA5"/>
    <mergeCell ref="BB5:BC5"/>
    <mergeCell ref="AN6:AV6"/>
    <mergeCell ref="AW6:BC6"/>
    <mergeCell ref="A72:E72"/>
    <mergeCell ref="F72:J72"/>
    <mergeCell ref="K72:AM72"/>
    <mergeCell ref="A80:AK80"/>
    <mergeCell ref="A85:AK85"/>
    <mergeCell ref="A89:AK89"/>
    <mergeCell ref="A70:E70"/>
    <mergeCell ref="F70:J70"/>
    <mergeCell ref="K70:AM70"/>
    <mergeCell ref="A71:E71"/>
    <mergeCell ref="F71:J71"/>
    <mergeCell ref="K71:AM71"/>
    <mergeCell ref="A68:E68"/>
  </mergeCells>
  <phoneticPr fontId="2"/>
  <dataValidations count="7">
    <dataValidation type="list" allowBlank="1" showInputMessage="1" showErrorMessage="1" sqref="L5:AB5" xr:uid="{42B9F3EB-4203-4B37-9830-5248714D2035}">
      <formula1>$A$101:$A$135</formula1>
    </dataValidation>
    <dataValidation type="list" allowBlank="1" showInputMessage="1" showErrorMessage="1" sqref="H55:J55" xr:uid="{50B1844E-600A-4757-B9DF-0FC197C5922E}">
      <formula1>$A$143:$A$144</formula1>
    </dataValidation>
    <dataValidation type="list" allowBlank="1" showInputMessage="1" showErrorMessage="1" sqref="H14:J14" xr:uid="{D08EAE5A-C2D2-4EB8-BDA3-4FC89DE67CF5}">
      <formula1>$A$137:$A$142</formula1>
    </dataValidation>
    <dataValidation imeMode="halfAlpha" allowBlank="1" showInputMessage="1" showErrorMessage="1" sqref="S54:V54 AD53:AH53 S53:X53 J53:N54 AM53" xr:uid="{30F58E90-A662-426E-91A3-2E1F8998159F}"/>
    <dataValidation type="list" allowBlank="1" showInputMessage="1" showErrorMessage="1" sqref="A25:E44" xr:uid="{569A56CC-EF61-4A76-9873-C497EF9B55D3}">
      <formula1>$A$167:$A$181</formula1>
    </dataValidation>
    <dataValidation type="list" allowBlank="1" showInputMessage="1" showErrorMessage="1" sqref="A49:E51" xr:uid="{FFF8A696-59D3-4B51-8624-45019D3C513A}">
      <formula1>$A$182</formula1>
    </dataValidation>
    <dataValidation type="list" allowBlank="1" showInputMessage="1" showErrorMessage="1" sqref="A60:E71" xr:uid="{F7C612B9-E29B-4B39-808F-C588AE0C9DB6}">
      <formula1>$A$184:$A$188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161925</xdr:colOff>
                    <xdr:row>8</xdr:row>
                    <xdr:rowOff>247650</xdr:rowOff>
                  </from>
                  <to>
                    <xdr:col>9</xdr:col>
                    <xdr:colOff>85725</xdr:colOff>
                    <xdr:row>10</xdr:row>
                    <xdr:rowOff>19050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7</xdr:col>
                    <xdr:colOff>161925</xdr:colOff>
                    <xdr:row>9</xdr:row>
                    <xdr:rowOff>209550</xdr:rowOff>
                  </from>
                  <to>
                    <xdr:col>9</xdr:col>
                    <xdr:colOff>85725</xdr:colOff>
                    <xdr:row>11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B951-C5AF-4AAD-88D5-002C7A9ABCA5}">
  <sheetPr codeName="Sheet4"/>
  <dimension ref="A1:K23"/>
  <sheetViews>
    <sheetView view="pageBreakPreview" zoomScale="90" zoomScaleNormal="100" zoomScaleSheetLayoutView="90" workbookViewId="0">
      <selection activeCell="E15" sqref="E15"/>
    </sheetView>
  </sheetViews>
  <sheetFormatPr defaultColWidth="9" defaultRowHeight="12"/>
  <cols>
    <col min="1" max="1" width="6.875" style="125" customWidth="1"/>
    <col min="2" max="2" width="20.125" style="125" customWidth="1"/>
    <col min="3" max="3" width="9.125" style="125" customWidth="1"/>
    <col min="4" max="4" width="11.125" style="125" customWidth="1"/>
    <col min="5" max="5" width="9.25" style="125" customWidth="1"/>
    <col min="6" max="7" width="11.125" style="125" customWidth="1"/>
    <col min="8" max="8" width="16" style="125" customWidth="1"/>
    <col min="9" max="10" width="27.375" style="125" customWidth="1"/>
    <col min="11" max="16384" width="9" style="125"/>
  </cols>
  <sheetData>
    <row r="1" spans="1:11" ht="21.75" customHeight="1">
      <c r="A1" s="503" t="s">
        <v>217</v>
      </c>
      <c r="B1" s="503"/>
      <c r="C1" s="503"/>
      <c r="D1" s="503"/>
      <c r="E1" s="503"/>
      <c r="F1" s="503"/>
      <c r="G1" s="503"/>
      <c r="H1" s="503"/>
      <c r="I1" s="503"/>
      <c r="J1" s="123" t="s">
        <v>218</v>
      </c>
      <c r="K1" s="124"/>
    </row>
    <row r="2" spans="1:11" ht="12.75" thickBot="1">
      <c r="A2" s="124"/>
      <c r="B2" s="124"/>
      <c r="C2" s="124"/>
      <c r="D2" s="124"/>
      <c r="E2" s="124"/>
      <c r="F2" s="124"/>
      <c r="G2" s="124"/>
      <c r="H2" s="124"/>
      <c r="I2" s="124"/>
      <c r="J2" s="124"/>
      <c r="K2" s="124"/>
    </row>
    <row r="3" spans="1:11">
      <c r="A3" s="126"/>
      <c r="B3" s="127"/>
      <c r="C3" s="128" t="s">
        <v>219</v>
      </c>
      <c r="D3" s="129"/>
      <c r="E3" s="129"/>
      <c r="F3" s="129"/>
      <c r="G3" s="129"/>
      <c r="H3" s="130"/>
      <c r="I3" s="131" t="s">
        <v>220</v>
      </c>
      <c r="J3" s="132" t="s">
        <v>221</v>
      </c>
    </row>
    <row r="4" spans="1:11" ht="18" customHeight="1">
      <c r="A4" s="504" t="s">
        <v>222</v>
      </c>
      <c r="B4" s="505" t="s">
        <v>223</v>
      </c>
      <c r="C4" s="506" t="s">
        <v>224</v>
      </c>
      <c r="D4" s="507"/>
      <c r="E4" s="506" t="s">
        <v>225</v>
      </c>
      <c r="F4" s="507"/>
      <c r="G4" s="133" t="s">
        <v>226</v>
      </c>
      <c r="H4" s="505" t="s">
        <v>227</v>
      </c>
      <c r="I4" s="508" t="s">
        <v>228</v>
      </c>
      <c r="J4" s="501" t="s">
        <v>229</v>
      </c>
    </row>
    <row r="5" spans="1:11" ht="18" customHeight="1">
      <c r="A5" s="504"/>
      <c r="B5" s="505"/>
      <c r="C5" s="134" t="s">
        <v>230</v>
      </c>
      <c r="D5" s="134" t="s">
        <v>231</v>
      </c>
      <c r="E5" s="134" t="s">
        <v>230</v>
      </c>
      <c r="F5" s="134" t="s">
        <v>231</v>
      </c>
      <c r="G5" s="134" t="s">
        <v>232</v>
      </c>
      <c r="H5" s="505"/>
      <c r="I5" s="509"/>
      <c r="J5" s="502"/>
    </row>
    <row r="6" spans="1:11" ht="27.75" customHeight="1">
      <c r="A6" s="135">
        <v>1</v>
      </c>
      <c r="B6" s="256">
        <f ca="1">IFERROR(INDIRECT("個票"&amp;A6&amp;"！$L$4")," ")</f>
        <v>0</v>
      </c>
      <c r="C6" s="140"/>
      <c r="D6" s="141"/>
      <c r="E6" s="141"/>
      <c r="F6" s="141"/>
      <c r="G6" s="142"/>
      <c r="H6" s="143"/>
      <c r="I6" s="144"/>
      <c r="J6" s="145"/>
    </row>
    <row r="7" spans="1:11" ht="27.75" customHeight="1">
      <c r="A7" s="136">
        <v>2</v>
      </c>
      <c r="B7" s="257" t="str">
        <f t="shared" ref="B7:B20" ca="1" si="0">IFERROR(INDIRECT("個票"&amp;A7&amp;"!$L$4"),"")</f>
        <v/>
      </c>
      <c r="C7" s="146"/>
      <c r="D7" s="147"/>
      <c r="E7" s="147"/>
      <c r="F7" s="147"/>
      <c r="G7" s="148"/>
      <c r="H7" s="149"/>
      <c r="I7" s="150"/>
      <c r="J7" s="151"/>
    </row>
    <row r="8" spans="1:11" ht="27.75" customHeight="1">
      <c r="A8" s="136">
        <v>3</v>
      </c>
      <c r="B8" s="257" t="str">
        <f ca="1">IFERROR(INDIRECT("個票"&amp;A8&amp;"!$L$4"),"")</f>
        <v/>
      </c>
      <c r="C8" s="146"/>
      <c r="D8" s="147"/>
      <c r="E8" s="147"/>
      <c r="F8" s="147"/>
      <c r="G8" s="148"/>
      <c r="H8" s="149"/>
      <c r="I8" s="150"/>
      <c r="J8" s="151"/>
    </row>
    <row r="9" spans="1:11" ht="27.75" customHeight="1">
      <c r="A9" s="136">
        <v>4</v>
      </c>
      <c r="B9" s="257" t="str">
        <f t="shared" ca="1" si="0"/>
        <v/>
      </c>
      <c r="C9" s="146"/>
      <c r="D9" s="147"/>
      <c r="E9" s="147"/>
      <c r="F9" s="147"/>
      <c r="G9" s="148"/>
      <c r="H9" s="149"/>
      <c r="I9" s="150"/>
      <c r="J9" s="151"/>
    </row>
    <row r="10" spans="1:11" ht="27.75" customHeight="1">
      <c r="A10" s="136">
        <v>5</v>
      </c>
      <c r="B10" s="257" t="str">
        <f t="shared" ca="1" si="0"/>
        <v/>
      </c>
      <c r="C10" s="146"/>
      <c r="D10" s="147"/>
      <c r="E10" s="147"/>
      <c r="F10" s="147"/>
      <c r="G10" s="148"/>
      <c r="H10" s="149"/>
      <c r="I10" s="150"/>
      <c r="J10" s="151"/>
    </row>
    <row r="11" spans="1:11" ht="27.75" customHeight="1">
      <c r="A11" s="136">
        <v>6</v>
      </c>
      <c r="B11" s="257" t="str">
        <f t="shared" ca="1" si="0"/>
        <v/>
      </c>
      <c r="C11" s="146"/>
      <c r="D11" s="147"/>
      <c r="E11" s="147"/>
      <c r="F11" s="147"/>
      <c r="G11" s="148"/>
      <c r="H11" s="149"/>
      <c r="I11" s="150"/>
      <c r="J11" s="151"/>
    </row>
    <row r="12" spans="1:11" ht="27.75" customHeight="1">
      <c r="A12" s="136">
        <v>7</v>
      </c>
      <c r="B12" s="257" t="str">
        <f t="shared" ca="1" si="0"/>
        <v/>
      </c>
      <c r="C12" s="146"/>
      <c r="D12" s="147"/>
      <c r="E12" s="147"/>
      <c r="F12" s="147"/>
      <c r="G12" s="148"/>
      <c r="H12" s="149"/>
      <c r="I12" s="150"/>
      <c r="J12" s="151"/>
    </row>
    <row r="13" spans="1:11" ht="27.75" customHeight="1">
      <c r="A13" s="136">
        <v>8</v>
      </c>
      <c r="B13" s="257" t="str">
        <f t="shared" ca="1" si="0"/>
        <v/>
      </c>
      <c r="C13" s="146"/>
      <c r="D13" s="147"/>
      <c r="E13" s="147"/>
      <c r="F13" s="147"/>
      <c r="G13" s="148"/>
      <c r="H13" s="149"/>
      <c r="I13" s="150"/>
      <c r="J13" s="151"/>
    </row>
    <row r="14" spans="1:11" ht="27.75" customHeight="1">
      <c r="A14" s="137">
        <v>9</v>
      </c>
      <c r="B14" s="258" t="str">
        <f t="shared" ca="1" si="0"/>
        <v/>
      </c>
      <c r="C14" s="152"/>
      <c r="D14" s="153"/>
      <c r="E14" s="153"/>
      <c r="F14" s="153"/>
      <c r="G14" s="154"/>
      <c r="H14" s="155"/>
      <c r="I14" s="156"/>
      <c r="J14" s="157"/>
    </row>
    <row r="15" spans="1:11" ht="27.75" customHeight="1">
      <c r="A15" s="137">
        <v>10</v>
      </c>
      <c r="B15" s="258" t="str">
        <f t="shared" ca="1" si="0"/>
        <v/>
      </c>
      <c r="C15" s="152"/>
      <c r="D15" s="153"/>
      <c r="E15" s="153"/>
      <c r="F15" s="153"/>
      <c r="G15" s="154"/>
      <c r="H15" s="155"/>
      <c r="I15" s="156"/>
      <c r="J15" s="157"/>
    </row>
    <row r="16" spans="1:11" ht="27.75" customHeight="1">
      <c r="A16" s="137">
        <v>11</v>
      </c>
      <c r="B16" s="258" t="str">
        <f t="shared" ca="1" si="0"/>
        <v/>
      </c>
      <c r="C16" s="152"/>
      <c r="D16" s="153"/>
      <c r="E16" s="153"/>
      <c r="F16" s="153"/>
      <c r="G16" s="154"/>
      <c r="H16" s="155"/>
      <c r="I16" s="156"/>
      <c r="J16" s="157"/>
    </row>
    <row r="17" spans="1:10" ht="27.75" customHeight="1">
      <c r="A17" s="137">
        <v>12</v>
      </c>
      <c r="B17" s="258" t="str">
        <f t="shared" ca="1" si="0"/>
        <v/>
      </c>
      <c r="C17" s="152"/>
      <c r="D17" s="153"/>
      <c r="E17" s="153"/>
      <c r="F17" s="153"/>
      <c r="G17" s="154"/>
      <c r="H17" s="155"/>
      <c r="I17" s="156"/>
      <c r="J17" s="157"/>
    </row>
    <row r="18" spans="1:10" ht="27.75" customHeight="1">
      <c r="A18" s="137">
        <v>13</v>
      </c>
      <c r="B18" s="258" t="str">
        <f t="shared" ca="1" si="0"/>
        <v/>
      </c>
      <c r="C18" s="152"/>
      <c r="D18" s="153"/>
      <c r="E18" s="153"/>
      <c r="F18" s="153"/>
      <c r="G18" s="154"/>
      <c r="H18" s="155"/>
      <c r="I18" s="156"/>
      <c r="J18" s="157"/>
    </row>
    <row r="19" spans="1:10" ht="27.75" customHeight="1">
      <c r="A19" s="137">
        <v>14</v>
      </c>
      <c r="B19" s="258" t="str">
        <f t="shared" ca="1" si="0"/>
        <v/>
      </c>
      <c r="C19" s="152"/>
      <c r="D19" s="153"/>
      <c r="E19" s="153"/>
      <c r="F19" s="153"/>
      <c r="G19" s="154"/>
      <c r="H19" s="155"/>
      <c r="I19" s="156"/>
      <c r="J19" s="157"/>
    </row>
    <row r="20" spans="1:10" ht="27.75" customHeight="1" thickBot="1">
      <c r="A20" s="138">
        <v>15</v>
      </c>
      <c r="B20" s="259" t="str">
        <f t="shared" ca="1" si="0"/>
        <v/>
      </c>
      <c r="C20" s="158"/>
      <c r="D20" s="159"/>
      <c r="E20" s="159"/>
      <c r="F20" s="159"/>
      <c r="G20" s="160"/>
      <c r="H20" s="161"/>
      <c r="I20" s="162"/>
      <c r="J20" s="163"/>
    </row>
    <row r="21" spans="1:10" ht="21.75" customHeight="1"/>
    <row r="22" spans="1:10" ht="21.75" customHeight="1">
      <c r="B22" s="139" t="s">
        <v>233</v>
      </c>
    </row>
    <row r="23" spans="1:10" ht="18" customHeight="1">
      <c r="B23" s="125" t="s">
        <v>234</v>
      </c>
    </row>
  </sheetData>
  <sheetProtection algorithmName="SHA-512" hashValue="Smto8Bnh1K5T8FzsYEmp6+ACHkk3HFS3xqcugx1+Wz7Jv+5zcoiPfCu2Ukz6A4JHBrWvXxOfZqyXvaAmxKeLeQ==" saltValue="feI0ly7pqmdQTgjUDTn0OQ==" spinCount="100000" sheet="1" objects="1" scenarios="1" selectLockedCells="1"/>
  <mergeCells count="8">
    <mergeCell ref="J4:J5"/>
    <mergeCell ref="A1:I1"/>
    <mergeCell ref="A4:A5"/>
    <mergeCell ref="B4:B5"/>
    <mergeCell ref="C4:D4"/>
    <mergeCell ref="E4:F4"/>
    <mergeCell ref="H4:H5"/>
    <mergeCell ref="I4:I5"/>
  </mergeCells>
  <phoneticPr fontId="2"/>
  <pageMargins left="0.7" right="0.7" top="0.75" bottom="0.75" header="0.3" footer="0.3"/>
  <pageSetup paperSize="9" scale="8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総括表</vt:lpstr>
      <vt:lpstr>申請額一覧 </vt:lpstr>
      <vt:lpstr>個票１</vt:lpstr>
      <vt:lpstr>参考１</vt:lpstr>
      <vt:lpstr>個票１!Print_Area</vt:lpstr>
      <vt:lpstr>参考１!Print_Area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佐々木宏平</cp:lastModifiedBy>
  <cp:lastPrinted>2024-04-10T07:47:56Z</cp:lastPrinted>
  <dcterms:created xsi:type="dcterms:W3CDTF">2018-06-19T01:27:02Z</dcterms:created>
  <dcterms:modified xsi:type="dcterms:W3CDTF">2024-04-25T09:22:00Z</dcterms:modified>
</cp:coreProperties>
</file>