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115412\Box\【02_課所共有】08_02_商業・サービス産業支援課\R06年度\03 振興担当\10_商業振興担当一般\10_01_全般\10_01_050_商業振興全般  調査（当課発）\060408（依頼）_庁内照会（商店街等の振興に関する支援施策について）\04_通知\HP掲載資料\"/>
    </mc:Choice>
  </mc:AlternateContent>
  <xr:revisionPtr revIDLastSave="0" documentId="13_ncr:1_{FFBD8236-E485-4C06-945C-B69CCC9CAC2F}" xr6:coauthVersionLast="36" xr6:coauthVersionMax="36" xr10:uidLastSave="{00000000-0000-0000-0000-000000000000}"/>
  <bookViews>
    <workbookView xWindow="0" yWindow="0" windowWidth="28800" windowHeight="11580" xr2:uid="{2A2C83DC-F441-43A0-8653-E1DB98437B21}"/>
  </bookViews>
  <sheets>
    <sheet name="一覧" sheetId="1" r:id="rId1"/>
  </sheets>
  <externalReferences>
    <externalReference r:id="rId2"/>
  </externalReferences>
  <definedNames>
    <definedName name="_xlnm._FilterDatabase" localSheetId="0" hidden="1">一覧!$A$5:$AF$766</definedName>
    <definedName name="_xlnm.Print_Titles" localSheetId="0">一覧!$A:$E,一覧!$4:$5</definedName>
    <definedName name="さいたま市範囲">[1]さいたま市!$C$3:$F$164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761" i="1" l="1"/>
  <c r="Z761" i="1"/>
  <c r="AC760" i="1"/>
  <c r="Z760" i="1"/>
  <c r="AC759" i="1"/>
  <c r="Z759" i="1"/>
  <c r="AC758" i="1"/>
  <c r="Z758" i="1"/>
  <c r="Z749" i="1"/>
  <c r="Z748" i="1"/>
  <c r="Z747" i="1"/>
  <c r="AF745" i="1"/>
  <c r="AC745" i="1"/>
  <c r="AF744" i="1"/>
  <c r="AC744" i="1"/>
  <c r="Z722" i="1"/>
  <c r="Z721" i="1"/>
  <c r="Z720" i="1"/>
  <c r="Z719" i="1"/>
  <c r="Z718" i="1"/>
  <c r="Z717" i="1"/>
  <c r="Z716" i="1"/>
  <c r="Z715" i="1"/>
  <c r="Z714" i="1"/>
  <c r="Z713" i="1"/>
  <c r="Z712" i="1"/>
  <c r="Z711" i="1"/>
  <c r="Z710" i="1"/>
  <c r="Z709" i="1"/>
  <c r="Z708" i="1"/>
  <c r="Z707" i="1"/>
  <c r="Z706" i="1"/>
  <c r="AC688" i="1"/>
  <c r="Z688" i="1"/>
  <c r="AC687" i="1"/>
  <c r="Z687" i="1"/>
  <c r="AC686" i="1"/>
  <c r="Z686" i="1"/>
  <c r="AC685" i="1"/>
  <c r="Z685" i="1"/>
  <c r="AC684" i="1"/>
  <c r="Z684" i="1"/>
  <c r="AC683" i="1"/>
  <c r="Z683" i="1"/>
  <c r="AC682" i="1"/>
  <c r="Z682" i="1"/>
  <c r="AC681" i="1"/>
  <c r="Z681" i="1"/>
  <c r="AC680" i="1"/>
  <c r="Z680" i="1"/>
  <c r="AC679" i="1"/>
  <c r="Z679" i="1"/>
  <c r="AC678" i="1"/>
  <c r="Z678" i="1"/>
  <c r="AC677" i="1"/>
  <c r="Z677" i="1"/>
  <c r="AC676" i="1"/>
  <c r="Z676" i="1"/>
  <c r="AC675" i="1"/>
  <c r="Z675" i="1"/>
  <c r="AC674" i="1"/>
  <c r="Z674" i="1"/>
  <c r="AC673" i="1"/>
  <c r="Z673" i="1"/>
  <c r="AC672" i="1"/>
  <c r="Z672" i="1"/>
  <c r="Z671" i="1"/>
  <c r="Z670" i="1"/>
  <c r="Z669" i="1"/>
  <c r="Z668" i="1"/>
  <c r="AF660" i="1"/>
  <c r="AC660" i="1"/>
  <c r="Z660" i="1"/>
  <c r="AF659" i="1"/>
  <c r="AC659" i="1"/>
  <c r="Z659" i="1"/>
  <c r="AF658" i="1"/>
  <c r="AC658" i="1"/>
  <c r="Z658" i="1"/>
  <c r="AF657" i="1"/>
  <c r="AC657" i="1"/>
  <c r="Z657" i="1"/>
  <c r="AF656" i="1"/>
  <c r="AC656" i="1"/>
  <c r="Z656" i="1"/>
  <c r="AF655" i="1"/>
  <c r="AC655" i="1"/>
  <c r="Z655" i="1"/>
  <c r="AF654" i="1"/>
  <c r="AC654" i="1"/>
  <c r="Z654" i="1"/>
  <c r="AF653" i="1"/>
  <c r="AC653" i="1"/>
  <c r="Z653" i="1"/>
  <c r="AF652" i="1"/>
  <c r="AC652" i="1"/>
  <c r="Z652" i="1"/>
  <c r="AF651" i="1"/>
  <c r="AC651" i="1"/>
  <c r="Z651" i="1"/>
  <c r="AF650" i="1"/>
  <c r="AC650" i="1"/>
  <c r="Z650" i="1"/>
  <c r="AF649" i="1"/>
  <c r="AC649" i="1"/>
  <c r="Z649" i="1"/>
  <c r="AF648" i="1"/>
  <c r="AC648" i="1"/>
  <c r="Z648" i="1"/>
  <c r="AF647" i="1"/>
  <c r="AC647" i="1"/>
  <c r="Z647" i="1"/>
  <c r="AF646" i="1"/>
  <c r="AC646" i="1"/>
  <c r="Z646" i="1"/>
  <c r="Z645" i="1"/>
  <c r="Z644" i="1"/>
  <c r="Z643" i="1"/>
  <c r="Z642" i="1"/>
  <c r="Z594" i="1"/>
  <c r="Z593" i="1"/>
  <c r="Z592" i="1"/>
  <c r="Z591" i="1"/>
  <c r="Z590" i="1"/>
  <c r="AF589" i="1"/>
  <c r="AC589" i="1"/>
  <c r="Z589" i="1"/>
  <c r="AF588" i="1"/>
  <c r="AC588" i="1"/>
  <c r="Z588" i="1"/>
  <c r="AF587" i="1"/>
  <c r="AC587" i="1"/>
  <c r="Z587" i="1"/>
  <c r="AF586" i="1"/>
  <c r="AC586" i="1"/>
  <c r="Z586" i="1"/>
  <c r="AF585" i="1"/>
  <c r="AC585" i="1"/>
  <c r="Z585" i="1"/>
  <c r="AF584" i="1"/>
  <c r="AC584" i="1"/>
  <c r="Z584" i="1"/>
  <c r="AF583" i="1"/>
  <c r="AC583" i="1"/>
  <c r="Z583" i="1"/>
  <c r="AF582" i="1"/>
  <c r="AC582" i="1"/>
  <c r="Z582" i="1"/>
  <c r="Z581" i="1"/>
  <c r="Z580" i="1"/>
  <c r="Z579" i="1"/>
  <c r="Z578" i="1"/>
  <c r="U576" i="1"/>
  <c r="T576" i="1"/>
  <c r="S576" i="1"/>
  <c r="R576" i="1"/>
  <c r="Q576" i="1"/>
  <c r="P576" i="1"/>
  <c r="O576" i="1"/>
  <c r="G576" i="1"/>
  <c r="Z555" i="1"/>
  <c r="Z553" i="1"/>
  <c r="Z552" i="1"/>
  <c r="Z551" i="1"/>
  <c r="Z550" i="1"/>
  <c r="Z549" i="1"/>
  <c r="Z548" i="1"/>
  <c r="Z547" i="1"/>
  <c r="Z546" i="1"/>
  <c r="Z545" i="1"/>
  <c r="Z544" i="1"/>
  <c r="Z543" i="1"/>
  <c r="Z542" i="1"/>
  <c r="Z541" i="1"/>
  <c r="Z540" i="1"/>
  <c r="Z539" i="1"/>
  <c r="Z538" i="1"/>
  <c r="Z537" i="1"/>
  <c r="Z536" i="1"/>
  <c r="U535" i="1"/>
  <c r="T535" i="1"/>
  <c r="S535" i="1"/>
  <c r="R535" i="1"/>
  <c r="Q535" i="1"/>
  <c r="P535" i="1"/>
  <c r="O535" i="1"/>
  <c r="G535" i="1"/>
  <c r="T478" i="1"/>
  <c r="S478" i="1"/>
  <c r="R478" i="1"/>
  <c r="Q478" i="1"/>
  <c r="P478" i="1"/>
  <c r="O478" i="1"/>
  <c r="G478" i="1"/>
  <c r="AF463" i="1"/>
  <c r="AC463" i="1"/>
  <c r="Z463" i="1"/>
  <c r="AF462" i="1"/>
  <c r="AC462" i="1"/>
  <c r="Z462" i="1"/>
  <c r="AF461" i="1"/>
  <c r="AC461" i="1"/>
  <c r="Z461" i="1"/>
  <c r="AF460" i="1"/>
  <c r="AC460" i="1"/>
  <c r="Z460" i="1"/>
  <c r="AF459" i="1"/>
  <c r="AC459" i="1"/>
  <c r="Z459" i="1"/>
  <c r="AF458" i="1"/>
  <c r="AC458" i="1"/>
  <c r="Z458" i="1"/>
  <c r="AF457" i="1"/>
  <c r="AC457" i="1"/>
  <c r="Z457" i="1"/>
  <c r="Z444" i="1"/>
  <c r="Z443" i="1"/>
  <c r="Z442" i="1"/>
  <c r="Z441" i="1"/>
  <c r="Z440" i="1"/>
  <c r="Z439" i="1"/>
  <c r="Z438" i="1"/>
  <c r="Z437" i="1"/>
  <c r="Z436" i="1"/>
  <c r="Z435" i="1"/>
  <c r="Z434" i="1"/>
  <c r="Z433" i="1"/>
  <c r="Z432" i="1"/>
  <c r="Z431" i="1"/>
  <c r="Z430" i="1"/>
  <c r="Z429" i="1"/>
  <c r="Z428" i="1"/>
  <c r="Z427" i="1"/>
  <c r="Z426" i="1"/>
  <c r="Z425" i="1"/>
  <c r="Z424" i="1"/>
  <c r="Z423" i="1"/>
  <c r="Z422" i="1"/>
  <c r="Z421" i="1"/>
  <c r="Z420" i="1"/>
  <c r="Z419" i="1"/>
  <c r="Z418" i="1"/>
  <c r="Z416" i="1"/>
  <c r="Z415" i="1"/>
  <c r="Z414" i="1"/>
  <c r="Z413" i="1"/>
  <c r="Z412" i="1"/>
  <c r="Z411" i="1"/>
  <c r="Z410" i="1"/>
  <c r="Z409" i="1"/>
  <c r="Z405" i="1"/>
  <c r="Z403" i="1"/>
  <c r="Z402" i="1"/>
  <c r="Z401" i="1"/>
  <c r="Z400" i="1"/>
  <c r="Z399" i="1"/>
  <c r="Z398" i="1"/>
  <c r="Z397" i="1"/>
  <c r="Z396" i="1"/>
  <c r="Z393" i="1"/>
  <c r="Z392" i="1"/>
  <c r="Z391" i="1"/>
  <c r="Z388" i="1"/>
  <c r="Z387" i="1"/>
  <c r="Z386" i="1"/>
  <c r="Z385" i="1"/>
  <c r="Z384" i="1"/>
  <c r="Z383" i="1"/>
  <c r="Z382" i="1"/>
  <c r="Z381" i="1"/>
  <c r="Z380" i="1"/>
  <c r="Z379" i="1"/>
  <c r="Z378" i="1"/>
  <c r="Z377" i="1"/>
  <c r="Z376" i="1"/>
  <c r="Z375" i="1"/>
  <c r="Z374" i="1"/>
  <c r="Z373" i="1"/>
  <c r="AC372" i="1"/>
  <c r="Z372" i="1"/>
  <c r="AC371" i="1"/>
  <c r="Z371" i="1"/>
  <c r="AC370" i="1"/>
  <c r="Z370" i="1"/>
  <c r="AC369" i="1"/>
  <c r="Z369" i="1"/>
  <c r="AC368" i="1"/>
  <c r="Z368" i="1"/>
  <c r="Z355" i="1"/>
  <c r="Z354" i="1"/>
  <c r="Z353" i="1"/>
  <c r="Z352" i="1"/>
  <c r="Z351" i="1"/>
  <c r="Z350" i="1"/>
  <c r="Z349" i="1"/>
  <c r="Z348" i="1"/>
  <c r="Z347" i="1"/>
  <c r="Z346" i="1"/>
  <c r="Z345" i="1"/>
  <c r="Z344" i="1"/>
  <c r="Z343" i="1"/>
  <c r="Z342" i="1"/>
  <c r="Z341" i="1"/>
  <c r="Z340" i="1"/>
  <c r="Z339" i="1"/>
  <c r="Z338" i="1"/>
  <c r="Z337" i="1"/>
  <c r="Z336" i="1"/>
  <c r="Z335" i="1"/>
  <c r="Z334" i="1"/>
  <c r="Z333" i="1"/>
  <c r="Z332" i="1"/>
  <c r="Z331" i="1"/>
  <c r="Z330" i="1"/>
  <c r="Z329" i="1"/>
  <c r="Z328" i="1"/>
  <c r="Z327" i="1"/>
  <c r="Z326" i="1"/>
  <c r="Z325" i="1"/>
  <c r="Z324" i="1"/>
  <c r="Z323" i="1"/>
  <c r="Z322" i="1"/>
  <c r="Z321" i="1"/>
  <c r="Z320" i="1"/>
  <c r="Z319" i="1"/>
  <c r="Z318" i="1"/>
  <c r="Z312" i="1"/>
  <c r="Z311" i="1"/>
  <c r="Z310" i="1"/>
  <c r="Z309" i="1"/>
  <c r="Z308" i="1"/>
  <c r="Z306" i="1"/>
  <c r="AC289" i="1"/>
  <c r="Z289" i="1"/>
  <c r="AC288" i="1"/>
  <c r="Z288" i="1"/>
  <c r="AC287" i="1"/>
  <c r="Z287" i="1"/>
  <c r="AC286" i="1"/>
  <c r="Z286" i="1"/>
  <c r="AC285" i="1"/>
  <c r="Z285" i="1"/>
  <c r="AC284" i="1"/>
  <c r="Z284" i="1"/>
  <c r="AC283" i="1"/>
  <c r="Z283" i="1"/>
  <c r="AC282" i="1"/>
  <c r="Z282" i="1"/>
  <c r="AC281" i="1"/>
  <c r="Z281" i="1"/>
  <c r="AC280" i="1"/>
  <c r="Z280" i="1"/>
  <c r="AC278" i="1"/>
  <c r="Z278" i="1"/>
  <c r="AC277" i="1"/>
  <c r="Z277" i="1"/>
  <c r="AC276" i="1"/>
  <c r="Z276" i="1"/>
  <c r="AC275" i="1"/>
  <c r="Z275" i="1"/>
  <c r="AC274" i="1"/>
  <c r="Z274" i="1"/>
  <c r="AC273" i="1"/>
  <c r="Z273" i="1"/>
  <c r="AC272" i="1"/>
  <c r="Z272" i="1"/>
  <c r="AC271" i="1"/>
  <c r="Z271" i="1"/>
  <c r="AC270" i="1"/>
  <c r="Z270" i="1"/>
  <c r="AC269" i="1"/>
  <c r="Z269" i="1"/>
  <c r="AC268" i="1"/>
  <c r="Z268" i="1"/>
  <c r="AC267" i="1"/>
  <c r="Z267" i="1"/>
  <c r="AC266" i="1"/>
  <c r="Z266" i="1"/>
  <c r="AC265" i="1"/>
  <c r="Z265" i="1"/>
  <c r="AC264" i="1"/>
  <c r="Z264" i="1"/>
  <c r="AC263" i="1"/>
  <c r="Z263" i="1"/>
  <c r="AC262" i="1"/>
  <c r="Z262" i="1"/>
  <c r="AC261" i="1"/>
  <c r="Z261" i="1"/>
  <c r="AC260" i="1"/>
  <c r="Z260" i="1"/>
  <c r="AC259" i="1"/>
  <c r="Z259" i="1"/>
  <c r="AC258" i="1"/>
  <c r="Z258" i="1"/>
  <c r="AC257" i="1"/>
  <c r="Z257" i="1"/>
  <c r="AC256" i="1"/>
  <c r="Z256" i="1"/>
  <c r="AC255" i="1"/>
  <c r="Z255" i="1"/>
  <c r="AC254" i="1"/>
  <c r="Z254" i="1"/>
  <c r="AC253" i="1"/>
  <c r="Z253" i="1"/>
  <c r="AC252" i="1"/>
  <c r="Z252" i="1"/>
  <c r="AC251" i="1"/>
  <c r="Z251" i="1"/>
  <c r="AC250" i="1"/>
  <c r="Z250" i="1"/>
  <c r="AC249" i="1"/>
  <c r="Z249" i="1"/>
  <c r="AC248" i="1"/>
  <c r="Z248" i="1"/>
  <c r="AC247" i="1"/>
  <c r="Z247" i="1"/>
  <c r="AC246" i="1"/>
  <c r="Z246" i="1"/>
  <c r="AC244" i="1"/>
  <c r="Z244" i="1"/>
  <c r="AC243" i="1"/>
  <c r="Z243" i="1"/>
  <c r="AC242" i="1"/>
  <c r="Z242" i="1"/>
  <c r="AC241" i="1"/>
  <c r="AC240" i="1"/>
  <c r="Z240" i="1"/>
  <c r="AC239" i="1"/>
  <c r="Z239" i="1"/>
  <c r="AC238" i="1"/>
  <c r="Z238" i="1"/>
  <c r="AC237" i="1"/>
  <c r="Z237" i="1"/>
  <c r="AC236" i="1"/>
  <c r="Z236" i="1"/>
  <c r="AC235" i="1"/>
  <c r="Z235" i="1"/>
  <c r="AC234" i="1"/>
  <c r="Z234" i="1"/>
  <c r="AC233" i="1"/>
  <c r="Z233" i="1"/>
  <c r="Z232" i="1"/>
  <c r="Z231" i="1"/>
  <c r="Z230" i="1"/>
  <c r="Z229" i="1"/>
  <c r="Z228" i="1"/>
  <c r="Z227" i="1"/>
  <c r="Z226" i="1"/>
  <c r="Z225" i="1"/>
  <c r="Z224" i="1"/>
  <c r="Z223" i="1"/>
  <c r="Z222" i="1"/>
  <c r="Z221" i="1"/>
  <c r="Z220" i="1"/>
  <c r="Z219" i="1"/>
  <c r="Z218" i="1"/>
  <c r="Z217" i="1"/>
  <c r="Z216" i="1"/>
  <c r="Z215" i="1"/>
  <c r="Z214" i="1"/>
  <c r="Z213" i="1"/>
  <c r="Z212" i="1"/>
  <c r="Z211" i="1"/>
  <c r="Z210" i="1"/>
  <c r="Z209" i="1"/>
  <c r="Z208" i="1"/>
  <c r="Z207" i="1"/>
  <c r="Z206" i="1"/>
  <c r="Z205" i="1"/>
  <c r="Z204" i="1"/>
  <c r="Z203" i="1"/>
  <c r="Z202" i="1"/>
  <c r="Z201" i="1"/>
  <c r="Z200" i="1"/>
  <c r="Z199" i="1"/>
  <c r="Z198" i="1"/>
  <c r="Z197" i="1"/>
  <c r="Z196" i="1"/>
  <c r="Z195" i="1"/>
  <c r="Z194" i="1"/>
  <c r="Z193" i="1"/>
  <c r="Z192" i="1"/>
  <c r="Z191" i="1"/>
  <c r="Z190" i="1"/>
  <c r="Z189" i="1"/>
  <c r="Z188" i="1"/>
  <c r="Z187" i="1"/>
  <c r="Z186" i="1"/>
  <c r="Z185" i="1"/>
  <c r="Z184" i="1"/>
  <c r="Z183" i="1"/>
  <c r="Z182" i="1"/>
  <c r="Z181" i="1"/>
  <c r="Z180" i="1"/>
  <c r="Z179" i="1"/>
  <c r="Z178" i="1"/>
  <c r="Z177" i="1"/>
  <c r="Z176" i="1"/>
  <c r="Z175" i="1"/>
  <c r="Z174" i="1"/>
  <c r="Z173" i="1"/>
  <c r="Z172" i="1"/>
  <c r="Z171" i="1"/>
  <c r="Z170" i="1"/>
  <c r="Z169" i="1"/>
  <c r="Z168" i="1"/>
  <c r="Z167" i="1"/>
  <c r="Z166" i="1"/>
  <c r="Z165" i="1"/>
  <c r="Z164" i="1"/>
  <c r="Z1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久喜市</author>
  </authors>
  <commentList>
    <comment ref="N4" authorId="0" shapeId="0" xr:uid="{B1A39D8B-70B8-45E8-9840-0603FD0C7E4B}">
      <text>
        <r>
          <rPr>
            <b/>
            <sz val="14"/>
            <color indexed="81"/>
            <rFont val="游ゴシック"/>
            <family val="3"/>
            <charset val="128"/>
            <scheme val="minor"/>
          </rPr>
          <t xml:space="preserve">【街区形状(X列)：選択肢】　※複数選択可
</t>
        </r>
        <r>
          <rPr>
            <sz val="14"/>
            <color indexed="81"/>
            <rFont val="游ゴシック"/>
            <family val="3"/>
            <charset val="128"/>
            <scheme val="minor"/>
          </rPr>
          <t>①住宅地　②駅前　③路線沿い(バス等)　④繁華街　⑤住宅団地
⑥住工混在地帯　⑦ショッピングモール内　⑧その他(自由記述)</t>
        </r>
      </text>
    </comment>
    <comment ref="K630" authorId="1" shapeId="0" xr:uid="{3B42E72D-2D0D-40FA-BAD3-DAFDED11F319}">
      <text>
        <r>
          <rPr>
            <b/>
            <sz val="14"/>
            <color indexed="81"/>
            <rFont val="ＭＳ Ｐゴシック"/>
            <family val="3"/>
            <charset val="128"/>
          </rPr>
          <t>60,000円×12ヶ月</t>
        </r>
      </text>
    </comment>
  </commentList>
</comments>
</file>

<file path=xl/sharedStrings.xml><?xml version="1.0" encoding="utf-8"?>
<sst xmlns="http://schemas.openxmlformats.org/spreadsheetml/2006/main" count="6294" uniqueCount="3128">
  <si>
    <r>
      <t>業種構成　</t>
    </r>
    <r>
      <rPr>
        <sz val="12"/>
        <rFont val="メイリオ"/>
        <family val="3"/>
        <charset val="128"/>
      </rPr>
      <t>※会員非会員問わず商店街区内に存在している店舗</t>
    </r>
    <rPh sb="0" eb="2">
      <t>ギョウシュ</t>
    </rPh>
    <rPh sb="2" eb="4">
      <t>コウセイ</t>
    </rPh>
    <rPh sb="6" eb="8">
      <t>カイイン</t>
    </rPh>
    <rPh sb="8" eb="11">
      <t>ヒカイイン</t>
    </rPh>
    <rPh sb="11" eb="12">
      <t>ト</t>
    </rPh>
    <rPh sb="14" eb="17">
      <t>ショウテンガイ</t>
    </rPh>
    <rPh sb="17" eb="19">
      <t>クナイ</t>
    </rPh>
    <rPh sb="20" eb="22">
      <t>ソンザイ</t>
    </rPh>
    <rPh sb="26" eb="28">
      <t>テンポ</t>
    </rPh>
    <phoneticPr fontId="8"/>
  </si>
  <si>
    <t>出店・開業に伴う公的支援・施策</t>
    <rPh sb="0" eb="2">
      <t>シュッテン</t>
    </rPh>
    <rPh sb="3" eb="5">
      <t>カイギョウ</t>
    </rPh>
    <rPh sb="6" eb="7">
      <t>トモナ</t>
    </rPh>
    <rPh sb="8" eb="10">
      <t>コウテキ</t>
    </rPh>
    <rPh sb="10" eb="12">
      <t>シエン</t>
    </rPh>
    <rPh sb="13" eb="14">
      <t>セ</t>
    </rPh>
    <rPh sb="14" eb="15">
      <t>サク</t>
    </rPh>
    <phoneticPr fontId="5"/>
  </si>
  <si>
    <t xml:space="preserve">
番号</t>
    <phoneticPr fontId="5"/>
  </si>
  <si>
    <t xml:space="preserve">
市町村番号</t>
    <phoneticPr fontId="5"/>
  </si>
  <si>
    <t xml:space="preserve">
市町村名</t>
    <rPh sb="4" eb="5">
      <t>メイ</t>
    </rPh>
    <phoneticPr fontId="8"/>
  </si>
  <si>
    <t xml:space="preserve">
商店街名</t>
    <phoneticPr fontId="5"/>
  </si>
  <si>
    <t xml:space="preserve">
会員
店舗数</t>
    <phoneticPr fontId="5"/>
  </si>
  <si>
    <t xml:space="preserve">
設立
年月日</t>
    <phoneticPr fontId="5"/>
  </si>
  <si>
    <t xml:space="preserve">
役員会
の回数</t>
    <phoneticPr fontId="5"/>
  </si>
  <si>
    <t xml:space="preserve">
通行量</t>
    <phoneticPr fontId="5"/>
  </si>
  <si>
    <t xml:space="preserve">
会費</t>
    <phoneticPr fontId="5"/>
  </si>
  <si>
    <t xml:space="preserve">
商店街の取組・
その他特記事項(ＰＲしたい内容、開業予定者へのメッセージなど)</t>
    <phoneticPr fontId="5"/>
  </si>
  <si>
    <t xml:space="preserve">
出店・開業して
ほしい業種</t>
    <phoneticPr fontId="5"/>
  </si>
  <si>
    <t xml:space="preserve">
街区形状</t>
    <phoneticPr fontId="5"/>
  </si>
  <si>
    <t>食品・
製造小売</t>
    <rPh sb="0" eb="2">
      <t>ショクヒン</t>
    </rPh>
    <rPh sb="4" eb="6">
      <t>セイゾウ</t>
    </rPh>
    <rPh sb="6" eb="8">
      <t>コウ</t>
    </rPh>
    <phoneticPr fontId="8"/>
  </si>
  <si>
    <t>家庭用品・
日用品・
薬局</t>
    <rPh sb="0" eb="2">
      <t>カテイ</t>
    </rPh>
    <rPh sb="2" eb="4">
      <t>ヨウヒン</t>
    </rPh>
    <rPh sb="6" eb="9">
      <t>ニチヨウヒン</t>
    </rPh>
    <rPh sb="11" eb="13">
      <t>ヤッキョク</t>
    </rPh>
    <phoneticPr fontId="8"/>
  </si>
  <si>
    <t>飲食</t>
    <rPh sb="0" eb="2">
      <t>インショク</t>
    </rPh>
    <phoneticPr fontId="8"/>
  </si>
  <si>
    <t>サービス</t>
    <phoneticPr fontId="8"/>
  </si>
  <si>
    <t>スーパー・コンビニエンスストア</t>
  </si>
  <si>
    <t>その他</t>
    <rPh sb="2" eb="3">
      <t>タ</t>
    </rPh>
    <phoneticPr fontId="8"/>
  </si>
  <si>
    <t xml:space="preserve">大型店・チェーン店
</t>
    <rPh sb="0" eb="2">
      <t>オオガタ</t>
    </rPh>
    <rPh sb="8" eb="9">
      <t>テン</t>
    </rPh>
    <phoneticPr fontId="8"/>
  </si>
  <si>
    <t>大型店・チェーン店
(店名)</t>
    <rPh sb="0" eb="2">
      <t>オオガタ</t>
    </rPh>
    <rPh sb="8" eb="9">
      <t>テン</t>
    </rPh>
    <rPh sb="11" eb="13">
      <t>テンメイ</t>
    </rPh>
    <phoneticPr fontId="8"/>
  </si>
  <si>
    <t xml:space="preserve">
周辺の集客施設・
地域資源等(名称)</t>
    <phoneticPr fontId="5"/>
  </si>
  <si>
    <t>事業名①</t>
    <rPh sb="0" eb="2">
      <t>ジギョウ</t>
    </rPh>
    <rPh sb="2" eb="3">
      <t>メイ</t>
    </rPh>
    <phoneticPr fontId="5"/>
  </si>
  <si>
    <t>内容①</t>
    <rPh sb="0" eb="2">
      <t>ナイヨウ</t>
    </rPh>
    <phoneticPr fontId="5"/>
  </si>
  <si>
    <t>URL①</t>
    <phoneticPr fontId="5"/>
  </si>
  <si>
    <t>事業名②</t>
    <rPh sb="0" eb="2">
      <t>ジギョウ</t>
    </rPh>
    <rPh sb="2" eb="3">
      <t>メイ</t>
    </rPh>
    <phoneticPr fontId="5"/>
  </si>
  <si>
    <t>内容②</t>
    <rPh sb="0" eb="2">
      <t>ナイヨウ</t>
    </rPh>
    <phoneticPr fontId="5"/>
  </si>
  <si>
    <t>URL②</t>
    <phoneticPr fontId="5"/>
  </si>
  <si>
    <t>事業名③</t>
    <rPh sb="0" eb="2">
      <t>ジギョウ</t>
    </rPh>
    <rPh sb="2" eb="3">
      <t>メイ</t>
    </rPh>
    <phoneticPr fontId="5"/>
  </si>
  <si>
    <t>内容③</t>
    <rPh sb="0" eb="2">
      <t>ナイヨウ</t>
    </rPh>
    <phoneticPr fontId="5"/>
  </si>
  <si>
    <t>URL③</t>
    <phoneticPr fontId="5"/>
  </si>
  <si>
    <t>さいたま市</t>
    <rPh sb="4" eb="5">
      <t>シ</t>
    </rPh>
    <phoneticPr fontId="5"/>
  </si>
  <si>
    <t>西区</t>
    <rPh sb="0" eb="2">
      <t>ニシク</t>
    </rPh>
    <phoneticPr fontId="8"/>
  </si>
  <si>
    <t>指扇中央通り商工会</t>
  </si>
  <si>
    <t>さいたま市西区指扇</t>
    <phoneticPr fontId="10"/>
  </si>
  <si>
    <t/>
  </si>
  <si>
    <t>ほづみ商工会</t>
  </si>
  <si>
    <t>さいたま市西区指扇領辻</t>
    <phoneticPr fontId="10"/>
  </si>
  <si>
    <t>指扇一番通り商栄会</t>
  </si>
  <si>
    <t>さいたま市西区指扇</t>
    <rPh sb="4" eb="5">
      <t>シ</t>
    </rPh>
    <rPh sb="5" eb="7">
      <t>ニシク</t>
    </rPh>
    <rPh sb="7" eb="9">
      <t>サシオウギ</t>
    </rPh>
    <phoneticPr fontId="10"/>
  </si>
  <si>
    <t>清河寺商工会</t>
  </si>
  <si>
    <t>さいたま市西区清河寺</t>
    <rPh sb="7" eb="10">
      <t>セイガンジ</t>
    </rPh>
    <phoneticPr fontId="10"/>
  </si>
  <si>
    <t>内野本郷商工親和会</t>
  </si>
  <si>
    <t>さいたま市西区内野本郷</t>
    <phoneticPr fontId="10"/>
  </si>
  <si>
    <t>指扇中央銀座商工会</t>
  </si>
  <si>
    <t>秋葉商工会</t>
  </si>
  <si>
    <t>さいたま市西区中釘</t>
    <phoneticPr fontId="10"/>
  </si>
  <si>
    <t>三橋六丁目商工振興会</t>
  </si>
  <si>
    <t>さいたま市西区三橋６丁目</t>
    <phoneticPr fontId="10"/>
  </si>
  <si>
    <t>北区</t>
    <rPh sb="0" eb="1">
      <t>キタ</t>
    </rPh>
    <rPh sb="1" eb="2">
      <t>ク</t>
    </rPh>
    <phoneticPr fontId="8"/>
  </si>
  <si>
    <t>盆栽町中央通り商店会</t>
  </si>
  <si>
    <t>さいたま市北区盆栽町</t>
    <phoneticPr fontId="10"/>
  </si>
  <si>
    <t>盆栽町桜通り商栄会</t>
  </si>
  <si>
    <t>土呂西口商工幸栄会</t>
  </si>
  <si>
    <t>さいたま市北区土呂町１丁目</t>
    <phoneticPr fontId="10"/>
  </si>
  <si>
    <t>土呂町二丁目商工親和会</t>
    <rPh sb="3" eb="4">
      <t>２</t>
    </rPh>
    <phoneticPr fontId="5"/>
  </si>
  <si>
    <t>さいたま市北区土呂町２丁目</t>
    <rPh sb="11" eb="13">
      <t>チョウメ</t>
    </rPh>
    <phoneticPr fontId="10"/>
  </si>
  <si>
    <t>前原商業組合</t>
  </si>
  <si>
    <t>さいたま市北区宮原町１丁目</t>
    <rPh sb="7" eb="10">
      <t>ミヤハラチョウ</t>
    </rPh>
    <rPh sb="11" eb="13">
      <t>チョウメ</t>
    </rPh>
    <phoneticPr fontId="10"/>
  </si>
  <si>
    <t>きらら商店街振興組合</t>
  </si>
  <si>
    <t>さいたま市北区日進町２丁目</t>
    <rPh sb="4" eb="5">
      <t>シ</t>
    </rPh>
    <rPh sb="11" eb="13">
      <t>チョウメ</t>
    </rPh>
    <phoneticPr fontId="10"/>
  </si>
  <si>
    <t>宮原町三丁目商工会</t>
  </si>
  <si>
    <t>さいたま市北区宮原町３丁目</t>
    <phoneticPr fontId="10"/>
  </si>
  <si>
    <t>吉一灯和会</t>
  </si>
  <si>
    <t>さいたま市北区吉野町１丁目</t>
    <phoneticPr fontId="10"/>
  </si>
  <si>
    <t>さいたま北商工協同組合</t>
  </si>
  <si>
    <t>さいたま市北区宮原町３丁目</t>
    <rPh sb="7" eb="10">
      <t>ﾐﾔﾊﾗﾁｮｳ</t>
    </rPh>
    <rPh sb="11" eb="13">
      <t>ﾁｮｳﾒ</t>
    </rPh>
    <phoneticPr fontId="10" type="halfwidthKatakana"/>
  </si>
  <si>
    <t>東大成町商工親和会</t>
  </si>
  <si>
    <t>さいたま市北区東大成町１丁目</t>
    <phoneticPr fontId="10"/>
  </si>
  <si>
    <t>大宮区</t>
    <rPh sb="0" eb="2">
      <t>オオミヤ</t>
    </rPh>
    <rPh sb="2" eb="3">
      <t>ク</t>
    </rPh>
    <phoneticPr fontId="8"/>
  </si>
  <si>
    <t>三橋一丁目商工親和会</t>
    <rPh sb="2" eb="3">
      <t>１</t>
    </rPh>
    <phoneticPr fontId="8"/>
  </si>
  <si>
    <t>さいたま市大宮区三橋１丁目</t>
    <phoneticPr fontId="10"/>
  </si>
  <si>
    <t>三橋商店会</t>
  </si>
  <si>
    <t>さいたま市大宮区上小町</t>
    <phoneticPr fontId="10"/>
  </si>
  <si>
    <t>大成三丁目商工会</t>
  </si>
  <si>
    <t>さいたま市大宮区大成町３丁目</t>
    <phoneticPr fontId="10"/>
  </si>
  <si>
    <t>大宮スカイビル商店会</t>
  </si>
  <si>
    <t>さいたま市大宮区桜木町１丁目</t>
    <phoneticPr fontId="10"/>
  </si>
  <si>
    <t>大宮西口商店会協同組合</t>
  </si>
  <si>
    <t>DOM専門店会</t>
  </si>
  <si>
    <t>さいたま市大宮区桜木町２丁目</t>
    <phoneticPr fontId="10"/>
  </si>
  <si>
    <t>大宮西口富士見通り商店会</t>
  </si>
  <si>
    <t>さいたま市大宮区桜木町２丁目</t>
    <rPh sb="12" eb="14">
      <t>チョウメ</t>
    </rPh>
    <phoneticPr fontId="10"/>
  </si>
  <si>
    <t>桜木親交会</t>
  </si>
  <si>
    <t>桜盛会</t>
  </si>
  <si>
    <t>大宮白鳩商工会</t>
  </si>
  <si>
    <t>桜中央商店会</t>
  </si>
  <si>
    <t>さいたま市大宮区桜木町４丁目</t>
    <phoneticPr fontId="10"/>
  </si>
  <si>
    <t>さくら四条通り商店会</t>
  </si>
  <si>
    <t>北袋町商工親和会</t>
  </si>
  <si>
    <t>さいたま市大宮区北袋町１丁目</t>
    <rPh sb="4" eb="5">
      <t>ｼ</t>
    </rPh>
    <rPh sb="5" eb="7">
      <t>ｵｵﾐﾔ</t>
    </rPh>
    <rPh sb="8" eb="10">
      <t>ｷﾀﾌﾞｸﾛ</t>
    </rPh>
    <rPh sb="10" eb="11">
      <t>ﾏﾁ</t>
    </rPh>
    <rPh sb="12" eb="14">
      <t>ﾁｮｳﾒ</t>
    </rPh>
    <phoneticPr fontId="10" type="halfwidthKatakana"/>
  </si>
  <si>
    <t>大宮吉敷町商工振興会</t>
  </si>
  <si>
    <t>さいたま市大宮区吉敷町１丁目</t>
    <rPh sb="12" eb="14">
      <t>チョウメ</t>
    </rPh>
    <phoneticPr fontId="10"/>
  </si>
  <si>
    <t>浅間町商工振興会</t>
  </si>
  <si>
    <t>さいたま市大宮区浅間町２丁目</t>
    <rPh sb="12" eb="14">
      <t>チョウメ</t>
    </rPh>
    <phoneticPr fontId="10"/>
  </si>
  <si>
    <t>天沼商工親交会商店会</t>
  </si>
  <si>
    <t>さいたま市大宮区天沼町１丁目</t>
    <phoneticPr fontId="10"/>
  </si>
  <si>
    <t>氷川本通り商店会</t>
  </si>
  <si>
    <t>さいたま市大宮区高鼻町１丁目</t>
    <rPh sb="8" eb="11">
      <t>タカハナチョウ</t>
    </rPh>
    <rPh sb="12" eb="14">
      <t>チョウメ</t>
    </rPh>
    <phoneticPr fontId="10"/>
  </si>
  <si>
    <t>大宮土手町商工会</t>
  </si>
  <si>
    <t>さいたま市大宮区土手町１丁目</t>
    <phoneticPr fontId="10"/>
  </si>
  <si>
    <t>住吉通り商店会</t>
  </si>
  <si>
    <t>さいたま市大宮区宮町１丁目</t>
    <phoneticPr fontId="10"/>
  </si>
  <si>
    <t>大宮銀座商店街協同組合</t>
  </si>
  <si>
    <t>大宮一番街商店街協同組合</t>
  </si>
  <si>
    <t>さいたま市大宮区宮町１丁目</t>
    <rPh sb="4" eb="5">
      <t>シ</t>
    </rPh>
    <rPh sb="5" eb="8">
      <t>オオミヤク</t>
    </rPh>
    <rPh sb="8" eb="10">
      <t>ミヤチョウ</t>
    </rPh>
    <rPh sb="11" eb="13">
      <t>チョウメ</t>
    </rPh>
    <phoneticPr fontId="10"/>
  </si>
  <si>
    <t>ファンキー横丁商店会</t>
  </si>
  <si>
    <t>宮町商栄会</t>
  </si>
  <si>
    <t>さいたま市大宮区宮町２丁目</t>
    <rPh sb="11" eb="13">
      <t>チョウメ</t>
    </rPh>
    <phoneticPr fontId="10"/>
  </si>
  <si>
    <t>ときわ通り商店会</t>
  </si>
  <si>
    <t>さいたま市大宮区宮町２丁目</t>
    <phoneticPr fontId="10"/>
  </si>
  <si>
    <t>宮町大栄会</t>
  </si>
  <si>
    <t>さいたま市大宮区宮町３丁目</t>
    <phoneticPr fontId="10"/>
  </si>
  <si>
    <t>大宮北銀座協栄会</t>
  </si>
  <si>
    <t>さいたま市大宮区宮町４丁目</t>
    <phoneticPr fontId="10"/>
  </si>
  <si>
    <t>大宮平和通商店会</t>
  </si>
  <si>
    <t>さいたま市大宮区宮町５丁目</t>
    <phoneticPr fontId="10"/>
  </si>
  <si>
    <t>ウエストサイドストリート商店会</t>
  </si>
  <si>
    <t>さいたま市大宮区大門町１丁目</t>
    <phoneticPr fontId="10"/>
  </si>
  <si>
    <t>すずらん通り正栄会</t>
  </si>
  <si>
    <t>大宮仲仙道中央商店街協同組合</t>
  </si>
  <si>
    <t>さいたま市大宮区大門町２丁目</t>
    <rPh sb="5" eb="7">
      <t>オオミヤ</t>
    </rPh>
    <rPh sb="7" eb="8">
      <t>ク</t>
    </rPh>
    <rPh sb="8" eb="11">
      <t>ダイモンチョウ</t>
    </rPh>
    <rPh sb="12" eb="14">
      <t>チョウメ</t>
    </rPh>
    <phoneticPr fontId="10"/>
  </si>
  <si>
    <t>大宮東口駅前通り新昭栄会</t>
    <phoneticPr fontId="5"/>
  </si>
  <si>
    <t>一の宮通り商店会</t>
  </si>
  <si>
    <t>さいたま市大宮区大門町２丁目</t>
    <phoneticPr fontId="10"/>
  </si>
  <si>
    <t>大門町商店会</t>
  </si>
  <si>
    <t>さいたま市大宮区大門町３丁目</t>
    <phoneticPr fontId="10"/>
  </si>
  <si>
    <t>中央通り商店街広小路会</t>
  </si>
  <si>
    <t>中央通り新栄会</t>
  </si>
  <si>
    <t>南銀座親正会</t>
  </si>
  <si>
    <t>さいたま市大宮区仲町１丁目</t>
    <rPh sb="8" eb="10">
      <t>ナカチョウ</t>
    </rPh>
    <phoneticPr fontId="10"/>
  </si>
  <si>
    <t>なかまち通り照明会</t>
  </si>
  <si>
    <t>さいたま市大宮区仲町２丁目</t>
    <phoneticPr fontId="10"/>
  </si>
  <si>
    <t>中山道照明会</t>
  </si>
  <si>
    <t>仲町三丁目照明会</t>
    <rPh sb="1" eb="2">
      <t>マチ</t>
    </rPh>
    <rPh sb="3" eb="5">
      <t>チョウメ</t>
    </rPh>
    <phoneticPr fontId="8"/>
  </si>
  <si>
    <t>さいたま市大宮区仲町３丁目</t>
    <rPh sb="4" eb="5">
      <t>シ</t>
    </rPh>
    <rPh sb="5" eb="7">
      <t>オオミヤ</t>
    </rPh>
    <rPh sb="7" eb="8">
      <t>ク</t>
    </rPh>
    <rPh sb="8" eb="10">
      <t>ナカチョウ</t>
    </rPh>
    <rPh sb="11" eb="13">
      <t>チョウメ</t>
    </rPh>
    <phoneticPr fontId="10"/>
  </si>
  <si>
    <t>下町商工振興会</t>
  </si>
  <si>
    <t>さいたま市大宮区下町１丁目</t>
    <rPh sb="11" eb="13">
      <t>チョウメ</t>
    </rPh>
    <phoneticPr fontId="10"/>
  </si>
  <si>
    <t>大宮東栄会</t>
  </si>
  <si>
    <t>さいたま市大宮区東町２丁目</t>
    <phoneticPr fontId="10"/>
  </si>
  <si>
    <t>さいたま新都心駅東口中山道商店会</t>
    <rPh sb="4" eb="7">
      <t>ｼﾝﾄｼﾝ</t>
    </rPh>
    <rPh sb="7" eb="8">
      <t>ｴｷ</t>
    </rPh>
    <rPh sb="8" eb="10">
      <t>ﾋｶﾞｼｸﾞﾁ</t>
    </rPh>
    <rPh sb="10" eb="13">
      <t>ﾅｶｾﾝﾄﾞｳ</t>
    </rPh>
    <rPh sb="13" eb="15">
      <t>ｼｮｳﾃﾝ</t>
    </rPh>
    <rPh sb="15" eb="16">
      <t>ｶｲ</t>
    </rPh>
    <phoneticPr fontId="8" type="halfwidthKatakana"/>
  </si>
  <si>
    <t>さいたま市大宮区吉敷町４丁目</t>
    <rPh sb="8" eb="11">
      <t>キシキチョウ</t>
    </rPh>
    <rPh sb="12" eb="14">
      <t>チョウメ</t>
    </rPh>
    <phoneticPr fontId="10"/>
  </si>
  <si>
    <t>大宮西口中央エリア商店会</t>
    <rPh sb="0" eb="2">
      <t>オオミヤ</t>
    </rPh>
    <phoneticPr fontId="5"/>
  </si>
  <si>
    <t>さくら小路弥生会</t>
    <rPh sb="3" eb="5">
      <t>コウジ</t>
    </rPh>
    <rPh sb="5" eb="7">
      <t>ヤヨイ</t>
    </rPh>
    <rPh sb="7" eb="8">
      <t>カイ</t>
    </rPh>
    <phoneticPr fontId="11"/>
  </si>
  <si>
    <t>大宮区</t>
    <rPh sb="0" eb="3">
      <t>オオミヤク</t>
    </rPh>
    <phoneticPr fontId="5"/>
  </si>
  <si>
    <t>大宮商店街連合会</t>
  </si>
  <si>
    <t>見沼区</t>
    <rPh sb="0" eb="2">
      <t>ミヌマ</t>
    </rPh>
    <rPh sb="2" eb="3">
      <t>ク</t>
    </rPh>
    <phoneticPr fontId="8"/>
  </si>
  <si>
    <t>大砂土東商工会</t>
  </si>
  <si>
    <t>さいたま市見沼区大和田町１丁目</t>
    <phoneticPr fontId="10"/>
  </si>
  <si>
    <t>大和田ふれあい通り商店会</t>
  </si>
  <si>
    <t>さいたま市見沼区大和田町１丁目</t>
    <rPh sb="4" eb="5">
      <t>ｼ</t>
    </rPh>
    <rPh sb="13" eb="15">
      <t>ﾁｮｳﾒ</t>
    </rPh>
    <phoneticPr fontId="10" type="halfwidthKatakana"/>
  </si>
  <si>
    <t>大和田銀座商店会</t>
  </si>
  <si>
    <t>さいたま市見沼区大和田町２丁目</t>
    <phoneticPr fontId="10"/>
  </si>
  <si>
    <t>東大宮商工会</t>
  </si>
  <si>
    <t>さいたま市見沼区東大宮４丁目</t>
    <rPh sb="12" eb="14">
      <t>チョウメ</t>
    </rPh>
    <phoneticPr fontId="10"/>
  </si>
  <si>
    <t>東大宮名店会</t>
  </si>
  <si>
    <t>さいたま市見沼区東大宮５丁目</t>
    <phoneticPr fontId="10"/>
  </si>
  <si>
    <t>東大宮銀座会</t>
  </si>
  <si>
    <t>東大宮商店会</t>
  </si>
  <si>
    <t>東大宮６丁目商工親睦会</t>
  </si>
  <si>
    <t>さいたま市見沼区東大宮６丁目</t>
    <phoneticPr fontId="10"/>
  </si>
  <si>
    <t>東新井名店街</t>
  </si>
  <si>
    <t>さいたま市見沼区東新井</t>
    <phoneticPr fontId="10"/>
  </si>
  <si>
    <t>片柳商工会</t>
  </si>
  <si>
    <t>さいたま市見沼区東新井</t>
    <rPh sb="8" eb="9">
      <t>ヒガシ</t>
    </rPh>
    <rPh sb="9" eb="11">
      <t>アライ</t>
    </rPh>
    <phoneticPr fontId="10"/>
  </si>
  <si>
    <t>南中野商店会</t>
  </si>
  <si>
    <t>さいたま市見沼区南中野</t>
    <rPh sb="8" eb="9">
      <t>ミナミ</t>
    </rPh>
    <rPh sb="9" eb="11">
      <t>ナカノ</t>
    </rPh>
    <phoneticPr fontId="10"/>
  </si>
  <si>
    <t>大谷商店会</t>
  </si>
  <si>
    <t>さいたま市見沼区大谷</t>
    <phoneticPr fontId="10"/>
  </si>
  <si>
    <t>神宮台商店会</t>
  </si>
  <si>
    <t>さいたま市見沼区東宮下</t>
    <phoneticPr fontId="10"/>
  </si>
  <si>
    <t>七里商工会</t>
  </si>
  <si>
    <t>さいたま市見沼区東門前</t>
    <rPh sb="8" eb="11">
      <t>ヒガシモンゼン</t>
    </rPh>
    <phoneticPr fontId="10"/>
  </si>
  <si>
    <t>中央区</t>
    <rPh sb="0" eb="2">
      <t>チュウオウ</t>
    </rPh>
    <rPh sb="2" eb="3">
      <t>ク</t>
    </rPh>
    <phoneticPr fontId="8"/>
  </si>
  <si>
    <t>北与野・新都心商店会</t>
    <rPh sb="4" eb="7">
      <t>シントシン</t>
    </rPh>
    <phoneticPr fontId="8"/>
  </si>
  <si>
    <t>さいたま市中央区上落合２丁目</t>
    <phoneticPr fontId="10"/>
  </si>
  <si>
    <t>与野銀座商店街協同組合</t>
  </si>
  <si>
    <t>さいたま市中央区下落合</t>
    <rPh sb="8" eb="11">
      <t>シモオチアイ</t>
    </rPh>
    <phoneticPr fontId="10"/>
  </si>
  <si>
    <t>笠間通り商店会</t>
  </si>
  <si>
    <t>さいたま市中央区下落合６丁目</t>
    <rPh sb="12" eb="14">
      <t>チョウメ</t>
    </rPh>
    <phoneticPr fontId="10"/>
  </si>
  <si>
    <t>与野中央通り商友会</t>
  </si>
  <si>
    <t>さいたま市中央区下落合５丁目</t>
    <phoneticPr fontId="10"/>
  </si>
  <si>
    <t>八王子商店会</t>
  </si>
  <si>
    <t>さいたま市中央区八王子３丁目</t>
    <phoneticPr fontId="10"/>
  </si>
  <si>
    <t>円阿弥商店会</t>
  </si>
  <si>
    <t>さいたま市中央区円阿弥２丁目</t>
    <phoneticPr fontId="10"/>
  </si>
  <si>
    <t>仲町商工会</t>
  </si>
  <si>
    <t>さいたま市中央区本町東３丁目</t>
    <phoneticPr fontId="10"/>
  </si>
  <si>
    <t>下町商店会</t>
  </si>
  <si>
    <t>さいたま市中央区本町東２丁目</t>
    <rPh sb="12" eb="14">
      <t>チョウメ</t>
    </rPh>
    <phoneticPr fontId="10"/>
  </si>
  <si>
    <t>上町商店会</t>
  </si>
  <si>
    <t>さいたま市中央区本町西４丁目</t>
    <rPh sb="10" eb="11">
      <t>ニシ</t>
    </rPh>
    <phoneticPr fontId="10"/>
  </si>
  <si>
    <t>与野商店会連合会</t>
  </si>
  <si>
    <t>桜区</t>
    <rPh sb="0" eb="1">
      <t>サクラ</t>
    </rPh>
    <rPh sb="1" eb="2">
      <t>ク</t>
    </rPh>
    <phoneticPr fontId="8"/>
  </si>
  <si>
    <t>埼大通り商店会</t>
  </si>
  <si>
    <t>さいたま市桜区上大久保</t>
    <rPh sb="7" eb="8">
      <t>カミ</t>
    </rPh>
    <rPh sb="8" eb="11">
      <t>オオクボ</t>
    </rPh>
    <phoneticPr fontId="10"/>
  </si>
  <si>
    <t>白鍬商盛会</t>
  </si>
  <si>
    <t>さいたま市桜区白鍬</t>
    <rPh sb="5" eb="7">
      <t>サクラク</t>
    </rPh>
    <rPh sb="7" eb="9">
      <t>シラクワ</t>
    </rPh>
    <phoneticPr fontId="10"/>
  </si>
  <si>
    <t>西浦和駅前商店会</t>
  </si>
  <si>
    <t>さいたま市桜区田島３丁目</t>
    <rPh sb="10" eb="12">
      <t>チョウメ</t>
    </rPh>
    <phoneticPr fontId="10"/>
  </si>
  <si>
    <t>浦和区</t>
    <rPh sb="0" eb="2">
      <t>ウラワ</t>
    </rPh>
    <rPh sb="2" eb="3">
      <t>ク</t>
    </rPh>
    <phoneticPr fontId="8"/>
  </si>
  <si>
    <t>コスタ浦和商店会</t>
  </si>
  <si>
    <t>さいたま市浦和区岸町４丁目</t>
    <phoneticPr fontId="10"/>
  </si>
  <si>
    <t>浦和区</t>
    <rPh sb="0" eb="2">
      <t>ウラワ</t>
    </rPh>
    <rPh sb="2" eb="3">
      <t>ク</t>
    </rPh>
    <phoneticPr fontId="9"/>
  </si>
  <si>
    <t>浦和中央商店会</t>
  </si>
  <si>
    <t>さいたま市浦和区高砂２丁目</t>
    <phoneticPr fontId="10"/>
  </si>
  <si>
    <t>浦和高架下商店会</t>
  </si>
  <si>
    <t>さいたま市浦和区仲町１丁目</t>
    <phoneticPr fontId="10"/>
  </si>
  <si>
    <t>仲一平和街商店会</t>
  </si>
  <si>
    <t>商店街振興組合浦和銀座誠商会</t>
  </si>
  <si>
    <t>うらもん商店街</t>
  </si>
  <si>
    <t>さいたま市浦和区仲町２丁目</t>
    <phoneticPr fontId="10"/>
  </si>
  <si>
    <t>市役所通り商店会</t>
  </si>
  <si>
    <t>常盤１・２丁目商店会</t>
  </si>
  <si>
    <t>さいたま市浦和区常盤１丁目</t>
    <rPh sb="4" eb="5">
      <t>シ</t>
    </rPh>
    <rPh sb="8" eb="10">
      <t>トキワ</t>
    </rPh>
    <rPh sb="11" eb="13">
      <t>チョウメ</t>
    </rPh>
    <phoneticPr fontId="10"/>
  </si>
  <si>
    <t>仲一街商店会</t>
  </si>
  <si>
    <t>岸四商店会</t>
  </si>
  <si>
    <t>岸町商店街</t>
  </si>
  <si>
    <t>さいたま市浦和区岸町６丁目</t>
    <phoneticPr fontId="10"/>
  </si>
  <si>
    <t>県庁通り商友会</t>
  </si>
  <si>
    <t>さいたま市浦和区高砂２丁目</t>
    <rPh sb="5" eb="7">
      <t>ウラワ</t>
    </rPh>
    <rPh sb="7" eb="8">
      <t>ク</t>
    </rPh>
    <rPh sb="8" eb="10">
      <t>タカサゴ</t>
    </rPh>
    <rPh sb="11" eb="13">
      <t>チョウメ</t>
    </rPh>
    <phoneticPr fontId="10"/>
  </si>
  <si>
    <t>コルソ商店会</t>
  </si>
  <si>
    <t>さいたま市浦和区高砂１丁目</t>
    <phoneticPr fontId="10"/>
  </si>
  <si>
    <t>県庁通り商栄会</t>
  </si>
  <si>
    <t>さいたま市浦和区高砂２丁目</t>
    <rPh sb="11" eb="13">
      <t>チョウメ</t>
    </rPh>
    <phoneticPr fontId="10"/>
  </si>
  <si>
    <t>高砂二親会</t>
  </si>
  <si>
    <t>商店街振興組合高砂共栄会</t>
  </si>
  <si>
    <t>前地通り商店会</t>
  </si>
  <si>
    <t>さいたま市浦和区東高砂町</t>
    <phoneticPr fontId="10"/>
  </si>
  <si>
    <t>東仲町商店会</t>
  </si>
  <si>
    <t>さいたま市浦和区東仲町</t>
    <phoneticPr fontId="10"/>
  </si>
  <si>
    <t>浦和駅東口大通り商店会</t>
  </si>
  <si>
    <t>さいたま市浦和区東高砂町</t>
    <rPh sb="8" eb="9">
      <t>ヒガシ</t>
    </rPh>
    <rPh sb="9" eb="11">
      <t>タカサゴ</t>
    </rPh>
    <rPh sb="11" eb="12">
      <t>チョウ</t>
    </rPh>
    <phoneticPr fontId="10"/>
  </si>
  <si>
    <t>東本太商店会</t>
  </si>
  <si>
    <t>さいたま市浦和区本太１丁目</t>
    <phoneticPr fontId="10"/>
  </si>
  <si>
    <t>本太中央商店会</t>
  </si>
  <si>
    <t>さいたま市浦和区本太２丁目</t>
    <phoneticPr fontId="10"/>
  </si>
  <si>
    <t>木崎共栄会</t>
  </si>
  <si>
    <t>さいたま市浦和区木崎５丁目</t>
    <phoneticPr fontId="10"/>
  </si>
  <si>
    <t>大東商工会</t>
  </si>
  <si>
    <t>さいたま市浦和区大東３丁目</t>
    <phoneticPr fontId="10"/>
  </si>
  <si>
    <t>北浦和西口振興会</t>
  </si>
  <si>
    <t>さいたま市浦和区常盤９丁目</t>
    <phoneticPr fontId="10"/>
  </si>
  <si>
    <t>北浦和西口銀座商店街振興組合</t>
  </si>
  <si>
    <t>さいたま市浦和区北浦和４丁目</t>
    <phoneticPr fontId="10"/>
  </si>
  <si>
    <t>北浦和西口商店会</t>
  </si>
  <si>
    <t>さいたま市浦和区常盤１０丁目</t>
    <rPh sb="8" eb="10">
      <t>トキワ</t>
    </rPh>
    <rPh sb="12" eb="14">
      <t>チョウメ</t>
    </rPh>
    <phoneticPr fontId="10"/>
  </si>
  <si>
    <t>ホップ南通り商店会</t>
  </si>
  <si>
    <t>さいたま市浦和区常盤３丁目</t>
    <phoneticPr fontId="10"/>
  </si>
  <si>
    <t>北浦和南銀座会</t>
  </si>
  <si>
    <t>さいたま市浦和区常盤３丁目</t>
    <rPh sb="4" eb="5">
      <t>シ</t>
    </rPh>
    <rPh sb="5" eb="7">
      <t>ウラワ</t>
    </rPh>
    <rPh sb="7" eb="8">
      <t>ク</t>
    </rPh>
    <rPh sb="8" eb="10">
      <t>トキワ</t>
    </rPh>
    <rPh sb="11" eb="13">
      <t>チョウメ</t>
    </rPh>
    <phoneticPr fontId="10"/>
  </si>
  <si>
    <t>北浦和GINZAﾚｯｽﾞ商店会</t>
  </si>
  <si>
    <t>さいたま市浦和区北浦和１丁目</t>
    <rPh sb="4" eb="5">
      <t>シ</t>
    </rPh>
    <rPh sb="5" eb="7">
      <t>ウラワ</t>
    </rPh>
    <rPh sb="7" eb="8">
      <t>ク</t>
    </rPh>
    <rPh sb="8" eb="11">
      <t>キタウラワ</t>
    </rPh>
    <rPh sb="12" eb="14">
      <t>チョウメ</t>
    </rPh>
    <phoneticPr fontId="10"/>
  </si>
  <si>
    <t>栄通り商店会</t>
  </si>
  <si>
    <t>さいたま市浦和区北浦和１丁目</t>
    <rPh sb="12" eb="14">
      <t>チョウメ</t>
    </rPh>
    <phoneticPr fontId="10"/>
  </si>
  <si>
    <t>浦高通り商店会</t>
  </si>
  <si>
    <t>さいたま市浦和区北浦和１丁目</t>
    <rPh sb="4" eb="5">
      <t>シ</t>
    </rPh>
    <rPh sb="5" eb="7">
      <t>ウラワ</t>
    </rPh>
    <rPh sb="7" eb="8">
      <t>ク</t>
    </rPh>
    <rPh sb="8" eb="9">
      <t>キタ</t>
    </rPh>
    <rPh sb="9" eb="11">
      <t>ウラワ</t>
    </rPh>
    <rPh sb="12" eb="14">
      <t>チョウメ</t>
    </rPh>
    <phoneticPr fontId="10"/>
  </si>
  <si>
    <t>北浦和共栄会</t>
  </si>
  <si>
    <t>北浦和平和通り商店会</t>
    <rPh sb="0" eb="3">
      <t>キタウラワ</t>
    </rPh>
    <rPh sb="3" eb="5">
      <t>ヘイワ</t>
    </rPh>
    <rPh sb="5" eb="6">
      <t>ドオ</t>
    </rPh>
    <rPh sb="7" eb="10">
      <t>ショウテンカイ</t>
    </rPh>
    <phoneticPr fontId="8"/>
  </si>
  <si>
    <t>さいたま市浦和区北浦和３丁目</t>
    <rPh sb="4" eb="5">
      <t>シ</t>
    </rPh>
    <rPh sb="5" eb="7">
      <t>ウラワ</t>
    </rPh>
    <rPh sb="7" eb="8">
      <t>ク</t>
    </rPh>
    <rPh sb="8" eb="11">
      <t>キタウラワ</t>
    </rPh>
    <rPh sb="12" eb="14">
      <t>チョウメ</t>
    </rPh>
    <phoneticPr fontId="10"/>
  </si>
  <si>
    <t>二ﾂ橋商栄会</t>
  </si>
  <si>
    <t>さいたま市浦和区本太５丁目</t>
    <phoneticPr fontId="10"/>
  </si>
  <si>
    <t>浦和区</t>
    <rPh sb="0" eb="3">
      <t>ウラワク</t>
    </rPh>
    <phoneticPr fontId="5"/>
  </si>
  <si>
    <t>さいたま市浦和商店会連合会</t>
  </si>
  <si>
    <t>浦和区</t>
    <rPh sb="0" eb="2">
      <t>ウラワ</t>
    </rPh>
    <rPh sb="2" eb="3">
      <t>ク</t>
    </rPh>
    <phoneticPr fontId="5"/>
  </si>
  <si>
    <t>三州屋商店会</t>
  </si>
  <si>
    <t>南区</t>
    <rPh sb="0" eb="1">
      <t>ミナミ</t>
    </rPh>
    <rPh sb="1" eb="2">
      <t>ク</t>
    </rPh>
    <phoneticPr fontId="8"/>
  </si>
  <si>
    <t>マーレ商店会</t>
  </si>
  <si>
    <t>さいたま市南区白幡５丁目</t>
    <phoneticPr fontId="10"/>
  </si>
  <si>
    <t>鹿手袋商店会</t>
    <phoneticPr fontId="5"/>
  </si>
  <si>
    <t>さいたま市南区鹿手袋３丁目</t>
    <phoneticPr fontId="10"/>
  </si>
  <si>
    <t>白幡商店会</t>
  </si>
  <si>
    <t>さいたま市南区白幡２丁目</t>
    <rPh sb="10" eb="12">
      <t>チョウメ</t>
    </rPh>
    <phoneticPr fontId="10"/>
  </si>
  <si>
    <t>浦和六辻商店会</t>
    <rPh sb="0" eb="2">
      <t>ウラワ</t>
    </rPh>
    <phoneticPr fontId="8"/>
  </si>
  <si>
    <t>さいたま市南区辻２丁目</t>
    <phoneticPr fontId="10"/>
  </si>
  <si>
    <t>南高通り商店会</t>
  </si>
  <si>
    <t>さいたま市南区辻４丁目</t>
    <phoneticPr fontId="10"/>
  </si>
  <si>
    <t>南浦和西口商店会</t>
  </si>
  <si>
    <t>さいたま市南区文蔵２丁目</t>
    <rPh sb="10" eb="12">
      <t>チョウメ</t>
    </rPh>
    <phoneticPr fontId="10"/>
  </si>
  <si>
    <t>彩の街南浦和商店会</t>
  </si>
  <si>
    <t>さいたま市南区南本町２丁目</t>
    <rPh sb="11" eb="13">
      <t>チョウメ</t>
    </rPh>
    <phoneticPr fontId="10"/>
  </si>
  <si>
    <t>南浦和共栄会</t>
  </si>
  <si>
    <t>さいたま市南区南浦和３丁目</t>
    <phoneticPr fontId="10"/>
  </si>
  <si>
    <t>南浦和商店会</t>
  </si>
  <si>
    <t>さいたま市南区南浦和２丁目</t>
    <phoneticPr fontId="10"/>
  </si>
  <si>
    <t>広ヶ谷戸商店会</t>
  </si>
  <si>
    <t>さいたま市南区広ヶ谷戸</t>
    <phoneticPr fontId="10"/>
  </si>
  <si>
    <t>緑区</t>
    <rPh sb="0" eb="1">
      <t>ミドリ</t>
    </rPh>
    <rPh sb="1" eb="2">
      <t>ク</t>
    </rPh>
    <phoneticPr fontId="8"/>
  </si>
  <si>
    <t>原山商栄会</t>
  </si>
  <si>
    <t>さいたま市緑区原山１丁目</t>
    <phoneticPr fontId="10"/>
  </si>
  <si>
    <t>三室商店会</t>
  </si>
  <si>
    <t>さいたま市緑区三室</t>
    <phoneticPr fontId="10"/>
  </si>
  <si>
    <t>日の出通り商友会</t>
  </si>
  <si>
    <t>さいたま市緑区原山４丁目</t>
    <phoneticPr fontId="10"/>
  </si>
  <si>
    <t>中尾商店会</t>
  </si>
  <si>
    <t>さいたま市緑区中尾</t>
    <rPh sb="7" eb="9">
      <t>ナカオ</t>
    </rPh>
    <phoneticPr fontId="10"/>
  </si>
  <si>
    <t>東浦和中央商店会</t>
  </si>
  <si>
    <t>さいたま市緑区中尾</t>
    <phoneticPr fontId="10"/>
  </si>
  <si>
    <t>東浦和大通り商店会</t>
  </si>
  <si>
    <t>さいたま市緑区東浦和４丁目</t>
    <phoneticPr fontId="10"/>
  </si>
  <si>
    <t>岩槻区</t>
    <rPh sb="0" eb="2">
      <t>イワツキ</t>
    </rPh>
    <rPh sb="2" eb="3">
      <t>ク</t>
    </rPh>
    <phoneticPr fontId="8"/>
  </si>
  <si>
    <t>本丸キラキラ商店会</t>
  </si>
  <si>
    <t>さいたま市岩槻区本丸２丁目</t>
    <phoneticPr fontId="10"/>
  </si>
  <si>
    <t>岩槻駅前商店会</t>
  </si>
  <si>
    <t>さいたま市岩槻区本町３丁目</t>
    <rPh sb="8" eb="10">
      <t>ホンマチ</t>
    </rPh>
    <rPh sb="11" eb="13">
      <t>チョウメ</t>
    </rPh>
    <phoneticPr fontId="10"/>
  </si>
  <si>
    <t>市宿振興会</t>
  </si>
  <si>
    <t>さいたま市岩槻区本町２丁目</t>
    <rPh sb="4" eb="5">
      <t>シ</t>
    </rPh>
    <rPh sb="5" eb="7">
      <t>イワツキ</t>
    </rPh>
    <rPh sb="7" eb="8">
      <t>ク</t>
    </rPh>
    <rPh sb="8" eb="10">
      <t>ホンチョウ</t>
    </rPh>
    <rPh sb="11" eb="13">
      <t>チョウメ</t>
    </rPh>
    <phoneticPr fontId="10"/>
  </si>
  <si>
    <t>一番街商店会</t>
  </si>
  <si>
    <t>さいたま市岩槻区本町３丁目</t>
    <phoneticPr fontId="10"/>
  </si>
  <si>
    <t>本町中央商店会</t>
  </si>
  <si>
    <t>さいたま市岩槻区本町４丁目</t>
    <phoneticPr fontId="10"/>
  </si>
  <si>
    <t xml:space="preserve">栄町通り商友会 </t>
  </si>
  <si>
    <t>区役所通り商店会</t>
  </si>
  <si>
    <t>さいたま市岩槻区本町５丁目</t>
    <phoneticPr fontId="10"/>
  </si>
  <si>
    <t>仲町商店会</t>
  </si>
  <si>
    <t>さいたま市岩槻区仲町１丁目</t>
    <phoneticPr fontId="10"/>
  </si>
  <si>
    <t>西町商店会</t>
  </si>
  <si>
    <t>さいたま市岩槻区西町１丁目</t>
    <phoneticPr fontId="10"/>
  </si>
  <si>
    <t>諏訪商店会</t>
  </si>
  <si>
    <t>さいたま市岩槻区諏訪３丁目</t>
    <phoneticPr fontId="10"/>
  </si>
  <si>
    <t>東岩槻商店会</t>
  </si>
  <si>
    <t>さいたま市岩槻区東岩槻１丁目</t>
    <phoneticPr fontId="10"/>
  </si>
  <si>
    <t>人形町通り親睦会</t>
    <rPh sb="5" eb="7">
      <t>シンボク</t>
    </rPh>
    <rPh sb="7" eb="8">
      <t>カイ</t>
    </rPh>
    <phoneticPr fontId="8"/>
  </si>
  <si>
    <t>さいたま市岩槻区本町１丁目</t>
    <rPh sb="8" eb="9">
      <t>ホン</t>
    </rPh>
    <phoneticPr fontId="10"/>
  </si>
  <si>
    <t>大戸ネオン会</t>
    <rPh sb="0" eb="2">
      <t>オオト</t>
    </rPh>
    <phoneticPr fontId="8"/>
  </si>
  <si>
    <t>さいたま市岩槻区大戸</t>
    <rPh sb="8" eb="10">
      <t>オオド</t>
    </rPh>
    <phoneticPr fontId="10"/>
  </si>
  <si>
    <t>ワッツ専門店会</t>
    <rPh sb="3" eb="6">
      <t>センモンテン</t>
    </rPh>
    <rPh sb="6" eb="7">
      <t>カイ</t>
    </rPh>
    <phoneticPr fontId="8"/>
  </si>
  <si>
    <t>岩槻区</t>
    <rPh sb="0" eb="3">
      <t>イワツキク</t>
    </rPh>
    <phoneticPr fontId="5"/>
  </si>
  <si>
    <t>岩槻商店会連合会</t>
  </si>
  <si>
    <t>川越市</t>
    <rPh sb="0" eb="3">
      <t>カワゴエシ</t>
    </rPh>
    <phoneticPr fontId="8"/>
  </si>
  <si>
    <t>アトレテナント会</t>
    <rPh sb="7" eb="8">
      <t>カイ</t>
    </rPh>
    <phoneticPr fontId="8"/>
  </si>
  <si>
    <t>脇田町</t>
    <rPh sb="0" eb="1">
      <t>ワキ</t>
    </rPh>
    <rPh sb="1" eb="3">
      <t>タマチ</t>
    </rPh>
    <phoneticPr fontId="2"/>
  </si>
  <si>
    <t>2回/年</t>
    <rPh sb="1" eb="2">
      <t>カイ</t>
    </rPh>
    <rPh sb="3" eb="4">
      <t>ネン</t>
    </rPh>
    <phoneticPr fontId="5"/>
  </si>
  <si>
    <t>川越駅</t>
  </si>
  <si>
    <t>川越市空き店舗対策事業補助金</t>
    <rPh sb="0" eb="3">
      <t>カワゴエシ</t>
    </rPh>
    <rPh sb="3" eb="4">
      <t>ア</t>
    </rPh>
    <rPh sb="5" eb="7">
      <t>テンポ</t>
    </rPh>
    <rPh sb="7" eb="9">
      <t>タイサク</t>
    </rPh>
    <rPh sb="9" eb="11">
      <t>ジギョウ</t>
    </rPh>
    <rPh sb="11" eb="14">
      <t>ホジョキン</t>
    </rPh>
    <phoneticPr fontId="5"/>
  </si>
  <si>
    <t>川越市商店街等空き店舗情報登録制度に登録されている物件のうち、過去に商業の用に供されて営業していた実績があり、３か月以上事業が行われていない状態が続いている物件を活用して行う事業に対し、補助金を交付します。
補助金額上限１００万円。</t>
    <rPh sb="0" eb="3">
      <t>カワゴエシ</t>
    </rPh>
    <rPh sb="3" eb="6">
      <t>ショウテンガイ</t>
    </rPh>
    <rPh sb="6" eb="7">
      <t>トウ</t>
    </rPh>
    <rPh sb="7" eb="8">
      <t>ア</t>
    </rPh>
    <rPh sb="9" eb="11">
      <t>テンポ</t>
    </rPh>
    <rPh sb="11" eb="13">
      <t>ジョウホウ</t>
    </rPh>
    <rPh sb="13" eb="15">
      <t>トウロク</t>
    </rPh>
    <rPh sb="15" eb="17">
      <t>セイド</t>
    </rPh>
    <rPh sb="18" eb="20">
      <t>トウロク</t>
    </rPh>
    <rPh sb="25" eb="27">
      <t>ブッケン</t>
    </rPh>
    <rPh sb="31" eb="33">
      <t>カコ</t>
    </rPh>
    <rPh sb="34" eb="36">
      <t>ショウギョウ</t>
    </rPh>
    <rPh sb="37" eb="38">
      <t>ヨウ</t>
    </rPh>
    <rPh sb="39" eb="40">
      <t>キョウ</t>
    </rPh>
    <rPh sb="43" eb="45">
      <t>エイギョウ</t>
    </rPh>
    <rPh sb="49" eb="51">
      <t>ジッセキ</t>
    </rPh>
    <rPh sb="57" eb="60">
      <t>ゲツイジョウ</t>
    </rPh>
    <rPh sb="60" eb="62">
      <t>ジギョウ</t>
    </rPh>
    <rPh sb="63" eb="64">
      <t>オコナ</t>
    </rPh>
    <rPh sb="70" eb="72">
      <t>ジョウタイ</t>
    </rPh>
    <rPh sb="73" eb="74">
      <t>ツヅ</t>
    </rPh>
    <rPh sb="78" eb="80">
      <t>ブッケン</t>
    </rPh>
    <rPh sb="81" eb="83">
      <t>カツヨウ</t>
    </rPh>
    <rPh sb="85" eb="86">
      <t>オコナ</t>
    </rPh>
    <rPh sb="87" eb="89">
      <t>ジギョウ</t>
    </rPh>
    <rPh sb="90" eb="91">
      <t>タイ</t>
    </rPh>
    <rPh sb="93" eb="96">
      <t>ホジョキン</t>
    </rPh>
    <rPh sb="97" eb="99">
      <t>コウフ</t>
    </rPh>
    <rPh sb="104" eb="106">
      <t>ホジョ</t>
    </rPh>
    <rPh sb="106" eb="108">
      <t>キンガク</t>
    </rPh>
    <rPh sb="108" eb="110">
      <t>ジョウゲン</t>
    </rPh>
    <rPh sb="113" eb="115">
      <t>マンエン</t>
    </rPh>
    <phoneticPr fontId="5"/>
  </si>
  <si>
    <t>稲荷町商工睦会</t>
    <rPh sb="0" eb="3">
      <t>イナリチョウ</t>
    </rPh>
    <rPh sb="3" eb="5">
      <t>ショウコウ</t>
    </rPh>
    <rPh sb="5" eb="6">
      <t>ムツミ</t>
    </rPh>
    <rPh sb="6" eb="7">
      <t>カイ</t>
    </rPh>
    <phoneticPr fontId="8"/>
  </si>
  <si>
    <t>稲荷町</t>
    <rPh sb="0" eb="3">
      <t>イナリチョウ</t>
    </rPh>
    <phoneticPr fontId="2"/>
  </si>
  <si>
    <t>3回/年</t>
    <rPh sb="1" eb="2">
      <t>カイ</t>
    </rPh>
    <rPh sb="3" eb="4">
      <t>ネン</t>
    </rPh>
    <phoneticPr fontId="5"/>
  </si>
  <si>
    <t>かすみ商店睦会</t>
    <rPh sb="3" eb="5">
      <t>ショウテン</t>
    </rPh>
    <rPh sb="5" eb="6">
      <t>ムツミ</t>
    </rPh>
    <rPh sb="6" eb="7">
      <t>カイ</t>
    </rPh>
    <phoneticPr fontId="8"/>
  </si>
  <si>
    <t>的場</t>
    <rPh sb="0" eb="2">
      <t>マトバ</t>
    </rPh>
    <phoneticPr fontId="2"/>
  </si>
  <si>
    <t>霞ケ関駅、東京国際大学</t>
    <phoneticPr fontId="5"/>
  </si>
  <si>
    <t>鐘つき堂商店会</t>
    <rPh sb="0" eb="1">
      <t>カネ</t>
    </rPh>
    <rPh sb="3" eb="4">
      <t>ドウ</t>
    </rPh>
    <rPh sb="4" eb="7">
      <t>ショウテンカイ</t>
    </rPh>
    <phoneticPr fontId="8"/>
  </si>
  <si>
    <t>大手町</t>
    <rPh sb="0" eb="3">
      <t>オオテマチ</t>
    </rPh>
    <phoneticPr fontId="2"/>
  </si>
  <si>
    <t>1回/年</t>
    <rPh sb="1" eb="2">
      <t>カイ</t>
    </rPh>
    <rPh sb="3" eb="4">
      <t>ネン</t>
    </rPh>
    <phoneticPr fontId="5"/>
  </si>
  <si>
    <t>観光地</t>
    <rPh sb="0" eb="3">
      <t>カンコウチ</t>
    </rPh>
    <phoneticPr fontId="5"/>
  </si>
  <si>
    <t>スターバックスコーヒー鐘撞通り店</t>
    <rPh sb="11" eb="13">
      <t>カネツキ</t>
    </rPh>
    <rPh sb="13" eb="14">
      <t>ドオ</t>
    </rPh>
    <rPh sb="15" eb="16">
      <t>テン</t>
    </rPh>
    <phoneticPr fontId="5"/>
  </si>
  <si>
    <t>時の鐘</t>
  </si>
  <si>
    <t>川越一番街商業協同組合</t>
    <rPh sb="0" eb="2">
      <t>カワゴエ</t>
    </rPh>
    <rPh sb="2" eb="5">
      <t>イチバンガイ</t>
    </rPh>
    <rPh sb="5" eb="7">
      <t>ショウギョウ</t>
    </rPh>
    <rPh sb="7" eb="9">
      <t>キョウドウ</t>
    </rPh>
    <rPh sb="9" eb="11">
      <t>クミアイ</t>
    </rPh>
    <phoneticPr fontId="8"/>
  </si>
  <si>
    <t>幸町</t>
    <rPh sb="0" eb="1">
      <t>サイワ</t>
    </rPh>
    <rPh sb="1" eb="2">
      <t>マチ</t>
    </rPh>
    <phoneticPr fontId="2"/>
  </si>
  <si>
    <t>12回/年</t>
    <rPh sb="2" eb="3">
      <t>カイ</t>
    </rPh>
    <rPh sb="4" eb="5">
      <t>ネン</t>
    </rPh>
    <phoneticPr fontId="5"/>
  </si>
  <si>
    <t>特に指定はありませんが、この町の独自性と歴史を受け入れ、対応していただけるお店。</t>
  </si>
  <si>
    <t>観光地</t>
    <rPh sb="0" eb="2">
      <t>カンコウ</t>
    </rPh>
    <rPh sb="2" eb="3">
      <t>チ</t>
    </rPh>
    <phoneticPr fontId="5"/>
  </si>
  <si>
    <t>蔵づくりの街並み</t>
  </si>
  <si>
    <t>川越駅東口商店会</t>
    <rPh sb="0" eb="3">
      <t>カワゴエエキ</t>
    </rPh>
    <rPh sb="3" eb="5">
      <t>ヒガシグチ</t>
    </rPh>
    <rPh sb="5" eb="8">
      <t>ショウテンカイ</t>
    </rPh>
    <phoneticPr fontId="8"/>
  </si>
  <si>
    <t>菅原町</t>
    <rPh sb="0" eb="2">
      <t>スガワラチョウ</t>
    </rPh>
    <phoneticPr fontId="2"/>
  </si>
  <si>
    <t>1,2,3,4</t>
    <phoneticPr fontId="5"/>
  </si>
  <si>
    <t>東武ストアマイン</t>
    <rPh sb="0" eb="2">
      <t>トウブ</t>
    </rPh>
    <phoneticPr fontId="5"/>
  </si>
  <si>
    <t>JR/東武　川越駅</t>
  </si>
  <si>
    <t>川越菓子屋横丁会</t>
    <rPh sb="0" eb="2">
      <t>カワゴエ</t>
    </rPh>
    <rPh sb="2" eb="5">
      <t>カシヤ</t>
    </rPh>
    <rPh sb="5" eb="7">
      <t>ヨコチョウ</t>
    </rPh>
    <rPh sb="7" eb="8">
      <t>カイ</t>
    </rPh>
    <phoneticPr fontId="8"/>
  </si>
  <si>
    <t>元町２丁目</t>
    <rPh sb="0" eb="2">
      <t>モトマチ</t>
    </rPh>
    <rPh sb="3" eb="5">
      <t>チョウメ</t>
    </rPh>
    <phoneticPr fontId="2"/>
  </si>
  <si>
    <t>川越サンロード商店街振興組合</t>
    <rPh sb="0" eb="2">
      <t>カワゴエ</t>
    </rPh>
    <rPh sb="7" eb="10">
      <t>ショウテンガイ</t>
    </rPh>
    <rPh sb="10" eb="12">
      <t>シンコウ</t>
    </rPh>
    <rPh sb="12" eb="14">
      <t>クミアイ</t>
    </rPh>
    <phoneticPr fontId="8"/>
  </si>
  <si>
    <t>9回/年</t>
    <rPh sb="1" eb="2">
      <t>カイ</t>
    </rPh>
    <rPh sb="3" eb="4">
      <t>ネン</t>
    </rPh>
    <phoneticPr fontId="5"/>
  </si>
  <si>
    <t>ドン・キホーテ川越店</t>
    <rPh sb="7" eb="10">
      <t>カワゴエテン</t>
    </rPh>
    <phoneticPr fontId="5"/>
  </si>
  <si>
    <t>クレアモール、川越駅</t>
    <phoneticPr fontId="5"/>
  </si>
  <si>
    <t>新宿旭町商栄会</t>
    <rPh sb="0" eb="2">
      <t>シンジュク</t>
    </rPh>
    <rPh sb="2" eb="4">
      <t>アサヒチョウ</t>
    </rPh>
    <rPh sb="4" eb="5">
      <t>ショウ</t>
    </rPh>
    <rPh sb="5" eb="6">
      <t>エイ</t>
    </rPh>
    <rPh sb="6" eb="7">
      <t>カイ</t>
    </rPh>
    <phoneticPr fontId="8"/>
  </si>
  <si>
    <t>新宿町5丁目</t>
    <rPh sb="0" eb="1">
      <t>シン</t>
    </rPh>
    <rPh sb="1" eb="2">
      <t>ヤド</t>
    </rPh>
    <rPh sb="2" eb="3">
      <t>マチ</t>
    </rPh>
    <rPh sb="4" eb="6">
      <t>チョウメ</t>
    </rPh>
    <phoneticPr fontId="2"/>
  </si>
  <si>
    <t>川越市立高校</t>
  </si>
  <si>
    <t>川越市角栄商店街振興組合</t>
    <rPh sb="0" eb="3">
      <t>カワゴエシ</t>
    </rPh>
    <rPh sb="3" eb="5">
      <t>カクエイ</t>
    </rPh>
    <rPh sb="5" eb="8">
      <t>ショウテンガイ</t>
    </rPh>
    <rPh sb="8" eb="10">
      <t>シンコウ</t>
    </rPh>
    <rPh sb="10" eb="12">
      <t>クミアイ</t>
    </rPh>
    <phoneticPr fontId="8"/>
  </si>
  <si>
    <t>霞ヶ関北３丁目</t>
    <rPh sb="0" eb="3">
      <t>カスミガセキ</t>
    </rPh>
    <rPh sb="3" eb="4">
      <t>キタ</t>
    </rPh>
    <rPh sb="5" eb="7">
      <t>チョウメ</t>
    </rPh>
    <phoneticPr fontId="2"/>
  </si>
  <si>
    <t>内科医院</t>
  </si>
  <si>
    <t>川越新富町商店街振興組合</t>
    <rPh sb="0" eb="2">
      <t>カワゴエ</t>
    </rPh>
    <rPh sb="2" eb="5">
      <t>シントミチョウ</t>
    </rPh>
    <rPh sb="5" eb="8">
      <t>ショウテンガイ</t>
    </rPh>
    <rPh sb="8" eb="10">
      <t>シンコウ</t>
    </rPh>
    <rPh sb="10" eb="12">
      <t>クミアイ</t>
    </rPh>
    <phoneticPr fontId="8"/>
  </si>
  <si>
    <t>新富町２丁目</t>
    <rPh sb="0" eb="3">
      <t>シントミチョウ</t>
    </rPh>
    <rPh sb="4" eb="6">
      <t>チョウメ</t>
    </rPh>
    <phoneticPr fontId="2"/>
  </si>
  <si>
    <t>39回/年</t>
    <rPh sb="2" eb="3">
      <t>カイ</t>
    </rPh>
    <rPh sb="4" eb="5">
      <t>ネン</t>
    </rPh>
    <phoneticPr fontId="5"/>
  </si>
  <si>
    <t>丸広百貨店</t>
    <rPh sb="0" eb="5">
      <t>マルヒロヒャッカテン</t>
    </rPh>
    <phoneticPr fontId="5"/>
  </si>
  <si>
    <t>本川越駅、川越駅、川越市産業観光館</t>
    <phoneticPr fontId="5"/>
  </si>
  <si>
    <t>川越中央通り商店街</t>
    <rPh sb="0" eb="2">
      <t>カワゴエ</t>
    </rPh>
    <rPh sb="2" eb="4">
      <t>チュウオウ</t>
    </rPh>
    <rPh sb="4" eb="5">
      <t>トオ</t>
    </rPh>
    <rPh sb="6" eb="9">
      <t>ショウテンガイ</t>
    </rPh>
    <phoneticPr fontId="8"/>
  </si>
  <si>
    <t>新富町１丁目</t>
    <rPh sb="0" eb="3">
      <t>シントミチョウ</t>
    </rPh>
    <rPh sb="4" eb="6">
      <t>チョウメ</t>
    </rPh>
    <phoneticPr fontId="8"/>
  </si>
  <si>
    <t>本川越駅</t>
  </si>
  <si>
    <t>中央通り二丁目商店会</t>
    <rPh sb="0" eb="3">
      <t>チュウオウトオ</t>
    </rPh>
    <rPh sb="4" eb="5">
      <t>ニ</t>
    </rPh>
    <rPh sb="5" eb="7">
      <t>チョウメ</t>
    </rPh>
    <rPh sb="7" eb="10">
      <t>ショウテンカイ</t>
    </rPh>
    <phoneticPr fontId="8"/>
  </si>
  <si>
    <t>連雀町</t>
    <rPh sb="0" eb="3">
      <t>レンジャクチョウ</t>
    </rPh>
    <phoneticPr fontId="2"/>
  </si>
  <si>
    <t>蓮馨寺、熊野神社</t>
    <phoneticPr fontId="5"/>
  </si>
  <si>
    <t>川越西口商店街</t>
    <rPh sb="0" eb="2">
      <t>カワゴエ</t>
    </rPh>
    <rPh sb="2" eb="4">
      <t>ニシグチ</t>
    </rPh>
    <rPh sb="4" eb="7">
      <t>ショウテンガイ</t>
    </rPh>
    <phoneticPr fontId="8"/>
  </si>
  <si>
    <t>脇田本町</t>
    <rPh sb="0" eb="2">
      <t>ワキタ</t>
    </rPh>
    <rPh sb="2" eb="4">
      <t>ホンマチ</t>
    </rPh>
    <phoneticPr fontId="2"/>
  </si>
  <si>
    <t>川越名店街</t>
    <rPh sb="0" eb="2">
      <t>カワゴエ</t>
    </rPh>
    <rPh sb="2" eb="5">
      <t>メイテンガイ</t>
    </rPh>
    <phoneticPr fontId="8"/>
  </si>
  <si>
    <t>連馨寺</t>
  </si>
  <si>
    <t>川越市柳通り商店街</t>
    <rPh sb="0" eb="3">
      <t>カワゴエシ</t>
    </rPh>
    <rPh sb="3" eb="4">
      <t>ヤナギ</t>
    </rPh>
    <rPh sb="4" eb="5">
      <t>トオ</t>
    </rPh>
    <rPh sb="6" eb="9">
      <t>ショウテンガイ</t>
    </rPh>
    <phoneticPr fontId="8"/>
  </si>
  <si>
    <t>六軒町１丁目</t>
    <rPh sb="0" eb="3">
      <t>ロッケンマチ</t>
    </rPh>
    <rPh sb="4" eb="6">
      <t>チョウメ</t>
    </rPh>
    <phoneticPr fontId="2"/>
  </si>
  <si>
    <t>かわつる商店会</t>
    <rPh sb="4" eb="7">
      <t>ショウテンカイ</t>
    </rPh>
    <phoneticPr fontId="8"/>
  </si>
  <si>
    <t>川鶴２丁目</t>
    <rPh sb="0" eb="2">
      <t>カワツル</t>
    </rPh>
    <rPh sb="3" eb="5">
      <t>チョウメ</t>
    </rPh>
    <phoneticPr fontId="2"/>
  </si>
  <si>
    <t>喜多院不動通り商店街</t>
    <rPh sb="0" eb="2">
      <t>キタ</t>
    </rPh>
    <rPh sb="2" eb="3">
      <t>イン</t>
    </rPh>
    <rPh sb="3" eb="5">
      <t>フドウ</t>
    </rPh>
    <rPh sb="5" eb="6">
      <t>トオ</t>
    </rPh>
    <rPh sb="7" eb="9">
      <t>ショウテンカイ</t>
    </rPh>
    <rPh sb="9" eb="10">
      <t>ガイ</t>
    </rPh>
    <phoneticPr fontId="8"/>
  </si>
  <si>
    <t>久保町</t>
    <rPh sb="0" eb="3">
      <t>クボマチ</t>
    </rPh>
    <phoneticPr fontId="2"/>
  </si>
  <si>
    <t>喜多院、成田山</t>
    <phoneticPr fontId="5"/>
  </si>
  <si>
    <t>清水町中央通り商店会</t>
    <rPh sb="0" eb="3">
      <t>シミズチョウ</t>
    </rPh>
    <rPh sb="3" eb="6">
      <t>チュウオウトオ</t>
    </rPh>
    <rPh sb="7" eb="10">
      <t>ショウテンカイ</t>
    </rPh>
    <phoneticPr fontId="8"/>
  </si>
  <si>
    <t>清水町</t>
    <rPh sb="0" eb="3">
      <t>シミズチョウ</t>
    </rPh>
    <phoneticPr fontId="2"/>
  </si>
  <si>
    <t>清水町郵便局</t>
  </si>
  <si>
    <t>大正浪漫夢通り商店街振興組合</t>
    <rPh sb="0" eb="2">
      <t>タイショウ</t>
    </rPh>
    <rPh sb="2" eb="4">
      <t>ロマン</t>
    </rPh>
    <rPh sb="4" eb="5">
      <t>ユメ</t>
    </rPh>
    <rPh sb="5" eb="6">
      <t>ドオ</t>
    </rPh>
    <rPh sb="7" eb="10">
      <t>ショウテンガイ</t>
    </rPh>
    <rPh sb="10" eb="12">
      <t>シンコウ</t>
    </rPh>
    <rPh sb="12" eb="14">
      <t>クミアイ</t>
    </rPh>
    <phoneticPr fontId="8"/>
  </si>
  <si>
    <t>仲町</t>
    <rPh sb="0" eb="2">
      <t>ナカチョウ</t>
    </rPh>
    <phoneticPr fontId="2"/>
  </si>
  <si>
    <t>6回/年</t>
    <rPh sb="1" eb="2">
      <t>カイ</t>
    </rPh>
    <rPh sb="3" eb="4">
      <t>ネン</t>
    </rPh>
    <phoneticPr fontId="5"/>
  </si>
  <si>
    <t>大東商工会</t>
    <rPh sb="0" eb="2">
      <t>ダイトウ</t>
    </rPh>
    <rPh sb="2" eb="5">
      <t>ショウコウカイ</t>
    </rPh>
    <phoneticPr fontId="8"/>
  </si>
  <si>
    <t>寿町</t>
    <rPh sb="0" eb="1">
      <t>コトブキ</t>
    </rPh>
    <rPh sb="1" eb="2">
      <t>マチ</t>
    </rPh>
    <phoneticPr fontId="2"/>
  </si>
  <si>
    <t>仲町商店街</t>
    <rPh sb="0" eb="2">
      <t>ナカチョウ</t>
    </rPh>
    <rPh sb="2" eb="5">
      <t>ショウテンガイ</t>
    </rPh>
    <phoneticPr fontId="8"/>
  </si>
  <si>
    <t>中原町商店会</t>
    <rPh sb="0" eb="2">
      <t>ナカハラ</t>
    </rPh>
    <rPh sb="2" eb="3">
      <t>マチ</t>
    </rPh>
    <rPh sb="3" eb="5">
      <t>ショウテン</t>
    </rPh>
    <rPh sb="5" eb="6">
      <t>カイ</t>
    </rPh>
    <phoneticPr fontId="8"/>
  </si>
  <si>
    <t>中原町１丁目</t>
    <rPh sb="0" eb="3">
      <t>ナカハラチョウ</t>
    </rPh>
    <rPh sb="4" eb="6">
      <t>チョウメ</t>
    </rPh>
    <phoneticPr fontId="2"/>
  </si>
  <si>
    <t>５回/年</t>
    <rPh sb="1" eb="2">
      <t>カイ</t>
    </rPh>
    <rPh sb="3" eb="4">
      <t>ネン</t>
    </rPh>
    <phoneticPr fontId="5"/>
  </si>
  <si>
    <t>並木通り商店会</t>
    <rPh sb="0" eb="2">
      <t>ナミキ</t>
    </rPh>
    <rPh sb="2" eb="3">
      <t>トオ</t>
    </rPh>
    <rPh sb="4" eb="7">
      <t>ショウテンカイ</t>
    </rPh>
    <phoneticPr fontId="8"/>
  </si>
  <si>
    <t>熊野町</t>
    <rPh sb="0" eb="3">
      <t>クマノチョウ</t>
    </rPh>
    <phoneticPr fontId="2"/>
  </si>
  <si>
    <t>西川越商工振興会</t>
    <rPh sb="0" eb="3">
      <t>ニシカワゴエ</t>
    </rPh>
    <rPh sb="3" eb="5">
      <t>ショウコウ</t>
    </rPh>
    <rPh sb="5" eb="8">
      <t>シンコウカイ</t>
    </rPh>
    <phoneticPr fontId="8"/>
  </si>
  <si>
    <t>今成４丁目</t>
    <rPh sb="0" eb="2">
      <t>イマナリ</t>
    </rPh>
    <rPh sb="3" eb="5">
      <t>チョウメ</t>
    </rPh>
    <phoneticPr fontId="2"/>
  </si>
  <si>
    <t>２回/年</t>
    <rPh sb="1" eb="2">
      <t>カイ</t>
    </rPh>
    <rPh sb="3" eb="4">
      <t>ネン</t>
    </rPh>
    <phoneticPr fontId="5"/>
  </si>
  <si>
    <t>八幡通り商店会</t>
    <rPh sb="0" eb="2">
      <t>ハチマン</t>
    </rPh>
    <rPh sb="2" eb="3">
      <t>トオ</t>
    </rPh>
    <rPh sb="4" eb="7">
      <t>ショウテンカイ</t>
    </rPh>
    <phoneticPr fontId="8"/>
  </si>
  <si>
    <t>南通町</t>
    <rPh sb="0" eb="1">
      <t>ミナミ</t>
    </rPh>
    <rPh sb="1" eb="2">
      <t>トオ</t>
    </rPh>
    <rPh sb="2" eb="3">
      <t>マチ</t>
    </rPh>
    <phoneticPr fontId="2"/>
  </si>
  <si>
    <t>八幡神社</t>
  </si>
  <si>
    <t>広小路商栄会</t>
    <rPh sb="0" eb="3">
      <t>ヒロコウジ</t>
    </rPh>
    <rPh sb="3" eb="4">
      <t>ショウ</t>
    </rPh>
    <rPh sb="4" eb="5">
      <t>エイ</t>
    </rPh>
    <rPh sb="5" eb="6">
      <t>カイ</t>
    </rPh>
    <phoneticPr fontId="8"/>
  </si>
  <si>
    <t>松江町１丁目</t>
    <rPh sb="0" eb="3">
      <t>マツエチョウ</t>
    </rPh>
    <rPh sb="4" eb="6">
      <t>チョウメ</t>
    </rPh>
    <phoneticPr fontId="2"/>
  </si>
  <si>
    <t>的場商栄会</t>
    <rPh sb="0" eb="2">
      <t>マトバ</t>
    </rPh>
    <rPh sb="2" eb="3">
      <t>ショウ</t>
    </rPh>
    <rPh sb="3" eb="4">
      <t>エイ</t>
    </rPh>
    <rPh sb="4" eb="5">
      <t>カイ</t>
    </rPh>
    <phoneticPr fontId="8"/>
  </si>
  <si>
    <t>南台商栄会</t>
    <rPh sb="0" eb="1">
      <t>ミナミ</t>
    </rPh>
    <rPh sb="1" eb="2">
      <t>ダイ</t>
    </rPh>
    <rPh sb="2" eb="3">
      <t>ショウ</t>
    </rPh>
    <rPh sb="3" eb="4">
      <t>エイ</t>
    </rPh>
    <rPh sb="4" eb="5">
      <t>カイ</t>
    </rPh>
    <phoneticPr fontId="8"/>
  </si>
  <si>
    <t>南台２丁目</t>
    <rPh sb="0" eb="1">
      <t>ミナミ</t>
    </rPh>
    <rPh sb="1" eb="2">
      <t>ダイ</t>
    </rPh>
    <rPh sb="3" eb="5">
      <t>チョウメ</t>
    </rPh>
    <phoneticPr fontId="2"/>
  </si>
  <si>
    <t>南大塚駅</t>
  </si>
  <si>
    <t>元町１丁目商和会</t>
    <rPh sb="0" eb="2">
      <t>モトマチ</t>
    </rPh>
    <rPh sb="3" eb="5">
      <t>チョウメ</t>
    </rPh>
    <rPh sb="5" eb="6">
      <t>ショウ</t>
    </rPh>
    <rPh sb="6" eb="7">
      <t>ワ</t>
    </rPh>
    <rPh sb="7" eb="8">
      <t>カイ</t>
    </rPh>
    <phoneticPr fontId="8"/>
  </si>
  <si>
    <t>元町１丁目</t>
    <rPh sb="0" eb="2">
      <t>モトマチ</t>
    </rPh>
    <rPh sb="3" eb="5">
      <t>チョウメ</t>
    </rPh>
    <phoneticPr fontId="2"/>
  </si>
  <si>
    <t>4回/年</t>
    <rPh sb="1" eb="2">
      <t>カイ</t>
    </rPh>
    <rPh sb="3" eb="4">
      <t>ネン</t>
    </rPh>
    <phoneticPr fontId="5"/>
  </si>
  <si>
    <t>裁判所、氷川神社、川越市役所</t>
    <phoneticPr fontId="5"/>
  </si>
  <si>
    <t>立門前商栄会</t>
    <rPh sb="0" eb="1">
      <t>タ</t>
    </rPh>
    <rPh sb="1" eb="3">
      <t>モンゼン</t>
    </rPh>
    <rPh sb="3" eb="4">
      <t>ショウ</t>
    </rPh>
    <rPh sb="4" eb="5">
      <t>エイ</t>
    </rPh>
    <rPh sb="5" eb="6">
      <t>カイ</t>
    </rPh>
    <phoneticPr fontId="8"/>
  </si>
  <si>
    <t>蓮馨寺</t>
  </si>
  <si>
    <t>新河岸駅中央商店会</t>
    <rPh sb="0" eb="4">
      <t>シンガシエキ</t>
    </rPh>
    <rPh sb="4" eb="6">
      <t>チュウオウ</t>
    </rPh>
    <rPh sb="6" eb="8">
      <t>ショウテン</t>
    </rPh>
    <rPh sb="8" eb="9">
      <t>カイ</t>
    </rPh>
    <phoneticPr fontId="8"/>
  </si>
  <si>
    <t>砂新田２丁目</t>
    <rPh sb="0" eb="3">
      <t>スナシンデン</t>
    </rPh>
    <rPh sb="4" eb="6">
      <t>チョウメ</t>
    </rPh>
    <phoneticPr fontId="2"/>
  </si>
  <si>
    <t>16回/年</t>
    <rPh sb="2" eb="3">
      <t>カイ</t>
    </rPh>
    <rPh sb="4" eb="5">
      <t>ネン</t>
    </rPh>
    <phoneticPr fontId="5"/>
  </si>
  <si>
    <t>新河岸駅</t>
  </si>
  <si>
    <t>連雀町繁栄会</t>
    <rPh sb="0" eb="3">
      <t>レンジャクチョウ</t>
    </rPh>
    <rPh sb="3" eb="5">
      <t>ハンエイ</t>
    </rPh>
    <rPh sb="5" eb="6">
      <t>カイ</t>
    </rPh>
    <phoneticPr fontId="8"/>
  </si>
  <si>
    <t>六栄会</t>
    <rPh sb="0" eb="1">
      <t>ロク</t>
    </rPh>
    <rPh sb="1" eb="2">
      <t>エイ</t>
    </rPh>
    <rPh sb="2" eb="3">
      <t>カイ</t>
    </rPh>
    <phoneticPr fontId="8"/>
  </si>
  <si>
    <t>六軒町１丁目</t>
    <rPh sb="0" eb="2">
      <t>ロッケン</t>
    </rPh>
    <rPh sb="2" eb="3">
      <t>マチ</t>
    </rPh>
    <rPh sb="4" eb="6">
      <t>チョウメ</t>
    </rPh>
    <phoneticPr fontId="2"/>
  </si>
  <si>
    <t>川越市駅</t>
  </si>
  <si>
    <t>松江町松栄会</t>
    <rPh sb="0" eb="2">
      <t>マツエ</t>
    </rPh>
    <rPh sb="2" eb="3">
      <t>チョウ</t>
    </rPh>
    <rPh sb="3" eb="4">
      <t>マツ</t>
    </rPh>
    <rPh sb="4" eb="5">
      <t>エイ</t>
    </rPh>
    <rPh sb="5" eb="6">
      <t>カイ</t>
    </rPh>
    <phoneticPr fontId="8"/>
  </si>
  <si>
    <t>松江町１丁目</t>
    <rPh sb="0" eb="2">
      <t>マツエ</t>
    </rPh>
    <rPh sb="2" eb="3">
      <t>チョウ</t>
    </rPh>
    <rPh sb="4" eb="6">
      <t>チョウメ</t>
    </rPh>
    <phoneticPr fontId="2"/>
  </si>
  <si>
    <t>出世稲荷神社</t>
  </si>
  <si>
    <t>藤間商栄会</t>
    <rPh sb="0" eb="2">
      <t>フジマ</t>
    </rPh>
    <rPh sb="2" eb="3">
      <t>ショウ</t>
    </rPh>
    <rPh sb="3" eb="4">
      <t>エイ</t>
    </rPh>
    <rPh sb="4" eb="5">
      <t>カイ</t>
    </rPh>
    <phoneticPr fontId="8"/>
  </si>
  <si>
    <t>藤間</t>
    <rPh sb="0" eb="2">
      <t>フジマ</t>
    </rPh>
    <phoneticPr fontId="2"/>
  </si>
  <si>
    <t>かすみ駅前名店会</t>
    <rPh sb="3" eb="5">
      <t>エキマエ</t>
    </rPh>
    <rPh sb="5" eb="7">
      <t>メイテン</t>
    </rPh>
    <rPh sb="7" eb="8">
      <t>カイ</t>
    </rPh>
    <phoneticPr fontId="8"/>
  </si>
  <si>
    <t>霞ケ関東１丁目</t>
    <rPh sb="0" eb="1">
      <t>カスミ</t>
    </rPh>
    <rPh sb="2" eb="3">
      <t>セキ</t>
    </rPh>
    <rPh sb="3" eb="4">
      <t>ヒガシ</t>
    </rPh>
    <rPh sb="5" eb="7">
      <t>チョウメ</t>
    </rPh>
    <phoneticPr fontId="2"/>
  </si>
  <si>
    <t>霞ケ関駅</t>
  </si>
  <si>
    <t>川越商店街連合会事業協同組合</t>
    <rPh sb="0" eb="2">
      <t>カワゴエ</t>
    </rPh>
    <rPh sb="2" eb="5">
      <t>ショウテンガイ</t>
    </rPh>
    <rPh sb="5" eb="8">
      <t>レンゴウカイ</t>
    </rPh>
    <rPh sb="8" eb="10">
      <t>ジギョウ</t>
    </rPh>
    <rPh sb="10" eb="12">
      <t>キョウドウ</t>
    </rPh>
    <rPh sb="12" eb="14">
      <t>クミアイ</t>
    </rPh>
    <phoneticPr fontId="8"/>
  </si>
  <si>
    <t>仲町１丁目</t>
    <rPh sb="0" eb="2">
      <t>ナカチョウ</t>
    </rPh>
    <rPh sb="3" eb="5">
      <t>チョウメ</t>
    </rPh>
    <phoneticPr fontId="2"/>
  </si>
  <si>
    <t>熊谷市</t>
    <rPh sb="0" eb="3">
      <t>クマガヤシ</t>
    </rPh>
    <phoneticPr fontId="5"/>
  </si>
  <si>
    <t>曙・万平町商工振興会</t>
  </si>
  <si>
    <t>熊谷市曙町3</t>
    <phoneticPr fontId="5"/>
  </si>
  <si>
    <t>年12000円</t>
    <rPh sb="0" eb="1">
      <t>ネン</t>
    </rPh>
    <rPh sb="6" eb="7">
      <t>エン</t>
    </rPh>
    <phoneticPr fontId="5"/>
  </si>
  <si>
    <t>①住宅地</t>
  </si>
  <si>
    <t>ニットーモール、ティアラ２１</t>
    <phoneticPr fontId="5"/>
  </si>
  <si>
    <t>熊谷市空き店舗等活用支援事業</t>
    <rPh sb="0" eb="3">
      <t>クマガヤシ</t>
    </rPh>
    <rPh sb="3" eb="4">
      <t>ア</t>
    </rPh>
    <rPh sb="5" eb="7">
      <t>テンポ</t>
    </rPh>
    <rPh sb="7" eb="8">
      <t>トウ</t>
    </rPh>
    <rPh sb="8" eb="14">
      <t>カツヨウシエンジギョウ</t>
    </rPh>
    <phoneticPr fontId="5"/>
  </si>
  <si>
    <t>にぎわいあふれる商店街をつくるため、空き店舗等を利用して事業を始める方に市が出店をお手伝いします。対象となるのは次の要件を全て満たすものです。(1)市内の空き店舗等で６月以上使用されていないもの、(2)大型商業施設のテナント型店舗ではないもの、(3)昼間の営業ができる等。補助金上限額は５０万円、補助経費は、家賃や内外装・設備工事費等となります。詳しくは、ホームページにてご確認ください</t>
    <phoneticPr fontId="5"/>
  </si>
  <si>
    <t>熊谷市本石1</t>
    <phoneticPr fontId="5"/>
  </si>
  <si>
    <t>年24000円</t>
    <rPh sb="0" eb="1">
      <t>ネン</t>
    </rPh>
    <rPh sb="6" eb="7">
      <t>エン</t>
    </rPh>
    <phoneticPr fontId="5"/>
  </si>
  <si>
    <t>・年２回、鉢植の花をかざる。　
・街灯で商店街を明るくする。　
・街灯に取り付けるペナントを年４回取り替える。　
・市商連の福引売り出しに参加。</t>
    <phoneticPr fontId="5"/>
  </si>
  <si>
    <t>③路線沿い(バス等)</t>
    <rPh sb="1" eb="3">
      <t>ロセン</t>
    </rPh>
    <rPh sb="3" eb="4">
      <t>ゾ</t>
    </rPh>
    <rPh sb="8" eb="9">
      <t>トウ</t>
    </rPh>
    <phoneticPr fontId="5"/>
  </si>
  <si>
    <t>八木橋百貨店</t>
    <rPh sb="0" eb="3">
      <t>ヤギハシ</t>
    </rPh>
    <rPh sb="3" eb="6">
      <t>ヒャッカテン</t>
    </rPh>
    <phoneticPr fontId="5"/>
  </si>
  <si>
    <t>八木橋百貨店、星溪園、イオン熊谷</t>
    <phoneticPr fontId="5"/>
  </si>
  <si>
    <t>熊谷駅前筑波中央通り懇話会</t>
    <rPh sb="0" eb="2">
      <t>クマガヤ</t>
    </rPh>
    <rPh sb="11" eb="12">
      <t>ハナシ</t>
    </rPh>
    <phoneticPr fontId="5"/>
  </si>
  <si>
    <t>熊谷市筑波3</t>
    <phoneticPr fontId="5"/>
  </si>
  <si>
    <t>年18000円</t>
    <rPh sb="0" eb="1">
      <t>ネン</t>
    </rPh>
    <rPh sb="6" eb="7">
      <t>エン</t>
    </rPh>
    <phoneticPr fontId="5"/>
  </si>
  <si>
    <t>駅東口に近く、通勤の方や買い物客が多く、また、夜間の飲食客の方々のため、照明を明るくし、防犯上において、安心して通行できるよう取り組んでいる。</t>
  </si>
  <si>
    <t>②駅前</t>
    <rPh sb="1" eb="3">
      <t>エキマエ</t>
    </rPh>
    <phoneticPr fontId="5"/>
  </si>
  <si>
    <t>熊谷駅</t>
  </si>
  <si>
    <t>大露路商店街振興組合</t>
    <rPh sb="6" eb="8">
      <t>シンコウ</t>
    </rPh>
    <rPh sb="8" eb="10">
      <t>クミアイ</t>
    </rPh>
    <phoneticPr fontId="5"/>
  </si>
  <si>
    <t>熊谷市弥生1</t>
    <phoneticPr fontId="5"/>
  </si>
  <si>
    <t>隣接商店街と調和を図りつつ、熊谷市商店街連合会・熊谷商工会議所・熊谷市観光協会の売出し行事等に全面協力するとともに組合員の団結を図り、各々、販売の向上を目指して努力している。</t>
  </si>
  <si>
    <t>④繁華街</t>
    <rPh sb="1" eb="4">
      <t>ハンカガイ</t>
    </rPh>
    <phoneticPr fontId="5"/>
  </si>
  <si>
    <t>星川、髙城神社</t>
    <phoneticPr fontId="5"/>
  </si>
  <si>
    <t>篭原商工振興会</t>
    <rPh sb="0" eb="1">
      <t>カゴ</t>
    </rPh>
    <phoneticPr fontId="5"/>
  </si>
  <si>
    <t>熊谷市新堀919</t>
    <rPh sb="0" eb="3">
      <t>クマガヤシ</t>
    </rPh>
    <rPh sb="3" eb="5">
      <t>ニイボリ</t>
    </rPh>
    <phoneticPr fontId="14"/>
  </si>
  <si>
    <t>年3000円</t>
    <rPh sb="0" eb="1">
      <t>ネン</t>
    </rPh>
    <rPh sb="5" eb="6">
      <t>エン</t>
    </rPh>
    <phoneticPr fontId="5"/>
  </si>
  <si>
    <t>魚屋、八百屋、カフェ</t>
  </si>
  <si>
    <t>上熊谷商店街</t>
    <rPh sb="0" eb="3">
      <t>カミクマガヤ</t>
    </rPh>
    <rPh sb="3" eb="5">
      <t>ショウテン</t>
    </rPh>
    <rPh sb="5" eb="6">
      <t>ガイ</t>
    </rPh>
    <phoneticPr fontId="5"/>
  </si>
  <si>
    <t>熊谷市宮前町1</t>
    <rPh sb="0" eb="2">
      <t>クマガヤ</t>
    </rPh>
    <rPh sb="2" eb="3">
      <t>シ</t>
    </rPh>
    <rPh sb="3" eb="4">
      <t>ミヤ</t>
    </rPh>
    <rPh sb="4" eb="5">
      <t>マエ</t>
    </rPh>
    <rPh sb="5" eb="6">
      <t>マチ</t>
    </rPh>
    <phoneticPr fontId="14"/>
  </si>
  <si>
    <t>年28800円</t>
    <rPh sb="0" eb="1">
      <t>ネン</t>
    </rPh>
    <rPh sb="6" eb="7">
      <t>エン</t>
    </rPh>
    <phoneticPr fontId="5"/>
  </si>
  <si>
    <t>街路灯にフラッグ設置。花の植え替え。</t>
  </si>
  <si>
    <t>上熊谷駅</t>
  </si>
  <si>
    <t>熊谷駅西通り商店街振興組合</t>
    <rPh sb="9" eb="11">
      <t>シンコウ</t>
    </rPh>
    <rPh sb="11" eb="13">
      <t>クミアイ</t>
    </rPh>
    <phoneticPr fontId="5"/>
  </si>
  <si>
    <t>熊谷市万平町1</t>
    <rPh sb="0" eb="3">
      <t>クマガヤシ</t>
    </rPh>
    <rPh sb="3" eb="6">
      <t>マンペイチョウ</t>
    </rPh>
    <phoneticPr fontId="14"/>
  </si>
  <si>
    <t>年36000円</t>
    <rPh sb="0" eb="1">
      <t>ネン</t>
    </rPh>
    <rPh sb="6" eb="7">
      <t>エン</t>
    </rPh>
    <phoneticPr fontId="5"/>
  </si>
  <si>
    <t>うちわ祭り協賛大ワゴンセール</t>
  </si>
  <si>
    <t>アズ、ティアラ２１、熊谷駅</t>
    <phoneticPr fontId="5"/>
  </si>
  <si>
    <t>熊谷駅前東通り商店会</t>
  </si>
  <si>
    <t>熊谷市筑波3</t>
    <rPh sb="0" eb="3">
      <t>クマガヤシ</t>
    </rPh>
    <rPh sb="3" eb="5">
      <t>ツクバ</t>
    </rPh>
    <phoneticPr fontId="14"/>
  </si>
  <si>
    <t>無し</t>
    <rPh sb="0" eb="1">
      <t>ナ</t>
    </rPh>
    <phoneticPr fontId="5"/>
  </si>
  <si>
    <t>アズ、ティアラ２１、ニットーモール、セブンイレブン</t>
    <phoneticPr fontId="5"/>
  </si>
  <si>
    <t>アズ、ニットーモール、ティアラ２１、熊谷駅</t>
    <phoneticPr fontId="5"/>
  </si>
  <si>
    <t>鎌倉町商店街協同組合</t>
  </si>
  <si>
    <t>熊谷市鎌倉町</t>
    <rPh sb="0" eb="3">
      <t>クマガヤシ</t>
    </rPh>
    <rPh sb="3" eb="6">
      <t>カマクラチョウ</t>
    </rPh>
    <phoneticPr fontId="14"/>
  </si>
  <si>
    <t>年48000円</t>
    <rPh sb="0" eb="1">
      <t>ネン</t>
    </rPh>
    <rPh sb="6" eb="7">
      <t>エン</t>
    </rPh>
    <phoneticPr fontId="5"/>
  </si>
  <si>
    <t>⑧星川エリア</t>
    <rPh sb="1" eb="3">
      <t>ホシカワ</t>
    </rPh>
    <phoneticPr fontId="5"/>
  </si>
  <si>
    <t>星川八木橋百貨店上熊谷駅</t>
  </si>
  <si>
    <t>南本町商店街振興組合</t>
    <rPh sb="6" eb="8">
      <t>シンコウ</t>
    </rPh>
    <rPh sb="8" eb="10">
      <t>クミアイ</t>
    </rPh>
    <phoneticPr fontId="5"/>
  </si>
  <si>
    <t>熊谷市鎌倉町121</t>
    <rPh sb="0" eb="3">
      <t>クマガヤシ</t>
    </rPh>
    <rPh sb="3" eb="5">
      <t>カマクラ</t>
    </rPh>
    <rPh sb="5" eb="6">
      <t>チョウ</t>
    </rPh>
    <phoneticPr fontId="14"/>
  </si>
  <si>
    <t>年6000円</t>
    <rPh sb="0" eb="1">
      <t>ネン</t>
    </rPh>
    <rPh sb="5" eb="6">
      <t>エン</t>
    </rPh>
    <phoneticPr fontId="5"/>
  </si>
  <si>
    <t>髙城神社、熊谷郵便局、八木橋百貨店、星溪園</t>
    <phoneticPr fontId="5"/>
  </si>
  <si>
    <t>商和会（北）</t>
  </si>
  <si>
    <t>熊谷市本町2</t>
    <rPh sb="2" eb="3">
      <t>シ</t>
    </rPh>
    <rPh sb="3" eb="5">
      <t>ホンチョウ</t>
    </rPh>
    <phoneticPr fontId="14"/>
  </si>
  <si>
    <t>熊谷市役所、髙城神社、熊谷郵便局</t>
    <phoneticPr fontId="5"/>
  </si>
  <si>
    <t>中央商店街</t>
    <rPh sb="0" eb="2">
      <t>チュウオウ</t>
    </rPh>
    <rPh sb="2" eb="4">
      <t>ショウテン</t>
    </rPh>
    <rPh sb="4" eb="5">
      <t>ガイ</t>
    </rPh>
    <phoneticPr fontId="5"/>
  </si>
  <si>
    <t>熊谷市箱田6</t>
    <rPh sb="0" eb="3">
      <t>クマガヤシ</t>
    </rPh>
    <rPh sb="3" eb="5">
      <t>ハコダ</t>
    </rPh>
    <phoneticPr fontId="14"/>
  </si>
  <si>
    <t>徴収停止中</t>
    <rPh sb="0" eb="5">
      <t>チョウシュウテイシチュウ</t>
    </rPh>
    <phoneticPr fontId="5"/>
  </si>
  <si>
    <t>①住宅地</t>
    <rPh sb="1" eb="4">
      <t>ジュウタクチ</t>
    </rPh>
    <phoneticPr fontId="5"/>
  </si>
  <si>
    <t>ウェルシア、ローソン</t>
    <phoneticPr fontId="5"/>
  </si>
  <si>
    <t>熊谷市役所</t>
  </si>
  <si>
    <t>筑波振興会</t>
  </si>
  <si>
    <t>熊谷市筑波1</t>
    <rPh sb="0" eb="3">
      <t>クマガヤシ</t>
    </rPh>
    <rPh sb="3" eb="5">
      <t>ツクバ</t>
    </rPh>
    <phoneticPr fontId="14"/>
  </si>
  <si>
    <t>富士見会商店街</t>
  </si>
  <si>
    <t>熊谷市弥生2</t>
    <rPh sb="0" eb="2">
      <t>クマガヤ</t>
    </rPh>
    <rPh sb="2" eb="3">
      <t>シ</t>
    </rPh>
    <rPh sb="3" eb="5">
      <t>ヤヨイ</t>
    </rPh>
    <phoneticPr fontId="14"/>
  </si>
  <si>
    <t>36000円</t>
    <rPh sb="5" eb="6">
      <t>エン</t>
    </rPh>
    <phoneticPr fontId="5"/>
  </si>
  <si>
    <t>熊谷市</t>
    <rPh sb="0" eb="3">
      <t>クマガヤシ</t>
    </rPh>
    <phoneticPr fontId="14"/>
  </si>
  <si>
    <t>弁天町振興会</t>
  </si>
  <si>
    <t>熊谷市星川1</t>
    <rPh sb="0" eb="3">
      <t>クマガヤシ</t>
    </rPh>
    <rPh sb="3" eb="5">
      <t>ホシカワ</t>
    </rPh>
    <phoneticPr fontId="14"/>
  </si>
  <si>
    <t>弁天町西部振興会</t>
  </si>
  <si>
    <t>熊谷市星川1</t>
    <phoneticPr fontId="5"/>
  </si>
  <si>
    <t>4800～58800円</t>
    <rPh sb="10" eb="11">
      <t>エン</t>
    </rPh>
    <phoneticPr fontId="5"/>
  </si>
  <si>
    <t>星溪園、八木橋百貨店</t>
    <phoneticPr fontId="5"/>
  </si>
  <si>
    <t>弁天町福互会</t>
  </si>
  <si>
    <t>熊谷市弥生2</t>
    <rPh sb="0" eb="3">
      <t>クマガヤシ</t>
    </rPh>
    <rPh sb="3" eb="5">
      <t>ヤヨイ</t>
    </rPh>
    <phoneticPr fontId="14"/>
  </si>
  <si>
    <t>熊谷商工信用組合本店</t>
    <phoneticPr fontId="5"/>
  </si>
  <si>
    <t>星川通り商店街振興会</t>
  </si>
  <si>
    <t>・商店街リーフレットの作成。　
・星川の上でスイカ等の植物を栽培（空飛ぶスイカ事業）。
・星川夜市実行委員会への参画。</t>
    <phoneticPr fontId="5"/>
  </si>
  <si>
    <t>⑧星川沿い</t>
    <rPh sb="1" eb="3">
      <t>ホシカワ</t>
    </rPh>
    <rPh sb="3" eb="4">
      <t>ゾ</t>
    </rPh>
    <phoneticPr fontId="5"/>
  </si>
  <si>
    <t>星川、星溪園、八木橋百貨店</t>
    <phoneticPr fontId="5"/>
  </si>
  <si>
    <t>星川通中央親交会</t>
  </si>
  <si>
    <t>熊谷市筑波2</t>
    <phoneticPr fontId="5"/>
  </si>
  <si>
    <t>6000～18000円</t>
    <rPh sb="10" eb="11">
      <t>エン</t>
    </rPh>
    <phoneticPr fontId="5"/>
  </si>
  <si>
    <t>・4月末に鯉のぼりの設置。　
・星川夜市実行委員会への参画及び毎月第２土曜日星川夜市の開催。　
・星川通り商店街振興会と共同で商店街リーフレットを作成。</t>
    <phoneticPr fontId="5"/>
  </si>
  <si>
    <t>熊谷駅、星川、アズ熊谷、ティアラ２１</t>
    <phoneticPr fontId="5"/>
  </si>
  <si>
    <t>本町奉仕会</t>
  </si>
  <si>
    <t>熊谷市本町1</t>
    <rPh sb="0" eb="3">
      <t>クマガヤシ</t>
    </rPh>
    <rPh sb="3" eb="5">
      <t>ホンチョウ</t>
    </rPh>
    <phoneticPr fontId="14"/>
  </si>
  <si>
    <t>八木橋、百貨店星溪園</t>
    <phoneticPr fontId="5"/>
  </si>
  <si>
    <t>南側商和会</t>
  </si>
  <si>
    <t>熊谷市本町2</t>
    <phoneticPr fontId="5"/>
  </si>
  <si>
    <t>800円</t>
    <rPh sb="3" eb="4">
      <t>エン</t>
    </rPh>
    <phoneticPr fontId="5"/>
  </si>
  <si>
    <t>熊谷郵便局</t>
  </si>
  <si>
    <t>宮町振興会</t>
  </si>
  <si>
    <t>熊谷市宮町2</t>
    <rPh sb="0" eb="3">
      <t>クマガヤシ</t>
    </rPh>
    <rPh sb="3" eb="5">
      <t>ミヤチョウ</t>
    </rPh>
    <phoneticPr fontId="14"/>
  </si>
  <si>
    <t>弥生町通り商店街</t>
  </si>
  <si>
    <t>熊谷市鎌倉町154</t>
    <rPh sb="0" eb="3">
      <t>クマガヤシ</t>
    </rPh>
    <rPh sb="3" eb="5">
      <t>カマクラ</t>
    </rPh>
    <rPh sb="5" eb="6">
      <t>チョウ</t>
    </rPh>
    <phoneticPr fontId="14"/>
  </si>
  <si>
    <t>18000～50400円</t>
    <rPh sb="11" eb="12">
      <t>エン</t>
    </rPh>
    <phoneticPr fontId="5"/>
  </si>
  <si>
    <t>上熊谷駅、星溪園</t>
    <phoneticPr fontId="5"/>
  </si>
  <si>
    <t>門前商店会</t>
  </si>
  <si>
    <t>熊谷市妻沼</t>
    <rPh sb="0" eb="3">
      <t>クマガヤシ</t>
    </rPh>
    <rPh sb="3" eb="5">
      <t>メヌマ</t>
    </rPh>
    <phoneticPr fontId="14"/>
  </si>
  <si>
    <t>①住宅地、③線路沿い(バス停)</t>
    <rPh sb="1" eb="4">
      <t>ジュウタクチ</t>
    </rPh>
    <rPh sb="6" eb="9">
      <t>センロゾ</t>
    </rPh>
    <rPh sb="13" eb="14">
      <t>テイ</t>
    </rPh>
    <phoneticPr fontId="5"/>
  </si>
  <si>
    <t>妻沼聖天山（国宝）</t>
  </si>
  <si>
    <t>したまち商店会</t>
  </si>
  <si>
    <t>旧坂田医院診療所（国登録有形文化財）</t>
  </si>
  <si>
    <t>仲町なかよし商店会</t>
  </si>
  <si>
    <t>妻沼聖天山（国宝）、旧坂田医院診療所（国登録有形文化財）</t>
    <phoneticPr fontId="5"/>
  </si>
  <si>
    <t>縁結び商店会</t>
    <rPh sb="1" eb="2">
      <t>ムス</t>
    </rPh>
    <phoneticPr fontId="15"/>
  </si>
  <si>
    <t>熊谷市妻沼</t>
    <rPh sb="0" eb="2">
      <t>クマガヤ</t>
    </rPh>
    <rPh sb="2" eb="3">
      <t>シ</t>
    </rPh>
    <rPh sb="3" eb="5">
      <t>メヌマ</t>
    </rPh>
    <phoneticPr fontId="14"/>
  </si>
  <si>
    <t>手づくり市（年２回）に協力</t>
  </si>
  <si>
    <t>籠原西口商工振興会</t>
    <rPh sb="0" eb="2">
      <t>カゴハラ</t>
    </rPh>
    <rPh sb="2" eb="4">
      <t>ニシグチ</t>
    </rPh>
    <rPh sb="4" eb="6">
      <t>ショウコウ</t>
    </rPh>
    <rPh sb="6" eb="9">
      <t>シンコウカイ</t>
    </rPh>
    <phoneticPr fontId="5"/>
  </si>
  <si>
    <t>不明</t>
    <rPh sb="0" eb="2">
      <t>フメイ</t>
    </rPh>
    <phoneticPr fontId="5"/>
  </si>
  <si>
    <t>籠原小学校、熊谷商工信用組合籠原支店、群馬銀行籠原支店、東和銀行籠原支店、埼玉縣信用金庫籠原南支店</t>
    <phoneticPr fontId="5"/>
  </si>
  <si>
    <t>籠原南街商店会</t>
    <rPh sb="0" eb="2">
      <t>カゴハラ</t>
    </rPh>
    <rPh sb="2" eb="3">
      <t>ミナミ</t>
    </rPh>
    <rPh sb="3" eb="4">
      <t>マチ</t>
    </rPh>
    <rPh sb="4" eb="7">
      <t>ショウテンカイ</t>
    </rPh>
    <phoneticPr fontId="5"/>
  </si>
  <si>
    <t>地区の環境美化、地区の防犯、籠原商店街連合会への協力。各店舗前に鉢植え、のぼりを設置</t>
  </si>
  <si>
    <t>熊谷文化創造館　さくらめいと</t>
    <phoneticPr fontId="5"/>
  </si>
  <si>
    <t>美土里町商店会</t>
    <rPh sb="0" eb="1">
      <t>ミ</t>
    </rPh>
    <rPh sb="1" eb="2">
      <t>ド</t>
    </rPh>
    <rPh sb="2" eb="3">
      <t>リ</t>
    </rPh>
    <rPh sb="3" eb="4">
      <t>マチ</t>
    </rPh>
    <rPh sb="4" eb="7">
      <t>ショウテンカイ</t>
    </rPh>
    <phoneticPr fontId="5"/>
  </si>
  <si>
    <t>篭原商店街連合会</t>
    <rPh sb="0" eb="2">
      <t>カゴハラ</t>
    </rPh>
    <rPh sb="2" eb="5">
      <t>ショウテンガイ</t>
    </rPh>
    <rPh sb="5" eb="8">
      <t>レンゴウカイ</t>
    </rPh>
    <phoneticPr fontId="5"/>
  </si>
  <si>
    <t>熊谷市籠原南3</t>
    <rPh sb="0" eb="3">
      <t>クマガヤシ</t>
    </rPh>
    <rPh sb="3" eb="5">
      <t>カゴハラ</t>
    </rPh>
    <rPh sb="5" eb="6">
      <t>ミナミ</t>
    </rPh>
    <phoneticPr fontId="14"/>
  </si>
  <si>
    <t>年10000円</t>
    <rPh sb="0" eb="1">
      <t>ネン</t>
    </rPh>
    <rPh sb="6" eb="7">
      <t>エン</t>
    </rPh>
    <phoneticPr fontId="5"/>
  </si>
  <si>
    <t>ヤオコー、マミーマート</t>
    <phoneticPr fontId="5"/>
  </si>
  <si>
    <t>熊谷市</t>
    <rPh sb="0" eb="3">
      <t>クマガヤシ</t>
    </rPh>
    <phoneticPr fontId="8"/>
  </si>
  <si>
    <t>熊谷市商店街連合会</t>
  </si>
  <si>
    <t>熊谷市宮町2</t>
    <rPh sb="0" eb="3">
      <t>クマガヤシ</t>
    </rPh>
    <rPh sb="3" eb="5">
      <t>ミヤチョウ</t>
    </rPh>
    <phoneticPr fontId="8"/>
  </si>
  <si>
    <t>10000～25000円</t>
    <rPh sb="11" eb="12">
      <t>エン</t>
    </rPh>
    <phoneticPr fontId="5"/>
  </si>
  <si>
    <t>⑧連合会</t>
    <rPh sb="1" eb="4">
      <t>レンゴウカイ</t>
    </rPh>
    <phoneticPr fontId="5"/>
  </si>
  <si>
    <t>川口市</t>
    <rPh sb="0" eb="3">
      <t>カワグチシ</t>
    </rPh>
    <phoneticPr fontId="8"/>
  </si>
  <si>
    <t>川口青五商店会</t>
  </si>
  <si>
    <t>川口市並木２丁目</t>
    <rPh sb="0" eb="3">
      <t>カワグチシ</t>
    </rPh>
    <rPh sb="3" eb="5">
      <t>ナミキ</t>
    </rPh>
    <rPh sb="6" eb="8">
      <t>チョウメ</t>
    </rPh>
    <phoneticPr fontId="5"/>
  </si>
  <si>
    <t>S53.1</t>
    <phoneticPr fontId="5"/>
  </si>
  <si>
    <t>年6回
（5,7,9,11,1,3月）</t>
    <rPh sb="0" eb="1">
      <t>ネン</t>
    </rPh>
    <rPh sb="2" eb="3">
      <t>カイ</t>
    </rPh>
    <rPh sb="17" eb="18">
      <t>ガツ</t>
    </rPh>
    <phoneticPr fontId="5"/>
  </si>
  <si>
    <t>年12,000円</t>
    <rPh sb="0" eb="1">
      <t>ネン</t>
    </rPh>
    <rPh sb="7" eb="8">
      <t>エン</t>
    </rPh>
    <phoneticPr fontId="5"/>
  </si>
  <si>
    <t>①住宅地
③路線沿い（バス等）</t>
    <rPh sb="1" eb="4">
      <t>ジュウタクチ</t>
    </rPh>
    <rPh sb="6" eb="8">
      <t>ロセン</t>
    </rPh>
    <rPh sb="8" eb="9">
      <t>ゾ</t>
    </rPh>
    <rPh sb="13" eb="14">
      <t>トウ</t>
    </rPh>
    <phoneticPr fontId="5"/>
  </si>
  <si>
    <t>商店街空き店舗活用事業</t>
    <phoneticPr fontId="5"/>
  </si>
  <si>
    <t>対象とする商店街区域内の空き店舗を改修して営業する場合、改修工事費の一部を助成します。（市内事業者に請け負わせた費用のみ対象。）【補助限度額】１／２以内　200万円　※申請に際しては、細かな要件があります。詳しくは担当までお問合せください。</t>
    <phoneticPr fontId="5"/>
  </si>
  <si>
    <t>川口市中小企業創業支援資金融資</t>
    <rPh sb="0" eb="3">
      <t>カワグチシ</t>
    </rPh>
    <phoneticPr fontId="5"/>
  </si>
  <si>
    <t xml:space="preserve">市内で事業に必要な許認可等を受けて信用保証対象業種の事業を開始しようとする方、または事業を開始して5年以内の方に対し、創業時に必要な資金の融資を行うことにより、事業活動の活発化を促します。
【融資限度額】3,500万円以内（自己資金による制限あり）　【貸付期間】運転資金１０年以内、設備資金10年以内（うち据置1年以内）　【利率】年1.0％　【保証】原則として信用保証を付します。（保証料年年0．8％）　【連帯保証人】個人・・・原則不要、法人・・・原則代表者のみ 【担保】原則として無担保
</t>
    <phoneticPr fontId="5"/>
  </si>
  <si>
    <t>飯一商店会</t>
    <phoneticPr fontId="5"/>
  </si>
  <si>
    <t>川口市飯塚1丁目</t>
    <rPh sb="0" eb="3">
      <t>カワグチシ</t>
    </rPh>
    <rPh sb="3" eb="5">
      <t>イイヅカ</t>
    </rPh>
    <rPh sb="6" eb="8">
      <t>チョウメ</t>
    </rPh>
    <phoneticPr fontId="5"/>
  </si>
  <si>
    <t>S14</t>
    <phoneticPr fontId="5"/>
  </si>
  <si>
    <t>年3回</t>
    <rPh sb="0" eb="1">
      <t>ネン</t>
    </rPh>
    <rPh sb="2" eb="3">
      <t>カイ</t>
    </rPh>
    <phoneticPr fontId="5"/>
  </si>
  <si>
    <t>月2,000円</t>
    <rPh sb="0" eb="1">
      <t>ツキ</t>
    </rPh>
    <rPh sb="6" eb="7">
      <t>エン</t>
    </rPh>
    <phoneticPr fontId="5"/>
  </si>
  <si>
    <t>①住宅地
②駅前</t>
    <rPh sb="1" eb="4">
      <t>ジュウタクチ</t>
    </rPh>
    <rPh sb="6" eb="8">
      <t>エキマエ</t>
    </rPh>
    <phoneticPr fontId="5"/>
  </si>
  <si>
    <t>飯三商店会</t>
  </si>
  <si>
    <t>川口市飯塚３丁目</t>
    <rPh sb="0" eb="3">
      <t>カワグチシ</t>
    </rPh>
    <rPh sb="6" eb="8">
      <t>チョウメ</t>
    </rPh>
    <phoneticPr fontId="5"/>
  </si>
  <si>
    <t>年1回
（8月）</t>
    <rPh sb="0" eb="1">
      <t>ネン</t>
    </rPh>
    <rPh sb="2" eb="3">
      <t>カイ</t>
    </rPh>
    <rPh sb="6" eb="7">
      <t>ガツ</t>
    </rPh>
    <phoneticPr fontId="5"/>
  </si>
  <si>
    <t>月500円</t>
    <rPh sb="0" eb="1">
      <t>ツキ</t>
    </rPh>
    <rPh sb="4" eb="5">
      <t>エン</t>
    </rPh>
    <phoneticPr fontId="5"/>
  </si>
  <si>
    <t>飯塚二丁目商店会</t>
  </si>
  <si>
    <t>川口市飯塚2丁目</t>
    <rPh sb="0" eb="3">
      <t>カワグチシ</t>
    </rPh>
    <rPh sb="3" eb="5">
      <t>イイヅカ</t>
    </rPh>
    <rPh sb="6" eb="8">
      <t>チョウメ</t>
    </rPh>
    <phoneticPr fontId="5"/>
  </si>
  <si>
    <t>年１回</t>
    <rPh sb="0" eb="1">
      <t>ネン</t>
    </rPh>
    <phoneticPr fontId="5"/>
  </si>
  <si>
    <t>年2,000円</t>
    <rPh sb="0" eb="1">
      <t>ネン</t>
    </rPh>
    <rPh sb="6" eb="7">
      <t>エン</t>
    </rPh>
    <phoneticPr fontId="5"/>
  </si>
  <si>
    <t>川口錦栄会</t>
  </si>
  <si>
    <t>川口市川口4丁目</t>
    <rPh sb="0" eb="3">
      <t>カワグチシ</t>
    </rPh>
    <rPh sb="3" eb="5">
      <t>カワグチ</t>
    </rPh>
    <rPh sb="6" eb="8">
      <t>チョウメ</t>
    </rPh>
    <phoneticPr fontId="5"/>
  </si>
  <si>
    <t>S30</t>
    <phoneticPr fontId="5"/>
  </si>
  <si>
    <t>年2回</t>
    <rPh sb="0" eb="1">
      <t>ネン</t>
    </rPh>
    <rPh sb="2" eb="3">
      <t>カイ</t>
    </rPh>
    <phoneticPr fontId="5"/>
  </si>
  <si>
    <t>年3,000円</t>
    <rPh sb="0" eb="1">
      <t>ネン</t>
    </rPh>
    <rPh sb="6" eb="7">
      <t>エン</t>
    </rPh>
    <phoneticPr fontId="5"/>
  </si>
  <si>
    <t>川口銀座商店街振興組合</t>
    <rPh sb="7" eb="9">
      <t>シンコウ</t>
    </rPh>
    <rPh sb="9" eb="11">
      <t>クミアイ</t>
    </rPh>
    <phoneticPr fontId="8"/>
  </si>
  <si>
    <t>川口市栄町3丁目</t>
    <rPh sb="0" eb="3">
      <t>カワグチシ</t>
    </rPh>
    <rPh sb="3" eb="4">
      <t>サカエ</t>
    </rPh>
    <rPh sb="4" eb="5">
      <t>チョウ</t>
    </rPh>
    <rPh sb="6" eb="8">
      <t>チョウメ</t>
    </rPh>
    <phoneticPr fontId="5"/>
  </si>
  <si>
    <t>S34.5</t>
    <phoneticPr fontId="5"/>
  </si>
  <si>
    <t>年12回</t>
    <rPh sb="0" eb="1">
      <t>ネン</t>
    </rPh>
    <rPh sb="3" eb="4">
      <t>カイ</t>
    </rPh>
    <phoneticPr fontId="5"/>
  </si>
  <si>
    <t>年約46,000円</t>
    <rPh sb="0" eb="1">
      <t>ネン</t>
    </rPh>
    <rPh sb="1" eb="2">
      <t>ヤク</t>
    </rPh>
    <rPh sb="8" eb="9">
      <t>エン</t>
    </rPh>
    <phoneticPr fontId="5"/>
  </si>
  <si>
    <t>②駅前
④繁華街
⑦ショッピングモール内</t>
    <rPh sb="1" eb="3">
      <t>エキマエ</t>
    </rPh>
    <rPh sb="5" eb="8">
      <t>ハンカガイ</t>
    </rPh>
    <rPh sb="19" eb="20">
      <t>ナイ</t>
    </rPh>
    <phoneticPr fontId="5"/>
  </si>
  <si>
    <t>川口市朝日商店会</t>
  </si>
  <si>
    <t>川口市末広3丁目</t>
    <rPh sb="0" eb="3">
      <t>カワグチシ</t>
    </rPh>
    <rPh sb="3" eb="5">
      <t>スエヒロ</t>
    </rPh>
    <rPh sb="6" eb="8">
      <t>チョウメ</t>
    </rPh>
    <phoneticPr fontId="5"/>
  </si>
  <si>
    <t>月1,000円</t>
    <rPh sb="0" eb="1">
      <t>ツキ</t>
    </rPh>
    <rPh sb="6" eb="7">
      <t>エン</t>
    </rPh>
    <phoneticPr fontId="5"/>
  </si>
  <si>
    <t>①住宅地
③線路沿い（バス等）</t>
    <rPh sb="1" eb="4">
      <t>ジュウタクチ</t>
    </rPh>
    <rPh sb="6" eb="8">
      <t>センロ</t>
    </rPh>
    <rPh sb="8" eb="9">
      <t>ゾ</t>
    </rPh>
    <rPh sb="13" eb="14">
      <t>トウ</t>
    </rPh>
    <phoneticPr fontId="5"/>
  </si>
  <si>
    <t>芝園団地商店会</t>
  </si>
  <si>
    <t>川口市芝園町3丁目</t>
    <rPh sb="0" eb="3">
      <t>カワグチシ</t>
    </rPh>
    <rPh sb="3" eb="6">
      <t>シバゾノチョウ</t>
    </rPh>
    <rPh sb="7" eb="9">
      <t>チョウメ</t>
    </rPh>
    <phoneticPr fontId="5"/>
  </si>
  <si>
    <t>なし</t>
    <phoneticPr fontId="5"/>
  </si>
  <si>
    <t>⑤住宅団地</t>
    <rPh sb="1" eb="3">
      <t>ジュウタク</t>
    </rPh>
    <rPh sb="3" eb="5">
      <t>ダンチ</t>
    </rPh>
    <phoneticPr fontId="5"/>
  </si>
  <si>
    <t>川口本町共栄会</t>
  </si>
  <si>
    <t>川口市本町3丁目</t>
    <rPh sb="0" eb="3">
      <t>カワグチシ</t>
    </rPh>
    <rPh sb="3" eb="5">
      <t>ホンチョウ</t>
    </rPh>
    <rPh sb="6" eb="8">
      <t>チョウメ</t>
    </rPh>
    <phoneticPr fontId="5"/>
  </si>
  <si>
    <t>S33</t>
    <phoneticPr fontId="5"/>
  </si>
  <si>
    <t>年8回
（5,6,8,10,11,12,2,4月）</t>
    <rPh sb="0" eb="1">
      <t>ネン</t>
    </rPh>
    <rPh sb="2" eb="3">
      <t>カイ</t>
    </rPh>
    <rPh sb="23" eb="24">
      <t>ガツ</t>
    </rPh>
    <phoneticPr fontId="5"/>
  </si>
  <si>
    <t>②駅前
④繁華街</t>
    <rPh sb="1" eb="3">
      <t>エキマエ</t>
    </rPh>
    <rPh sb="5" eb="8">
      <t>ハンカガイ</t>
    </rPh>
    <phoneticPr fontId="5"/>
  </si>
  <si>
    <t>西友、川口本町店中央ふれあい館</t>
    <phoneticPr fontId="5"/>
  </si>
  <si>
    <t>北園連合商店会</t>
  </si>
  <si>
    <t>川口市北園町</t>
    <rPh sb="0" eb="3">
      <t>カワグチシ</t>
    </rPh>
    <phoneticPr fontId="5"/>
  </si>
  <si>
    <t>S58.4</t>
    <phoneticPr fontId="5"/>
  </si>
  <si>
    <t>北町商店会</t>
  </si>
  <si>
    <t>川口市西川口5丁目</t>
    <rPh sb="0" eb="3">
      <t>カワグチシ</t>
    </rPh>
    <rPh sb="3" eb="6">
      <t>ニシカワグチ</t>
    </rPh>
    <rPh sb="7" eb="9">
      <t>チョウメ</t>
    </rPh>
    <phoneticPr fontId="5"/>
  </si>
  <si>
    <t>年会費6,000円</t>
    <rPh sb="0" eb="3">
      <t>ネンカイヒ</t>
    </rPh>
    <rPh sb="8" eb="9">
      <t>エン</t>
    </rPh>
    <phoneticPr fontId="5"/>
  </si>
  <si>
    <t>済生会通り百店会</t>
    <phoneticPr fontId="5"/>
  </si>
  <si>
    <t>川口市西川口3丁目</t>
    <rPh sb="0" eb="3">
      <t>カワグチシ</t>
    </rPh>
    <rPh sb="3" eb="6">
      <t>ニシカワグチ</t>
    </rPh>
    <rPh sb="7" eb="9">
      <t>チョウメ</t>
    </rPh>
    <phoneticPr fontId="5"/>
  </si>
  <si>
    <t>年2回
（8.12月）　</t>
    <rPh sb="0" eb="1">
      <t>ネン</t>
    </rPh>
    <rPh sb="2" eb="3">
      <t>カイ</t>
    </rPh>
    <rPh sb="9" eb="10">
      <t>ガツ</t>
    </rPh>
    <phoneticPr fontId="5"/>
  </si>
  <si>
    <t>月3,000円</t>
    <rPh sb="0" eb="1">
      <t>ツキ</t>
    </rPh>
    <rPh sb="6" eb="7">
      <t>エン</t>
    </rPh>
    <phoneticPr fontId="5"/>
  </si>
  <si>
    <t>③路線沿い
④繁華街</t>
    <rPh sb="1" eb="3">
      <t>ロセン</t>
    </rPh>
    <rPh sb="3" eb="4">
      <t>ゾ</t>
    </rPh>
    <rPh sb="7" eb="10">
      <t>ハンカガイ</t>
    </rPh>
    <phoneticPr fontId="5"/>
  </si>
  <si>
    <t>芝三栄商店会</t>
  </si>
  <si>
    <t>芝</t>
    <phoneticPr fontId="5"/>
  </si>
  <si>
    <t>芝中央通り商店会</t>
  </si>
  <si>
    <t>川口市芝3丁目</t>
    <rPh sb="0" eb="3">
      <t>カワグチシ</t>
    </rPh>
    <rPh sb="3" eb="4">
      <t>シバ</t>
    </rPh>
    <rPh sb="5" eb="7">
      <t>チョウメ</t>
    </rPh>
    <phoneticPr fontId="5"/>
  </si>
  <si>
    <t>S54.4</t>
    <phoneticPr fontId="5"/>
  </si>
  <si>
    <t>年6回</t>
    <rPh sb="0" eb="1">
      <t>ネン</t>
    </rPh>
    <rPh sb="2" eb="3">
      <t>カイ</t>
    </rPh>
    <phoneticPr fontId="5"/>
  </si>
  <si>
    <t>月1,250円</t>
    <rPh sb="0" eb="1">
      <t>ツキ</t>
    </rPh>
    <rPh sb="6" eb="7">
      <t>エン</t>
    </rPh>
    <phoneticPr fontId="5"/>
  </si>
  <si>
    <t>芝銀座通り商店会</t>
  </si>
  <si>
    <t>川口市芝</t>
    <rPh sb="0" eb="3">
      <t>カワグチシ</t>
    </rPh>
    <rPh sb="3" eb="4">
      <t>シバ</t>
    </rPh>
    <phoneticPr fontId="5"/>
  </si>
  <si>
    <t>S35.4</t>
    <phoneticPr fontId="5"/>
  </si>
  <si>
    <t>年4回</t>
    <rPh sb="0" eb="1">
      <t>ネン</t>
    </rPh>
    <rPh sb="2" eb="3">
      <t>カイ</t>
    </rPh>
    <phoneticPr fontId="5"/>
  </si>
  <si>
    <t>芝園ハイツ商店会</t>
  </si>
  <si>
    <t>川口市芝園町2丁目</t>
    <rPh sb="0" eb="3">
      <t>カワグチシ</t>
    </rPh>
    <rPh sb="3" eb="6">
      <t>シバゾノチョウ</t>
    </rPh>
    <rPh sb="7" eb="9">
      <t>チョウメ</t>
    </rPh>
    <phoneticPr fontId="5"/>
  </si>
  <si>
    <t>実施なし</t>
    <rPh sb="0" eb="2">
      <t>ジッシ</t>
    </rPh>
    <phoneticPr fontId="5"/>
  </si>
  <si>
    <t>芝本町通り商店会</t>
  </si>
  <si>
    <t>川口市芝樋ノ爪1丁目</t>
    <rPh sb="0" eb="3">
      <t>カワグチシ</t>
    </rPh>
    <rPh sb="3" eb="4">
      <t>シバ</t>
    </rPh>
    <rPh sb="8" eb="10">
      <t>チョウメ</t>
    </rPh>
    <phoneticPr fontId="5"/>
  </si>
  <si>
    <t>S38.7+</t>
    <phoneticPr fontId="5"/>
  </si>
  <si>
    <t>年6回
（2カ月に1回）</t>
    <rPh sb="0" eb="1">
      <t>ネン</t>
    </rPh>
    <rPh sb="2" eb="3">
      <t>カイ</t>
    </rPh>
    <phoneticPr fontId="5"/>
  </si>
  <si>
    <t>月1,600円</t>
    <rPh sb="0" eb="1">
      <t>ツキ</t>
    </rPh>
    <rPh sb="6" eb="7">
      <t>エン</t>
    </rPh>
    <phoneticPr fontId="5"/>
  </si>
  <si>
    <t>安行慈林商店会</t>
  </si>
  <si>
    <t>川口市安行慈林</t>
    <rPh sb="0" eb="3">
      <t>カワグチシ</t>
    </rPh>
    <rPh sb="3" eb="5">
      <t>アンギョウ</t>
    </rPh>
    <rPh sb="5" eb="7">
      <t>ジリン</t>
    </rPh>
    <phoneticPr fontId="5"/>
  </si>
  <si>
    <t>朝・夕は、通勤等通過車輪が多いが、歩行者の通行量は非常に少ない。</t>
  </si>
  <si>
    <t>24,000円/年　※賛助会員は半額</t>
  </si>
  <si>
    <t>①住宅地
⓷路線沿い（バス）</t>
    <rPh sb="1" eb="4">
      <t>ジュウタクチ</t>
    </rPh>
    <rPh sb="6" eb="8">
      <t>ロセン</t>
    </rPh>
    <rPh sb="8" eb="9">
      <t>ゾ</t>
    </rPh>
    <phoneticPr fontId="5"/>
  </si>
  <si>
    <t>マルエツ安行慈林店、セブンイレブン慈林店</t>
    <phoneticPr fontId="5"/>
  </si>
  <si>
    <t>セントラルアヴェニュー商店会</t>
  </si>
  <si>
    <t>随時</t>
    <phoneticPr fontId="5"/>
  </si>
  <si>
    <t>月3,000円/月5,000円</t>
    <rPh sb="0" eb="1">
      <t>ツキ</t>
    </rPh>
    <rPh sb="6" eb="7">
      <t>エン</t>
    </rPh>
    <rPh sb="8" eb="9">
      <t>ツキ</t>
    </rPh>
    <rPh sb="14" eb="15">
      <t>エン</t>
    </rPh>
    <phoneticPr fontId="5"/>
  </si>
  <si>
    <t>仲一商光会</t>
  </si>
  <si>
    <t>川口市川口5丁目</t>
    <rPh sb="0" eb="3">
      <t>カワグチシ</t>
    </rPh>
    <rPh sb="3" eb="5">
      <t>カワグチ</t>
    </rPh>
    <rPh sb="6" eb="8">
      <t>チョウメ</t>
    </rPh>
    <phoneticPr fontId="5"/>
  </si>
  <si>
    <t>S27.4</t>
    <phoneticPr fontId="5"/>
  </si>
  <si>
    <t>なし</t>
  </si>
  <si>
    <t>仲町商盛会</t>
  </si>
  <si>
    <t>川口市仲町</t>
    <rPh sb="0" eb="3">
      <t>カワグチシ</t>
    </rPh>
    <rPh sb="3" eb="5">
      <t>ナカチョウ</t>
    </rPh>
    <phoneticPr fontId="5"/>
  </si>
  <si>
    <t>S48</t>
    <phoneticPr fontId="5"/>
  </si>
  <si>
    <t>年12回
（毎月）</t>
    <rPh sb="0" eb="1">
      <t>ネン</t>
    </rPh>
    <rPh sb="3" eb="4">
      <t>カイ</t>
    </rPh>
    <rPh sb="6" eb="8">
      <t>マイツキ</t>
    </rPh>
    <phoneticPr fontId="5"/>
  </si>
  <si>
    <t>月1,500円</t>
    <rPh sb="0" eb="1">
      <t>ツキ</t>
    </rPh>
    <rPh sb="6" eb="7">
      <t>エン</t>
    </rPh>
    <phoneticPr fontId="5"/>
  </si>
  <si>
    <t>西一商店会</t>
  </si>
  <si>
    <t>川口市西川口1丁目</t>
    <rPh sb="0" eb="3">
      <t>カワグチシ</t>
    </rPh>
    <rPh sb="3" eb="6">
      <t>ニシカワグチ</t>
    </rPh>
    <rPh sb="7" eb="9">
      <t>チョウメ</t>
    </rPh>
    <phoneticPr fontId="5"/>
  </si>
  <si>
    <t>S43.4</t>
    <phoneticPr fontId="5"/>
  </si>
  <si>
    <t>年3回
（1.2.12回）</t>
    <rPh sb="0" eb="1">
      <t>ネン</t>
    </rPh>
    <rPh sb="2" eb="3">
      <t>カイ</t>
    </rPh>
    <rPh sb="11" eb="12">
      <t>カイ</t>
    </rPh>
    <phoneticPr fontId="5"/>
  </si>
  <si>
    <t>月1,000円－
月2,000円</t>
    <rPh sb="0" eb="1">
      <t>ツキ</t>
    </rPh>
    <rPh sb="6" eb="7">
      <t>エン</t>
    </rPh>
    <rPh sb="9" eb="10">
      <t>ツキ</t>
    </rPh>
    <rPh sb="15" eb="16">
      <t>エン</t>
    </rPh>
    <phoneticPr fontId="5"/>
  </si>
  <si>
    <t>西川口睦商店会</t>
  </si>
  <si>
    <t>川口市西川口5丁目</t>
    <rPh sb="0" eb="3">
      <t>カワグチシ</t>
    </rPh>
    <phoneticPr fontId="5"/>
  </si>
  <si>
    <t>年1回
（6月）</t>
    <rPh sb="0" eb="1">
      <t>ネン</t>
    </rPh>
    <rPh sb="2" eb="3">
      <t>カイ</t>
    </rPh>
    <rPh sb="6" eb="7">
      <t>ガツ</t>
    </rPh>
    <phoneticPr fontId="5"/>
  </si>
  <si>
    <t>西川口共栄会</t>
  </si>
  <si>
    <t>川口市西川口2丁目</t>
    <rPh sb="0" eb="3">
      <t>カワグチシ</t>
    </rPh>
    <rPh sb="3" eb="6">
      <t>ニシカワグチ</t>
    </rPh>
    <rPh sb="7" eb="9">
      <t>チョウメ</t>
    </rPh>
    <phoneticPr fontId="5"/>
  </si>
  <si>
    <t>S54</t>
    <phoneticPr fontId="5"/>
  </si>
  <si>
    <t>年5回
（1,4,6,10,12月）</t>
    <rPh sb="0" eb="1">
      <t>ネン</t>
    </rPh>
    <rPh sb="2" eb="3">
      <t>カイ</t>
    </rPh>
    <rPh sb="16" eb="17">
      <t>ガツ</t>
    </rPh>
    <phoneticPr fontId="5"/>
  </si>
  <si>
    <t>商店：月2,500円
一般：月1,000円</t>
    <rPh sb="0" eb="2">
      <t>ショウテン</t>
    </rPh>
    <rPh sb="3" eb="4">
      <t>ツキ</t>
    </rPh>
    <rPh sb="9" eb="10">
      <t>エン</t>
    </rPh>
    <rPh sb="11" eb="13">
      <t>イッパン</t>
    </rPh>
    <rPh sb="14" eb="15">
      <t>ツキ</t>
    </rPh>
    <rPh sb="20" eb="21">
      <t>エン</t>
    </rPh>
    <phoneticPr fontId="5"/>
  </si>
  <si>
    <t xml:space="preserve">①住宅街
⓷路線沿い（バス）
</t>
    <rPh sb="1" eb="4">
      <t>ジュウタクガイ</t>
    </rPh>
    <rPh sb="6" eb="8">
      <t>ロセン</t>
    </rPh>
    <rPh sb="8" eb="9">
      <t>ゾ</t>
    </rPh>
    <phoneticPr fontId="5"/>
  </si>
  <si>
    <t>マツモトキヨシ　西川口店</t>
    <phoneticPr fontId="5"/>
  </si>
  <si>
    <t>西川口駅前大通り会</t>
  </si>
  <si>
    <t>川口市西川口1丁目</t>
    <rPh sb="0" eb="3">
      <t>カワグチシ</t>
    </rPh>
    <phoneticPr fontId="5"/>
  </si>
  <si>
    <t>西川口西口駅前中央通り会</t>
  </si>
  <si>
    <t>年1回</t>
    <rPh sb="0" eb="1">
      <t>ネン</t>
    </rPh>
    <rPh sb="2" eb="3">
      <t>カイ</t>
    </rPh>
    <phoneticPr fontId="5"/>
  </si>
  <si>
    <t>西川口南通り会</t>
  </si>
  <si>
    <t>S45.4</t>
    <phoneticPr fontId="5"/>
  </si>
  <si>
    <t>西川口並木商店会</t>
  </si>
  <si>
    <t>川口市並木3丁目</t>
    <rPh sb="0" eb="3">
      <t>カワグチシ</t>
    </rPh>
    <rPh sb="3" eb="5">
      <t>ナミキ</t>
    </rPh>
    <rPh sb="6" eb="8">
      <t>チョウメ</t>
    </rPh>
    <phoneticPr fontId="5"/>
  </si>
  <si>
    <t>S38.10</t>
    <phoneticPr fontId="5"/>
  </si>
  <si>
    <t>年10回</t>
    <rPh sb="0" eb="1">
      <t>ネン</t>
    </rPh>
    <rPh sb="3" eb="4">
      <t>カイ</t>
    </rPh>
    <phoneticPr fontId="5"/>
  </si>
  <si>
    <t>合格通り商店会</t>
  </si>
  <si>
    <t>S51.4</t>
    <phoneticPr fontId="5"/>
  </si>
  <si>
    <t>年38,400円</t>
    <rPh sb="0" eb="1">
      <t>ネン</t>
    </rPh>
    <rPh sb="7" eb="8">
      <t>エン</t>
    </rPh>
    <phoneticPr fontId="5"/>
  </si>
  <si>
    <t>②駅前
④繁華街
⓷路線沿い（バス）</t>
    <rPh sb="1" eb="3">
      <t>エキマエ</t>
    </rPh>
    <rPh sb="5" eb="8">
      <t>ハンカガイ</t>
    </rPh>
    <rPh sb="10" eb="12">
      <t>ロセン</t>
    </rPh>
    <rPh sb="12" eb="13">
      <t>ゾ</t>
    </rPh>
    <phoneticPr fontId="5"/>
  </si>
  <si>
    <t>仁志銀座通り会</t>
  </si>
  <si>
    <t>川口市西川口1</t>
    <rPh sb="0" eb="3">
      <t>カワグチシ</t>
    </rPh>
    <rPh sb="3" eb="6">
      <t>ニシカワグチ</t>
    </rPh>
    <phoneticPr fontId="5"/>
  </si>
  <si>
    <t>S40.3</t>
    <phoneticPr fontId="5"/>
  </si>
  <si>
    <t>根岸商栄会</t>
  </si>
  <si>
    <t>川口市安行領根岸</t>
    <rPh sb="0" eb="3">
      <t>カワグチシ</t>
    </rPh>
    <rPh sb="3" eb="5">
      <t>アンギョウ</t>
    </rPh>
    <rPh sb="5" eb="6">
      <t>リョウ</t>
    </rPh>
    <rPh sb="6" eb="8">
      <t>ネギシ</t>
    </rPh>
    <phoneticPr fontId="5"/>
  </si>
  <si>
    <t>年４回</t>
    <rPh sb="0" eb="1">
      <t>ネン</t>
    </rPh>
    <rPh sb="2" eb="3">
      <t>カイ</t>
    </rPh>
    <phoneticPr fontId="5"/>
  </si>
  <si>
    <t>東川口商店街振興組合</t>
    <rPh sb="6" eb="8">
      <t>シンコウ</t>
    </rPh>
    <rPh sb="8" eb="10">
      <t>クミアイ</t>
    </rPh>
    <phoneticPr fontId="8"/>
  </si>
  <si>
    <t>川口市戸塚3丁目</t>
    <rPh sb="0" eb="3">
      <t>カワグチシ</t>
    </rPh>
    <rPh sb="3" eb="5">
      <t>トツカ</t>
    </rPh>
    <rPh sb="6" eb="8">
      <t>チョウメ</t>
    </rPh>
    <phoneticPr fontId="5"/>
  </si>
  <si>
    <t>S56</t>
    <phoneticPr fontId="5"/>
  </si>
  <si>
    <t>年２回</t>
  </si>
  <si>
    <t>①住宅地
②駅前
⓷路線沿い（バス）
④繁華街</t>
    <rPh sb="1" eb="4">
      <t>ジュウタクチ</t>
    </rPh>
    <rPh sb="6" eb="8">
      <t>エキマエ</t>
    </rPh>
    <rPh sb="10" eb="12">
      <t>ロセン</t>
    </rPh>
    <rPh sb="12" eb="13">
      <t>ゾ</t>
    </rPh>
    <rPh sb="20" eb="23">
      <t>ハンカガイ</t>
    </rPh>
    <phoneticPr fontId="5"/>
  </si>
  <si>
    <t>東本郷商店会</t>
  </si>
  <si>
    <t>川口市蓮沼</t>
    <rPh sb="0" eb="3">
      <t>カワグチシ</t>
    </rPh>
    <rPh sb="3" eb="5">
      <t>ハスヌマ</t>
    </rPh>
    <phoneticPr fontId="5"/>
  </si>
  <si>
    <t>S42.4</t>
    <phoneticPr fontId="5"/>
  </si>
  <si>
    <t>年7回</t>
    <rPh sb="0" eb="1">
      <t>ネン</t>
    </rPh>
    <rPh sb="2" eb="3">
      <t>カイ</t>
    </rPh>
    <phoneticPr fontId="5"/>
  </si>
  <si>
    <t xml:space="preserve">①住宅地
⓷路線沿い（バス）
</t>
    <rPh sb="1" eb="4">
      <t>ジュウタクチ</t>
    </rPh>
    <rPh sb="6" eb="8">
      <t>ロセン</t>
    </rPh>
    <rPh sb="8" eb="9">
      <t>ゾ</t>
    </rPh>
    <phoneticPr fontId="5"/>
  </si>
  <si>
    <t>協同組合ふじの市</t>
  </si>
  <si>
    <t>川口市幸町2丁目</t>
    <rPh sb="0" eb="3">
      <t>カワグチシ</t>
    </rPh>
    <rPh sb="3" eb="5">
      <t>サイワイチョウ</t>
    </rPh>
    <rPh sb="6" eb="8">
      <t>チョウメ</t>
    </rPh>
    <phoneticPr fontId="5"/>
  </si>
  <si>
    <t>S36.4</t>
    <phoneticPr fontId="5"/>
  </si>
  <si>
    <t>月2,000円ー15,000円</t>
    <rPh sb="0" eb="1">
      <t>ツキ</t>
    </rPh>
    <rPh sb="6" eb="7">
      <t>エン</t>
    </rPh>
    <rPh sb="14" eb="15">
      <t>エン</t>
    </rPh>
    <phoneticPr fontId="5"/>
  </si>
  <si>
    <t>④繁華街</t>
    <phoneticPr fontId="5"/>
  </si>
  <si>
    <t>本栄商店街振興組合</t>
  </si>
  <si>
    <t>川口市栄町1丁目</t>
    <rPh sb="0" eb="3">
      <t>カワグチシ</t>
    </rPh>
    <rPh sb="3" eb="4">
      <t>サカエ</t>
    </rPh>
    <rPh sb="4" eb="5">
      <t>チョウ</t>
    </rPh>
    <rPh sb="6" eb="8">
      <t>チョウメ</t>
    </rPh>
    <phoneticPr fontId="5"/>
  </si>
  <si>
    <t>年1回
（3月）</t>
    <rPh sb="0" eb="1">
      <t>ネン</t>
    </rPh>
    <rPh sb="2" eb="3">
      <t>カイ</t>
    </rPh>
    <rPh sb="6" eb="7">
      <t>ガツ</t>
    </rPh>
    <phoneticPr fontId="5"/>
  </si>
  <si>
    <t>月2,500円</t>
    <rPh sb="0" eb="1">
      <t>ツキ</t>
    </rPh>
    <rPh sb="6" eb="7">
      <t>エン</t>
    </rPh>
    <phoneticPr fontId="5"/>
  </si>
  <si>
    <t>本局前商栄会</t>
  </si>
  <si>
    <t>川口市本町2丁目</t>
    <rPh sb="0" eb="3">
      <t>カワグチシ</t>
    </rPh>
    <rPh sb="3" eb="5">
      <t>ホンチョウ</t>
    </rPh>
    <rPh sb="6" eb="8">
      <t>チョウメ</t>
    </rPh>
    <phoneticPr fontId="5"/>
  </si>
  <si>
    <t>国道122号より中央道路入り口まで、大小車の通行量極めて多い。</t>
  </si>
  <si>
    <t>川口郵便局、川口神社、錫杖寺、本町小学校</t>
    <phoneticPr fontId="5"/>
  </si>
  <si>
    <t>前川中央商店会</t>
  </si>
  <si>
    <t>川口市前川3丁目</t>
    <rPh sb="0" eb="3">
      <t>カワグチシ</t>
    </rPh>
    <rPh sb="3" eb="5">
      <t>マエカワ</t>
    </rPh>
    <rPh sb="6" eb="8">
      <t>チョウメ</t>
    </rPh>
    <phoneticPr fontId="5"/>
  </si>
  <si>
    <t>S41.4</t>
    <phoneticPr fontId="5"/>
  </si>
  <si>
    <t>年4回
（5,6,10,3月）</t>
    <rPh sb="0" eb="1">
      <t>ネン</t>
    </rPh>
    <rPh sb="2" eb="3">
      <t>カイ</t>
    </rPh>
    <rPh sb="13" eb="14">
      <t>ガツ</t>
    </rPh>
    <phoneticPr fontId="5"/>
  </si>
  <si>
    <t>年2,500円</t>
    <rPh sb="0" eb="1">
      <t>ネン</t>
    </rPh>
    <rPh sb="6" eb="7">
      <t>エン</t>
    </rPh>
    <phoneticPr fontId="5"/>
  </si>
  <si>
    <t>①住宅地
③路線沿い（バス）</t>
    <rPh sb="1" eb="4">
      <t>ジュウタクチ</t>
    </rPh>
    <rPh sb="6" eb="8">
      <t>ロセン</t>
    </rPh>
    <rPh sb="8" eb="9">
      <t>ゾ</t>
    </rPh>
    <phoneticPr fontId="5"/>
  </si>
  <si>
    <t>前川銀座商店会</t>
  </si>
  <si>
    <t>川口市本前川1町目</t>
    <rPh sb="0" eb="3">
      <t>カワグチシ</t>
    </rPh>
    <rPh sb="3" eb="4">
      <t>ホン</t>
    </rPh>
    <rPh sb="4" eb="6">
      <t>マエカワ</t>
    </rPh>
    <rPh sb="7" eb="8">
      <t>チョウ</t>
    </rPh>
    <rPh sb="8" eb="9">
      <t>メ</t>
    </rPh>
    <phoneticPr fontId="5"/>
  </si>
  <si>
    <t>①住宅地</t>
    <rPh sb="1" eb="3">
      <t>ジュウタク</t>
    </rPh>
    <rPh sb="3" eb="4">
      <t>チ</t>
    </rPh>
    <phoneticPr fontId="5"/>
  </si>
  <si>
    <t>元郷五丁目商栄会</t>
  </si>
  <si>
    <t>川口市元郷5丁目</t>
    <rPh sb="0" eb="3">
      <t>カワグチシ</t>
    </rPh>
    <rPh sb="3" eb="5">
      <t>モトゴウ</t>
    </rPh>
    <rPh sb="6" eb="8">
      <t>チョウメ</t>
    </rPh>
    <phoneticPr fontId="5"/>
  </si>
  <si>
    <t>蕨駅東口大通り商店会</t>
  </si>
  <si>
    <t>川口市芝新町</t>
    <rPh sb="0" eb="3">
      <t>カワグチシ</t>
    </rPh>
    <rPh sb="3" eb="4">
      <t>シバ</t>
    </rPh>
    <rPh sb="4" eb="6">
      <t>シンマチ</t>
    </rPh>
    <phoneticPr fontId="5"/>
  </si>
  <si>
    <t>年4回
（1,4,8,11月）</t>
    <rPh sb="0" eb="1">
      <t>ネン</t>
    </rPh>
    <rPh sb="2" eb="3">
      <t>カイ</t>
    </rPh>
    <rPh sb="13" eb="14">
      <t>ガツ</t>
    </rPh>
    <phoneticPr fontId="5"/>
  </si>
  <si>
    <t>キャメリア商店会</t>
  </si>
  <si>
    <t>川口市本町4丁目</t>
    <rPh sb="0" eb="3">
      <t>カワグチシ</t>
    </rPh>
    <rPh sb="3" eb="5">
      <t>ホンチョウ</t>
    </rPh>
    <rPh sb="6" eb="8">
      <t>チョウメシバシンマチ</t>
    </rPh>
    <phoneticPr fontId="5"/>
  </si>
  <si>
    <t>中央ふれあい館</t>
    <phoneticPr fontId="5"/>
  </si>
  <si>
    <t>川口宿 鳩ヶ谷宿 日光御成道まつり、中央ふれあい館</t>
    <phoneticPr fontId="5"/>
  </si>
  <si>
    <t>グリーン・サンロード商店会</t>
  </si>
  <si>
    <t>川口市桜町2丁目</t>
    <rPh sb="0" eb="3">
      <t>カワグチシ</t>
    </rPh>
    <rPh sb="3" eb="5">
      <t>サクラチョウ</t>
    </rPh>
    <rPh sb="6" eb="8">
      <t>チョウメ</t>
    </rPh>
    <phoneticPr fontId="5"/>
  </si>
  <si>
    <t>なし（コロナのため）</t>
  </si>
  <si>
    <t>⓷路線沿い（バス）</t>
    <rPh sb="1" eb="3">
      <t>ロセン</t>
    </rPh>
    <rPh sb="3" eb="4">
      <t>ゾ</t>
    </rPh>
    <phoneticPr fontId="5"/>
  </si>
  <si>
    <t>坂下町商店会</t>
  </si>
  <si>
    <t>川口市坂下町4丁目</t>
    <rPh sb="0" eb="3">
      <t>カワグチシ</t>
    </rPh>
    <rPh sb="3" eb="6">
      <t>サカシタチョウ</t>
    </rPh>
    <rPh sb="7" eb="9">
      <t>チョウメ</t>
    </rPh>
    <phoneticPr fontId="5"/>
  </si>
  <si>
    <t>S42</t>
    <phoneticPr fontId="5"/>
  </si>
  <si>
    <t>不定期</t>
    <rPh sb="0" eb="3">
      <t>フテイキ</t>
    </rPh>
    <phoneticPr fontId="5"/>
  </si>
  <si>
    <t>①住宅地
②駅前
⓷路線沿い（バス）</t>
    <rPh sb="1" eb="4">
      <t>ジュウタクチ</t>
    </rPh>
    <rPh sb="6" eb="8">
      <t>エキマエ</t>
    </rPh>
    <rPh sb="10" eb="12">
      <t>ロセン</t>
    </rPh>
    <rPh sb="12" eb="13">
      <t>ゾ</t>
    </rPh>
    <phoneticPr fontId="5"/>
  </si>
  <si>
    <t>川口市桜町商店会</t>
  </si>
  <si>
    <t>川口市桜町5丁目</t>
    <rPh sb="0" eb="3">
      <t>カワグチシ</t>
    </rPh>
    <rPh sb="3" eb="5">
      <t>サクラチョウ</t>
    </rPh>
    <rPh sb="6" eb="8">
      <t>チョウメ</t>
    </rPh>
    <phoneticPr fontId="5"/>
  </si>
  <si>
    <t>S48.10</t>
    <phoneticPr fontId="5"/>
  </si>
  <si>
    <t>年12回
（毎月）</t>
    <rPh sb="0" eb="1">
      <t>ネン</t>
    </rPh>
    <rPh sb="3" eb="4">
      <t>カイ</t>
    </rPh>
    <phoneticPr fontId="5"/>
  </si>
  <si>
    <t>７２名/毎時</t>
  </si>
  <si>
    <t>三ツ和商店会</t>
  </si>
  <si>
    <t>川口市三ツ和1丁目</t>
    <rPh sb="0" eb="3">
      <t>カワグチシ</t>
    </rPh>
    <rPh sb="3" eb="4">
      <t>ミ</t>
    </rPh>
    <rPh sb="5" eb="6">
      <t>ワ</t>
    </rPh>
    <rPh sb="7" eb="9">
      <t>チョウメ</t>
    </rPh>
    <phoneticPr fontId="5"/>
  </si>
  <si>
    <t>年6回
（1,3,4,6,8,12月）</t>
    <rPh sb="0" eb="1">
      <t>ネン</t>
    </rPh>
    <rPh sb="2" eb="3">
      <t>カイ</t>
    </rPh>
    <rPh sb="17" eb="18">
      <t>ガツ</t>
    </rPh>
    <phoneticPr fontId="5"/>
  </si>
  <si>
    <t>川口市役所鳩ヶ谷庁舎</t>
    <phoneticPr fontId="5"/>
  </si>
  <si>
    <t>川口市役所鳩ヶ谷庁舎</t>
  </si>
  <si>
    <t>辻永堀商店会</t>
  </si>
  <si>
    <t>川口市辻</t>
    <rPh sb="0" eb="3">
      <t>カワグチシ</t>
    </rPh>
    <rPh sb="3" eb="4">
      <t>ツジ</t>
    </rPh>
    <phoneticPr fontId="5"/>
  </si>
  <si>
    <t>天神橋通り商店会</t>
  </si>
  <si>
    <t>辻</t>
    <phoneticPr fontId="5"/>
  </si>
  <si>
    <t>鳩ヶ谷本町商店街振興組合</t>
  </si>
  <si>
    <t>川口市鳩ヶ谷本町２丁目</t>
    <rPh sb="0" eb="3">
      <t>カワグチシ</t>
    </rPh>
    <rPh sb="9" eb="11">
      <t>チョウメ</t>
    </rPh>
    <phoneticPr fontId="5"/>
  </si>
  <si>
    <t>H3.4</t>
    <phoneticPr fontId="5"/>
  </si>
  <si>
    <t>東公団通り商店会</t>
  </si>
  <si>
    <t>川口市桜町６丁目</t>
    <rPh sb="0" eb="3">
      <t>カワグチシ</t>
    </rPh>
    <rPh sb="6" eb="8">
      <t>チョウメ</t>
    </rPh>
    <phoneticPr fontId="5"/>
  </si>
  <si>
    <t>年2回
（5,3月）</t>
    <rPh sb="0" eb="1">
      <t>ネン</t>
    </rPh>
    <rPh sb="2" eb="3">
      <t>カイ</t>
    </rPh>
    <rPh sb="8" eb="9">
      <t>ガツ</t>
    </rPh>
    <phoneticPr fontId="5"/>
  </si>
  <si>
    <t>川口市芝ざくら商店会（R5.4月新規設立）</t>
    <rPh sb="0" eb="3">
      <t>カワグチシ</t>
    </rPh>
    <rPh sb="3" eb="4">
      <t>シバ</t>
    </rPh>
    <rPh sb="7" eb="10">
      <t>ショウテンカイ</t>
    </rPh>
    <rPh sb="15" eb="16">
      <t>ガツ</t>
    </rPh>
    <rPh sb="16" eb="18">
      <t>シンキ</t>
    </rPh>
    <rPh sb="18" eb="20">
      <t>セツリツ</t>
    </rPh>
    <phoneticPr fontId="8"/>
  </si>
  <si>
    <t>川口市小谷場</t>
    <rPh sb="0" eb="3">
      <t>カワグチシ</t>
    </rPh>
    <phoneticPr fontId="5"/>
  </si>
  <si>
    <t>年３回</t>
    <rPh sb="0" eb="1">
      <t>ネン</t>
    </rPh>
    <rPh sb="2" eb="3">
      <t>カイ</t>
    </rPh>
    <phoneticPr fontId="5"/>
  </si>
  <si>
    <t>月800円～1,000円</t>
    <rPh sb="0" eb="1">
      <t>ツキ</t>
    </rPh>
    <rPh sb="4" eb="5">
      <t>エン</t>
    </rPh>
    <rPh sb="11" eb="12">
      <t>エン</t>
    </rPh>
    <phoneticPr fontId="5"/>
  </si>
  <si>
    <t>⑧その他（芝地区全体）</t>
    <rPh sb="3" eb="4">
      <t>タ</t>
    </rPh>
    <rPh sb="5" eb="6">
      <t>シバ</t>
    </rPh>
    <rPh sb="6" eb="8">
      <t>チク</t>
    </rPh>
    <rPh sb="8" eb="10">
      <t>ゼンタイ</t>
    </rPh>
    <phoneticPr fontId="5"/>
  </si>
  <si>
    <t>商店街空き店舗活用事業</t>
  </si>
  <si>
    <t>対象とする商店街区域内の空き店舗を改修して営業する場合、改修工事費の一部を助成します。（市内事業者に請け負わせた費用のみ対象。）【補助限度額】１／２以内　200万円　※申請に際しては、細かな要件があります。詳しくは担当までお問合せください。</t>
  </si>
  <si>
    <t xml:space="preserve">市内で事業に必要な許認可等を受けて信用保証対象業種の事業を開始しようとする方、または事業を開始して5年以内の方に対し、創業時に必要な資金の融資を行うことにより、事業活動の活発化を促します。
【融資限度額】3,500万円以内（自己資金による制限あり）　【貸付期間】運転資金１０年以内、設備資金10年以内（うち据置1年以内）　【利率】年1.0％　【保証】原則として信用保証を付します。（保証料年年0．8％）　【連帯保証人】個人・・・原則不要、法人・・・原則代表者のみ 【担保】原則として無担保
</t>
  </si>
  <si>
    <t>川口市商店街連合会</t>
    <rPh sb="0" eb="2">
      <t>カワグチ</t>
    </rPh>
    <rPh sb="2" eb="3">
      <t>シ</t>
    </rPh>
    <rPh sb="3" eb="5">
      <t>ショウテン</t>
    </rPh>
    <rPh sb="5" eb="6">
      <t>ガイ</t>
    </rPh>
    <rPh sb="6" eb="8">
      <t>レンゴウ</t>
    </rPh>
    <rPh sb="8" eb="9">
      <t>カイ</t>
    </rPh>
    <phoneticPr fontId="8"/>
  </si>
  <si>
    <t>川口市本町４丁目</t>
    <rPh sb="0" eb="1">
      <t>カワ</t>
    </rPh>
    <rPh sb="1" eb="2">
      <t>グチ</t>
    </rPh>
    <rPh sb="2" eb="3">
      <t>シ</t>
    </rPh>
    <rPh sb="3" eb="5">
      <t>ホンチョウ</t>
    </rPh>
    <rPh sb="6" eb="8">
      <t>チョウメ</t>
    </rPh>
    <phoneticPr fontId="5"/>
  </si>
  <si>
    <t>川口中央商店会連合会</t>
    <rPh sb="0" eb="2">
      <t>カワグチ</t>
    </rPh>
    <rPh sb="2" eb="4">
      <t>チュウオウ</t>
    </rPh>
    <rPh sb="4" eb="7">
      <t>ショウテンカイ</t>
    </rPh>
    <rPh sb="7" eb="10">
      <t>レンゴウカイ</t>
    </rPh>
    <phoneticPr fontId="8"/>
  </si>
  <si>
    <t>川口市本町４丁目</t>
    <rPh sb="0" eb="3">
      <t>カワグチシ</t>
    </rPh>
    <rPh sb="3" eb="5">
      <t>ホンチョウ</t>
    </rPh>
    <rPh sb="6" eb="8">
      <t>チョウメ</t>
    </rPh>
    <phoneticPr fontId="5"/>
  </si>
  <si>
    <t>川口駅西口地区商店会連合会</t>
    <rPh sb="0" eb="2">
      <t>カワグチ</t>
    </rPh>
    <rPh sb="2" eb="3">
      <t>エキ</t>
    </rPh>
    <rPh sb="3" eb="5">
      <t>ニシグチ</t>
    </rPh>
    <rPh sb="5" eb="7">
      <t>チク</t>
    </rPh>
    <rPh sb="7" eb="10">
      <t>ショウテンカイ</t>
    </rPh>
    <rPh sb="10" eb="13">
      <t>レンゴウカイ</t>
    </rPh>
    <phoneticPr fontId="8"/>
  </si>
  <si>
    <t>川口市飯塚１丁目</t>
    <rPh sb="0" eb="3">
      <t>カワグチシ</t>
    </rPh>
    <rPh sb="6" eb="8">
      <t>チョウメ</t>
    </rPh>
    <phoneticPr fontId="5"/>
  </si>
  <si>
    <t>西地区商店会連合会</t>
    <rPh sb="0" eb="1">
      <t>ニシ</t>
    </rPh>
    <rPh sb="1" eb="3">
      <t>チク</t>
    </rPh>
    <rPh sb="3" eb="6">
      <t>ショウテンカイ</t>
    </rPh>
    <rPh sb="6" eb="9">
      <t>レンゴウカイ</t>
    </rPh>
    <phoneticPr fontId="8"/>
  </si>
  <si>
    <t>川口市西川口５丁目</t>
    <rPh sb="0" eb="3">
      <t>カワグチシ</t>
    </rPh>
    <rPh sb="7" eb="9">
      <t>チョウメ</t>
    </rPh>
    <phoneticPr fontId="5"/>
  </si>
  <si>
    <t>西川口東口連合商店会</t>
    <rPh sb="0" eb="1">
      <t>ニシ</t>
    </rPh>
    <rPh sb="1" eb="3">
      <t>カワグチ</t>
    </rPh>
    <rPh sb="3" eb="5">
      <t>ヒガシグチ</t>
    </rPh>
    <rPh sb="5" eb="7">
      <t>レンゴウ</t>
    </rPh>
    <rPh sb="7" eb="10">
      <t>ショウテンカイ</t>
    </rPh>
    <phoneticPr fontId="8"/>
  </si>
  <si>
    <t>川口市並木３丁目</t>
    <rPh sb="0" eb="3">
      <t>カワグチシ</t>
    </rPh>
    <rPh sb="6" eb="8">
      <t>チョウメ</t>
    </rPh>
    <phoneticPr fontId="5"/>
  </si>
  <si>
    <t>芝地区商店会連合会</t>
    <rPh sb="0" eb="1">
      <t>シバ</t>
    </rPh>
    <rPh sb="1" eb="3">
      <t>チク</t>
    </rPh>
    <rPh sb="3" eb="6">
      <t>ショウテンカイ</t>
    </rPh>
    <rPh sb="6" eb="9">
      <t>レンゴウカイ</t>
    </rPh>
    <phoneticPr fontId="8"/>
  </si>
  <si>
    <t>鳩ヶ谷商店会連合会</t>
    <rPh sb="0" eb="3">
      <t>ハトガヤ</t>
    </rPh>
    <rPh sb="3" eb="6">
      <t>ショウテンカイ</t>
    </rPh>
    <rPh sb="6" eb="9">
      <t>レンゴウカイ</t>
    </rPh>
    <phoneticPr fontId="8"/>
  </si>
  <si>
    <t>川口市鳩ヶ谷本町２</t>
    <rPh sb="0" eb="1">
      <t>カワ</t>
    </rPh>
    <rPh sb="1" eb="2">
      <t>グチ</t>
    </rPh>
    <rPh sb="2" eb="3">
      <t>シ</t>
    </rPh>
    <phoneticPr fontId="5"/>
  </si>
  <si>
    <t>カエルスタンプ会</t>
    <rPh sb="7" eb="8">
      <t>カイ</t>
    </rPh>
    <phoneticPr fontId="8"/>
  </si>
  <si>
    <t>鳩ヶ谷本町２</t>
    <phoneticPr fontId="5"/>
  </si>
  <si>
    <t>行田市</t>
    <rPh sb="0" eb="3">
      <t>ギョウダシ</t>
    </rPh>
    <phoneticPr fontId="8"/>
  </si>
  <si>
    <t>浮き城のまち・下町商店会</t>
  </si>
  <si>
    <t>行田市行田</t>
    <rPh sb="0" eb="3">
      <t>ギョウダシ</t>
    </rPh>
    <rPh sb="3" eb="5">
      <t>ギョウダ</t>
    </rPh>
    <phoneticPr fontId="9"/>
  </si>
  <si>
    <t>10店舗</t>
    <rPh sb="2" eb="4">
      <t>テンポ</t>
    </rPh>
    <phoneticPr fontId="9"/>
  </si>
  <si>
    <t>１回/年</t>
    <rPh sb="1" eb="2">
      <t>カイ</t>
    </rPh>
    <rPh sb="3" eb="4">
      <t>ネン</t>
    </rPh>
    <phoneticPr fontId="9"/>
  </si>
  <si>
    <t>50～80人/日</t>
    <rPh sb="5" eb="6">
      <t>ニン</t>
    </rPh>
    <rPh sb="7" eb="8">
      <t>ニチ</t>
    </rPh>
    <phoneticPr fontId="16"/>
  </si>
  <si>
    <t>400円～1,000円/月</t>
    <rPh sb="3" eb="4">
      <t>エン</t>
    </rPh>
    <rPh sb="10" eb="11">
      <t>エン</t>
    </rPh>
    <rPh sb="12" eb="13">
      <t>ツキ</t>
    </rPh>
    <phoneticPr fontId="16"/>
  </si>
  <si>
    <t>商店会連合会のイベント参加。酉の市への協賛。令和５年度には街路灯のLED化を実施した。</t>
    <rPh sb="0" eb="3">
      <t>ショウテンカイ</t>
    </rPh>
    <rPh sb="3" eb="6">
      <t>レンゴウカイ</t>
    </rPh>
    <rPh sb="11" eb="13">
      <t>サンカ</t>
    </rPh>
    <rPh sb="14" eb="15">
      <t>トリ</t>
    </rPh>
    <rPh sb="16" eb="17">
      <t>イチ</t>
    </rPh>
    <rPh sb="19" eb="21">
      <t>キョウサン</t>
    </rPh>
    <rPh sb="22" eb="24">
      <t>レイワ</t>
    </rPh>
    <rPh sb="25" eb="27">
      <t>ネンド</t>
    </rPh>
    <rPh sb="29" eb="32">
      <t>ガイロトウ</t>
    </rPh>
    <rPh sb="36" eb="37">
      <t>カ</t>
    </rPh>
    <rPh sb="38" eb="40">
      <t>ジッシ</t>
    </rPh>
    <phoneticPr fontId="8"/>
  </si>
  <si>
    <t>小売業</t>
    <rPh sb="0" eb="2">
      <t>コウ</t>
    </rPh>
    <rPh sb="2" eb="3">
      <t>ギョウ</t>
    </rPh>
    <phoneticPr fontId="8"/>
  </si>
  <si>
    <t>ゲオ、馬車道</t>
    <rPh sb="3" eb="6">
      <t>バシャミチ</t>
    </rPh>
    <phoneticPr fontId="9"/>
  </si>
  <si>
    <t>大長寺、愛宕神社、銅人形</t>
    <rPh sb="0" eb="1">
      <t>ダイ</t>
    </rPh>
    <rPh sb="1" eb="2">
      <t>チョウ</t>
    </rPh>
    <rPh sb="2" eb="3">
      <t>ジ</t>
    </rPh>
    <rPh sb="4" eb="6">
      <t>アタゴ</t>
    </rPh>
    <rPh sb="6" eb="8">
      <t>ジンジャ</t>
    </rPh>
    <rPh sb="9" eb="12">
      <t>ドウニンギョウ</t>
    </rPh>
    <phoneticPr fontId="5"/>
  </si>
  <si>
    <t>起業家支援事業</t>
  </si>
  <si>
    <t>空き店舗を賃借して新たに事業を開始しようとする方に、予算の範囲内で出店にあたっての改修費用の一部を助成します。助成を受けるには要件があります。詳しくは下記ホームページにてご確認ください。</t>
  </si>
  <si>
    <t>https://www.city.gyoda.lg.jp/soshiki/kankyokeizaibu/shoko_kanko/gyomu/sangyo_shinko/kigyo_sogyo/1942.html</t>
  </si>
  <si>
    <t>太田商栄会</t>
    <rPh sb="2" eb="3">
      <t>ショウ</t>
    </rPh>
    <rPh sb="3" eb="4">
      <t>エイ</t>
    </rPh>
    <rPh sb="4" eb="5">
      <t>カイ</t>
    </rPh>
    <phoneticPr fontId="8"/>
  </si>
  <si>
    <t>6店舗</t>
    <rPh sb="1" eb="3">
      <t>テンポ</t>
    </rPh>
    <phoneticPr fontId="9"/>
  </si>
  <si>
    <t>古代蓮の里</t>
    <phoneticPr fontId="5"/>
  </si>
  <si>
    <t>空き店舗を賃借して新たに事業を開始しようとする方に、予算の範囲内で出店にあたっての改修費用の一部を助成します。助成を受けるには要件があります。詳しくは下記ホームページにてご確認ください。</t>
    <phoneticPr fontId="5"/>
  </si>
  <si>
    <t>二桜商和会</t>
  </si>
  <si>
    <t>行田市桜町２丁目</t>
    <rPh sb="0" eb="3">
      <t>ギョウダシ</t>
    </rPh>
    <rPh sb="3" eb="5">
      <t>サクラチョウ</t>
    </rPh>
    <rPh sb="6" eb="8">
      <t>チョウメ</t>
    </rPh>
    <phoneticPr fontId="9"/>
  </si>
  <si>
    <t>１８店舗</t>
    <rPh sb="2" eb="4">
      <t>テンポ</t>
    </rPh>
    <phoneticPr fontId="9"/>
  </si>
  <si>
    <t>不定期</t>
    <rPh sb="0" eb="3">
      <t>フテイキ</t>
    </rPh>
    <phoneticPr fontId="9"/>
  </si>
  <si>
    <t>12,000円/年</t>
    <rPh sb="6" eb="7">
      <t>エン</t>
    </rPh>
    <rPh sb="8" eb="9">
      <t>ネン</t>
    </rPh>
    <phoneticPr fontId="16"/>
  </si>
  <si>
    <t>令和５年度には、商店街内に防犯カメラを設置し、そのPR事業として「二桜安心・安全祭」を開催した。埼玉県パパママ応援ショップ、行田市商店共通商品券にも対応している。地域の方々に喜んで頂けるような顔の見える商店街、地域の高齢化とともに高齢者にもやさしい商店街、他にない特徴のある品を販売する商店街を目指していきたい。</t>
    <rPh sb="0" eb="2">
      <t>レイワ</t>
    </rPh>
    <rPh sb="3" eb="4">
      <t>ネン</t>
    </rPh>
    <rPh sb="4" eb="5">
      <t>ド</t>
    </rPh>
    <rPh sb="8" eb="12">
      <t>ショウテンガイナイ</t>
    </rPh>
    <rPh sb="13" eb="15">
      <t>ボウハン</t>
    </rPh>
    <rPh sb="19" eb="21">
      <t>セッチ</t>
    </rPh>
    <rPh sb="27" eb="29">
      <t>ジギョウ</t>
    </rPh>
    <rPh sb="33" eb="35">
      <t>ニザクラ</t>
    </rPh>
    <rPh sb="35" eb="37">
      <t>アンシン</t>
    </rPh>
    <rPh sb="38" eb="41">
      <t>アンゼンサイ</t>
    </rPh>
    <rPh sb="43" eb="45">
      <t>カイサイ</t>
    </rPh>
    <rPh sb="48" eb="51">
      <t>サイタマケン</t>
    </rPh>
    <rPh sb="55" eb="57">
      <t>オウエン</t>
    </rPh>
    <rPh sb="62" eb="65">
      <t>ギョウダシ</t>
    </rPh>
    <rPh sb="65" eb="67">
      <t>ショウテン</t>
    </rPh>
    <rPh sb="67" eb="69">
      <t>キョウツウ</t>
    </rPh>
    <rPh sb="69" eb="72">
      <t>ショウヒンケン</t>
    </rPh>
    <rPh sb="74" eb="76">
      <t>タイオウ</t>
    </rPh>
    <rPh sb="81" eb="83">
      <t>チイキ</t>
    </rPh>
    <rPh sb="84" eb="86">
      <t>カタガタ</t>
    </rPh>
    <rPh sb="87" eb="88">
      <t>ヨロコ</t>
    </rPh>
    <rPh sb="90" eb="91">
      <t>イタダ</t>
    </rPh>
    <rPh sb="96" eb="97">
      <t>カオ</t>
    </rPh>
    <rPh sb="98" eb="99">
      <t>ミ</t>
    </rPh>
    <rPh sb="101" eb="104">
      <t>ショウテンガイ</t>
    </rPh>
    <rPh sb="105" eb="107">
      <t>チイキ</t>
    </rPh>
    <rPh sb="108" eb="111">
      <t>コウレイカ</t>
    </rPh>
    <rPh sb="115" eb="118">
      <t>コウレイシャ</t>
    </rPh>
    <rPh sb="128" eb="129">
      <t>ホカ</t>
    </rPh>
    <rPh sb="132" eb="134">
      <t>トクチョウ</t>
    </rPh>
    <rPh sb="137" eb="138">
      <t>シナ</t>
    </rPh>
    <rPh sb="139" eb="141">
      <t>ハンバイ</t>
    </rPh>
    <rPh sb="143" eb="146">
      <t>ショウテンガイ</t>
    </rPh>
    <rPh sb="147" eb="149">
      <t>メザ</t>
    </rPh>
    <phoneticPr fontId="8"/>
  </si>
  <si>
    <t>鮮魚店、青果店</t>
    <rPh sb="0" eb="2">
      <t>センギョ</t>
    </rPh>
    <rPh sb="2" eb="3">
      <t>テン</t>
    </rPh>
    <rPh sb="4" eb="6">
      <t>セイカ</t>
    </rPh>
    <rPh sb="6" eb="7">
      <t>テン</t>
    </rPh>
    <phoneticPr fontId="8"/>
  </si>
  <si>
    <t>横田酒造株式会社、長久寺、久伊豆神社、</t>
    <rPh sb="0" eb="2">
      <t>ヨコタ</t>
    </rPh>
    <rPh sb="2" eb="4">
      <t>シュゾウ</t>
    </rPh>
    <rPh sb="4" eb="6">
      <t>カブシキ</t>
    </rPh>
    <rPh sb="6" eb="8">
      <t>カイシャ</t>
    </rPh>
    <rPh sb="9" eb="12">
      <t>チョウキュウジ</t>
    </rPh>
    <rPh sb="13" eb="14">
      <t>ヒサ</t>
    </rPh>
    <rPh sb="14" eb="16">
      <t>イズ</t>
    </rPh>
    <rPh sb="16" eb="18">
      <t>ジンジャ</t>
    </rPh>
    <phoneticPr fontId="8"/>
  </si>
  <si>
    <t>ＪＲ行田商店会</t>
  </si>
  <si>
    <t>行田市棚田町１丁目</t>
    <rPh sb="0" eb="3">
      <t>ギョウダシ</t>
    </rPh>
    <rPh sb="3" eb="6">
      <t>タナダチョウ</t>
    </rPh>
    <rPh sb="7" eb="9">
      <t>チョウメ</t>
    </rPh>
    <phoneticPr fontId="9"/>
  </si>
  <si>
    <t>4店舗</t>
    <rPh sb="1" eb="3">
      <t>テンポ</t>
    </rPh>
    <phoneticPr fontId="9"/>
  </si>
  <si>
    <t>JR行田駅、JR行田駅前観光案内所、ウニクス鴻巣</t>
    <phoneticPr fontId="5"/>
  </si>
  <si>
    <t>中央商店会</t>
  </si>
  <si>
    <t>行田市中央</t>
    <rPh sb="0" eb="3">
      <t>ギョウダシ</t>
    </rPh>
    <rPh sb="3" eb="5">
      <t>チュウオウ</t>
    </rPh>
    <phoneticPr fontId="9"/>
  </si>
  <si>
    <t>18店舗</t>
    <rPh sb="2" eb="4">
      <t>テンポ</t>
    </rPh>
    <phoneticPr fontId="9"/>
  </si>
  <si>
    <t>２～３回/年</t>
    <rPh sb="3" eb="4">
      <t>カイ</t>
    </rPh>
    <rPh sb="5" eb="6">
      <t>ネン</t>
    </rPh>
    <phoneticPr fontId="9"/>
  </si>
  <si>
    <t>50人/日</t>
    <rPh sb="2" eb="3">
      <t>ニン</t>
    </rPh>
    <rPh sb="4" eb="5">
      <t>ニチ</t>
    </rPh>
    <phoneticPr fontId="16"/>
  </si>
  <si>
    <t>3,000円/月</t>
    <rPh sb="5" eb="6">
      <t>エン</t>
    </rPh>
    <rPh sb="7" eb="8">
      <t>ツキ</t>
    </rPh>
    <phoneticPr fontId="16"/>
  </si>
  <si>
    <t>秩父鉄道行田市駅南口から東に100m、西に150m、南に150mという位置にある駅前商店街であります。LED街路灯で夜間でも安心して通っていただけます、今後、商店街で花手水を店前に飾る事業の拡大を図って行きます。</t>
    <rPh sb="0" eb="2">
      <t>チチブ</t>
    </rPh>
    <rPh sb="2" eb="4">
      <t>テツドウ</t>
    </rPh>
    <rPh sb="4" eb="7">
      <t>ギョウダシ</t>
    </rPh>
    <rPh sb="7" eb="8">
      <t>エキ</t>
    </rPh>
    <rPh sb="8" eb="9">
      <t>ミナミ</t>
    </rPh>
    <rPh sb="9" eb="10">
      <t>クチ</t>
    </rPh>
    <rPh sb="12" eb="13">
      <t>ヒガシ</t>
    </rPh>
    <rPh sb="19" eb="20">
      <t>ニシ</t>
    </rPh>
    <rPh sb="26" eb="27">
      <t>ミナミ</t>
    </rPh>
    <rPh sb="35" eb="37">
      <t>イチ</t>
    </rPh>
    <rPh sb="40" eb="42">
      <t>エキマエ</t>
    </rPh>
    <rPh sb="42" eb="45">
      <t>ショウテンガイ</t>
    </rPh>
    <rPh sb="54" eb="57">
      <t>ガイロトウ</t>
    </rPh>
    <rPh sb="58" eb="60">
      <t>ヤカン</t>
    </rPh>
    <rPh sb="62" eb="64">
      <t>アンシン</t>
    </rPh>
    <rPh sb="66" eb="67">
      <t>トオ</t>
    </rPh>
    <rPh sb="76" eb="78">
      <t>コンゴ</t>
    </rPh>
    <rPh sb="79" eb="82">
      <t>ショウテンガイ</t>
    </rPh>
    <rPh sb="83" eb="84">
      <t>ハナ</t>
    </rPh>
    <rPh sb="84" eb="86">
      <t>チョウズ</t>
    </rPh>
    <rPh sb="87" eb="88">
      <t>ミセ</t>
    </rPh>
    <rPh sb="88" eb="89">
      <t>マエ</t>
    </rPh>
    <rPh sb="90" eb="91">
      <t>カザ</t>
    </rPh>
    <rPh sb="92" eb="94">
      <t>ジギョウ</t>
    </rPh>
    <rPh sb="95" eb="97">
      <t>カクダイ</t>
    </rPh>
    <rPh sb="98" eb="99">
      <t>ハカ</t>
    </rPh>
    <rPh sb="101" eb="102">
      <t>イ</t>
    </rPh>
    <phoneticPr fontId="8"/>
  </si>
  <si>
    <t>物品販売店</t>
    <rPh sb="0" eb="2">
      <t>ブッピン</t>
    </rPh>
    <rPh sb="2" eb="4">
      <t>ハンバイ</t>
    </rPh>
    <rPh sb="4" eb="5">
      <t>テン</t>
    </rPh>
    <phoneticPr fontId="8"/>
  </si>
  <si>
    <t>行田市駅</t>
    <rPh sb="0" eb="3">
      <t>ギョウダシ</t>
    </rPh>
    <rPh sb="3" eb="4">
      <t>エキ</t>
    </rPh>
    <phoneticPr fontId="5"/>
  </si>
  <si>
    <t>八幡町商栄会</t>
  </si>
  <si>
    <t>9店舗</t>
    <rPh sb="1" eb="3">
      <t>テンポ</t>
    </rPh>
    <phoneticPr fontId="9"/>
  </si>
  <si>
    <t>1,000円/月</t>
    <rPh sb="5" eb="6">
      <t>エン</t>
    </rPh>
    <rPh sb="7" eb="8">
      <t>ツキ</t>
    </rPh>
    <phoneticPr fontId="16"/>
  </si>
  <si>
    <t>市の中心を通る県道128号から南へ曲がる通り沿いの商店街で、郵便局があることから通行量は比較的多い地域です。地域と連携して、夏祭り等を実施しております。また、令和５年度には街路灯のLED化を実施しました。</t>
    <rPh sb="0" eb="1">
      <t>シ</t>
    </rPh>
    <rPh sb="2" eb="4">
      <t>チュウシン</t>
    </rPh>
    <rPh sb="5" eb="6">
      <t>トオ</t>
    </rPh>
    <rPh sb="7" eb="9">
      <t>ケンドウ</t>
    </rPh>
    <rPh sb="12" eb="13">
      <t>ゴウ</t>
    </rPh>
    <rPh sb="15" eb="16">
      <t>ミナミ</t>
    </rPh>
    <rPh sb="17" eb="18">
      <t>マ</t>
    </rPh>
    <rPh sb="20" eb="21">
      <t>トオ</t>
    </rPh>
    <rPh sb="22" eb="23">
      <t>ゾ</t>
    </rPh>
    <rPh sb="25" eb="28">
      <t>ショウテンガイ</t>
    </rPh>
    <rPh sb="30" eb="33">
      <t>ユウビンキョク</t>
    </rPh>
    <rPh sb="40" eb="43">
      <t>ツウコウリョウ</t>
    </rPh>
    <rPh sb="44" eb="47">
      <t>ヒカクテキ</t>
    </rPh>
    <rPh sb="47" eb="48">
      <t>オオ</t>
    </rPh>
    <rPh sb="49" eb="51">
      <t>チイキ</t>
    </rPh>
    <rPh sb="54" eb="56">
      <t>チイキ</t>
    </rPh>
    <rPh sb="57" eb="59">
      <t>レンケイ</t>
    </rPh>
    <rPh sb="62" eb="64">
      <t>ナツマツ</t>
    </rPh>
    <rPh sb="65" eb="66">
      <t>トウ</t>
    </rPh>
    <rPh sb="67" eb="69">
      <t>ジッシ</t>
    </rPh>
    <rPh sb="79" eb="81">
      <t>レイワ</t>
    </rPh>
    <rPh sb="82" eb="84">
      <t>ネンド</t>
    </rPh>
    <rPh sb="86" eb="89">
      <t>ガイロトウ</t>
    </rPh>
    <rPh sb="93" eb="94">
      <t>カ</t>
    </rPh>
    <rPh sb="95" eb="97">
      <t>ジッシ</t>
    </rPh>
    <phoneticPr fontId="8"/>
  </si>
  <si>
    <t>飲食店、喫茶店</t>
    <rPh sb="0" eb="2">
      <t>インショク</t>
    </rPh>
    <rPh sb="2" eb="3">
      <t>テン</t>
    </rPh>
    <rPh sb="4" eb="7">
      <t>キッサテン</t>
    </rPh>
    <phoneticPr fontId="8"/>
  </si>
  <si>
    <t>八幡神社</t>
    <rPh sb="0" eb="2">
      <t>ハチマン</t>
    </rPh>
    <rPh sb="2" eb="4">
      <t>ジンジャ</t>
    </rPh>
    <phoneticPr fontId="5"/>
  </si>
  <si>
    <t>本町商励会</t>
  </si>
  <si>
    <t>行田市行田</t>
    <rPh sb="0" eb="5">
      <t>ギョウダシギョウダ</t>
    </rPh>
    <phoneticPr fontId="9"/>
  </si>
  <si>
    <t>38店舗</t>
    <rPh sb="2" eb="4">
      <t>テンポ</t>
    </rPh>
    <phoneticPr fontId="9"/>
  </si>
  <si>
    <t>6,000円～24,000円/年</t>
    <rPh sb="5" eb="6">
      <t>エン</t>
    </rPh>
    <rPh sb="13" eb="14">
      <t>エン</t>
    </rPh>
    <rPh sb="15" eb="16">
      <t>ネン</t>
    </rPh>
    <phoneticPr fontId="16"/>
  </si>
  <si>
    <t>行田市の中心を通る県道１２８号沿いに位置する商店街です。秩父鉄道行田市駅にも近く、銀行などもあり、賑わいがあります。福引セール、自治会等と連携してお祭り等を実施しております。昔ながらの商店街で、中心市街地にあり、毎月第一金曜日に「浮き城市」として売出しを開催しています。</t>
    <rPh sb="0" eb="3">
      <t>ギョウダシ</t>
    </rPh>
    <rPh sb="4" eb="6">
      <t>チュウシン</t>
    </rPh>
    <rPh sb="7" eb="8">
      <t>トオ</t>
    </rPh>
    <rPh sb="9" eb="11">
      <t>ケンドウ</t>
    </rPh>
    <rPh sb="14" eb="15">
      <t>ゴウ</t>
    </rPh>
    <rPh sb="15" eb="16">
      <t>ゾ</t>
    </rPh>
    <rPh sb="18" eb="20">
      <t>イチ</t>
    </rPh>
    <rPh sb="22" eb="25">
      <t>ショウテンガイ</t>
    </rPh>
    <rPh sb="28" eb="30">
      <t>チチブ</t>
    </rPh>
    <rPh sb="30" eb="32">
      <t>テツドウ</t>
    </rPh>
    <rPh sb="32" eb="35">
      <t>ギョウダシ</t>
    </rPh>
    <rPh sb="35" eb="36">
      <t>エキ</t>
    </rPh>
    <rPh sb="38" eb="39">
      <t>チカ</t>
    </rPh>
    <rPh sb="41" eb="43">
      <t>ギンコウ</t>
    </rPh>
    <rPh sb="49" eb="50">
      <t>ニギ</t>
    </rPh>
    <rPh sb="58" eb="60">
      <t>フクビキ</t>
    </rPh>
    <rPh sb="64" eb="67">
      <t>ジチカイ</t>
    </rPh>
    <rPh sb="67" eb="68">
      <t>トウ</t>
    </rPh>
    <rPh sb="69" eb="71">
      <t>レンケイ</t>
    </rPh>
    <rPh sb="74" eb="75">
      <t>マツ</t>
    </rPh>
    <rPh sb="76" eb="77">
      <t>トウ</t>
    </rPh>
    <rPh sb="78" eb="80">
      <t>ジッシ</t>
    </rPh>
    <rPh sb="87" eb="88">
      <t>ムカシ</t>
    </rPh>
    <rPh sb="92" eb="95">
      <t>ショウテンガイ</t>
    </rPh>
    <rPh sb="97" eb="99">
      <t>チュウシン</t>
    </rPh>
    <rPh sb="99" eb="102">
      <t>シガイチ</t>
    </rPh>
    <rPh sb="106" eb="108">
      <t>マイツキ</t>
    </rPh>
    <rPh sb="108" eb="110">
      <t>ダイイチ</t>
    </rPh>
    <rPh sb="110" eb="112">
      <t>キンヨウ</t>
    </rPh>
    <rPh sb="112" eb="113">
      <t>ビ</t>
    </rPh>
    <rPh sb="115" eb="116">
      <t>ウ</t>
    </rPh>
    <rPh sb="117" eb="118">
      <t>シロ</t>
    </rPh>
    <rPh sb="118" eb="119">
      <t>イチ</t>
    </rPh>
    <rPh sb="123" eb="125">
      <t>ウリダ</t>
    </rPh>
    <rPh sb="127" eb="129">
      <t>カイサイ</t>
    </rPh>
    <phoneticPr fontId="8"/>
  </si>
  <si>
    <t>飲食店</t>
    <rPh sb="0" eb="2">
      <t>インショク</t>
    </rPh>
    <rPh sb="2" eb="3">
      <t>テン</t>
    </rPh>
    <phoneticPr fontId="8"/>
  </si>
  <si>
    <t>サンドラック、
お好み焼きKANSAI</t>
    <rPh sb="9" eb="10">
      <t>コノ</t>
    </rPh>
    <rPh sb="11" eb="12">
      <t>ヤ</t>
    </rPh>
    <phoneticPr fontId="9"/>
  </si>
  <si>
    <t>商工センター</t>
    <rPh sb="0" eb="2">
      <t>ショウコウ</t>
    </rPh>
    <phoneticPr fontId="5"/>
  </si>
  <si>
    <t>宮本商店会</t>
  </si>
  <si>
    <t>行田市宮本町</t>
    <rPh sb="0" eb="3">
      <t>ギョウダシ</t>
    </rPh>
    <rPh sb="3" eb="6">
      <t>ミヤモトチョウ</t>
    </rPh>
    <phoneticPr fontId="9"/>
  </si>
  <si>
    <t>１４店舗</t>
    <rPh sb="2" eb="4">
      <t>テンポ</t>
    </rPh>
    <phoneticPr fontId="9"/>
  </si>
  <si>
    <t>４回/年</t>
    <rPh sb="1" eb="2">
      <t>カイ</t>
    </rPh>
    <rPh sb="3" eb="4">
      <t>ネン</t>
    </rPh>
    <phoneticPr fontId="9"/>
  </si>
  <si>
    <t>8,000円/年</t>
    <rPh sb="5" eb="6">
      <t>エン</t>
    </rPh>
    <rPh sb="7" eb="8">
      <t>ネン</t>
    </rPh>
    <phoneticPr fontId="16"/>
  </si>
  <si>
    <t>行田市駅前の通りに面した商店街です。LED街路灯は令和２年度に設置しました。自治会との共催事業のお祭りをはじめ、各イベントに積極的に参加しております。</t>
    <rPh sb="0" eb="3">
      <t>ギョウダシ</t>
    </rPh>
    <rPh sb="3" eb="5">
      <t>エキマエ</t>
    </rPh>
    <rPh sb="6" eb="7">
      <t>トオ</t>
    </rPh>
    <rPh sb="9" eb="10">
      <t>メン</t>
    </rPh>
    <rPh sb="12" eb="15">
      <t>ショウテンガイ</t>
    </rPh>
    <rPh sb="21" eb="24">
      <t>ガイロトウ</t>
    </rPh>
    <rPh sb="25" eb="27">
      <t>レイワ</t>
    </rPh>
    <rPh sb="28" eb="30">
      <t>ネンド</t>
    </rPh>
    <rPh sb="31" eb="33">
      <t>セッチ</t>
    </rPh>
    <rPh sb="38" eb="41">
      <t>ジチカイ</t>
    </rPh>
    <rPh sb="43" eb="45">
      <t>キョウサイ</t>
    </rPh>
    <rPh sb="45" eb="47">
      <t>ジギョウ</t>
    </rPh>
    <rPh sb="49" eb="50">
      <t>マツ</t>
    </rPh>
    <rPh sb="56" eb="57">
      <t>カク</t>
    </rPh>
    <rPh sb="62" eb="65">
      <t>セッキョクテキ</t>
    </rPh>
    <rPh sb="66" eb="68">
      <t>サンカ</t>
    </rPh>
    <phoneticPr fontId="8"/>
  </si>
  <si>
    <t>新町共栄会</t>
    <rPh sb="0" eb="2">
      <t>アラマチ</t>
    </rPh>
    <rPh sb="2" eb="4">
      <t>キョウエイ</t>
    </rPh>
    <rPh sb="4" eb="5">
      <t>カイ</t>
    </rPh>
    <phoneticPr fontId="8"/>
  </si>
  <si>
    <t>16店舗</t>
    <rPh sb="2" eb="4">
      <t>テンポ</t>
    </rPh>
    <phoneticPr fontId="9"/>
  </si>
  <si>
    <t>6,000円/年</t>
    <rPh sb="5" eb="6">
      <t>エン</t>
    </rPh>
    <rPh sb="7" eb="8">
      <t>ネン</t>
    </rPh>
    <phoneticPr fontId="16"/>
  </si>
  <si>
    <t>八幡神社を中心とした花手水事業に商店街内の店舗が多く参加し、賑わっている。</t>
    <rPh sb="0" eb="2">
      <t>ハチマン</t>
    </rPh>
    <rPh sb="2" eb="4">
      <t>ジンジャ</t>
    </rPh>
    <rPh sb="5" eb="7">
      <t>チュウシン</t>
    </rPh>
    <rPh sb="10" eb="11">
      <t>ハナ</t>
    </rPh>
    <rPh sb="11" eb="13">
      <t>チョウズ</t>
    </rPh>
    <rPh sb="13" eb="15">
      <t>ジギョウ</t>
    </rPh>
    <rPh sb="16" eb="19">
      <t>ショウテンガイ</t>
    </rPh>
    <rPh sb="19" eb="20">
      <t>ナイ</t>
    </rPh>
    <rPh sb="21" eb="23">
      <t>テンポ</t>
    </rPh>
    <rPh sb="24" eb="25">
      <t>オオ</t>
    </rPh>
    <rPh sb="26" eb="28">
      <t>サンカ</t>
    </rPh>
    <rPh sb="30" eb="31">
      <t>ニギ</t>
    </rPh>
    <phoneticPr fontId="8"/>
  </si>
  <si>
    <t>八幡神社</t>
    <rPh sb="0" eb="4">
      <t>ハチマンジンジャ</t>
    </rPh>
    <phoneticPr fontId="5"/>
  </si>
  <si>
    <t>行田市商店会連合会</t>
    <rPh sb="0" eb="2">
      <t>ギョウダ</t>
    </rPh>
    <rPh sb="2" eb="3">
      <t>シ</t>
    </rPh>
    <rPh sb="3" eb="6">
      <t>ショウテンカイ</t>
    </rPh>
    <rPh sb="6" eb="9">
      <t>レンゴウカイ</t>
    </rPh>
    <phoneticPr fontId="8"/>
  </si>
  <si>
    <t>行田市忍２丁目</t>
    <rPh sb="0" eb="3">
      <t>ギョウダシ</t>
    </rPh>
    <rPh sb="3" eb="4">
      <t>オシ</t>
    </rPh>
    <rPh sb="5" eb="7">
      <t>チョウメ</t>
    </rPh>
    <phoneticPr fontId="9"/>
  </si>
  <si>
    <t>新町通り商店街振興組合</t>
    <rPh sb="0" eb="2">
      <t>シンマチ</t>
    </rPh>
    <rPh sb="2" eb="3">
      <t>トオ</t>
    </rPh>
    <rPh sb="4" eb="7">
      <t>ショウテンガイ</t>
    </rPh>
    <rPh sb="7" eb="9">
      <t>シンコウ</t>
    </rPh>
    <rPh sb="9" eb="11">
      <t>クミアイ</t>
    </rPh>
    <phoneticPr fontId="8"/>
  </si>
  <si>
    <t>行田市中心商店街事業協同組合</t>
    <rPh sb="0" eb="3">
      <t>ギョウダシ</t>
    </rPh>
    <rPh sb="3" eb="5">
      <t>チュウシン</t>
    </rPh>
    <rPh sb="5" eb="8">
      <t>ショウテンガイ</t>
    </rPh>
    <rPh sb="8" eb="10">
      <t>ジギョウ</t>
    </rPh>
    <rPh sb="10" eb="12">
      <t>キョウドウ</t>
    </rPh>
    <rPh sb="12" eb="14">
      <t>クミアイ</t>
    </rPh>
    <phoneticPr fontId="8"/>
  </si>
  <si>
    <t>行田商店協同組合</t>
    <rPh sb="0" eb="2">
      <t>ギョウダ</t>
    </rPh>
    <rPh sb="2" eb="4">
      <t>ショウテン</t>
    </rPh>
    <rPh sb="4" eb="6">
      <t>キョウドウ</t>
    </rPh>
    <rPh sb="6" eb="8">
      <t>クミアイ</t>
    </rPh>
    <phoneticPr fontId="8"/>
  </si>
  <si>
    <t>秩父市</t>
  </si>
  <si>
    <t>相生町商工親睦会</t>
  </si>
  <si>
    <t>秩父市相生町</t>
    <rPh sb="0" eb="3">
      <t>ちちぶし</t>
    </rPh>
    <rPh sb="3" eb="6">
      <t>あいお</t>
    </rPh>
    <phoneticPr fontId="17" type="Hiragana"/>
  </si>
  <si>
    <t>年２回</t>
    <rPh sb="0" eb="1">
      <t>ねん</t>
    </rPh>
    <rPh sb="2" eb="3">
      <t>かい</t>
    </rPh>
    <phoneticPr fontId="17" type="Hiragana"/>
  </si>
  <si>
    <t>4,000円／年</t>
    <rPh sb="5" eb="6">
      <t>えん</t>
    </rPh>
    <rPh sb="7" eb="8">
      <t>ねん</t>
    </rPh>
    <phoneticPr fontId="17" type="Hiragana"/>
  </si>
  <si>
    <t>本商店街と秩父市の中心に位置する商店街が合同で「秩父まるごとアウトレット」を開催</t>
    <rPh sb="0" eb="4">
      <t>ホンショ</t>
    </rPh>
    <rPh sb="5" eb="8">
      <t>チチブシ</t>
    </rPh>
    <rPh sb="9" eb="11">
      <t>チュウシン</t>
    </rPh>
    <rPh sb="12" eb="14">
      <t>イチ</t>
    </rPh>
    <rPh sb="16" eb="19">
      <t>ショウテンガイ</t>
    </rPh>
    <rPh sb="20" eb="22">
      <t>ゴウドウ</t>
    </rPh>
    <rPh sb="24" eb="26">
      <t>チチブ</t>
    </rPh>
    <rPh sb="38" eb="40">
      <t>カイサイ</t>
    </rPh>
    <phoneticPr fontId="10"/>
  </si>
  <si>
    <t>ラーメン屋</t>
    <rPh sb="4" eb="5">
      <t>や</t>
    </rPh>
    <phoneticPr fontId="17" type="Hiragana"/>
  </si>
  <si>
    <t>①③</t>
  </si>
  <si>
    <t>上野町商進会</t>
  </si>
  <si>
    <t>秩父市上野町</t>
    <rPh sb="0" eb="3">
      <t>ちちぶし</t>
    </rPh>
    <rPh sb="3" eb="6">
      <t>うえの</t>
    </rPh>
    <phoneticPr fontId="17" type="Hiragana"/>
  </si>
  <si>
    <t>S58.8</t>
  </si>
  <si>
    <t>メール及び書面対応</t>
    <rPh sb="3" eb="4">
      <t>およ</t>
    </rPh>
    <rPh sb="5" eb="7">
      <t>しょめん</t>
    </rPh>
    <rPh sb="7" eb="9">
      <t>たいおう</t>
    </rPh>
    <phoneticPr fontId="17" type="Hiragana"/>
  </si>
  <si>
    <t>2,000円／年</t>
    <rPh sb="5" eb="6">
      <t>えん</t>
    </rPh>
    <rPh sb="7" eb="8">
      <t>ねん</t>
    </rPh>
    <phoneticPr fontId="17" type="Hiragana"/>
  </si>
  <si>
    <t>地元町会との共同の街づくり、上野町ふれあい祭り、上野町パソコンクラブの実施の他、ちちぶエフエムに出演し、PRを行っている。</t>
    <rPh sb="0" eb="2">
      <t>ジモト</t>
    </rPh>
    <rPh sb="2" eb="4">
      <t>チョウカイ</t>
    </rPh>
    <rPh sb="6" eb="8">
      <t>キョウドウ</t>
    </rPh>
    <rPh sb="9" eb="10">
      <t>マチ</t>
    </rPh>
    <rPh sb="14" eb="17">
      <t>ウエノ</t>
    </rPh>
    <rPh sb="21" eb="23">
      <t>マツ</t>
    </rPh>
    <rPh sb="24" eb="27">
      <t>ウエノ</t>
    </rPh>
    <rPh sb="35" eb="37">
      <t>ジッシ</t>
    </rPh>
    <rPh sb="38" eb="39">
      <t>ホカ</t>
    </rPh>
    <rPh sb="48" eb="50">
      <t>シュツエン</t>
    </rPh>
    <rPh sb="55" eb="56">
      <t>オコナ</t>
    </rPh>
    <phoneticPr fontId="10"/>
  </si>
  <si>
    <t>個人起業家・事業者</t>
    <rPh sb="0" eb="5">
      <t>こじんき</t>
    </rPh>
    <rPh sb="6" eb="9">
      <t>じぎょうしゃ</t>
    </rPh>
    <phoneticPr fontId="17" type="Hiragana"/>
  </si>
  <si>
    <t>ウニクス秩父、マクドナルド140号秩父店</t>
    <rPh sb="4" eb="6">
      <t>ちちぶ</t>
    </rPh>
    <rPh sb="16" eb="17">
      <t>ごう</t>
    </rPh>
    <rPh sb="17" eb="20">
      <t>ちちぶてん</t>
    </rPh>
    <phoneticPr fontId="17" type="Hiragana"/>
  </si>
  <si>
    <t>ウニクス秩父、道の駅ちちぶ、羊山公園、秩父宮記念市民会館</t>
  </si>
  <si>
    <t>上町商栄会</t>
  </si>
  <si>
    <t>秩父市上町</t>
    <rPh sb="0" eb="3">
      <t>ちちぶし</t>
    </rPh>
    <rPh sb="3" eb="5">
      <t>かみまち</t>
    </rPh>
    <phoneticPr fontId="17" type="Hiragana"/>
  </si>
  <si>
    <t>S25</t>
  </si>
  <si>
    <t>月１回</t>
    <rPh sb="0" eb="1">
      <t>つき</t>
    </rPh>
    <rPh sb="2" eb="3">
      <t>かい</t>
    </rPh>
    <phoneticPr fontId="17" type="Hiragana"/>
  </si>
  <si>
    <t>8,753/1日（平日）</t>
    <rPh sb="7" eb="8">
      <t>にち</t>
    </rPh>
    <rPh sb="9" eb="11">
      <t>へいじつ</t>
    </rPh>
    <phoneticPr fontId="17" type="Hiragana"/>
  </si>
  <si>
    <t>5,000円／年</t>
    <rPh sb="5" eb="6">
      <t>えん</t>
    </rPh>
    <rPh sb="7" eb="8">
      <t>ねん</t>
    </rPh>
    <phoneticPr fontId="17" type="Hiragana"/>
  </si>
  <si>
    <t>本商店街と、秩父市の中心に位置する商店街が合同で多彩なイベントを企画・実施する「ジョイントフェスティバル」や「秩父まるごとアウトレット」を開催。</t>
    <rPh sb="0" eb="4">
      <t>ホンショ</t>
    </rPh>
    <rPh sb="6" eb="9">
      <t>チチブシ</t>
    </rPh>
    <rPh sb="10" eb="12">
      <t>チュウシン</t>
    </rPh>
    <rPh sb="13" eb="15">
      <t>イチ</t>
    </rPh>
    <rPh sb="17" eb="20">
      <t>ショウテンガイ</t>
    </rPh>
    <rPh sb="21" eb="23">
      <t>ゴウドウ</t>
    </rPh>
    <rPh sb="24" eb="26">
      <t>タサイ</t>
    </rPh>
    <rPh sb="32" eb="34">
      <t>キカク</t>
    </rPh>
    <rPh sb="35" eb="37">
      <t>ジッシ</t>
    </rPh>
    <rPh sb="55" eb="57">
      <t>チチブ</t>
    </rPh>
    <rPh sb="69" eb="71">
      <t>カイサイ</t>
    </rPh>
    <phoneticPr fontId="10"/>
  </si>
  <si>
    <t>飲食店等</t>
    <rPh sb="0" eb="3">
      <t>いんし</t>
    </rPh>
    <rPh sb="3" eb="4">
      <t>とう</t>
    </rPh>
    <phoneticPr fontId="17" type="Hiragana"/>
  </si>
  <si>
    <t>①③⑤</t>
  </si>
  <si>
    <t>矢尾百貨店・ローソン上町三丁目店</t>
    <rPh sb="0" eb="2">
      <t>やお</t>
    </rPh>
    <rPh sb="2" eb="5">
      <t>ひゃっかてん</t>
    </rPh>
    <rPh sb="10" eb="12">
      <t>かみまち</t>
    </rPh>
    <rPh sb="12" eb="15">
      <t>3ちょうめ</t>
    </rPh>
    <rPh sb="15" eb="16">
      <t>てん</t>
    </rPh>
    <phoneticPr fontId="17" type="Hiragana"/>
  </si>
  <si>
    <t>秩父図書館</t>
  </si>
  <si>
    <t>秩父市空き店舗対策事業補助金</t>
    <rPh sb="0" eb="3">
      <t>ちちぶし</t>
    </rPh>
    <rPh sb="3" eb="4">
      <t>あ</t>
    </rPh>
    <rPh sb="5" eb="7">
      <t>てん</t>
    </rPh>
    <rPh sb="7" eb="11">
      <t>たいさく</t>
    </rPh>
    <rPh sb="11" eb="14">
      <t>ほじょきん</t>
    </rPh>
    <phoneticPr fontId="17" type="Hiragana"/>
  </si>
  <si>
    <t>中心市街地の空き店舗を活用して新規出店する方に、改装工事費の3分の１（上限30万円）を補助する。</t>
    <rPh sb="0" eb="5">
      <t>ちゅうしん</t>
    </rPh>
    <rPh sb="6" eb="7">
      <t>あ</t>
    </rPh>
    <rPh sb="8" eb="10">
      <t>てん</t>
    </rPh>
    <rPh sb="11" eb="13">
      <t>かつよう</t>
    </rPh>
    <rPh sb="15" eb="19">
      <t>しんきし</t>
    </rPh>
    <rPh sb="21" eb="23">
      <t>かた</t>
    </rPh>
    <rPh sb="24" eb="30">
      <t>かいそうこう</t>
    </rPh>
    <rPh sb="31" eb="32">
      <t>ぶん</t>
    </rPh>
    <rPh sb="35" eb="37">
      <t>じょうげん</t>
    </rPh>
    <rPh sb="39" eb="41">
      <t>まんえん</t>
    </rPh>
    <rPh sb="43" eb="45">
      <t>ほじょ</t>
    </rPh>
    <phoneticPr fontId="17" type="Hiragana"/>
  </si>
  <si>
    <t>KSA</t>
  </si>
  <si>
    <t>秩父市下影森</t>
    <rPh sb="0" eb="3">
      <t>ちちぶし</t>
    </rPh>
    <rPh sb="3" eb="6">
      <t>しもかげもり</t>
    </rPh>
    <phoneticPr fontId="17" type="Hiragana"/>
  </si>
  <si>
    <t>年１回</t>
    <rPh sb="0" eb="1">
      <t>ねん</t>
    </rPh>
    <rPh sb="2" eb="3">
      <t>かい</t>
    </rPh>
    <phoneticPr fontId="17" type="Hiragana"/>
  </si>
  <si>
    <t>2,500円／年　大型店5,000円／年</t>
    <rPh sb="5" eb="6">
      <t>えん</t>
    </rPh>
    <rPh sb="7" eb="8">
      <t>ねん</t>
    </rPh>
    <rPh sb="9" eb="12">
      <t>おおがたてん</t>
    </rPh>
    <rPh sb="17" eb="18">
      <t>えん</t>
    </rPh>
    <rPh sb="19" eb="20">
      <t>ねん</t>
    </rPh>
    <phoneticPr fontId="17" type="Hiragana"/>
  </si>
  <si>
    <t>ポイント事業を行っていたが、令和６年２月をもって終了いたしました。現在新しい取り組みについて検討中です。</t>
    <rPh sb="4" eb="6">
      <t>ジギョウ</t>
    </rPh>
    <rPh sb="7" eb="8">
      <t>オコナ</t>
    </rPh>
    <rPh sb="14" eb="16">
      <t>レイワ</t>
    </rPh>
    <rPh sb="17" eb="18">
      <t>ネン</t>
    </rPh>
    <rPh sb="19" eb="20">
      <t>ガツ</t>
    </rPh>
    <rPh sb="24" eb="26">
      <t>シュウリョウ</t>
    </rPh>
    <rPh sb="33" eb="35">
      <t>ゲンザイ</t>
    </rPh>
    <rPh sb="35" eb="36">
      <t>アタラ</t>
    </rPh>
    <rPh sb="38" eb="39">
      <t>ト</t>
    </rPh>
    <rPh sb="40" eb="41">
      <t>ク</t>
    </rPh>
    <rPh sb="46" eb="49">
      <t>ケントウチュウ</t>
    </rPh>
    <phoneticPr fontId="10"/>
  </si>
  <si>
    <t>特に指定なし</t>
    <rPh sb="0" eb="1">
      <t>とく</t>
    </rPh>
    <rPh sb="2" eb="4">
      <t>してい</t>
    </rPh>
    <phoneticPr fontId="17" type="Hiragana"/>
  </si>
  <si>
    <t>秩父鉄道影森駅、札所26,27,28番、浦山ダム、秩父病院、秩父市スポーツ健康センター</t>
  </si>
  <si>
    <t>中町商栄会</t>
  </si>
  <si>
    <t>秩父市中町</t>
    <rPh sb="0" eb="3">
      <t>ちちぶし</t>
    </rPh>
    <rPh sb="3" eb="5">
      <t>なかまち</t>
    </rPh>
    <phoneticPr fontId="17" type="Hiragana"/>
  </si>
  <si>
    <t>S30.4</t>
  </si>
  <si>
    <t>年３回</t>
    <rPh sb="0" eb="1">
      <t>ねん</t>
    </rPh>
    <rPh sb="2" eb="3">
      <t>かい</t>
    </rPh>
    <phoneticPr fontId="17" type="Hiragana"/>
  </si>
  <si>
    <t>3,873/1日（休日）</t>
    <rPh sb="7" eb="8">
      <t>にち</t>
    </rPh>
    <rPh sb="9" eb="11">
      <t>きゅうじつ</t>
    </rPh>
    <phoneticPr fontId="17" type="Hiragana"/>
  </si>
  <si>
    <t>コンビニ、観光客等市外から来られる方が「必ず寄りたくなる」ランドマーク・スポットを希望</t>
    <rPh sb="5" eb="8">
      <t>かんこうきゃく</t>
    </rPh>
    <rPh sb="8" eb="9">
      <t>とう</t>
    </rPh>
    <rPh sb="9" eb="11">
      <t>しがい</t>
    </rPh>
    <rPh sb="13" eb="14">
      <t>こ</t>
    </rPh>
    <rPh sb="17" eb="19">
      <t>かた</t>
    </rPh>
    <rPh sb="20" eb="21">
      <t>かなら</t>
    </rPh>
    <rPh sb="22" eb="23">
      <t>よ</t>
    </rPh>
    <rPh sb="41" eb="43">
      <t>きぼう</t>
    </rPh>
    <phoneticPr fontId="17" type="Hiragana"/>
  </si>
  <si>
    <t>①③④</t>
  </si>
  <si>
    <t>ベスト電器ヤオ秩父店</t>
    <rPh sb="3" eb="5">
      <t>で</t>
    </rPh>
    <rPh sb="7" eb="10">
      <t>ちちぶてん</t>
    </rPh>
    <phoneticPr fontId="17" type="Hiragana"/>
  </si>
  <si>
    <t>今宮神社、札所１４番、埼玉信用組合秩父支店、東和銀行秩父支店、埼玉りそな銀行秩父支店</t>
  </si>
  <si>
    <t>番場商店街振興組合</t>
    <rPh sb="5" eb="7">
      <t>シンコウ</t>
    </rPh>
    <rPh sb="7" eb="9">
      <t>クミアイ</t>
    </rPh>
    <phoneticPr fontId="10"/>
  </si>
  <si>
    <t>秩父市番場町</t>
    <rPh sb="0" eb="3">
      <t>ちちぶし</t>
    </rPh>
    <rPh sb="3" eb="6">
      <t>ばんばまち</t>
    </rPh>
    <phoneticPr fontId="17" type="Hiragana"/>
  </si>
  <si>
    <t>S56</t>
  </si>
  <si>
    <t>20,000円／年</t>
    <rPh sb="6" eb="7">
      <t>えん</t>
    </rPh>
    <rPh sb="8" eb="9">
      <t>ねん</t>
    </rPh>
    <phoneticPr fontId="17" type="Hiragana"/>
  </si>
  <si>
    <t>秩父芝桜まつり開催中のゴールデンウイークを中心に、観光客など無料で福引抽選券を配布。８月に番場通りの各個店を七夕飾りで装飾し野外コンサートなどのイベントや、輪投げ・金魚すくい・ミニ七夕飾り作りサービスを実施、秋の表参道まつりとして花魁道中を中心とした現金すくい取り抽選会等の各種イベントを実施。ハード事業としては商店街の天然石舗装化・街路灯のLED化・防犯カメラの設置などを行い安心安全の街づくりに貢献している。
パワースポットである秩父神社を中心に登録文化財も多数あり、レトロな魅力ある街並みや店舗が存在しています。またマスコミに取り上げられるっ機会も増え、秩父市の中心市街地商店街として活性化しています。</t>
    <rPh sb="0" eb="2">
      <t>チチブ</t>
    </rPh>
    <rPh sb="2" eb="4">
      <t>シバザクラ</t>
    </rPh>
    <rPh sb="7" eb="9">
      <t>カイサイ</t>
    </rPh>
    <rPh sb="9" eb="10">
      <t>チュウ</t>
    </rPh>
    <rPh sb="21" eb="23">
      <t>チュウシン</t>
    </rPh>
    <rPh sb="25" eb="28">
      <t>カンコウキャク</t>
    </rPh>
    <rPh sb="30" eb="32">
      <t>ムリョウ</t>
    </rPh>
    <rPh sb="33" eb="35">
      <t>フクビキ</t>
    </rPh>
    <rPh sb="35" eb="38">
      <t>チュウ</t>
    </rPh>
    <rPh sb="39" eb="41">
      <t>ハイフ</t>
    </rPh>
    <rPh sb="43" eb="44">
      <t>ガツ</t>
    </rPh>
    <rPh sb="45" eb="48">
      <t>バン</t>
    </rPh>
    <rPh sb="50" eb="52">
      <t>カッコ</t>
    </rPh>
    <rPh sb="52" eb="53">
      <t>テン</t>
    </rPh>
    <rPh sb="54" eb="58">
      <t>タナバ</t>
    </rPh>
    <rPh sb="59" eb="61">
      <t>ソウショク</t>
    </rPh>
    <rPh sb="62" eb="64">
      <t>ヤガイ</t>
    </rPh>
    <rPh sb="78" eb="80">
      <t>ワナ</t>
    </rPh>
    <rPh sb="82" eb="87">
      <t>キンギョ</t>
    </rPh>
    <rPh sb="90" eb="92">
      <t>タナバタ</t>
    </rPh>
    <rPh sb="92" eb="93">
      <t>カザ</t>
    </rPh>
    <rPh sb="94" eb="95">
      <t>ツク</t>
    </rPh>
    <rPh sb="101" eb="103">
      <t>ジッシ</t>
    </rPh>
    <rPh sb="104" eb="105">
      <t>アキ</t>
    </rPh>
    <rPh sb="106" eb="109">
      <t>オモテサンドウ</t>
    </rPh>
    <rPh sb="115" eb="119">
      <t>オイラン</t>
    </rPh>
    <rPh sb="120" eb="122">
      <t>チュウシン</t>
    </rPh>
    <rPh sb="125" eb="127">
      <t>ゲンキン</t>
    </rPh>
    <rPh sb="130" eb="131">
      <t>ト</t>
    </rPh>
    <rPh sb="132" eb="135">
      <t>チュウセンカイ</t>
    </rPh>
    <rPh sb="135" eb="136">
      <t>トウ</t>
    </rPh>
    <rPh sb="137" eb="139">
      <t>カクシュ</t>
    </rPh>
    <rPh sb="144" eb="146">
      <t>ジッシ</t>
    </rPh>
    <rPh sb="150" eb="152">
      <t>ジ</t>
    </rPh>
    <rPh sb="156" eb="159">
      <t>ショウテンガイ</t>
    </rPh>
    <rPh sb="160" eb="163">
      <t>テンネンセキ</t>
    </rPh>
    <rPh sb="163" eb="166">
      <t>ホソウカ</t>
    </rPh>
    <rPh sb="167" eb="170">
      <t>ガイロトウ</t>
    </rPh>
    <rPh sb="174" eb="175">
      <t>カ</t>
    </rPh>
    <rPh sb="176" eb="181">
      <t>ボウハン</t>
    </rPh>
    <rPh sb="182" eb="184">
      <t>セッチ</t>
    </rPh>
    <rPh sb="187" eb="188">
      <t>オコナ</t>
    </rPh>
    <rPh sb="189" eb="193">
      <t>アンシン</t>
    </rPh>
    <rPh sb="194" eb="195">
      <t>マチ</t>
    </rPh>
    <rPh sb="199" eb="201">
      <t>コウケン</t>
    </rPh>
    <rPh sb="217" eb="221">
      <t>チチブ</t>
    </rPh>
    <rPh sb="222" eb="224">
      <t>チュウシン</t>
    </rPh>
    <rPh sb="225" eb="230">
      <t>トウロクブ</t>
    </rPh>
    <rPh sb="231" eb="233">
      <t>タスウ</t>
    </rPh>
    <rPh sb="240" eb="244">
      <t>ミリョク</t>
    </rPh>
    <rPh sb="244" eb="246">
      <t>マチナ</t>
    </rPh>
    <rPh sb="248" eb="250">
      <t>テンポ</t>
    </rPh>
    <rPh sb="251" eb="253">
      <t>ソンザイ</t>
    </rPh>
    <rPh sb="266" eb="267">
      <t>ト</t>
    </rPh>
    <rPh sb="268" eb="269">
      <t>ア</t>
    </rPh>
    <rPh sb="274" eb="276">
      <t>キカイ</t>
    </rPh>
    <rPh sb="277" eb="279">
      <t>フ</t>
    </rPh>
    <rPh sb="280" eb="282">
      <t>チチブ</t>
    </rPh>
    <rPh sb="282" eb="283">
      <t>シ</t>
    </rPh>
    <rPh sb="284" eb="286">
      <t>チュウシン</t>
    </rPh>
    <rPh sb="286" eb="292">
      <t>シガイチシ</t>
    </rPh>
    <rPh sb="295" eb="298">
      <t>カッセイカ</t>
    </rPh>
    <phoneticPr fontId="10"/>
  </si>
  <si>
    <t>①④</t>
  </si>
  <si>
    <t>秩父神社、秩父まつり会館札、所１５番</t>
  </si>
  <si>
    <t>東町商店街協同組合</t>
  </si>
  <si>
    <t>秩父市東町</t>
    <rPh sb="0" eb="3">
      <t>ちちぶし</t>
    </rPh>
    <rPh sb="3" eb="5">
      <t>ひが</t>
    </rPh>
    <phoneticPr fontId="17" type="Hiragana"/>
  </si>
  <si>
    <t>S27</t>
  </si>
  <si>
    <t>4,070/1日（平均）</t>
    <rPh sb="7" eb="8">
      <t>にち</t>
    </rPh>
    <rPh sb="9" eb="11">
      <t>へいきん</t>
    </rPh>
    <phoneticPr fontId="17" type="Hiragana"/>
  </si>
  <si>
    <t>1,500円／月</t>
    <rPh sb="5" eb="6">
      <t>えん</t>
    </rPh>
    <rPh sb="7" eb="8">
      <t>つき</t>
    </rPh>
    <phoneticPr fontId="17" type="Hiragana"/>
  </si>
  <si>
    <t>札所13番縁日「あめ薬師」に東町通りを歩行者天国にしてイベントを実施、七夕飾りのイベントを実施、ハロウィンイベントの実施、ひな祭りの実施等年間を通じて様々ねイベントを実施し、商店街の活性化を図っています。</t>
    <rPh sb="0" eb="2">
      <t>フダショ</t>
    </rPh>
    <rPh sb="4" eb="5">
      <t>バン</t>
    </rPh>
    <rPh sb="5" eb="7">
      <t>エンニチ</t>
    </rPh>
    <rPh sb="10" eb="12">
      <t>ヤクシ</t>
    </rPh>
    <rPh sb="14" eb="16">
      <t>ヒガ</t>
    </rPh>
    <rPh sb="16" eb="17">
      <t>ドオ</t>
    </rPh>
    <rPh sb="19" eb="22">
      <t>ホコウシャ</t>
    </rPh>
    <rPh sb="22" eb="24">
      <t>テンゴク</t>
    </rPh>
    <rPh sb="32" eb="34">
      <t>ジッシ</t>
    </rPh>
    <rPh sb="35" eb="37">
      <t>タナバタ</t>
    </rPh>
    <rPh sb="37" eb="38">
      <t>カザ</t>
    </rPh>
    <rPh sb="45" eb="47">
      <t>ジッシ</t>
    </rPh>
    <rPh sb="58" eb="60">
      <t>ジッシ</t>
    </rPh>
    <rPh sb="63" eb="64">
      <t>マツ</t>
    </rPh>
    <rPh sb="66" eb="68">
      <t>ジッシ</t>
    </rPh>
    <rPh sb="68" eb="69">
      <t>トウ</t>
    </rPh>
    <rPh sb="69" eb="71">
      <t>ネンカン</t>
    </rPh>
    <rPh sb="72" eb="73">
      <t>ツウ</t>
    </rPh>
    <rPh sb="75" eb="77">
      <t>サマザマ</t>
    </rPh>
    <rPh sb="83" eb="85">
      <t>ジッシ</t>
    </rPh>
    <rPh sb="87" eb="90">
      <t>ショウテンガイ</t>
    </rPh>
    <rPh sb="91" eb="94">
      <t>カッセイカ</t>
    </rPh>
    <rPh sb="95" eb="96">
      <t>ハカ</t>
    </rPh>
    <phoneticPr fontId="10"/>
  </si>
  <si>
    <t>生鮮食品店・魚屋・喫茶店</t>
    <rPh sb="0" eb="5">
      <t>せいせんし</t>
    </rPh>
    <rPh sb="6" eb="8">
      <t>さかなや</t>
    </rPh>
    <rPh sb="9" eb="12">
      <t>きっさてん</t>
    </rPh>
    <phoneticPr fontId="17" type="Hiragana"/>
  </si>
  <si>
    <t>秩父鉄道御花畑駅、札所１３番、秩父地方庁舎、惣園寺</t>
  </si>
  <si>
    <t>本町商栄会</t>
  </si>
  <si>
    <t>秩父市道生町</t>
    <rPh sb="0" eb="3">
      <t>ちちぶし</t>
    </rPh>
    <rPh sb="3" eb="4">
      <t>みち</t>
    </rPh>
    <rPh sb="4" eb="5">
      <t>う</t>
    </rPh>
    <rPh sb="5" eb="6">
      <t>まち</t>
    </rPh>
    <phoneticPr fontId="17" type="Hiragana"/>
  </si>
  <si>
    <t>S49.5</t>
  </si>
  <si>
    <t>年4回</t>
    <rPh sb="0" eb="1">
      <t>ねん</t>
    </rPh>
    <rPh sb="2" eb="3">
      <t>かい</t>
    </rPh>
    <phoneticPr fontId="17" type="Hiragana"/>
  </si>
  <si>
    <t>8,348/1日（平均）</t>
    <rPh sb="7" eb="8">
      <t>にち</t>
    </rPh>
    <rPh sb="9" eb="11">
      <t>へいきん</t>
    </rPh>
    <phoneticPr fontId="17" type="Hiragana"/>
  </si>
  <si>
    <t>6,000円／年</t>
    <rPh sb="5" eb="6">
      <t>えん</t>
    </rPh>
    <rPh sb="7" eb="8">
      <t>ねん</t>
    </rPh>
    <phoneticPr fontId="17" type="Hiragana"/>
  </si>
  <si>
    <t>ファミリーマート秩父本町店</t>
    <rPh sb="8" eb="10">
      <t>ちちぶ</t>
    </rPh>
    <rPh sb="10" eb="12">
      <t>もとまち</t>
    </rPh>
    <rPh sb="12" eb="13">
      <t>てん</t>
    </rPh>
    <phoneticPr fontId="17" type="Hiragana"/>
  </si>
  <si>
    <t>知々夫ブランド館、埼玉りそな銀行秩父支点、埼玉県信用金庫秩父支店、足利銀行秩父支店</t>
  </si>
  <si>
    <t>みやのかわ商店街振興組合</t>
  </si>
  <si>
    <t>秩父市宮側町</t>
    <rPh sb="0" eb="3">
      <t>ちちぶし</t>
    </rPh>
    <rPh sb="3" eb="4">
      <t>みや</t>
    </rPh>
    <rPh sb="4" eb="5">
      <t>かわ</t>
    </rPh>
    <rPh sb="5" eb="6">
      <t>まち</t>
    </rPh>
    <phoneticPr fontId="17" type="Hiragana"/>
  </si>
  <si>
    <t>H2.4</t>
  </si>
  <si>
    <t>月2回以上</t>
    <rPh sb="0" eb="1">
      <t>つき</t>
    </rPh>
    <rPh sb="2" eb="3">
      <t>かい</t>
    </rPh>
    <rPh sb="3" eb="5">
      <t>いじょう</t>
    </rPh>
    <phoneticPr fontId="17" type="Hiragana"/>
  </si>
  <si>
    <t>開催３００回を越えたナイトバザールをはじめ「有償ボランティアお助け隊」「出張商店街楽々屋」の実施、商店街交流による「海中熟成酒」の販売等を行っています。</t>
    <rPh sb="0" eb="2">
      <t>カイサイ</t>
    </rPh>
    <rPh sb="5" eb="6">
      <t>カイ</t>
    </rPh>
    <rPh sb="7" eb="8">
      <t>コ</t>
    </rPh>
    <rPh sb="22" eb="24">
      <t>ユウショウ</t>
    </rPh>
    <rPh sb="31" eb="32">
      <t>タス</t>
    </rPh>
    <rPh sb="36" eb="38">
      <t>シュッチョウ</t>
    </rPh>
    <rPh sb="38" eb="41">
      <t>ショウテンガイ</t>
    </rPh>
    <rPh sb="41" eb="43">
      <t>ラクラク</t>
    </rPh>
    <rPh sb="43" eb="44">
      <t>ヤ</t>
    </rPh>
    <rPh sb="46" eb="48">
      <t>ジッシ</t>
    </rPh>
    <rPh sb="49" eb="52">
      <t>ショウテンガイ</t>
    </rPh>
    <rPh sb="52" eb="54">
      <t>コウリュウ</t>
    </rPh>
    <rPh sb="58" eb="60">
      <t>カイチュウ</t>
    </rPh>
    <rPh sb="60" eb="62">
      <t>ジュクセイ</t>
    </rPh>
    <rPh sb="62" eb="63">
      <t>シュ</t>
    </rPh>
    <rPh sb="65" eb="67">
      <t>ハンバイ</t>
    </rPh>
    <rPh sb="67" eb="68">
      <t>トウ</t>
    </rPh>
    <rPh sb="69" eb="70">
      <t>オコナ</t>
    </rPh>
    <phoneticPr fontId="10"/>
  </si>
  <si>
    <t>生鮮3品取扱店</t>
    <rPh sb="0" eb="2">
      <t>せいせん</t>
    </rPh>
    <rPh sb="3" eb="4">
      <t>ひん</t>
    </rPh>
    <rPh sb="4" eb="7">
      <t>とりあ</t>
    </rPh>
    <phoneticPr fontId="17" type="Hiragana"/>
  </si>
  <si>
    <t>①②③④</t>
  </si>
  <si>
    <t>セキ薬局、セブンイレブン秩父宮側町店</t>
    <rPh sb="2" eb="4">
      <t>やっ</t>
    </rPh>
    <rPh sb="12" eb="14">
      <t>ちちぶ</t>
    </rPh>
    <rPh sb="14" eb="15">
      <t>みや</t>
    </rPh>
    <rPh sb="15" eb="16">
      <t>かわ</t>
    </rPh>
    <rPh sb="16" eb="17">
      <t>まち</t>
    </rPh>
    <rPh sb="17" eb="18">
      <t>てん</t>
    </rPh>
    <phoneticPr fontId="17" type="Hiragana"/>
  </si>
  <si>
    <t>秩父じばさんセンター、武蔵野銀行秩父支店、秩父駅</t>
  </si>
  <si>
    <t>上吉田商店会</t>
  </si>
  <si>
    <t>秩父市上吉田</t>
    <rPh sb="0" eb="3">
      <t>ちちぶし</t>
    </rPh>
    <rPh sb="3" eb="5">
      <t>うえよし</t>
    </rPh>
    <rPh sb="5" eb="6">
      <t>た</t>
    </rPh>
    <phoneticPr fontId="17" type="Hiragana"/>
  </si>
  <si>
    <t>年3回</t>
    <rPh sb="0" eb="1">
      <t>ねん</t>
    </rPh>
    <rPh sb="2" eb="3">
      <t>かい</t>
    </rPh>
    <phoneticPr fontId="17" type="Hiragana"/>
  </si>
  <si>
    <t>お盆と年末に、商店街合同で売り出しを実施。商店街で利用できるサービス券を発行しています。</t>
    <rPh sb="1" eb="2">
      <t>ボン</t>
    </rPh>
    <rPh sb="3" eb="5">
      <t>ネンマツ</t>
    </rPh>
    <rPh sb="7" eb="10">
      <t>ショウテンガイ</t>
    </rPh>
    <rPh sb="10" eb="12">
      <t>ゴウドウ</t>
    </rPh>
    <rPh sb="13" eb="14">
      <t>ウ</t>
    </rPh>
    <rPh sb="15" eb="16">
      <t>ダ</t>
    </rPh>
    <rPh sb="18" eb="20">
      <t>ジッシ</t>
    </rPh>
    <rPh sb="21" eb="24">
      <t>ショウテンガイ</t>
    </rPh>
    <rPh sb="25" eb="27">
      <t>リヨウ</t>
    </rPh>
    <rPh sb="36" eb="38">
      <t>ハッコウ</t>
    </rPh>
    <phoneticPr fontId="10"/>
  </si>
  <si>
    <t>⑧農村地帯</t>
    <rPh sb="1" eb="3">
      <t>ノウソン</t>
    </rPh>
    <rPh sb="3" eb="5">
      <t>チタイ</t>
    </rPh>
    <phoneticPr fontId="10"/>
  </si>
  <si>
    <t>吉田元気村、合角ダム</t>
  </si>
  <si>
    <t>吉田町商店会</t>
  </si>
  <si>
    <t>秩父市下吉田</t>
    <rPh sb="0" eb="3">
      <t>ちちぶし</t>
    </rPh>
    <rPh sb="3" eb="4">
      <t>した</t>
    </rPh>
    <rPh sb="4" eb="6">
      <t>よしだ</t>
    </rPh>
    <phoneticPr fontId="17" type="Hiragana"/>
  </si>
  <si>
    <t>年５回</t>
    <rPh sb="0" eb="1">
      <t>ねん</t>
    </rPh>
    <rPh sb="2" eb="3">
      <t>かい</t>
    </rPh>
    <phoneticPr fontId="17" type="Hiragana"/>
  </si>
  <si>
    <t>現在はほぼ活動を行っておりません。</t>
    <rPh sb="0" eb="2">
      <t>ゲンザイ</t>
    </rPh>
    <rPh sb="5" eb="7">
      <t>カツドウ</t>
    </rPh>
    <rPh sb="8" eb="9">
      <t>オコナ</t>
    </rPh>
    <phoneticPr fontId="10"/>
  </si>
  <si>
    <t>特に指定なし</t>
    <rPh sb="0" eb="1">
      <t>とく</t>
    </rPh>
    <rPh sb="2" eb="6">
      <t>してい</t>
    </rPh>
    <phoneticPr fontId="17" type="Hiragana"/>
  </si>
  <si>
    <t>⑧農村地帯</t>
    <rPh sb="1" eb="5">
      <t>ノウソン</t>
    </rPh>
    <phoneticPr fontId="10"/>
  </si>
  <si>
    <t>秩父市役所吉田総合支所</t>
  </si>
  <si>
    <t>熊木町商進会</t>
  </si>
  <si>
    <t>秩父市熊木町</t>
    <rPh sb="0" eb="3">
      <t>ちちぶし</t>
    </rPh>
    <rPh sb="3" eb="6">
      <t>くまぎまち</t>
    </rPh>
    <phoneticPr fontId="17" type="Hiragana"/>
  </si>
  <si>
    <t>年6回</t>
    <rPh sb="0" eb="1">
      <t>ねん</t>
    </rPh>
    <rPh sb="2" eb="3">
      <t>かい</t>
    </rPh>
    <phoneticPr fontId="17" type="Hiragana"/>
  </si>
  <si>
    <t>2,400円／年</t>
    <rPh sb="5" eb="6">
      <t>えん</t>
    </rPh>
    <rPh sb="7" eb="8">
      <t>ねん</t>
    </rPh>
    <phoneticPr fontId="17" type="Hiragana"/>
  </si>
  <si>
    <t>熊木町商進会・熊木町会の合同による納涼祭を実施。</t>
    <rPh sb="0" eb="2">
      <t>クマギ</t>
    </rPh>
    <rPh sb="2" eb="6">
      <t>マチショ</t>
    </rPh>
    <rPh sb="7" eb="9">
      <t>クマギ</t>
    </rPh>
    <rPh sb="9" eb="11">
      <t>チョウカイ</t>
    </rPh>
    <rPh sb="12" eb="14">
      <t>ゴウドウ</t>
    </rPh>
    <rPh sb="17" eb="20">
      <t>ノウリョウサイ</t>
    </rPh>
    <rPh sb="21" eb="23">
      <t>ジッシ</t>
    </rPh>
    <phoneticPr fontId="10"/>
  </si>
  <si>
    <t>秩父市役所、ちちぶ銘仙館、札所十一番</t>
  </si>
  <si>
    <t>秩父市商店連盟連合会</t>
    <rPh sb="0" eb="3">
      <t>チチブシ</t>
    </rPh>
    <rPh sb="3" eb="5">
      <t>ショウテン</t>
    </rPh>
    <rPh sb="5" eb="7">
      <t>レンメイ</t>
    </rPh>
    <rPh sb="7" eb="10">
      <t>レンゴウカイ</t>
    </rPh>
    <phoneticPr fontId="10"/>
  </si>
  <si>
    <t>秩父市商店連盟事業協同組合</t>
    <rPh sb="0" eb="3">
      <t>チチブシ</t>
    </rPh>
    <rPh sb="3" eb="5">
      <t>ショウテン</t>
    </rPh>
    <rPh sb="5" eb="7">
      <t>レンメイ</t>
    </rPh>
    <rPh sb="7" eb="9">
      <t>ジギョウ</t>
    </rPh>
    <rPh sb="9" eb="11">
      <t>キョウドウ</t>
    </rPh>
    <rPh sb="11" eb="13">
      <t>クミアイ</t>
    </rPh>
    <phoneticPr fontId="10"/>
  </si>
  <si>
    <t>所沢市</t>
  </si>
  <si>
    <t>旭町商栄会</t>
  </si>
  <si>
    <t>所沢市旭町</t>
    <rPh sb="0" eb="3">
      <t>トコロザワシ</t>
    </rPh>
    <phoneticPr fontId="5"/>
  </si>
  <si>
    <t>ファミリーマート所沢旭町店</t>
    <rPh sb="8" eb="10">
      <t>トコロザワ</t>
    </rPh>
    <rPh sb="10" eb="12">
      <t>アサヒチョウ</t>
    </rPh>
    <rPh sb="12" eb="13">
      <t>ミセ</t>
    </rPh>
    <phoneticPr fontId="5"/>
  </si>
  <si>
    <t>長者久保公園、昌平寺</t>
    <phoneticPr fontId="5"/>
  </si>
  <si>
    <t>所沢市空き店舗活用・新規創業支援出店補助事業</t>
    <rPh sb="0" eb="3">
      <t>トコロザワシ</t>
    </rPh>
    <rPh sb="3" eb="4">
      <t>ア</t>
    </rPh>
    <rPh sb="5" eb="7">
      <t>テンポ</t>
    </rPh>
    <rPh sb="7" eb="9">
      <t>カツヨウ</t>
    </rPh>
    <rPh sb="10" eb="12">
      <t>シンキ</t>
    </rPh>
    <rPh sb="12" eb="14">
      <t>ソウギョウ</t>
    </rPh>
    <rPh sb="14" eb="16">
      <t>シエン</t>
    </rPh>
    <rPh sb="16" eb="18">
      <t>シュッテン</t>
    </rPh>
    <rPh sb="18" eb="20">
      <t>ホジョ</t>
    </rPh>
    <rPh sb="20" eb="22">
      <t>ジギョウ</t>
    </rPh>
    <phoneticPr fontId="5"/>
  </si>
  <si>
    <t>市内在住または市内に本拠のある法人で、市内商店街の3ヶ月以上の空き店舗に新規出店する事業者を対象に、空き店舗等の保証金、店舗の内外装の改修工事費、機材の設置費用（機材代金は除く）、新規出店に係る宣伝費用（チラシの印刷費等）の3分の1以内の額（限度額120万円）</t>
    <phoneticPr fontId="5"/>
  </si>
  <si>
    <t>ウェストヒルプラザ商店会</t>
  </si>
  <si>
    <t>所沢市狭山ヶ丘１丁目</t>
    <rPh sb="8" eb="10">
      <t>チョウメ</t>
    </rPh>
    <phoneticPr fontId="5"/>
  </si>
  <si>
    <t>金山町商栄会</t>
  </si>
  <si>
    <t>所沢市金山町</t>
    <phoneticPr fontId="5"/>
  </si>
  <si>
    <t>アクシアホーム所沢店、はせがわ所沢店、ドミノ・ピザ・ジャパン</t>
    <rPh sb="7" eb="10">
      <t>トコロザワテン</t>
    </rPh>
    <rPh sb="15" eb="18">
      <t>トコロザワテン</t>
    </rPh>
    <phoneticPr fontId="5"/>
  </si>
  <si>
    <t>所沢まちづくりセンター、所沢図書館所沢分館、所沢元町郵便局、コナミスポーツクラブ所沢、瀬戸病院</t>
    <phoneticPr fontId="5"/>
  </si>
  <si>
    <t>航空公園西口商工会</t>
  </si>
  <si>
    <t>所沢市喜多町</t>
    <phoneticPr fontId="5"/>
  </si>
  <si>
    <t>セブンイレブン所沢航空公園西口店</t>
    <rPh sb="7" eb="9">
      <t>トコロザワ</t>
    </rPh>
    <rPh sb="9" eb="11">
      <t>コウクウ</t>
    </rPh>
    <rPh sb="11" eb="13">
      <t>コウエン</t>
    </rPh>
    <rPh sb="13" eb="15">
      <t>ニシグチ</t>
    </rPh>
    <rPh sb="15" eb="16">
      <t>テン</t>
    </rPh>
    <phoneticPr fontId="5"/>
  </si>
  <si>
    <t>小手指まちづくり事業協同組合</t>
  </si>
  <si>
    <t>所沢市小手指町１丁目</t>
    <phoneticPr fontId="5"/>
  </si>
  <si>
    <t>島忠ホームズ所沢店、ヨークフーズ小手指店、飯能信用金庫小手指店</t>
    <rPh sb="0" eb="2">
      <t>シマチュウ</t>
    </rPh>
    <rPh sb="6" eb="8">
      <t>トコロザワ</t>
    </rPh>
    <rPh sb="8" eb="9">
      <t>ミセ</t>
    </rPh>
    <rPh sb="16" eb="20">
      <t>コテサシテン</t>
    </rPh>
    <rPh sb="21" eb="27">
      <t>ハンノウシンヨウキンコ</t>
    </rPh>
    <rPh sb="27" eb="31">
      <t>コテサシテン</t>
    </rPh>
    <phoneticPr fontId="5"/>
  </si>
  <si>
    <t>小手指南口商工会</t>
  </si>
  <si>
    <t>所沢市小手指町３丁目</t>
    <phoneticPr fontId="5"/>
  </si>
  <si>
    <t>小手指ハイツ西武 ショッピングプラザ会</t>
  </si>
  <si>
    <t>ぎょうざの満州小手指南口店</t>
    <rPh sb="5" eb="7">
      <t>マンシュウ</t>
    </rPh>
    <rPh sb="7" eb="10">
      <t>コテサシ</t>
    </rPh>
    <rPh sb="10" eb="12">
      <t>ミナミグチ</t>
    </rPh>
    <rPh sb="12" eb="13">
      <t>テン</t>
    </rPh>
    <phoneticPr fontId="5"/>
  </si>
  <si>
    <t>トモズ小手指店</t>
  </si>
  <si>
    <t>小手指商栄会</t>
  </si>
  <si>
    <t>所沢市北野南１丁目</t>
    <phoneticPr fontId="5"/>
  </si>
  <si>
    <t>小手指ショッピングアーケード商店会</t>
  </si>
  <si>
    <t>狭山ヶ丘中央商店会</t>
  </si>
  <si>
    <t>所沢市和ヶ原１丁目</t>
    <phoneticPr fontId="5"/>
  </si>
  <si>
    <t>所沢商業高校、早稲田大学、三ケ島まちづくりセンター</t>
    <phoneticPr fontId="5"/>
  </si>
  <si>
    <t>新所沢東口駅前商店会</t>
  </si>
  <si>
    <t>所沢市松葉町</t>
    <phoneticPr fontId="5"/>
  </si>
  <si>
    <t>新所沢東口一番街商店会</t>
  </si>
  <si>
    <t>新所沢ミナミプラザ運営会</t>
  </si>
  <si>
    <t>所沢市緑町１丁目</t>
    <phoneticPr fontId="5"/>
  </si>
  <si>
    <t>魚民新所沢西口駅前店、ツルハドラッグ新所沢駅前店</t>
    <rPh sb="0" eb="2">
      <t>ウオタミ</t>
    </rPh>
    <rPh sb="2" eb="3">
      <t>シン</t>
    </rPh>
    <rPh sb="3" eb="5">
      <t>トコロザワ</t>
    </rPh>
    <rPh sb="5" eb="7">
      <t>ニシグチ</t>
    </rPh>
    <rPh sb="7" eb="9">
      <t>エキマエ</t>
    </rPh>
    <rPh sb="9" eb="10">
      <t>ミセ</t>
    </rPh>
    <rPh sb="18" eb="19">
      <t>シン</t>
    </rPh>
    <rPh sb="19" eb="21">
      <t>トコロザワ</t>
    </rPh>
    <rPh sb="21" eb="22">
      <t>エキ</t>
    </rPh>
    <rPh sb="22" eb="23">
      <t>マエ</t>
    </rPh>
    <rPh sb="23" eb="24">
      <t>ミセ</t>
    </rPh>
    <phoneticPr fontId="5"/>
  </si>
  <si>
    <t>西友新所沢店、みずほ銀行新所沢支店、埼玉りそな銀行新所沢支店</t>
    <phoneticPr fontId="5"/>
  </si>
  <si>
    <t>中央通り振興会</t>
  </si>
  <si>
    <t>所沢市東町</t>
    <phoneticPr fontId="5"/>
  </si>
  <si>
    <t>所沢銀座協同組合</t>
  </si>
  <si>
    <t>所沢市寿町</t>
    <phoneticPr fontId="5"/>
  </si>
  <si>
    <t>ファリミーマート妻屋所沢店、ローソン所沢元町店、マルエツ所沢御幸町店、埼玉りそな所沢支店</t>
    <rPh sb="8" eb="9">
      <t>ツマ</t>
    </rPh>
    <rPh sb="9" eb="10">
      <t>ヤ</t>
    </rPh>
    <rPh sb="10" eb="13">
      <t>トコロザワテン</t>
    </rPh>
    <rPh sb="18" eb="20">
      <t>トコロザワ</t>
    </rPh>
    <rPh sb="20" eb="23">
      <t>モトマチテン</t>
    </rPh>
    <rPh sb="28" eb="30">
      <t>トコロザワ</t>
    </rPh>
    <rPh sb="30" eb="33">
      <t>ミユキチョウ</t>
    </rPh>
    <rPh sb="33" eb="34">
      <t>テン</t>
    </rPh>
    <rPh sb="35" eb="37">
      <t>サイタマ</t>
    </rPh>
    <rPh sb="40" eb="42">
      <t>トコロザワ</t>
    </rPh>
    <rPh sb="42" eb="44">
      <t>シテン</t>
    </rPh>
    <phoneticPr fontId="5"/>
  </si>
  <si>
    <t>所沢まちづくりセンター、所沢図書館所沢分館、野老澤町造商店</t>
    <phoneticPr fontId="5"/>
  </si>
  <si>
    <t>スカイライズタワー商店会</t>
  </si>
  <si>
    <t>所沢市御幸町</t>
    <phoneticPr fontId="5"/>
  </si>
  <si>
    <t>株式会社マルエツ所沢御幸町店、埼玉りそな銀行所沢支店</t>
    <rPh sb="0" eb="4">
      <t>カブシキガイシャ</t>
    </rPh>
    <rPh sb="8" eb="10">
      <t>トコロザワ</t>
    </rPh>
    <rPh sb="10" eb="12">
      <t>ミユキ</t>
    </rPh>
    <rPh sb="12" eb="13">
      <t>チョウ</t>
    </rPh>
    <rPh sb="13" eb="14">
      <t>ミセ</t>
    </rPh>
    <rPh sb="15" eb="17">
      <t>サイタマ</t>
    </rPh>
    <rPh sb="20" eb="22">
      <t>ギンコウ</t>
    </rPh>
    <rPh sb="22" eb="24">
      <t>トコロザワ</t>
    </rPh>
    <rPh sb="24" eb="26">
      <t>シテン</t>
    </rPh>
    <phoneticPr fontId="5"/>
  </si>
  <si>
    <t>所沢日栄会協同組合</t>
  </si>
  <si>
    <t>所沢パークタウン商店会協同組合</t>
  </si>
  <si>
    <t>所沢市並木３丁目</t>
    <phoneticPr fontId="5"/>
  </si>
  <si>
    <t>スギ薬局所沢航空公園店、ぎょうざの満州航空公園駅前店、フィットネスクラブわらわら航空公園店、セブンイレブンJS所沢パークタウン駅前通り店</t>
    <rPh sb="2" eb="4">
      <t>ヤッキョク</t>
    </rPh>
    <rPh sb="4" eb="6">
      <t>トコロザワ</t>
    </rPh>
    <rPh sb="6" eb="8">
      <t>コウクウ</t>
    </rPh>
    <rPh sb="8" eb="10">
      <t>コウエン</t>
    </rPh>
    <rPh sb="10" eb="11">
      <t>ミセ</t>
    </rPh>
    <rPh sb="17" eb="19">
      <t>マンシュウ</t>
    </rPh>
    <rPh sb="19" eb="21">
      <t>コウクウ</t>
    </rPh>
    <rPh sb="21" eb="23">
      <t>コウエン</t>
    </rPh>
    <rPh sb="23" eb="24">
      <t>エキ</t>
    </rPh>
    <rPh sb="24" eb="25">
      <t>マエ</t>
    </rPh>
    <rPh sb="25" eb="26">
      <t>ミセ</t>
    </rPh>
    <rPh sb="40" eb="42">
      <t>コウクウ</t>
    </rPh>
    <rPh sb="42" eb="44">
      <t>コウエン</t>
    </rPh>
    <rPh sb="44" eb="45">
      <t>ミセ</t>
    </rPh>
    <rPh sb="55" eb="57">
      <t>トコロザワ</t>
    </rPh>
    <rPh sb="63" eb="65">
      <t>エキマエ</t>
    </rPh>
    <rPh sb="65" eb="66">
      <t>ドオ</t>
    </rPh>
    <rPh sb="67" eb="68">
      <t>ミセ</t>
    </rPh>
    <phoneticPr fontId="5"/>
  </si>
  <si>
    <t>所沢市役所、所沢警察、航空公園、ミューズ、防衛医科大学病院</t>
    <phoneticPr fontId="5"/>
  </si>
  <si>
    <t>所沢ファルマン通り商店街</t>
  </si>
  <si>
    <t>プロペ近隣商店街、所沢まちづくりセンター、所沢駅、航空公園</t>
    <phoneticPr fontId="5"/>
  </si>
  <si>
    <t>所沢プロペ商店街振興組合</t>
  </si>
  <si>
    <t>所沢市日吉町</t>
    <phoneticPr fontId="5"/>
  </si>
  <si>
    <t>西武所沢店、西友所沢駅前店、みずほ銀行所沢支店、三井住友銀行所沢支店、ファミリーマート所沢東町店</t>
    <rPh sb="0" eb="2">
      <t>セイブ</t>
    </rPh>
    <rPh sb="2" eb="5">
      <t>トコロザワテン</t>
    </rPh>
    <rPh sb="6" eb="8">
      <t>セイユウ</t>
    </rPh>
    <rPh sb="8" eb="10">
      <t>トコロザワ</t>
    </rPh>
    <rPh sb="10" eb="12">
      <t>エキマエ</t>
    </rPh>
    <rPh sb="12" eb="13">
      <t>テン</t>
    </rPh>
    <rPh sb="17" eb="19">
      <t>ギンコウ</t>
    </rPh>
    <rPh sb="19" eb="21">
      <t>トコロザワ</t>
    </rPh>
    <rPh sb="21" eb="23">
      <t>シテン</t>
    </rPh>
    <rPh sb="24" eb="30">
      <t>ミツイスミトモギンコウ</t>
    </rPh>
    <rPh sb="30" eb="32">
      <t>トコロザワ</t>
    </rPh>
    <rPh sb="32" eb="34">
      <t>シテン</t>
    </rPh>
    <rPh sb="43" eb="45">
      <t>トコロザワ</t>
    </rPh>
    <rPh sb="45" eb="46">
      <t>ヒガシ</t>
    </rPh>
    <rPh sb="46" eb="47">
      <t>チョウ</t>
    </rPh>
    <rPh sb="47" eb="48">
      <t>ミセ</t>
    </rPh>
    <phoneticPr fontId="5"/>
  </si>
  <si>
    <t>所沢駅</t>
  </si>
  <si>
    <t>所沢和ヶ原商店街振興組合</t>
  </si>
  <si>
    <t>西所沢商栄会</t>
  </si>
  <si>
    <t>所沢市西所沢１丁目</t>
    <phoneticPr fontId="5"/>
  </si>
  <si>
    <t>マツモトキヨシ西所沢店、マルチョウストア、ファミリーマート西所沢駅前店、東和銀行所沢支店</t>
    <rPh sb="7" eb="8">
      <t>ニシ</t>
    </rPh>
    <rPh sb="8" eb="10">
      <t>トコロザワ</t>
    </rPh>
    <rPh sb="10" eb="11">
      <t>ミセ</t>
    </rPh>
    <rPh sb="29" eb="30">
      <t>ニシ</t>
    </rPh>
    <rPh sb="30" eb="32">
      <t>トコロザワ</t>
    </rPh>
    <rPh sb="32" eb="34">
      <t>エキマエ</t>
    </rPh>
    <rPh sb="34" eb="35">
      <t>テン</t>
    </rPh>
    <rPh sb="36" eb="38">
      <t>トウワ</t>
    </rPh>
    <rPh sb="38" eb="40">
      <t>ギンコウ</t>
    </rPh>
    <rPh sb="40" eb="42">
      <t>トコロザワ</t>
    </rPh>
    <rPh sb="42" eb="44">
      <t>シテン</t>
    </rPh>
    <phoneticPr fontId="5"/>
  </si>
  <si>
    <t>（合）西友西所沢店、佐々木記念病院、所沢高校</t>
    <phoneticPr fontId="5"/>
  </si>
  <si>
    <t>所沢市空き店舗活用・新規創業支援出店補助事業</t>
  </si>
  <si>
    <t>市内在住または市内に本拠のある法人で、市内商店街の3ヶ月以上の空き店舗に新規出店する事業者を対象に、空き店舗等の保証金、店舗の内外装の改修工事費、機材の設置費用（機材代金は除く）、新規出店に係る宣伝費用（チラシの印刷費等）の3分の1以内の額（限度額120万円）</t>
  </si>
  <si>
    <t>パルコ南通り商店会</t>
  </si>
  <si>
    <t>損保ジャパン第一生命保険明治安田生命保険相互会社埼玉西支社所沢第一営業所、ファミリーマート所沢緑町二丁目店</t>
    <rPh sb="0" eb="2">
      <t>ソンポ</t>
    </rPh>
    <rPh sb="6" eb="8">
      <t>ダイイチ</t>
    </rPh>
    <rPh sb="8" eb="10">
      <t>セイメイ</t>
    </rPh>
    <rPh sb="10" eb="12">
      <t>ホケン</t>
    </rPh>
    <rPh sb="12" eb="14">
      <t>メイジ</t>
    </rPh>
    <rPh sb="14" eb="16">
      <t>ヤスダ</t>
    </rPh>
    <rPh sb="16" eb="18">
      <t>セイメイ</t>
    </rPh>
    <rPh sb="18" eb="20">
      <t>ホケン</t>
    </rPh>
    <rPh sb="20" eb="22">
      <t>ソウゴ</t>
    </rPh>
    <rPh sb="22" eb="24">
      <t>ガイシャ</t>
    </rPh>
    <rPh sb="24" eb="26">
      <t>サイタマ</t>
    </rPh>
    <rPh sb="26" eb="27">
      <t>ニシ</t>
    </rPh>
    <rPh sb="27" eb="29">
      <t>シシャ</t>
    </rPh>
    <rPh sb="29" eb="31">
      <t>トコロザワ</t>
    </rPh>
    <rPh sb="31" eb="33">
      <t>ダイイチ</t>
    </rPh>
    <rPh sb="33" eb="35">
      <t>エイギョウ</t>
    </rPh>
    <rPh sb="35" eb="36">
      <t>ショ</t>
    </rPh>
    <rPh sb="45" eb="47">
      <t>トコロザワ</t>
    </rPh>
    <rPh sb="47" eb="48">
      <t>ミドリ</t>
    </rPh>
    <rPh sb="48" eb="49">
      <t>マチ</t>
    </rPh>
    <rPh sb="49" eb="52">
      <t>ニチョウメ</t>
    </rPh>
    <rPh sb="52" eb="53">
      <t>ミセ</t>
    </rPh>
    <phoneticPr fontId="5"/>
  </si>
  <si>
    <t>しんとこはっぴーろーど商店街</t>
  </si>
  <si>
    <t>所沢市緑町４丁目</t>
    <phoneticPr fontId="5"/>
  </si>
  <si>
    <t>星の宮共栄会</t>
  </si>
  <si>
    <t>所沢市星の宮１丁目</t>
    <phoneticPr fontId="5"/>
  </si>
  <si>
    <t>ファミリーマート所沢星の宮店</t>
    <rPh sb="8" eb="10">
      <t>トコロザワ</t>
    </rPh>
    <rPh sb="10" eb="11">
      <t>ホシ</t>
    </rPh>
    <rPh sb="12" eb="13">
      <t>ミヤ</t>
    </rPh>
    <rPh sb="13" eb="14">
      <t>ミセ</t>
    </rPh>
    <phoneticPr fontId="5"/>
  </si>
  <si>
    <t>所沢スターレーン、ベルヴィザ・グラン</t>
    <phoneticPr fontId="5"/>
  </si>
  <si>
    <t>三ヶ島商栄会</t>
  </si>
  <si>
    <t>所沢市三ヶ島３丁目</t>
    <phoneticPr fontId="5"/>
  </si>
  <si>
    <t>早稲田大学、クロスケの家</t>
    <phoneticPr fontId="5"/>
  </si>
  <si>
    <t>緑町一丁目商店会</t>
  </si>
  <si>
    <t>所沢市緑町１</t>
    <phoneticPr fontId="5"/>
  </si>
  <si>
    <t>緑町四丁目商店会</t>
  </si>
  <si>
    <t>セブンイレブン所沢緑町4丁目店</t>
    <rPh sb="7" eb="9">
      <t>トコロザワ</t>
    </rPh>
    <rPh sb="9" eb="10">
      <t>ミドリ</t>
    </rPh>
    <rPh sb="10" eb="11">
      <t>マチ</t>
    </rPh>
    <rPh sb="12" eb="14">
      <t>チョウメ</t>
    </rPh>
    <rPh sb="14" eb="15">
      <t>ミセ</t>
    </rPh>
    <phoneticPr fontId="5"/>
  </si>
  <si>
    <t>新所沢まちづくりセンター、新所沢中央公園、西友新所沢店、りそな銀行新所沢支店</t>
    <phoneticPr fontId="5"/>
  </si>
  <si>
    <t>宮本町商盛会</t>
  </si>
  <si>
    <t>所沢市宮本町１丁目</t>
    <phoneticPr fontId="5"/>
  </si>
  <si>
    <t>ドン・キホーテ所沢宮本町店、日本レンタカー埼玉新所沢営業所、セキ薬品宮本町店、青梅信用金庫所沢支店、セレモニー所沢けやき台ホール</t>
    <rPh sb="7" eb="9">
      <t>トコロザワ</t>
    </rPh>
    <rPh sb="9" eb="12">
      <t>ミヤモトチョウ</t>
    </rPh>
    <rPh sb="12" eb="13">
      <t>テン</t>
    </rPh>
    <rPh sb="14" eb="16">
      <t>ニホン</t>
    </rPh>
    <rPh sb="21" eb="23">
      <t>サイタマ</t>
    </rPh>
    <rPh sb="23" eb="24">
      <t>シン</t>
    </rPh>
    <rPh sb="24" eb="26">
      <t>トコロザワ</t>
    </rPh>
    <rPh sb="26" eb="29">
      <t>エイギョウショ</t>
    </rPh>
    <rPh sb="32" eb="34">
      <t>ヤクヒン</t>
    </rPh>
    <rPh sb="34" eb="37">
      <t>ミヤモトチョウ</t>
    </rPh>
    <rPh sb="37" eb="38">
      <t>テン</t>
    </rPh>
    <rPh sb="39" eb="41">
      <t>アオウメ</t>
    </rPh>
    <rPh sb="41" eb="43">
      <t>シンヨウ</t>
    </rPh>
    <rPh sb="43" eb="45">
      <t>キンコ</t>
    </rPh>
    <rPh sb="45" eb="47">
      <t>トコロザワ</t>
    </rPh>
    <rPh sb="47" eb="49">
      <t>シテン</t>
    </rPh>
    <rPh sb="55" eb="57">
      <t>トコロザワ</t>
    </rPh>
    <rPh sb="60" eb="61">
      <t>ダイ</t>
    </rPh>
    <phoneticPr fontId="5"/>
  </si>
  <si>
    <t>御幸商栄会</t>
  </si>
  <si>
    <t>有楽町商栄会</t>
  </si>
  <si>
    <t>所沢市有楽町</t>
    <phoneticPr fontId="5"/>
  </si>
  <si>
    <t>ライオンズロード山口商工会</t>
  </si>
  <si>
    <t>所沢市山口</t>
    <phoneticPr fontId="5"/>
  </si>
  <si>
    <t>JAいるま野所沢西支店、武蔵野銀行下山口支店、飯能信用金庫山口支店、シャトレーゼ所沢山口店</t>
    <rPh sb="5" eb="6">
      <t>ノ</t>
    </rPh>
    <rPh sb="6" eb="8">
      <t>トコロザワ</t>
    </rPh>
    <rPh sb="8" eb="9">
      <t>ニシ</t>
    </rPh>
    <rPh sb="9" eb="11">
      <t>シテン</t>
    </rPh>
    <rPh sb="12" eb="15">
      <t>ムサシノ</t>
    </rPh>
    <rPh sb="15" eb="17">
      <t>ギンコウ</t>
    </rPh>
    <rPh sb="17" eb="20">
      <t>シモヤマグチ</t>
    </rPh>
    <rPh sb="20" eb="22">
      <t>シテン</t>
    </rPh>
    <rPh sb="23" eb="29">
      <t>ハンノウシンヨウキンコ</t>
    </rPh>
    <rPh sb="29" eb="31">
      <t>ヤマグチ</t>
    </rPh>
    <rPh sb="31" eb="33">
      <t>シテン</t>
    </rPh>
    <rPh sb="40" eb="42">
      <t>トコロザワ</t>
    </rPh>
    <rPh sb="42" eb="44">
      <t>ヤマグチ</t>
    </rPh>
    <rPh sb="44" eb="45">
      <t>テン</t>
    </rPh>
    <phoneticPr fontId="5"/>
  </si>
  <si>
    <t>所沢コンセールタワー商店街</t>
  </si>
  <si>
    <t>トンボ通り会</t>
  </si>
  <si>
    <t>所沢市北秋津</t>
    <phoneticPr fontId="5"/>
  </si>
  <si>
    <t>新所沢名店会</t>
  </si>
  <si>
    <t>所沢ニュータウン中央商店会</t>
  </si>
  <si>
    <t>所沢市中新井３丁目</t>
    <phoneticPr fontId="5"/>
  </si>
  <si>
    <t>サンロード商店街</t>
  </si>
  <si>
    <t>所沢市狭山ヶ丘２丁目</t>
    <phoneticPr fontId="5"/>
  </si>
  <si>
    <t>東所沢商店組合</t>
    <rPh sb="0" eb="1">
      <t>ヒガシ</t>
    </rPh>
    <rPh sb="1" eb="3">
      <t>トコロザワ</t>
    </rPh>
    <rPh sb="3" eb="5">
      <t>ショウテン</t>
    </rPh>
    <rPh sb="5" eb="7">
      <t>クミアイ</t>
    </rPh>
    <phoneticPr fontId="8"/>
  </si>
  <si>
    <t>所沢市東所沢和田１丁目</t>
    <rPh sb="6" eb="8">
      <t>ワダ</t>
    </rPh>
    <phoneticPr fontId="5"/>
  </si>
  <si>
    <t>さがみ典礼東所沢駅前葬斎センター、株式会社KADOKAWA</t>
    <rPh sb="3" eb="5">
      <t>テンレイ</t>
    </rPh>
    <rPh sb="5" eb="9">
      <t>ヒガシトコロザワエキ</t>
    </rPh>
    <rPh sb="9" eb="10">
      <t>マエ</t>
    </rPh>
    <rPh sb="10" eb="11">
      <t>ソウ</t>
    </rPh>
    <rPh sb="11" eb="12">
      <t>サイ</t>
    </rPh>
    <rPh sb="17" eb="21">
      <t>カブシキガイシャ</t>
    </rPh>
    <phoneticPr fontId="5"/>
  </si>
  <si>
    <t>ところざわサクララウン</t>
  </si>
  <si>
    <t>所沢商店街連合会</t>
  </si>
  <si>
    <t>新所沢商店会連合会</t>
  </si>
  <si>
    <t>とことこまちづくり実行委員会</t>
  </si>
  <si>
    <t>所沢駅西口周辺まちづくり協議会</t>
  </si>
  <si>
    <t>飯能市</t>
  </si>
  <si>
    <t>飯能大通り商店街協同組合</t>
  </si>
  <si>
    <t>飯能市本町2</t>
  </si>
  <si>
    <t>月1回</t>
    <rPh sb="0" eb="1">
      <t>つき</t>
    </rPh>
    <rPh sb="2" eb="3">
      <t>かい</t>
    </rPh>
    <phoneticPr fontId="17" type="Hiragana"/>
  </si>
  <si>
    <t>-</t>
  </si>
  <si>
    <t>月額1,500～8,000円</t>
    <rPh sb="0" eb="2">
      <t>げつがく</t>
    </rPh>
    <rPh sb="13" eb="14">
      <t>えん</t>
    </rPh>
    <phoneticPr fontId="17" type="Hiragana"/>
  </si>
  <si>
    <t>青果、精肉等</t>
    <rPh sb="0" eb="2">
      <t>せいか</t>
    </rPh>
    <rPh sb="3" eb="5">
      <t>せいにく</t>
    </rPh>
    <rPh sb="5" eb="6">
      <t>とう</t>
    </rPh>
    <phoneticPr fontId="17" type="Hiragana"/>
  </si>
  <si>
    <t>飯能商工会議所、小町公園、飯能河原、中央公園</t>
  </si>
  <si>
    <t>協同組合飯能銀座商店街</t>
  </si>
  <si>
    <t>飯能市仲町6</t>
  </si>
  <si>
    <t>定例理事会12回（毎月）</t>
    <rPh sb="0" eb="2">
      <t>ていれい</t>
    </rPh>
    <rPh sb="2" eb="5">
      <t>りじかい</t>
    </rPh>
    <rPh sb="7" eb="8">
      <t>かい</t>
    </rPh>
    <rPh sb="9" eb="10">
      <t>まい</t>
    </rPh>
    <rPh sb="10" eb="11">
      <t>つき</t>
    </rPh>
    <phoneticPr fontId="17" type="Hiragana"/>
  </si>
  <si>
    <t>月会費5,000円</t>
    <rPh sb="0" eb="1">
      <t>つき</t>
    </rPh>
    <rPh sb="1" eb="3">
      <t>かいひ</t>
    </rPh>
    <rPh sb="8" eb="9">
      <t>えん</t>
    </rPh>
    <phoneticPr fontId="17" type="Hiragana"/>
  </si>
  <si>
    <t>－</t>
  </si>
  <si>
    <t>西部飯能ペペ、ドトールコーヒーショップ、メガネスーパー、ぎょうざの満州、エイブル</t>
    <rPh sb="0" eb="2">
      <t>せいぶ</t>
    </rPh>
    <rPh sb="2" eb="4">
      <t>はんのう</t>
    </rPh>
    <rPh sb="33" eb="35">
      <t>まんしゅう</t>
    </rPh>
    <phoneticPr fontId="17" type="Hiragana"/>
  </si>
  <si>
    <t>埼玉りそな銀行、東和銀行、武蔵野銀行、大川学園、西武線飯能駅</t>
  </si>
  <si>
    <t>飯能中央通り商店街協同組合</t>
  </si>
  <si>
    <t>飯能市東町2</t>
  </si>
  <si>
    <t>年8回</t>
    <rPh sb="0" eb="1">
      <t>ねん</t>
    </rPh>
    <rPh sb="2" eb="3">
      <t>かい</t>
    </rPh>
    <phoneticPr fontId="17" type="Hiragana"/>
  </si>
  <si>
    <t>年会費24,000円</t>
    <rPh sb="0" eb="3">
      <t>ねんかいひ</t>
    </rPh>
    <rPh sb="9" eb="10">
      <t>えん</t>
    </rPh>
    <phoneticPr fontId="17" type="Hiragana"/>
  </si>
  <si>
    <t>魚屋、八百屋等</t>
    <rPh sb="0" eb="2">
      <t>さかなや</t>
    </rPh>
    <rPh sb="3" eb="6">
      <t>やおや</t>
    </rPh>
    <rPh sb="6" eb="7">
      <t>とう</t>
    </rPh>
    <phoneticPr fontId="17" type="Hiragana"/>
  </si>
  <si>
    <t>飯能市役所、ＪＲ東飯能駅、丸広百貨店、カラオケ館、スーパーバリュー</t>
  </si>
  <si>
    <t>飯能東共栄会</t>
  </si>
  <si>
    <t>飯能市双柳344</t>
  </si>
  <si>
    <t>4～5回</t>
    <rPh sb="3" eb="4">
      <t>かい</t>
    </rPh>
    <phoneticPr fontId="17" type="Hiragana"/>
  </si>
  <si>
    <t>年間12,000円</t>
    <rPh sb="0" eb="2">
      <t>ねんかん</t>
    </rPh>
    <rPh sb="8" eb="9">
      <t>えん</t>
    </rPh>
    <phoneticPr fontId="17" type="Hiragana"/>
  </si>
  <si>
    <t>㈱丸広百貨店飯能店、コープ緑町店、㈱トヨタレンタリース新埼玉東飯能駅前店、セブンイレブン飯能橋場店</t>
    <rPh sb="1" eb="3">
      <t>まるひろ</t>
    </rPh>
    <rPh sb="3" eb="6">
      <t>ひゃっかてん</t>
    </rPh>
    <rPh sb="6" eb="9">
      <t>はんのうてん</t>
    </rPh>
    <rPh sb="13" eb="14">
      <t>みどり</t>
    </rPh>
    <rPh sb="14" eb="15">
      <t>ちょう</t>
    </rPh>
    <rPh sb="15" eb="16">
      <t>てん</t>
    </rPh>
    <rPh sb="27" eb="28">
      <t>しん</t>
    </rPh>
    <rPh sb="28" eb="30">
      <t>さいたま</t>
    </rPh>
    <rPh sb="30" eb="33">
      <t>ひがしはんのう</t>
    </rPh>
    <rPh sb="33" eb="34">
      <t>えき</t>
    </rPh>
    <rPh sb="34" eb="35">
      <t>まえ</t>
    </rPh>
    <rPh sb="35" eb="36">
      <t>てん</t>
    </rPh>
    <rPh sb="44" eb="46">
      <t>はんのう</t>
    </rPh>
    <rPh sb="46" eb="48">
      <t>はしば</t>
    </rPh>
    <rPh sb="48" eb="49">
      <t>てん</t>
    </rPh>
    <phoneticPr fontId="17" type="Hiragana"/>
  </si>
  <si>
    <t>飯能市役所、保健センター、丸広百貨店、東飯能駅</t>
  </si>
  <si>
    <t>飯能南口商店街</t>
  </si>
  <si>
    <t>飯能市稲荷町2</t>
    <rPh sb="0" eb="3">
      <t>はんのうし</t>
    </rPh>
    <rPh sb="3" eb="6">
      <t>いなりちょう</t>
    </rPh>
    <phoneticPr fontId="17" type="Hiragana"/>
  </si>
  <si>
    <t>1～4回</t>
    <rPh sb="3" eb="4">
      <t>かい</t>
    </rPh>
    <phoneticPr fontId="17" type="Hiragana"/>
  </si>
  <si>
    <t>月2,000円</t>
    <rPh sb="0" eb="1">
      <t>つき</t>
    </rPh>
    <rPh sb="6" eb="7">
      <t>えん</t>
    </rPh>
    <phoneticPr fontId="17" type="Hiragana"/>
  </si>
  <si>
    <t>セブンイレブン飯能川寺店、くるまやラーメン飯能店</t>
    <rPh sb="7" eb="9">
      <t>はんのう</t>
    </rPh>
    <rPh sb="9" eb="11">
      <t>かわでら</t>
    </rPh>
    <rPh sb="11" eb="12">
      <t>てん</t>
    </rPh>
    <rPh sb="21" eb="24">
      <t>はんのうてん</t>
    </rPh>
    <phoneticPr fontId="17" type="Hiragana"/>
  </si>
  <si>
    <t>飯能信用金庫飯能南支店、飯能駅、中央病院、子ども図書館、飯能河原</t>
  </si>
  <si>
    <t>メイプル通り商店会</t>
  </si>
  <si>
    <t>飯能市八幡町13</t>
  </si>
  <si>
    <t>年4回（4・7・12・3月）</t>
    <rPh sb="0" eb="1">
      <t>ねん</t>
    </rPh>
    <rPh sb="2" eb="3">
      <t>かい</t>
    </rPh>
    <rPh sb="12" eb="13">
      <t>がつ</t>
    </rPh>
    <phoneticPr fontId="17" type="Hiragana"/>
  </si>
  <si>
    <t>年会費10,000円</t>
    <rPh sb="0" eb="3">
      <t>ねんかいひ</t>
    </rPh>
    <rPh sb="9" eb="10">
      <t>えん</t>
    </rPh>
    <phoneticPr fontId="17" type="Hiragana"/>
  </si>
  <si>
    <t>魚屋、肉屋、八百屋</t>
    <rPh sb="0" eb="2">
      <t>さかなや</t>
    </rPh>
    <rPh sb="3" eb="5">
      <t>にくや</t>
    </rPh>
    <rPh sb="6" eb="9">
      <t>やおや</t>
    </rPh>
    <phoneticPr fontId="17" type="Hiragana"/>
  </si>
  <si>
    <t>㈱西武開発飯能店、ノオミ飯能店、ふるーれりんず飯能店、むさし証券㈱飯能店</t>
    <rPh sb="1" eb="3">
      <t>せいぶ</t>
    </rPh>
    <rPh sb="3" eb="5">
      <t>かいはつ</t>
    </rPh>
    <rPh sb="5" eb="8">
      <t>はんのうてん</t>
    </rPh>
    <rPh sb="12" eb="15">
      <t>はんのうてん</t>
    </rPh>
    <rPh sb="23" eb="26">
      <t>はんのうてん</t>
    </rPh>
    <rPh sb="30" eb="32">
      <t>しょうけん</t>
    </rPh>
    <rPh sb="33" eb="36">
      <t>はんのうてん</t>
    </rPh>
    <phoneticPr fontId="17" type="Hiragana"/>
  </si>
  <si>
    <t>八幡公園（神社）</t>
  </si>
  <si>
    <t>原町商店街</t>
    <rPh sb="0" eb="2">
      <t>ハラマチ</t>
    </rPh>
    <rPh sb="2" eb="5">
      <t>ショウテンガイ</t>
    </rPh>
    <phoneticPr fontId="17"/>
  </si>
  <si>
    <t>コンビニ・スーパー</t>
  </si>
  <si>
    <t>ガスト飯能店</t>
    <rPh sb="3" eb="5">
      <t>はんのう</t>
    </rPh>
    <rPh sb="5" eb="6">
      <t>てん</t>
    </rPh>
    <phoneticPr fontId="17" type="Hiragana"/>
  </si>
  <si>
    <t>飯能駅、東飯能駅、小室クリニック、飯能信用金庫</t>
  </si>
  <si>
    <t>飯能市商店街連盟</t>
  </si>
  <si>
    <t>加須市</t>
  </si>
  <si>
    <t>加須一番街商店会</t>
  </si>
  <si>
    <t>加須市中央一丁目</t>
    <rPh sb="0" eb="3">
      <t>カゾシ</t>
    </rPh>
    <rPh sb="3" eb="5">
      <t>チュウオウ</t>
    </rPh>
    <rPh sb="5" eb="8">
      <t>イッチョウメ</t>
    </rPh>
    <phoneticPr fontId="5"/>
  </si>
  <si>
    <t>約６００人／１日（平日：歩行者）</t>
    <rPh sb="0" eb="1">
      <t>ヤク</t>
    </rPh>
    <rPh sb="4" eb="5">
      <t>ニン</t>
    </rPh>
    <rPh sb="7" eb="8">
      <t>ニチ</t>
    </rPh>
    <rPh sb="9" eb="11">
      <t>ヘイジツ</t>
    </rPh>
    <rPh sb="12" eb="15">
      <t>ホコウシャ</t>
    </rPh>
    <phoneticPr fontId="5"/>
  </si>
  <si>
    <t>1,000円及び2,000円／月</t>
    <rPh sb="5" eb="6">
      <t>エン</t>
    </rPh>
    <rPh sb="6" eb="7">
      <t>オヨ</t>
    </rPh>
    <rPh sb="13" eb="14">
      <t>エン</t>
    </rPh>
    <rPh sb="15" eb="16">
      <t>ツキ</t>
    </rPh>
    <phoneticPr fontId="5"/>
  </si>
  <si>
    <t>東武伊勢崎線加須駅に近接しており、商店会内には、耳鼻科や内科医院をはじめ、飲食店などのほか、徒歩3～5分圏内に銀行及び商工会館などが立地するとともに、埼玉県立不動岡高等学校生徒の通学路となっていることから、人が集まる施設が多数存在する商店会になっている。毎年、街路灯ペナント共同装飾を行い、景観形成に努め、平成26年度には街路灯のＬＥＤ化により消費者等にとって安心・安全な買い物環境を整備した。</t>
  </si>
  <si>
    <t>飲食店</t>
    <rPh sb="0" eb="2">
      <t>インショク</t>
    </rPh>
    <rPh sb="2" eb="3">
      <t>テン</t>
    </rPh>
    <phoneticPr fontId="5"/>
  </si>
  <si>
    <t>東武ストアかぞマイン、ファミリーマート、加須市商工会</t>
    <phoneticPr fontId="5"/>
  </si>
  <si>
    <t>創業支援補助金</t>
    <rPh sb="0" eb="2">
      <t>ソウギョウ</t>
    </rPh>
    <rPh sb="2" eb="4">
      <t>シエン</t>
    </rPh>
    <rPh sb="4" eb="7">
      <t>ホジョキン</t>
    </rPh>
    <phoneticPr fontId="5"/>
  </si>
  <si>
    <t>特定創業支援等事業による支援を受け、市内で創業する事業者に対し、創業に係る経費の一部を補助します。
※補助額…補助対象経費（広告宣伝費や事業所の改装費等）の2分の1の額（上限100万円）</t>
    <rPh sb="0" eb="2">
      <t>トクテイ</t>
    </rPh>
    <rPh sb="2" eb="4">
      <t>ソウギョウ</t>
    </rPh>
    <rPh sb="4" eb="6">
      <t>シエン</t>
    </rPh>
    <rPh sb="6" eb="7">
      <t>トウ</t>
    </rPh>
    <rPh sb="7" eb="9">
      <t>ジギョウ</t>
    </rPh>
    <rPh sb="12" eb="14">
      <t>シエン</t>
    </rPh>
    <rPh sb="15" eb="16">
      <t>ウ</t>
    </rPh>
    <rPh sb="18" eb="20">
      <t>シナイ</t>
    </rPh>
    <rPh sb="21" eb="23">
      <t>ソウギョウ</t>
    </rPh>
    <rPh sb="25" eb="28">
      <t>ジギョウシャ</t>
    </rPh>
    <rPh sb="29" eb="30">
      <t>タイ</t>
    </rPh>
    <rPh sb="32" eb="34">
      <t>ソウギョウ</t>
    </rPh>
    <rPh sb="35" eb="36">
      <t>カカ</t>
    </rPh>
    <rPh sb="37" eb="39">
      <t>ケイヒ</t>
    </rPh>
    <rPh sb="40" eb="42">
      <t>イチブ</t>
    </rPh>
    <rPh sb="43" eb="45">
      <t>ホジョ</t>
    </rPh>
    <rPh sb="51" eb="53">
      <t>ホジョ</t>
    </rPh>
    <rPh sb="53" eb="54">
      <t>ガク</t>
    </rPh>
    <rPh sb="55" eb="57">
      <t>ホジョ</t>
    </rPh>
    <rPh sb="57" eb="59">
      <t>タイショウ</t>
    </rPh>
    <rPh sb="59" eb="61">
      <t>ケイヒ</t>
    </rPh>
    <rPh sb="62" eb="67">
      <t>コウコクセンデンヒ</t>
    </rPh>
    <rPh sb="68" eb="71">
      <t>ジギョウショ</t>
    </rPh>
    <rPh sb="72" eb="74">
      <t>カイソウ</t>
    </rPh>
    <rPh sb="74" eb="75">
      <t>ヒ</t>
    </rPh>
    <rPh sb="75" eb="76">
      <t>ナド</t>
    </rPh>
    <rPh sb="79" eb="80">
      <t>ブン</t>
    </rPh>
    <rPh sb="83" eb="84">
      <t>ガク</t>
    </rPh>
    <rPh sb="85" eb="87">
      <t>ジョウゲン</t>
    </rPh>
    <rPh sb="90" eb="92">
      <t>マンエン</t>
    </rPh>
    <phoneticPr fontId="5"/>
  </si>
  <si>
    <t>経営革新支援補助金</t>
    <rPh sb="0" eb="2">
      <t>ケイエイ</t>
    </rPh>
    <rPh sb="2" eb="4">
      <t>カクシン</t>
    </rPh>
    <rPh sb="4" eb="6">
      <t>シエン</t>
    </rPh>
    <rPh sb="6" eb="9">
      <t>ホジョキン</t>
    </rPh>
    <phoneticPr fontId="3"/>
  </si>
  <si>
    <t>5年以上事業を継続して営んでいる市内の法人又は個人事業者に対し、埼玉県の承認を得た経営革新計画の実行に必要な経費の一部を補助します。
※補助額…補助対象経費（広告宣伝費や事業所の改装費等）の2分の1の額（上限100万円）</t>
    <rPh sb="29" eb="30">
      <t>タイ</t>
    </rPh>
    <rPh sb="48" eb="50">
      <t>ジッコウ</t>
    </rPh>
    <rPh sb="51" eb="53">
      <t>ヒツヨウ</t>
    </rPh>
    <rPh sb="54" eb="56">
      <t>ケイヒ</t>
    </rPh>
    <rPh sb="57" eb="59">
      <t>イチブ</t>
    </rPh>
    <rPh sb="60" eb="62">
      <t>ホジョ</t>
    </rPh>
    <phoneticPr fontId="3"/>
  </si>
  <si>
    <t>加須駅通り商店会</t>
  </si>
  <si>
    <t>加須市中央一丁目、中央二丁目</t>
    <rPh sb="0" eb="3">
      <t>カゾシ</t>
    </rPh>
    <rPh sb="3" eb="5">
      <t>チュウオウ</t>
    </rPh>
    <rPh sb="5" eb="8">
      <t>イッチョウメ</t>
    </rPh>
    <rPh sb="9" eb="11">
      <t>チュウオウ</t>
    </rPh>
    <rPh sb="11" eb="14">
      <t>ニチョウメ</t>
    </rPh>
    <phoneticPr fontId="5"/>
  </si>
  <si>
    <t>年２回</t>
    <rPh sb="0" eb="1">
      <t>ネン</t>
    </rPh>
    <rPh sb="2" eb="3">
      <t>カイ</t>
    </rPh>
    <phoneticPr fontId="5"/>
  </si>
  <si>
    <t>月３,000円</t>
    <rPh sb="0" eb="1">
      <t>ツキ</t>
    </rPh>
    <rPh sb="6" eb="7">
      <t>エン</t>
    </rPh>
    <phoneticPr fontId="5"/>
  </si>
  <si>
    <t>東武伊勢崎線加須駅北口に接し、県道加須停車場線の沿線約250mに加盟店舗が立地している中、商工会館や銀行などがあり、買い物客だけではなく、駅への通学・通勤路として、多数の交通量（車両・歩行者等）が見られる商店会となっている。毎年街路灯フラッグ共同装飾を行うとともに、毎年、年末にイルミネーションの装飾を実施しており、平成26年度には街路灯のLED化を進め、安心・安全な買い物環境等を整備した。</t>
  </si>
  <si>
    <t>むさし証券</t>
    <rPh sb="3" eb="5">
      <t>ショウケン</t>
    </rPh>
    <phoneticPr fontId="5"/>
  </si>
  <si>
    <t>加須市商工会館、東武ストアかぞマイン、千方神社、市民プラザかぞ、加須センターホテル</t>
    <phoneticPr fontId="5"/>
  </si>
  <si>
    <t>加須ぎんざ商店会</t>
  </si>
  <si>
    <t>加須市中央二丁目</t>
    <rPh sb="0" eb="3">
      <t>カゾシ</t>
    </rPh>
    <rPh sb="3" eb="5">
      <t>チュウオウ</t>
    </rPh>
    <rPh sb="5" eb="8">
      <t>ニチョウメ</t>
    </rPh>
    <phoneticPr fontId="5"/>
  </si>
  <si>
    <t>年４回から５回</t>
    <rPh sb="0" eb="1">
      <t>ネン</t>
    </rPh>
    <rPh sb="2" eb="3">
      <t>カイ</t>
    </rPh>
    <rPh sb="6" eb="7">
      <t>カイ</t>
    </rPh>
    <phoneticPr fontId="5"/>
  </si>
  <si>
    <t>300人／１日（平日：歩行者）</t>
    <rPh sb="3" eb="4">
      <t>ニン</t>
    </rPh>
    <rPh sb="6" eb="7">
      <t>ニチ</t>
    </rPh>
    <rPh sb="8" eb="10">
      <t>ヘイジツ</t>
    </rPh>
    <rPh sb="11" eb="14">
      <t>ホコウシャ</t>
    </rPh>
    <phoneticPr fontId="5"/>
  </si>
  <si>
    <t>月3,000円から月20,000円</t>
    <rPh sb="0" eb="1">
      <t>ツキ</t>
    </rPh>
    <rPh sb="6" eb="7">
      <t>エン</t>
    </rPh>
    <rPh sb="9" eb="10">
      <t>ツキ</t>
    </rPh>
    <rPh sb="16" eb="17">
      <t>エン</t>
    </rPh>
    <phoneticPr fontId="5"/>
  </si>
  <si>
    <t>東武伊勢崎線加須駅の北東約400ｍに位置し、東西を走る県道加須停車場線沿線に商店街が形成されており、電線の地中化およびが歩道照明が設置され、景観に配慮されるとともに、2つの銀行が立地していることから、買い物客をはじめ、金融機関利用者等の通行が多い商店街となっている。毎年、歳末福引大売出しを開催している。</t>
  </si>
  <si>
    <t>生鮮三品</t>
    <rPh sb="0" eb="2">
      <t>セイセン</t>
    </rPh>
    <rPh sb="2" eb="4">
      <t>サンピン</t>
    </rPh>
    <phoneticPr fontId="5"/>
  </si>
  <si>
    <t>足利銀行、武蔵野銀行、加須第一ホテル</t>
    <phoneticPr fontId="5"/>
  </si>
  <si>
    <t>不動岡奉仕会</t>
  </si>
  <si>
    <t>加須市不動岡一丁目、二丁目、三丁目</t>
    <rPh sb="0" eb="3">
      <t>カゾシ</t>
    </rPh>
    <rPh sb="3" eb="6">
      <t>フドウオカ</t>
    </rPh>
    <rPh sb="6" eb="9">
      <t>イッチョウメ</t>
    </rPh>
    <rPh sb="10" eb="13">
      <t>ニチョウメ</t>
    </rPh>
    <rPh sb="14" eb="17">
      <t>サンチョウメ</t>
    </rPh>
    <phoneticPr fontId="5"/>
  </si>
  <si>
    <t>年１回</t>
    <rPh sb="0" eb="1">
      <t>ネン</t>
    </rPh>
    <rPh sb="2" eb="3">
      <t>カイ</t>
    </rPh>
    <phoneticPr fontId="5"/>
  </si>
  <si>
    <t>100人／１日（平日：歩行者）</t>
    <rPh sb="3" eb="4">
      <t>ニン</t>
    </rPh>
    <rPh sb="6" eb="7">
      <t>ニチ</t>
    </rPh>
    <rPh sb="8" eb="10">
      <t>ヘイジツ</t>
    </rPh>
    <rPh sb="11" eb="14">
      <t>ホコウシャ</t>
    </rPh>
    <phoneticPr fontId="5"/>
  </si>
  <si>
    <t>東武伊勢崎線加須駅の北西約1.5ｋｍに位置し、不動ヶ岡不動尊總願寺を中心に加須市立不動岡小学校や加須市立不動岡コミュニティセンターなど公共施設が近接している。商店街利用者の他、不動ヶ岡不動尊總願寺や加須の特産品を販売する「和菓子店」や「うどん店」があることから、多くの観光客が訪れる地区となっている。
さらに、埼玉県立不動岡高校もあり登下校時には高校生の通行が見られる商店街である。平成25年度に街路灯のLED化を実施し、安心、安全な買い物環境を整備するとともに、毎年總願寺境内において、4月に桜ミッドナイト、8月に夕涼みにイカナイトを開催するほか、2月には節分会福の市を実施するなど、商店街の活性化を図っている。</t>
  </si>
  <si>
    <t>生鮮三品</t>
    <rPh sb="0" eb="4">
      <t>セイセンサンピン</t>
    </rPh>
    <phoneticPr fontId="5"/>
  </si>
  <si>
    <t>不動ヶ岡不動尊總願寺、埼玉県立不動岡高等学校、不動岡小学校、不動岡コミュニティセンター</t>
    <phoneticPr fontId="5"/>
  </si>
  <si>
    <t>彩の街騎西スタンプ会</t>
    <rPh sb="0" eb="1">
      <t>サイ</t>
    </rPh>
    <rPh sb="2" eb="3">
      <t>マチ</t>
    </rPh>
    <rPh sb="3" eb="5">
      <t>キサイ</t>
    </rPh>
    <rPh sb="9" eb="10">
      <t>カイ</t>
    </rPh>
    <phoneticPr fontId="8"/>
  </si>
  <si>
    <t>加須市騎西</t>
    <rPh sb="0" eb="3">
      <t>カゾシ</t>
    </rPh>
    <rPh sb="3" eb="5">
      <t>キサイ</t>
    </rPh>
    <phoneticPr fontId="5"/>
  </si>
  <si>
    <t>約20人／１日（平日：歩行者）</t>
    <rPh sb="0" eb="1">
      <t>ヤク</t>
    </rPh>
    <rPh sb="3" eb="4">
      <t>ニン</t>
    </rPh>
    <rPh sb="6" eb="7">
      <t>ニチ</t>
    </rPh>
    <rPh sb="8" eb="10">
      <t>ヘイジツ</t>
    </rPh>
    <rPh sb="11" eb="14">
      <t>ホコウシャ</t>
    </rPh>
    <phoneticPr fontId="5"/>
  </si>
  <si>
    <t>年20,000円</t>
    <rPh sb="0" eb="1">
      <t>ネン</t>
    </rPh>
    <rPh sb="7" eb="8">
      <t>エン</t>
    </rPh>
    <phoneticPr fontId="5"/>
  </si>
  <si>
    <t>東武伊勢崎線加須駅の南西約3ｋｍに位置する加須市騎西地域の商店等で形成されており、中心地にはコミュニティセンターや銀行などが立地していることから、買い物客をはじめ、人が集まる地区となっている。毎年、騎西だるま市、六彩市、ありゃりゃ～い市などで物産販売や抽選会などを実施し、自ら作成したキャラクター「こまちちゃん」とともに地域内外に活動を宣伝しながら、地域の商業及び商店街の活性化を図っている。</t>
    <phoneticPr fontId="5"/>
  </si>
  <si>
    <t>加須市騎西総合支所、騎西コミュニティセンター、加須市商工会、騎西支所埼玉りそな銀行</t>
    <phoneticPr fontId="5"/>
  </si>
  <si>
    <t>本庄市</t>
  </si>
  <si>
    <t>朝日通り商店会</t>
  </si>
  <si>
    <t>本庄市銀座３丁目</t>
    <rPh sb="0" eb="3">
      <t>ホンジョウシ</t>
    </rPh>
    <rPh sb="3" eb="5">
      <t>ギンザ</t>
    </rPh>
    <rPh sb="6" eb="8">
      <t>チョウメ</t>
    </rPh>
    <phoneticPr fontId="5"/>
  </si>
  <si>
    <t>本庄市市民活動交流センター</t>
  </si>
  <si>
    <t>本庄市中心市街地空き店舗対策補助制度</t>
    <phoneticPr fontId="5"/>
  </si>
  <si>
    <t>本庄市街地の商店街の空洞化を抑制し、活力と魅力のある商店街づくりを推進するため空き店舗を利用して営業を開始した事業主に対し、補助金を交付する制度です。エリアが決まっておりますのでご注意ください。エリアや補助対象資格はＨＰをご覧ください。【補助内容】改装工事費補助・・・対象経費は、当該空き店舗の新規出店時の外装・内装・設備・看板等の改装に要する工事費とする。補助金の額は、対象経費に3分の1を乗じた数とし、50万円を限度とする。</t>
    <phoneticPr fontId="5"/>
  </si>
  <si>
    <t>本庄アサヒ商店会</t>
    <rPh sb="0" eb="2">
      <t>ホンジョウ</t>
    </rPh>
    <phoneticPr fontId="9"/>
  </si>
  <si>
    <t>本庄市本庄１丁目</t>
    <rPh sb="0" eb="3">
      <t>ホンジョウシ</t>
    </rPh>
    <rPh sb="3" eb="5">
      <t>ホンジョウ</t>
    </rPh>
    <rPh sb="6" eb="8">
      <t>チョウメ</t>
    </rPh>
    <phoneticPr fontId="5"/>
  </si>
  <si>
    <t>ベルク、パシオス、セリア、マツモトキヨシ、スイデコ</t>
    <phoneticPr fontId="5"/>
  </si>
  <si>
    <t>上町老舗会</t>
  </si>
  <si>
    <t>本庄市銀座１丁目</t>
    <rPh sb="0" eb="3">
      <t>ホンジョウシ</t>
    </rPh>
    <rPh sb="3" eb="5">
      <t>ギンザ</t>
    </rPh>
    <rPh sb="6" eb="8">
      <t>チョウメ</t>
    </rPh>
    <phoneticPr fontId="5"/>
  </si>
  <si>
    <t>旧本庄商業銀行煉瓦倉庫</t>
  </si>
  <si>
    <t>銀座商店連盟</t>
  </si>
  <si>
    <t>本庄市銀座１丁目</t>
  </si>
  <si>
    <t>三交銀座商店会</t>
  </si>
  <si>
    <t>本庄市銀座２丁目</t>
    <phoneticPr fontId="5"/>
  </si>
  <si>
    <t>３２９人／１日</t>
  </si>
  <si>
    <t>若者向けの衣類、雑貨などの店</t>
  </si>
  <si>
    <t>泉進会</t>
  </si>
  <si>
    <t>本庄市中央３丁目</t>
  </si>
  <si>
    <t>台町繁栄会</t>
  </si>
  <si>
    <t>本庄市本庄３丁目</t>
  </si>
  <si>
    <t>照若町商店会</t>
  </si>
  <si>
    <t>本庄市中央１丁目</t>
  </si>
  <si>
    <t>坂上　210　人／１日、坂下　300～500　人／１日　１７号国道を挟む</t>
  </si>
  <si>
    <t>鮮魚・精肉、コンビニ、惣菜店など</t>
  </si>
  <si>
    <t>若泉公園（桜まつり　春　４月第１土曜日）、普寛霊場（春と秋　年２回の大祭）、阿夫利天神社（秋９月上旬　大祭）、若泉公園（お姿流し　８月下旬）、フラワーパーク　菊の大祭と総合イベント</t>
    <phoneticPr fontId="5"/>
  </si>
  <si>
    <t>ニコニコ商店会</t>
  </si>
  <si>
    <t>本庄駅みなみ商店仲よし会</t>
  </si>
  <si>
    <t>本庄市駅南２丁目</t>
  </si>
  <si>
    <t>JR本庄駅</t>
  </si>
  <si>
    <t>本町躍進会</t>
  </si>
  <si>
    <t>本庄市本庄４丁目</t>
  </si>
  <si>
    <t>飲食店（ラーメン屋など）</t>
  </si>
  <si>
    <t>セブンイレブン</t>
    <phoneticPr fontId="5"/>
  </si>
  <si>
    <t>本庄市役所、スーパービバホーム、ヤオコー</t>
    <phoneticPr fontId="5"/>
  </si>
  <si>
    <t>本町三交商店会</t>
  </si>
  <si>
    <t>本庄市銀座3丁目</t>
  </si>
  <si>
    <t>空き家になると、途端に駐車場になってしまう。そのため、駐車場が多い。</t>
  </si>
  <si>
    <t>本庄みなみ商店会</t>
    <rPh sb="0" eb="2">
      <t>ホンジョウ</t>
    </rPh>
    <phoneticPr fontId="9"/>
  </si>
  <si>
    <t>本庄市駅南１丁目</t>
  </si>
  <si>
    <t>本庄市千代田２丁目</t>
  </si>
  <si>
    <t>２０３　人／１日</t>
  </si>
  <si>
    <t>喫茶店、ラーメン店。食品店。</t>
  </si>
  <si>
    <t>市立図書館、金鑚神社、寺院（佛母寺・高尾山分院）、若泉公園</t>
    <phoneticPr fontId="5"/>
  </si>
  <si>
    <t>あら町商店会</t>
  </si>
  <si>
    <t>本庄市児玉町児玉</t>
    <phoneticPr fontId="5"/>
  </si>
  <si>
    <t>アスピア児玉</t>
  </si>
  <si>
    <t>児玉中央通り商店会</t>
  </si>
  <si>
    <t>本庄市児玉町児玉</t>
  </si>
  <si>
    <t>埼玉りそな銀行児玉支店、埼玉信用組合本店</t>
    <phoneticPr fontId="5"/>
  </si>
  <si>
    <t>本庄商店街連合会</t>
    <rPh sb="0" eb="2">
      <t>ホンジョウ</t>
    </rPh>
    <rPh sb="2" eb="5">
      <t>ショウテンガイ</t>
    </rPh>
    <rPh sb="5" eb="8">
      <t>レンゴウカイ</t>
    </rPh>
    <phoneticPr fontId="19"/>
  </si>
  <si>
    <t>本庄市朝日町3丁目</t>
  </si>
  <si>
    <t>東松山市</t>
  </si>
  <si>
    <t>唐子商店会</t>
  </si>
  <si>
    <t xml:space="preserve">東松山市石橋 </t>
    <rPh sb="0" eb="4">
      <t>ヒガシマツヤマシ</t>
    </rPh>
    <phoneticPr fontId="0"/>
  </si>
  <si>
    <t>5回/年</t>
    <rPh sb="1" eb="2">
      <t>カイ</t>
    </rPh>
    <rPh sb="3" eb="4">
      <t>ネン</t>
    </rPh>
    <phoneticPr fontId="5"/>
  </si>
  <si>
    <t>商工祭の共催や盆踊りの支援</t>
    <rPh sb="0" eb="2">
      <t>ショウコウ</t>
    </rPh>
    <rPh sb="2" eb="3">
      <t>サイ</t>
    </rPh>
    <rPh sb="4" eb="6">
      <t>キョウサイ</t>
    </rPh>
    <rPh sb="7" eb="9">
      <t>ボンオド</t>
    </rPh>
    <rPh sb="11" eb="13">
      <t>シエン</t>
    </rPh>
    <phoneticPr fontId="5"/>
  </si>
  <si>
    <t>⑧農村地帯・工業地帯</t>
    <rPh sb="1" eb="3">
      <t>ノウソン</t>
    </rPh>
    <rPh sb="3" eb="5">
      <t>チタイ</t>
    </rPh>
    <rPh sb="6" eb="8">
      <t>コウギョウ</t>
    </rPh>
    <rPh sb="8" eb="10">
      <t>チタイ</t>
    </rPh>
    <phoneticPr fontId="5"/>
  </si>
  <si>
    <t>ＭＥＧＡドン・キホーテ
ベルク</t>
    <phoneticPr fontId="5"/>
  </si>
  <si>
    <t>市民活動センター、市民体育館、唐子中央公園、新郷工業団地、葛袋工業団地</t>
    <phoneticPr fontId="5"/>
  </si>
  <si>
    <t>材一商工研究会</t>
  </si>
  <si>
    <t>東松山市材木町</t>
    <rPh sb="0" eb="3">
      <t>ヒガシマツヤマ</t>
    </rPh>
    <rPh sb="3" eb="4">
      <t>シ</t>
    </rPh>
    <phoneticPr fontId="0"/>
  </si>
  <si>
    <t>年に一度、販促セールを実施</t>
    <rPh sb="0" eb="1">
      <t>ネン</t>
    </rPh>
    <rPh sb="2" eb="4">
      <t>イチド</t>
    </rPh>
    <rPh sb="5" eb="7">
      <t>ハンソク</t>
    </rPh>
    <rPh sb="11" eb="13">
      <t>ジッシ</t>
    </rPh>
    <phoneticPr fontId="5"/>
  </si>
  <si>
    <t>東松山市商店街空き店舗対策事業補助金</t>
    <phoneticPr fontId="5"/>
  </si>
  <si>
    <t>東松山市では、中心市街地の商店街の空き店舗を利用して新規事業を行う方等に対して補助金を交付します。補助の対象となる事業は、２年以上の継続営業が見込まれる以下の事業になります。飲食料品小売業、飲食店（酒場、ビヤホール、キャバレー、ナイトクラブを除く）、持ち帰り・配達飲食サービス業。※特定創業支援等事業による証明書の発行を受けた方については、業種の限定はありません。また補助対象経費は、改装費の内、経費の２分の１の金額で限度額が６０万円、賃料の内、経費の２分の１の金額で限度額が９０万円（７万５千円×１年）となっています。※ただし、特定創業支援等事業の証明を受けた方に関しては条件によりその限りではございません。詳しくは下記東松山市ホームページにてご確認ください。</t>
    <phoneticPr fontId="5"/>
  </si>
  <si>
    <t>神明町共進会</t>
  </si>
  <si>
    <t>東松山市神明町2</t>
    <rPh sb="0" eb="4">
      <t>ヒガシマツヤマシ</t>
    </rPh>
    <phoneticPr fontId="0"/>
  </si>
  <si>
    <t>年会費5000円</t>
    <rPh sb="0" eb="3">
      <t>ネンカイヒ</t>
    </rPh>
    <rPh sb="7" eb="8">
      <t>エン</t>
    </rPh>
    <phoneticPr fontId="5"/>
  </si>
  <si>
    <t>年に1度納涼祭を開催</t>
    <rPh sb="0" eb="1">
      <t>ネン</t>
    </rPh>
    <rPh sb="3" eb="4">
      <t>ド</t>
    </rPh>
    <rPh sb="4" eb="7">
      <t>ノウリョウサイ</t>
    </rPh>
    <rPh sb="8" eb="10">
      <t>カイサイ</t>
    </rPh>
    <phoneticPr fontId="5"/>
  </si>
  <si>
    <t>①</t>
    <phoneticPr fontId="5"/>
  </si>
  <si>
    <t>ビバモール</t>
    <phoneticPr fontId="5"/>
  </si>
  <si>
    <t>市立図書館、下沼公園、すぱーく東松山、第一ホテル</t>
    <phoneticPr fontId="5"/>
  </si>
  <si>
    <t>高坂商店会</t>
  </si>
  <si>
    <t>東松山市西本宿</t>
    <rPh sb="0" eb="4">
      <t>ヒガシマツヤマシ</t>
    </rPh>
    <phoneticPr fontId="0"/>
  </si>
  <si>
    <t>商工祭、花火</t>
    <rPh sb="0" eb="2">
      <t>ショウコウ</t>
    </rPh>
    <rPh sb="2" eb="3">
      <t>サイ</t>
    </rPh>
    <rPh sb="4" eb="6">
      <t>ハナビ</t>
    </rPh>
    <phoneticPr fontId="5"/>
  </si>
  <si>
    <t>①②③</t>
    <phoneticPr fontId="5"/>
  </si>
  <si>
    <t>ピオニウォーク</t>
    <phoneticPr fontId="5"/>
  </si>
  <si>
    <t>こども動物自然公園、物見山公園、市民活動センター</t>
    <phoneticPr fontId="5"/>
  </si>
  <si>
    <t>野本商店会</t>
  </si>
  <si>
    <t>東松山市古凍</t>
    <rPh sb="0" eb="4">
      <t>ヒガシマツヤマシ</t>
    </rPh>
    <phoneticPr fontId="0"/>
  </si>
  <si>
    <t>5～6回/年</t>
    <rPh sb="3" eb="4">
      <t>カイ</t>
    </rPh>
    <rPh sb="5" eb="6">
      <t>ネン</t>
    </rPh>
    <phoneticPr fontId="5"/>
  </si>
  <si>
    <t>1500円</t>
    <rPh sb="4" eb="5">
      <t>エン</t>
    </rPh>
    <phoneticPr fontId="5"/>
  </si>
  <si>
    <t>商工祭</t>
    <rPh sb="0" eb="2">
      <t>ショウコウ</t>
    </rPh>
    <rPh sb="2" eb="3">
      <t>サイ</t>
    </rPh>
    <phoneticPr fontId="5"/>
  </si>
  <si>
    <t>③
⑧農村地帯</t>
    <rPh sb="3" eb="5">
      <t>ノウソン</t>
    </rPh>
    <rPh sb="5" eb="7">
      <t>チタイ</t>
    </rPh>
    <phoneticPr fontId="5"/>
  </si>
  <si>
    <t>二木ゴルフ、くるまやラーメン、オートバックス、すき家</t>
    <phoneticPr fontId="5"/>
  </si>
  <si>
    <t>蔵の湯</t>
  </si>
  <si>
    <t>東平商栄会</t>
  </si>
  <si>
    <t>東松山市東平</t>
    <rPh sb="0" eb="4">
      <t>ヒガシマツヤマシ</t>
    </rPh>
    <phoneticPr fontId="0"/>
  </si>
  <si>
    <t>盆踊り</t>
    <rPh sb="0" eb="2">
      <t>ボンオド</t>
    </rPh>
    <phoneticPr fontId="5"/>
  </si>
  <si>
    <t>①③</t>
    <phoneticPr fontId="5"/>
  </si>
  <si>
    <t>東松山一番街</t>
  </si>
  <si>
    <t>東松山市材木町</t>
    <rPh sb="0" eb="4">
      <t>ヒガシマツヤマシ</t>
    </rPh>
    <phoneticPr fontId="0"/>
  </si>
  <si>
    <t>丸広百貨店</t>
    <rPh sb="0" eb="2">
      <t>マルヒロ</t>
    </rPh>
    <rPh sb="2" eb="5">
      <t>ヒャッカテン</t>
    </rPh>
    <phoneticPr fontId="5"/>
  </si>
  <si>
    <t>東松山市役所
丸広百貨店</t>
    <rPh sb="7" eb="9">
      <t>マルヒロ</t>
    </rPh>
    <rPh sb="9" eb="12">
      <t>ヒャッカテン</t>
    </rPh>
    <phoneticPr fontId="5"/>
  </si>
  <si>
    <t>箭弓町駅西口商店会</t>
    <rPh sb="3" eb="4">
      <t>エキ</t>
    </rPh>
    <phoneticPr fontId="8"/>
  </si>
  <si>
    <t>東松山市箭弓町 2</t>
    <rPh sb="0" eb="4">
      <t>ヒガシマツヤマシ</t>
    </rPh>
    <phoneticPr fontId="8"/>
  </si>
  <si>
    <t>①②
⑧神社の近く</t>
    <rPh sb="4" eb="6">
      <t>ジンジャ</t>
    </rPh>
    <rPh sb="7" eb="8">
      <t>チカ</t>
    </rPh>
    <phoneticPr fontId="5"/>
  </si>
  <si>
    <t>箭弓稲荷神社、紫雲閣</t>
    <phoneticPr fontId="5"/>
  </si>
  <si>
    <t>東松山駅東口商店会</t>
    <rPh sb="6" eb="9">
      <t>ショウテンカイ</t>
    </rPh>
    <phoneticPr fontId="8"/>
  </si>
  <si>
    <t>東松山市箭弓町1</t>
    <rPh sb="0" eb="4">
      <t>ヒガシマツヤマシ</t>
    </rPh>
    <phoneticPr fontId="0"/>
  </si>
  <si>
    <t>スーパー</t>
    <phoneticPr fontId="5"/>
  </si>
  <si>
    <t>②⑤</t>
    <phoneticPr fontId="5"/>
  </si>
  <si>
    <t>アパホテル、箭弓町第一公園</t>
    <phoneticPr fontId="5"/>
  </si>
  <si>
    <t>中央通り商店会</t>
  </si>
  <si>
    <t>材木町第一公園</t>
  </si>
  <si>
    <t>ぼたん通り商店会</t>
  </si>
  <si>
    <t>東松山市箭弓町3</t>
    <rPh sb="0" eb="4">
      <t>ヒガシマツヤマシ</t>
    </rPh>
    <phoneticPr fontId="0"/>
  </si>
  <si>
    <t>納涼祭、子ども食堂、イベント</t>
    <rPh sb="0" eb="3">
      <t>ノウリョウサイ</t>
    </rPh>
    <rPh sb="4" eb="5">
      <t>コ</t>
    </rPh>
    <rPh sb="7" eb="9">
      <t>ショクドウ</t>
    </rPh>
    <phoneticPr fontId="5"/>
  </si>
  <si>
    <t>②</t>
    <phoneticPr fontId="5"/>
  </si>
  <si>
    <t>箭弓町広場</t>
  </si>
  <si>
    <t>本町商店会</t>
  </si>
  <si>
    <t>東松山市本町 2</t>
    <rPh sb="0" eb="4">
      <t>ヒガシマツヤマシ</t>
    </rPh>
    <phoneticPr fontId="8"/>
  </si>
  <si>
    <t>a.u</t>
    <phoneticPr fontId="5"/>
  </si>
  <si>
    <t>市立図書館、松山神社、上沼公園、下沼公園、東松山郵便局</t>
    <rPh sb="16" eb="17">
      <t>シモ</t>
    </rPh>
    <rPh sb="17" eb="18">
      <t>ヌマ</t>
    </rPh>
    <rPh sb="18" eb="20">
      <t>コウエン</t>
    </rPh>
    <rPh sb="21" eb="24">
      <t>ヒガシマツヤマ</t>
    </rPh>
    <rPh sb="24" eb="27">
      <t>ユウビンキョク</t>
    </rPh>
    <phoneticPr fontId="5"/>
  </si>
  <si>
    <t>松葉町商栄会</t>
  </si>
  <si>
    <t>東松山市松葉町 1</t>
    <rPh sb="0" eb="3">
      <t>ヒガシマツヤマ</t>
    </rPh>
    <rPh sb="3" eb="4">
      <t>シ</t>
    </rPh>
    <phoneticPr fontId="8"/>
  </si>
  <si>
    <t>丸広百貨店、八幡神社、東松山市役所</t>
    <phoneticPr fontId="5"/>
  </si>
  <si>
    <t>松葉町西部共栄会</t>
  </si>
  <si>
    <t>東松山市松葉町 3</t>
    <rPh sb="0" eb="4">
      <t>ヒガシマツヤマシ</t>
    </rPh>
    <phoneticPr fontId="8"/>
  </si>
  <si>
    <t>街めぐりツアー、ゴルフ、ボーリング、カラオケ、納涼祭等</t>
    <rPh sb="0" eb="1">
      <t>マチ</t>
    </rPh>
    <rPh sb="23" eb="26">
      <t>ノウリョウサイ</t>
    </rPh>
    <rPh sb="26" eb="27">
      <t>トウ</t>
    </rPh>
    <phoneticPr fontId="5"/>
  </si>
  <si>
    <t>東松山ショッピングスクエア　シルピア</t>
    <rPh sb="0" eb="3">
      <t>ヒガシマツヤマ</t>
    </rPh>
    <phoneticPr fontId="5"/>
  </si>
  <si>
    <t>市民体育館</t>
  </si>
  <si>
    <t>松山町商店会</t>
  </si>
  <si>
    <t>東松山市松山町 1</t>
    <rPh sb="0" eb="4">
      <t>ヒガシマツヤマシ</t>
    </rPh>
    <phoneticPr fontId="0"/>
  </si>
  <si>
    <t>月1000円×12ヶ月=12000</t>
    <rPh sb="0" eb="1">
      <t>ツキ</t>
    </rPh>
    <rPh sb="5" eb="6">
      <t>エン</t>
    </rPh>
    <rPh sb="10" eb="11">
      <t>ゲツ</t>
    </rPh>
    <phoneticPr fontId="5"/>
  </si>
  <si>
    <t>年1回落語会、自治会夏祭りに参加</t>
    <rPh sb="0" eb="1">
      <t>ネン</t>
    </rPh>
    <rPh sb="2" eb="3">
      <t>カイ</t>
    </rPh>
    <rPh sb="3" eb="5">
      <t>ラクゴ</t>
    </rPh>
    <rPh sb="5" eb="6">
      <t>カイ</t>
    </rPh>
    <rPh sb="7" eb="10">
      <t>ジチカイ</t>
    </rPh>
    <rPh sb="10" eb="12">
      <t>ナツマツ</t>
    </rPh>
    <rPh sb="14" eb="16">
      <t>サンカ</t>
    </rPh>
    <phoneticPr fontId="5"/>
  </si>
  <si>
    <t>マミーマート
ドラックエース</t>
    <phoneticPr fontId="5"/>
  </si>
  <si>
    <t>ＪＡ埼玉中央
東和銀行</t>
    <rPh sb="7" eb="9">
      <t>トウワ</t>
    </rPh>
    <rPh sb="9" eb="11">
      <t>ギンコウ</t>
    </rPh>
    <phoneticPr fontId="5"/>
  </si>
  <si>
    <t>まるひろ通り商店会</t>
  </si>
  <si>
    <t>東松山市松葉町1</t>
    <rPh sb="0" eb="4">
      <t>ヒガシマツヤマシ</t>
    </rPh>
    <rPh sb="4" eb="7">
      <t>マツバチョウ</t>
    </rPh>
    <phoneticPr fontId="0"/>
  </si>
  <si>
    <t>納涼祭やよさこい、歳末セール、ウォーキングイベント</t>
    <rPh sb="0" eb="3">
      <t>ノウリョウサイ</t>
    </rPh>
    <rPh sb="9" eb="11">
      <t>サイマツ</t>
    </rPh>
    <phoneticPr fontId="5"/>
  </si>
  <si>
    <t>埼玉りそな銀行、埼玉県信用金庫、武蔵野銀行、東松山市役所、郵便局</t>
    <phoneticPr fontId="5"/>
  </si>
  <si>
    <t>東松山美吉共栄会</t>
    <rPh sb="0" eb="1">
      <t>ヒガシ</t>
    </rPh>
    <rPh sb="1" eb="3">
      <t>マツヤマ</t>
    </rPh>
    <phoneticPr fontId="8"/>
  </si>
  <si>
    <t>東松山市美原町3</t>
    <rPh sb="0" eb="4">
      <t>ヒガシマツヤマシ</t>
    </rPh>
    <rPh sb="4" eb="6">
      <t>ミハラ</t>
    </rPh>
    <rPh sb="6" eb="7">
      <t>マチ</t>
    </rPh>
    <phoneticPr fontId="0"/>
  </si>
  <si>
    <t>年6,000円</t>
    <rPh sb="0" eb="1">
      <t>ネン</t>
    </rPh>
    <rPh sb="6" eb="7">
      <t>エン</t>
    </rPh>
    <phoneticPr fontId="5"/>
  </si>
  <si>
    <t>親睦行事</t>
    <rPh sb="0" eb="2">
      <t>シンボク</t>
    </rPh>
    <rPh sb="2" eb="4">
      <t>ギョウジ</t>
    </rPh>
    <phoneticPr fontId="5"/>
  </si>
  <si>
    <t>西友、しまむら、ベルク、シャンブル、サンドラック、ウェルシア</t>
    <rPh sb="0" eb="2">
      <t>セイユウ</t>
    </rPh>
    <phoneticPr fontId="5"/>
  </si>
  <si>
    <t>市民病院、岩鼻運動公園、陸上競技場</t>
    <phoneticPr fontId="5"/>
  </si>
  <si>
    <t>若松町商店会</t>
  </si>
  <si>
    <t>東松山市若松町1</t>
    <rPh sb="0" eb="4">
      <t>ヒガシマツヤマシ</t>
    </rPh>
    <phoneticPr fontId="0"/>
  </si>
  <si>
    <t>10回/年</t>
    <rPh sb="2" eb="3">
      <t>カイ</t>
    </rPh>
    <rPh sb="4" eb="5">
      <t>ネン</t>
    </rPh>
    <phoneticPr fontId="5"/>
  </si>
  <si>
    <t>上期6000円
下期6000円</t>
    <rPh sb="0" eb="2">
      <t>カミキ</t>
    </rPh>
    <rPh sb="6" eb="7">
      <t>エン</t>
    </rPh>
    <rPh sb="8" eb="10">
      <t>シモキ</t>
    </rPh>
    <rPh sb="14" eb="15">
      <t>エン</t>
    </rPh>
    <phoneticPr fontId="5"/>
  </si>
  <si>
    <t>HPゲームイベント</t>
    <phoneticPr fontId="5"/>
  </si>
  <si>
    <t>ネッツトヨタ、トヨペット
アップル、スズキ自動車</t>
    <rPh sb="21" eb="24">
      <t>ジドウシャ</t>
    </rPh>
    <phoneticPr fontId="5"/>
  </si>
  <si>
    <t>ラ・カータ、市民文化センター</t>
    <phoneticPr fontId="5"/>
  </si>
  <si>
    <t>東松山市商店会連合会</t>
  </si>
  <si>
    <t>春日部市</t>
  </si>
  <si>
    <t>牛島駅前商店会</t>
  </si>
  <si>
    <t>春日部市牛島</t>
    <rPh sb="0" eb="4">
      <t>カスカベシ</t>
    </rPh>
    <rPh sb="4" eb="6">
      <t>ウシジマ</t>
    </rPh>
    <phoneticPr fontId="10"/>
  </si>
  <si>
    <t>年6回</t>
    <rPh sb="0" eb="1">
      <t>ネン</t>
    </rPh>
    <rPh sb="2" eb="3">
      <t>カイ</t>
    </rPh>
    <phoneticPr fontId="10"/>
  </si>
  <si>
    <t>特になし</t>
    <rPh sb="0" eb="1">
      <t>トク</t>
    </rPh>
    <phoneticPr fontId="10"/>
  </si>
  <si>
    <t>①、②</t>
  </si>
  <si>
    <t>春日部市創業支援等事業</t>
    <rPh sb="0" eb="4">
      <t>カスカベシ</t>
    </rPh>
    <rPh sb="4" eb="6">
      <t>ソウギョウ</t>
    </rPh>
    <rPh sb="6" eb="8">
      <t>シエン</t>
    </rPh>
    <rPh sb="8" eb="9">
      <t>ナド</t>
    </rPh>
    <rPh sb="9" eb="11">
      <t>ジギョウ</t>
    </rPh>
    <phoneticPr fontId="10"/>
  </si>
  <si>
    <t>春日部市では、国から認定を受けた創業支援等事業計画に基づき、創業支援セミナーや総合に関する補助金事業などを実施し、市内で創業を希望する方を応援しています。創業支援等事業の詳細は春日部市ホームページ「春日部市創業支援等事業」をご覧ください。</t>
    <rPh sb="0" eb="4">
      <t>カスカベシ</t>
    </rPh>
    <rPh sb="7" eb="8">
      <t>クニ</t>
    </rPh>
    <rPh sb="10" eb="12">
      <t>ニンテイ</t>
    </rPh>
    <rPh sb="13" eb="14">
      <t>ウ</t>
    </rPh>
    <rPh sb="16" eb="18">
      <t>ソウギョウ</t>
    </rPh>
    <rPh sb="18" eb="20">
      <t>シエン</t>
    </rPh>
    <rPh sb="20" eb="21">
      <t>ナド</t>
    </rPh>
    <rPh sb="21" eb="23">
      <t>ジギョウ</t>
    </rPh>
    <rPh sb="23" eb="25">
      <t>ケイカク</t>
    </rPh>
    <rPh sb="26" eb="27">
      <t>モト</t>
    </rPh>
    <rPh sb="30" eb="32">
      <t>ソウギョウ</t>
    </rPh>
    <rPh sb="32" eb="34">
      <t>シエン</t>
    </rPh>
    <rPh sb="39" eb="41">
      <t>ソウゴウ</t>
    </rPh>
    <rPh sb="42" eb="43">
      <t>カン</t>
    </rPh>
    <rPh sb="45" eb="48">
      <t>ホジョキン</t>
    </rPh>
    <rPh sb="48" eb="50">
      <t>ジギョウ</t>
    </rPh>
    <rPh sb="53" eb="55">
      <t>ジッシ</t>
    </rPh>
    <rPh sb="57" eb="59">
      <t>シナイ</t>
    </rPh>
    <rPh sb="60" eb="62">
      <t>ソウギョウ</t>
    </rPh>
    <rPh sb="63" eb="65">
      <t>キボウ</t>
    </rPh>
    <rPh sb="67" eb="68">
      <t>カタ</t>
    </rPh>
    <rPh sb="69" eb="71">
      <t>オウエン</t>
    </rPh>
    <rPh sb="77" eb="79">
      <t>ソウギョウ</t>
    </rPh>
    <rPh sb="79" eb="81">
      <t>シエン</t>
    </rPh>
    <rPh sb="81" eb="82">
      <t>ナド</t>
    </rPh>
    <rPh sb="82" eb="84">
      <t>ジギョウ</t>
    </rPh>
    <rPh sb="85" eb="87">
      <t>ショウサイ</t>
    </rPh>
    <rPh sb="88" eb="92">
      <t>カスカベシ</t>
    </rPh>
    <rPh sb="99" eb="103">
      <t>カスカベシ</t>
    </rPh>
    <rPh sb="103" eb="105">
      <t>ソウギョウ</t>
    </rPh>
    <rPh sb="105" eb="107">
      <t>シエン</t>
    </rPh>
    <rPh sb="107" eb="108">
      <t>ナド</t>
    </rPh>
    <rPh sb="108" eb="110">
      <t>ジギョウ</t>
    </rPh>
    <rPh sb="113" eb="114">
      <t>ラン</t>
    </rPh>
    <phoneticPr fontId="10"/>
  </si>
  <si>
    <t>大池商店会</t>
  </si>
  <si>
    <t>春日部市南4丁目</t>
    <rPh sb="0" eb="4">
      <t>カスカベシ</t>
    </rPh>
    <rPh sb="4" eb="5">
      <t>ミナミ</t>
    </rPh>
    <rPh sb="6" eb="8">
      <t>チョウメ</t>
    </rPh>
    <phoneticPr fontId="10"/>
  </si>
  <si>
    <t>月2,000円</t>
    <rPh sb="0" eb="1">
      <t>ツキ</t>
    </rPh>
    <rPh sb="6" eb="7">
      <t>エン</t>
    </rPh>
    <phoneticPr fontId="10"/>
  </si>
  <si>
    <t>大池商店会は、一ノ割駅西口から１００ｍの位置にある。中元売出、歳末売出、共同装飾（年４回）実施している。</t>
  </si>
  <si>
    <t>物品販売・生鮮食品</t>
    <rPh sb="0" eb="2">
      <t>ブッピン</t>
    </rPh>
    <rPh sb="2" eb="4">
      <t>ハンバイ</t>
    </rPh>
    <rPh sb="5" eb="7">
      <t>セイセン</t>
    </rPh>
    <rPh sb="7" eb="9">
      <t>ショクヒン</t>
    </rPh>
    <phoneticPr fontId="10"/>
  </si>
  <si>
    <t>②、⑤</t>
  </si>
  <si>
    <t>大枝池の端商店会</t>
  </si>
  <si>
    <t>春日部市大枝</t>
    <rPh sb="0" eb="4">
      <t>カスカベシ</t>
    </rPh>
    <rPh sb="4" eb="6">
      <t>オオエダ</t>
    </rPh>
    <phoneticPr fontId="10"/>
  </si>
  <si>
    <t>大場谷中商店会</t>
  </si>
  <si>
    <t>春日部市大場</t>
    <rPh sb="0" eb="4">
      <t>カスカベシ</t>
    </rPh>
    <rPh sb="4" eb="6">
      <t>オオバ</t>
    </rPh>
    <phoneticPr fontId="10"/>
  </si>
  <si>
    <t>年2回</t>
    <rPh sb="0" eb="1">
      <t>ネン</t>
    </rPh>
    <rPh sb="2" eb="3">
      <t>カイ</t>
    </rPh>
    <phoneticPr fontId="10"/>
  </si>
  <si>
    <t>最近は朝夕の通り抜け車両が多い</t>
    <rPh sb="0" eb="2">
      <t>サイキン</t>
    </rPh>
    <rPh sb="3" eb="5">
      <t>アサユウ</t>
    </rPh>
    <rPh sb="6" eb="7">
      <t>トオ</t>
    </rPh>
    <rPh sb="8" eb="9">
      <t>ヌ</t>
    </rPh>
    <rPh sb="10" eb="12">
      <t>シャリョウ</t>
    </rPh>
    <rPh sb="13" eb="14">
      <t>オオ</t>
    </rPh>
    <phoneticPr fontId="10"/>
  </si>
  <si>
    <t>月5,500円</t>
    <rPh sb="0" eb="1">
      <t>ツキ</t>
    </rPh>
    <rPh sb="6" eb="7">
      <t>エン</t>
    </rPh>
    <phoneticPr fontId="10"/>
  </si>
  <si>
    <t>①</t>
  </si>
  <si>
    <t>春日部駅東口駅前商店会</t>
  </si>
  <si>
    <t>春日部市粕壁1丁目</t>
    <rPh sb="0" eb="4">
      <t>カスカベシ</t>
    </rPh>
    <rPh sb="4" eb="6">
      <t>カスカベ</t>
    </rPh>
    <rPh sb="7" eb="9">
      <t>チョウメ</t>
    </rPh>
    <phoneticPr fontId="10"/>
  </si>
  <si>
    <t>月1,500円</t>
    <rPh sb="0" eb="1">
      <t>ゲツ</t>
    </rPh>
    <rPh sb="6" eb="7">
      <t>エン</t>
    </rPh>
    <phoneticPr fontId="10"/>
  </si>
  <si>
    <t>春日部駅東口駅前商店会は、東口駅前に立地している商店会です。旧暦8月7日に合わせて、竹を飾った七夕飾りを約30本商店街に飾る。また、粕壁EAST納涼祭は神明神社の境内において実施し、地域の子どもに楽しんでもらい、商店会を再認識していただき、来店客の増大と話題作りを図っている。また、近隣商店会と連携し、様々な事業に参加している。</t>
    <rPh sb="0" eb="3">
      <t>カスカベ</t>
    </rPh>
    <rPh sb="3" eb="4">
      <t>エキ</t>
    </rPh>
    <rPh sb="4" eb="6">
      <t>ヒガシグチ</t>
    </rPh>
    <rPh sb="6" eb="8">
      <t>エキマエ</t>
    </rPh>
    <rPh sb="8" eb="11">
      <t>ショウテンカイ</t>
    </rPh>
    <rPh sb="13" eb="15">
      <t>ヒガシグチ</t>
    </rPh>
    <rPh sb="15" eb="17">
      <t>エキマエ</t>
    </rPh>
    <rPh sb="18" eb="20">
      <t>リッチ</t>
    </rPh>
    <rPh sb="24" eb="27">
      <t>ショウテンカイ</t>
    </rPh>
    <rPh sb="30" eb="32">
      <t>キュウレキ</t>
    </rPh>
    <rPh sb="33" eb="34">
      <t>ガツ</t>
    </rPh>
    <rPh sb="35" eb="36">
      <t>ヒ</t>
    </rPh>
    <rPh sb="37" eb="38">
      <t>ア</t>
    </rPh>
    <rPh sb="42" eb="43">
      <t>タケ</t>
    </rPh>
    <rPh sb="44" eb="45">
      <t>カザ</t>
    </rPh>
    <rPh sb="47" eb="49">
      <t>タナバタ</t>
    </rPh>
    <rPh sb="49" eb="50">
      <t>カザ</t>
    </rPh>
    <rPh sb="52" eb="53">
      <t>ヤク</t>
    </rPh>
    <rPh sb="55" eb="56">
      <t>ホン</t>
    </rPh>
    <rPh sb="56" eb="59">
      <t>ショウテンガイ</t>
    </rPh>
    <rPh sb="60" eb="61">
      <t>カザ</t>
    </rPh>
    <rPh sb="66" eb="68">
      <t>カスカベ</t>
    </rPh>
    <rPh sb="72" eb="75">
      <t>ノウリョウサイ</t>
    </rPh>
    <rPh sb="76" eb="77">
      <t>カミ</t>
    </rPh>
    <rPh sb="77" eb="78">
      <t>アカ</t>
    </rPh>
    <rPh sb="78" eb="80">
      <t>ジンジャ</t>
    </rPh>
    <rPh sb="81" eb="83">
      <t>ケイダイ</t>
    </rPh>
    <rPh sb="87" eb="89">
      <t>ジッシ</t>
    </rPh>
    <rPh sb="91" eb="93">
      <t>チイキ</t>
    </rPh>
    <rPh sb="94" eb="95">
      <t>コ</t>
    </rPh>
    <rPh sb="98" eb="99">
      <t>タノ</t>
    </rPh>
    <rPh sb="106" eb="109">
      <t>ショウテンカイ</t>
    </rPh>
    <rPh sb="110" eb="113">
      <t>サイニンシキ</t>
    </rPh>
    <rPh sb="120" eb="123">
      <t>ライテンキャク</t>
    </rPh>
    <rPh sb="124" eb="126">
      <t>ゾウダイ</t>
    </rPh>
    <rPh sb="127" eb="129">
      <t>ワダイ</t>
    </rPh>
    <rPh sb="129" eb="130">
      <t>ヅク</t>
    </rPh>
    <rPh sb="132" eb="133">
      <t>ハカ</t>
    </rPh>
    <rPh sb="141" eb="143">
      <t>キンリン</t>
    </rPh>
    <rPh sb="143" eb="146">
      <t>ショウテンカイ</t>
    </rPh>
    <rPh sb="147" eb="149">
      <t>レンケイ</t>
    </rPh>
    <rPh sb="151" eb="153">
      <t>サマザマ</t>
    </rPh>
    <rPh sb="154" eb="156">
      <t>ジギョウ</t>
    </rPh>
    <rPh sb="157" eb="159">
      <t>サンカ</t>
    </rPh>
    <phoneticPr fontId="10"/>
  </si>
  <si>
    <t>②</t>
  </si>
  <si>
    <t>マツモトキヨシ、春日部駅前整骨院、富士ガーデン、ローソン</t>
    <rPh sb="8" eb="11">
      <t>カスカベ</t>
    </rPh>
    <rPh sb="11" eb="12">
      <t>エキ</t>
    </rPh>
    <rPh sb="12" eb="13">
      <t>マエ</t>
    </rPh>
    <rPh sb="13" eb="16">
      <t>セイコツイン</t>
    </rPh>
    <rPh sb="17" eb="19">
      <t>フジ</t>
    </rPh>
    <phoneticPr fontId="10"/>
  </si>
  <si>
    <t>わいわい春日部パーク、神明神社</t>
  </si>
  <si>
    <t>春日部西口商店会</t>
  </si>
  <si>
    <t>春日部市中央1丁目</t>
    <rPh sb="0" eb="3">
      <t>カスカベ</t>
    </rPh>
    <rPh sb="3" eb="4">
      <t>シ</t>
    </rPh>
    <rPh sb="4" eb="6">
      <t>チュウオウ</t>
    </rPh>
    <rPh sb="7" eb="9">
      <t>チョウメ</t>
    </rPh>
    <phoneticPr fontId="10"/>
  </si>
  <si>
    <t>年5回</t>
    <rPh sb="0" eb="1">
      <t>ネン</t>
    </rPh>
    <rPh sb="2" eb="3">
      <t>カイ</t>
    </rPh>
    <phoneticPr fontId="10"/>
  </si>
  <si>
    <t>藤まつりウィーク（4月下旬）を企画し、会員紹介を兼ねたリーフレットを作成し、配布する。</t>
    <rPh sb="0" eb="1">
      <t>フジ</t>
    </rPh>
    <rPh sb="10" eb="11">
      <t>ガツ</t>
    </rPh>
    <rPh sb="11" eb="13">
      <t>ゲジュン</t>
    </rPh>
    <rPh sb="15" eb="17">
      <t>キカク</t>
    </rPh>
    <rPh sb="19" eb="21">
      <t>カイイン</t>
    </rPh>
    <rPh sb="21" eb="23">
      <t>ショウカイ</t>
    </rPh>
    <rPh sb="24" eb="25">
      <t>カ</t>
    </rPh>
    <rPh sb="34" eb="36">
      <t>サクセイ</t>
    </rPh>
    <rPh sb="38" eb="40">
      <t>ハイフ</t>
    </rPh>
    <phoneticPr fontId="10"/>
  </si>
  <si>
    <t>シティホテル、ビジネスホテル</t>
  </si>
  <si>
    <t>④</t>
  </si>
  <si>
    <t>イトーヨーカドー春日部店、ららガーデン春日部店</t>
    <rPh sb="8" eb="12">
      <t>カスカベテン</t>
    </rPh>
    <rPh sb="19" eb="22">
      <t>カスカベ</t>
    </rPh>
    <rPh sb="22" eb="23">
      <t>テン</t>
    </rPh>
    <phoneticPr fontId="10"/>
  </si>
  <si>
    <t>埼玉県東部地域振興ふれあい拠点施設、春日部市役所、春日部市医療センター、ららガーデン春日部、埼玉りそな銀行春日部西口支店</t>
  </si>
  <si>
    <t>春日部西口駅前商店会</t>
  </si>
  <si>
    <t>年12回</t>
    <rPh sb="0" eb="1">
      <t>ネン</t>
    </rPh>
    <rPh sb="3" eb="4">
      <t>カイ</t>
    </rPh>
    <phoneticPr fontId="10"/>
  </si>
  <si>
    <t>5,778人/日</t>
    <rPh sb="5" eb="6">
      <t>ニン</t>
    </rPh>
    <rPh sb="7" eb="8">
      <t>ニチ</t>
    </rPh>
    <phoneticPr fontId="10"/>
  </si>
  <si>
    <t>年18,000円</t>
    <rPh sb="0" eb="1">
      <t>ネン</t>
    </rPh>
    <rPh sb="7" eb="8">
      <t>エン</t>
    </rPh>
    <phoneticPr fontId="10"/>
  </si>
  <si>
    <t>東武スカイツリーライン（伊勢崎線）と、東武アーバンパークライン（野田線）が交差する。春日部駅の西口付近に位置していることから、通勤・通学等による駅利用者の通り道となっており、地域住民が多く利用する商店が集まっています。周辺には、大型店舗のイトーヨーカドー及びららガーテンが建ち、これらを中心に買い物客の回遊化を図り、且つ、従来の「おしゃれ横丁」から広範囲に拡大しつつある商店会です。「おしゃれ横丁」では、平成２５年４月に街路灯の電球をＬＥＤ化し、地球温暖化や電気料の抑制に努め、また平成２６年１１月半ばより２カ月間、街路灯へイルミネーションを取り付け、夜間通行する人々の目を楽しませました。更に同年１２月からは、街路灯に防犯カメラを２４台設置し、防犯強化や安全性のアピール、及び防犯意識を向上させることなどに努めています。その他、年間を通じて「花いっぱい美化運動」を行ったり、「エンジョイマップ」を作成・配布し、会員各事業所の知名度をアップさせ、なお且つ販売促進に努め、安全で楽しく買い物ができる商店会を目指しています。</t>
  </si>
  <si>
    <t>八百屋、魚屋、そば屋、ラーメン屋、カフェテラスなど</t>
    <rPh sb="0" eb="3">
      <t>ヤオヤ</t>
    </rPh>
    <rPh sb="4" eb="6">
      <t>サカナヤ</t>
    </rPh>
    <rPh sb="9" eb="10">
      <t>ヤ</t>
    </rPh>
    <rPh sb="15" eb="16">
      <t>ヤ</t>
    </rPh>
    <phoneticPr fontId="10"/>
  </si>
  <si>
    <t>イトーヨーカドー春日部店</t>
    <rPh sb="8" eb="12">
      <t>カスカベテン</t>
    </rPh>
    <phoneticPr fontId="10"/>
  </si>
  <si>
    <t>春日部市役所、春日部市立医療センター、中央第四公園、ららガーデン、ふれあいキューブ</t>
  </si>
  <si>
    <t>内牧地区商工会</t>
    <rPh sb="0" eb="2">
      <t>ウチマキ</t>
    </rPh>
    <rPh sb="2" eb="4">
      <t>チク</t>
    </rPh>
    <rPh sb="4" eb="7">
      <t>ショウコウカイ</t>
    </rPh>
    <phoneticPr fontId="17"/>
  </si>
  <si>
    <t>春日部市栄町2丁目</t>
    <rPh sb="0" eb="4">
      <t>カスカベシ</t>
    </rPh>
    <rPh sb="4" eb="6">
      <t>サカエチョウ</t>
    </rPh>
    <rPh sb="7" eb="9">
      <t>チョウメ</t>
    </rPh>
    <phoneticPr fontId="10"/>
  </si>
  <si>
    <t>年4回</t>
    <rPh sb="0" eb="1">
      <t>ネン</t>
    </rPh>
    <rPh sb="2" eb="3">
      <t>カイ</t>
    </rPh>
    <phoneticPr fontId="10"/>
  </si>
  <si>
    <t>月1,000円</t>
    <rPh sb="0" eb="1">
      <t>ツキ</t>
    </rPh>
    <rPh sb="6" eb="7">
      <t>エン</t>
    </rPh>
    <phoneticPr fontId="10"/>
  </si>
  <si>
    <t>せんげん堀商店会</t>
  </si>
  <si>
    <t>武里団地名店会</t>
  </si>
  <si>
    <t>月1回</t>
    <rPh sb="0" eb="1">
      <t>ツキ</t>
    </rPh>
    <rPh sb="2" eb="3">
      <t>カイ</t>
    </rPh>
    <phoneticPr fontId="10"/>
  </si>
  <si>
    <t>年24,000円</t>
    <rPh sb="0" eb="1">
      <t>ネン</t>
    </rPh>
    <rPh sb="7" eb="8">
      <t>エン</t>
    </rPh>
    <phoneticPr fontId="10"/>
  </si>
  <si>
    <t>販売促進のため、常時ＢＧＭを流し、全店舗のＣＭを流している。歳末売り出しでは、各店が独自のサービスを行うほか、全店舗で抽選ができるくじ引きを実施。</t>
  </si>
  <si>
    <t>現在空き店舗なし</t>
    <rPh sb="0" eb="2">
      <t>ゲンザイ</t>
    </rPh>
    <rPh sb="2" eb="3">
      <t>ア</t>
    </rPh>
    <rPh sb="4" eb="6">
      <t>テンポ</t>
    </rPh>
    <phoneticPr fontId="10"/>
  </si>
  <si>
    <t>①、⑤</t>
  </si>
  <si>
    <t>ウエルシア薬局　春日部武里店、セブンイレブン武里団地店</t>
    <rPh sb="5" eb="7">
      <t>ヤッキョク</t>
    </rPh>
    <rPh sb="8" eb="11">
      <t>カスカベ</t>
    </rPh>
    <rPh sb="11" eb="13">
      <t>タケサト</t>
    </rPh>
    <rPh sb="13" eb="14">
      <t>テン</t>
    </rPh>
    <rPh sb="22" eb="26">
      <t>タケサトダンチ</t>
    </rPh>
    <rPh sb="26" eb="27">
      <t>テン</t>
    </rPh>
    <phoneticPr fontId="10"/>
  </si>
  <si>
    <t>武里団地内郵便局、東都春日部病院、武里南地区公民館、カスミフードスクエア春日部武里点、ウエルシア薬局春日部武里店</t>
    <rPh sb="9" eb="10">
      <t>トウ</t>
    </rPh>
    <rPh sb="10" eb="11">
      <t>ト</t>
    </rPh>
    <rPh sb="11" eb="14">
      <t>カスカベ</t>
    </rPh>
    <rPh sb="14" eb="16">
      <t>ビョウイン</t>
    </rPh>
    <phoneticPr fontId="10"/>
  </si>
  <si>
    <t>武里東口商店会</t>
  </si>
  <si>
    <t>年7回</t>
    <rPh sb="0" eb="1">
      <t>ネン</t>
    </rPh>
    <rPh sb="2" eb="3">
      <t>カイ</t>
    </rPh>
    <phoneticPr fontId="10"/>
  </si>
  <si>
    <t>武里東口商店会は、武里駅東口に位置している。夜間防犯及び通行人の利便性を図るため、街路灯の維持管理をしている。</t>
  </si>
  <si>
    <t>食品店、コンビニエンスストア</t>
    <rPh sb="0" eb="2">
      <t>ショクヒン</t>
    </rPh>
    <rPh sb="2" eb="3">
      <t>ミセ</t>
    </rPh>
    <phoneticPr fontId="10"/>
  </si>
  <si>
    <t>セブンイレブン武里駅東口店</t>
  </si>
  <si>
    <t>武里西口名店会</t>
  </si>
  <si>
    <t>年2回（4・1月）</t>
    <rPh sb="0" eb="1">
      <t>ネン</t>
    </rPh>
    <rPh sb="2" eb="3">
      <t>カイ</t>
    </rPh>
    <rPh sb="7" eb="8">
      <t>ガツ</t>
    </rPh>
    <phoneticPr fontId="10"/>
  </si>
  <si>
    <t>1,700人/日（平日）</t>
    <rPh sb="5" eb="6">
      <t>ニン</t>
    </rPh>
    <rPh sb="7" eb="8">
      <t>ニチ</t>
    </rPh>
    <rPh sb="9" eb="11">
      <t>ヘイジツ</t>
    </rPh>
    <phoneticPr fontId="10"/>
  </si>
  <si>
    <t>月4,000円</t>
    <rPh sb="0" eb="1">
      <t>ツキ</t>
    </rPh>
    <rPh sb="6" eb="7">
      <t>エン</t>
    </rPh>
    <phoneticPr fontId="10"/>
  </si>
  <si>
    <t>武里西口名店会は武里駅西口駅前ロータリーに位置する商店街です。毎年７月最終土曜・日曜には武里西口駅前夏祭りを地元自治会に協力して開催しています。１２月上旬～１月下旬には武里駅西口広場植込みにイルミネーションを設置・点灯し、ＬＥＤ街路灯３７基が一年中点灯し、夜間の買い物の利便性を高めています。安心安全なまちづくりで、地域住民の豊かな暮らしを支える商店会としてお客様とコミュニケーションを取り、日々の賑わいを創出しています。</t>
  </si>
  <si>
    <t>物品販売、惣菜店など</t>
    <rPh sb="0" eb="2">
      <t>ブッピン</t>
    </rPh>
    <rPh sb="2" eb="4">
      <t>ハンバイ</t>
    </rPh>
    <rPh sb="5" eb="7">
      <t>ソウザイ</t>
    </rPh>
    <rPh sb="7" eb="8">
      <t>ミセ</t>
    </rPh>
    <phoneticPr fontId="10"/>
  </si>
  <si>
    <t>ラコマート武里店、本家かまどや武里駅前店</t>
    <rPh sb="5" eb="8">
      <t>タケサトテン</t>
    </rPh>
    <rPh sb="9" eb="11">
      <t>ホンケ</t>
    </rPh>
    <rPh sb="15" eb="18">
      <t>タケサトエキ</t>
    </rPh>
    <rPh sb="18" eb="19">
      <t>マエ</t>
    </rPh>
    <rPh sb="19" eb="20">
      <t>ミセ</t>
    </rPh>
    <phoneticPr fontId="10"/>
  </si>
  <si>
    <t>栃木銀行武里支店</t>
  </si>
  <si>
    <t>武里平成通り商店会</t>
  </si>
  <si>
    <t>春日部市大畑</t>
    <rPh sb="0" eb="4">
      <t>カスカベシ</t>
    </rPh>
    <rPh sb="4" eb="6">
      <t>オオハタ</t>
    </rPh>
    <phoneticPr fontId="10"/>
  </si>
  <si>
    <t>武里平成通り商店会は、武里駅西口に位置している。商店街活性化事業として、夏祭りや歳末売出大抽選会を実施している。また、環境整備事業として街路灯の維持管理及び固定配線維持管理を行っている。</t>
  </si>
  <si>
    <t>生鮮三品、ケーキ屋、果物屋、文房具屋</t>
    <rPh sb="0" eb="2">
      <t>セイセン</t>
    </rPh>
    <rPh sb="2" eb="3">
      <t>サン</t>
    </rPh>
    <rPh sb="3" eb="4">
      <t>ピン</t>
    </rPh>
    <rPh sb="8" eb="9">
      <t>ヤ</t>
    </rPh>
    <rPh sb="10" eb="12">
      <t>クダモノ</t>
    </rPh>
    <rPh sb="12" eb="13">
      <t>ヤ</t>
    </rPh>
    <rPh sb="14" eb="17">
      <t>ブンボウグ</t>
    </rPh>
    <rPh sb="17" eb="18">
      <t>ヤ</t>
    </rPh>
    <phoneticPr fontId="10"/>
  </si>
  <si>
    <t>銚子口豊野町商工振興会</t>
  </si>
  <si>
    <t>春日部市銚子口</t>
    <rPh sb="0" eb="4">
      <t>カスカベシ</t>
    </rPh>
    <rPh sb="4" eb="7">
      <t>チョウシグチ</t>
    </rPh>
    <phoneticPr fontId="10"/>
  </si>
  <si>
    <t>月500円</t>
    <rPh sb="0" eb="1">
      <t>ツキ</t>
    </rPh>
    <rPh sb="4" eb="5">
      <t>エン</t>
    </rPh>
    <phoneticPr fontId="10"/>
  </si>
  <si>
    <t>銚子口豊野町商工振興会は、豊野工業団地に位置している。地域の活性化のため、銚豊フェスタ春祭り、銚豊フェスタ秋祭り実施、忘年フェスタ、研修会実施。共催として、豊野・牛島商連の歳末売出し及び正月福引。また、地元自治会のまつりに参加している。</t>
  </si>
  <si>
    <t>小売店</t>
    <rPh sb="0" eb="2">
      <t>コウリ</t>
    </rPh>
    <rPh sb="2" eb="3">
      <t>テン</t>
    </rPh>
    <phoneticPr fontId="10"/>
  </si>
  <si>
    <t>⑧工業団地</t>
    <rPh sb="1" eb="3">
      <t>コウギョウ</t>
    </rPh>
    <rPh sb="3" eb="5">
      <t>ダンチ</t>
    </rPh>
    <phoneticPr fontId="10"/>
  </si>
  <si>
    <t>豊春商店連合会</t>
  </si>
  <si>
    <t>春日部市上蛭田</t>
    <rPh sb="0" eb="4">
      <t>カスカベシ</t>
    </rPh>
    <rPh sb="4" eb="7">
      <t>カミヒルダ</t>
    </rPh>
    <phoneticPr fontId="10"/>
  </si>
  <si>
    <t>月1回程度</t>
    <rPh sb="0" eb="1">
      <t>ツキ</t>
    </rPh>
    <rPh sb="2" eb="3">
      <t>カイ</t>
    </rPh>
    <rPh sb="3" eb="5">
      <t>テイド</t>
    </rPh>
    <phoneticPr fontId="10"/>
  </si>
  <si>
    <t>1,500人（6時間平日）</t>
    <rPh sb="5" eb="6">
      <t>ニン</t>
    </rPh>
    <rPh sb="8" eb="10">
      <t>ジカン</t>
    </rPh>
    <rPh sb="10" eb="12">
      <t>ヘイジツ</t>
    </rPh>
    <phoneticPr fontId="10"/>
  </si>
  <si>
    <t>歳末富くじ大売出し、夏祭り、クリスマスイルミネーション、街中に（店舗）定期的に花苗の配布等しています。</t>
  </si>
  <si>
    <t>高齢者の集まれるコミュニティ広場、軽食のとれる喫茶店、肉屋、魚屋</t>
    <rPh sb="0" eb="3">
      <t>コウレイシャ</t>
    </rPh>
    <rPh sb="4" eb="5">
      <t>アツ</t>
    </rPh>
    <rPh sb="14" eb="16">
      <t>ヒロバ</t>
    </rPh>
    <rPh sb="17" eb="19">
      <t>ケイショク</t>
    </rPh>
    <rPh sb="23" eb="25">
      <t>キッサ</t>
    </rPh>
    <rPh sb="25" eb="26">
      <t>テン</t>
    </rPh>
    <rPh sb="27" eb="29">
      <t>ニクヤ</t>
    </rPh>
    <rPh sb="30" eb="32">
      <t>サカナヤ</t>
    </rPh>
    <phoneticPr fontId="10"/>
  </si>
  <si>
    <t>セイムス豊春店、コモディイイダ豊春店、マルエツ豊春店、ドン・キホーテ、マクドナルド豊春店</t>
    <rPh sb="4" eb="6">
      <t>トヨハル</t>
    </rPh>
    <rPh sb="6" eb="7">
      <t>ミセ</t>
    </rPh>
    <rPh sb="15" eb="17">
      <t>トヨハル</t>
    </rPh>
    <rPh sb="17" eb="18">
      <t>テン</t>
    </rPh>
    <rPh sb="23" eb="25">
      <t>トヨハル</t>
    </rPh>
    <rPh sb="25" eb="26">
      <t>テン</t>
    </rPh>
    <rPh sb="41" eb="44">
      <t>トヨハルテン</t>
    </rPh>
    <phoneticPr fontId="10"/>
  </si>
  <si>
    <t>内牧公園（アスレチック等）、豊春公民館、春日部湯元温泉、豊春駅、埼玉縣信用金庫豊春支店</t>
  </si>
  <si>
    <t>豊春駅西口商店会</t>
  </si>
  <si>
    <t>年5回（4月、6月、9月、11月、2月）</t>
    <rPh sb="0" eb="1">
      <t>ネン</t>
    </rPh>
    <rPh sb="2" eb="3">
      <t>カイ</t>
    </rPh>
    <rPh sb="5" eb="6">
      <t>ガツ</t>
    </rPh>
    <rPh sb="8" eb="9">
      <t>ガツ</t>
    </rPh>
    <rPh sb="11" eb="12">
      <t>ガツ</t>
    </rPh>
    <rPh sb="15" eb="16">
      <t>ガツ</t>
    </rPh>
    <rPh sb="18" eb="19">
      <t>ガツ</t>
    </rPh>
    <phoneticPr fontId="10"/>
  </si>
  <si>
    <t>800人/日（平日）</t>
    <rPh sb="3" eb="4">
      <t>ニン</t>
    </rPh>
    <rPh sb="5" eb="6">
      <t>ニチ</t>
    </rPh>
    <rPh sb="7" eb="9">
      <t>ヘイジツ</t>
    </rPh>
    <phoneticPr fontId="10"/>
  </si>
  <si>
    <t>年20,400円</t>
    <rPh sb="0" eb="1">
      <t>ネン</t>
    </rPh>
    <rPh sb="7" eb="8">
      <t>エン</t>
    </rPh>
    <phoneticPr fontId="10"/>
  </si>
  <si>
    <t>ハロウィンイベント、歳末売り出し抽選会</t>
  </si>
  <si>
    <t>肉屋、八百屋、惣菜屋</t>
    <rPh sb="0" eb="1">
      <t>ニク</t>
    </rPh>
    <rPh sb="1" eb="2">
      <t>ヤ</t>
    </rPh>
    <rPh sb="3" eb="6">
      <t>ヤオヤ</t>
    </rPh>
    <rPh sb="7" eb="9">
      <t>ソウザイ</t>
    </rPh>
    <rPh sb="9" eb="10">
      <t>ヤ</t>
    </rPh>
    <phoneticPr fontId="10"/>
  </si>
  <si>
    <t>スーパーマルヤ、東武ストアー、ドラッグストアセキ、セブンイレブン</t>
    <rPh sb="8" eb="10">
      <t>トウブ</t>
    </rPh>
    <phoneticPr fontId="10"/>
  </si>
  <si>
    <t>仲町商栄会</t>
  </si>
  <si>
    <t>月1回。イベント月は週1回</t>
    <rPh sb="0" eb="1">
      <t>ツキ</t>
    </rPh>
    <rPh sb="2" eb="3">
      <t>カイ</t>
    </rPh>
    <rPh sb="8" eb="9">
      <t>ツキ</t>
    </rPh>
    <rPh sb="10" eb="11">
      <t>シュウ</t>
    </rPh>
    <rPh sb="12" eb="13">
      <t>カイ</t>
    </rPh>
    <phoneticPr fontId="10"/>
  </si>
  <si>
    <t>4,000人/日</t>
    <rPh sb="5" eb="6">
      <t>ニン</t>
    </rPh>
    <rPh sb="7" eb="8">
      <t>ニチ</t>
    </rPh>
    <phoneticPr fontId="10"/>
  </si>
  <si>
    <t>年１回の地域活性化事業（ブロンズ通りフェスティバル）、古利根川の有効活用（浴衣deナイト）、七夕飾り、スタンプラリー、スピード宝クジなどの活性化事業、街路灯の整備</t>
  </si>
  <si>
    <t>コンビニエンスストア以外</t>
    <rPh sb="10" eb="12">
      <t>イガイ</t>
    </rPh>
    <phoneticPr fontId="10"/>
  </si>
  <si>
    <t>①、②、③</t>
  </si>
  <si>
    <t>三菱UFJ銀行、春日部情報発信館ぷらっとかすかべ、古利根川親水テラス、匠大塚　春日部店</t>
  </si>
  <si>
    <t>野澤商店会</t>
    <rPh sb="0" eb="2">
      <t>ノザワ</t>
    </rPh>
    <rPh sb="4" eb="5">
      <t>カイ</t>
    </rPh>
    <phoneticPr fontId="17"/>
  </si>
  <si>
    <t>春日部市備後東1丁目</t>
    <rPh sb="0" eb="4">
      <t>カスカベシ</t>
    </rPh>
    <rPh sb="4" eb="6">
      <t>ビンゴ</t>
    </rPh>
    <rPh sb="6" eb="7">
      <t>ヒガシ</t>
    </rPh>
    <rPh sb="8" eb="10">
      <t>チョウメ</t>
    </rPh>
    <phoneticPr fontId="10"/>
  </si>
  <si>
    <t>月3,000円</t>
    <rPh sb="0" eb="1">
      <t>ツキ</t>
    </rPh>
    <rPh sb="6" eb="7">
      <t>エン</t>
    </rPh>
    <phoneticPr fontId="10"/>
  </si>
  <si>
    <t>マルエツ一ノ割店</t>
    <rPh sb="4" eb="5">
      <t>イチ</t>
    </rPh>
    <rPh sb="6" eb="7">
      <t>ワリ</t>
    </rPh>
    <rPh sb="7" eb="8">
      <t>テン</t>
    </rPh>
    <phoneticPr fontId="10"/>
  </si>
  <si>
    <t>八幡橋通り商店会</t>
  </si>
  <si>
    <t>春日部市粕壁東4丁目</t>
    <rPh sb="0" eb="4">
      <t>カスカベシ</t>
    </rPh>
    <rPh sb="4" eb="6">
      <t>カスカベ</t>
    </rPh>
    <rPh sb="6" eb="7">
      <t>ヒガシ</t>
    </rPh>
    <rPh sb="8" eb="10">
      <t>チョウメ</t>
    </rPh>
    <phoneticPr fontId="10"/>
  </si>
  <si>
    <t>年1回</t>
    <rPh sb="0" eb="1">
      <t>ネン</t>
    </rPh>
    <rPh sb="2" eb="3">
      <t>カイ</t>
    </rPh>
    <phoneticPr fontId="10"/>
  </si>
  <si>
    <t>月200円</t>
    <rPh sb="0" eb="1">
      <t>ツキ</t>
    </rPh>
    <rPh sb="4" eb="5">
      <t>エン</t>
    </rPh>
    <phoneticPr fontId="10"/>
  </si>
  <si>
    <t>①、③</t>
  </si>
  <si>
    <t>ハッピー幸松商店会</t>
  </si>
  <si>
    <t>春日部市小渕</t>
    <rPh sb="0" eb="4">
      <t>カスカベシ</t>
    </rPh>
    <rPh sb="4" eb="6">
      <t>コブチ</t>
    </rPh>
    <phoneticPr fontId="10"/>
  </si>
  <si>
    <t>年12,000円</t>
    <rPh sb="0" eb="1">
      <t>ネン</t>
    </rPh>
    <rPh sb="7" eb="8">
      <t>エン</t>
    </rPh>
    <phoneticPr fontId="10"/>
  </si>
  <si>
    <t>年1回の歳末大売出し抽選会</t>
    <rPh sb="0" eb="1">
      <t>ネン</t>
    </rPh>
    <rPh sb="2" eb="3">
      <t>カイ</t>
    </rPh>
    <rPh sb="4" eb="6">
      <t>サイマツ</t>
    </rPh>
    <rPh sb="6" eb="8">
      <t>オオウ</t>
    </rPh>
    <rPh sb="8" eb="9">
      <t>ダ</t>
    </rPh>
    <rPh sb="10" eb="13">
      <t>チュウセンカイ</t>
    </rPh>
    <phoneticPr fontId="10"/>
  </si>
  <si>
    <t>飲食店</t>
    <rPh sb="0" eb="3">
      <t>インショクテン</t>
    </rPh>
    <phoneticPr fontId="10"/>
  </si>
  <si>
    <t>①、⑥</t>
  </si>
  <si>
    <t>ウエルシア薬局</t>
    <rPh sb="5" eb="7">
      <t>ヤッキョク</t>
    </rPh>
    <phoneticPr fontId="10"/>
  </si>
  <si>
    <t>幸楽荘、春日部自動車教習所、永久ハム株式会社かがやき、浄春院、小渕観音</t>
  </si>
  <si>
    <t>藤ケ丘文化村商店会</t>
  </si>
  <si>
    <t>春日部市藤塚</t>
    <rPh sb="0" eb="4">
      <t>カスカベシ</t>
    </rPh>
    <rPh sb="4" eb="6">
      <t>フジツカ</t>
    </rPh>
    <phoneticPr fontId="10"/>
  </si>
  <si>
    <t>200～300人/日</t>
    <rPh sb="7" eb="8">
      <t>ニン</t>
    </rPh>
    <rPh sb="9" eb="10">
      <t>ニチ</t>
    </rPh>
    <phoneticPr fontId="10"/>
  </si>
  <si>
    <t>１．毎月第４土曜日各店頭で「ふれあい市」開催　２．地元自治会、納涼祭に参加　３．地元商店連合会による歳末大売出し</t>
  </si>
  <si>
    <t>生鮮三品取扱いの店</t>
    <rPh sb="0" eb="2">
      <t>セイセン</t>
    </rPh>
    <rPh sb="2" eb="4">
      <t>サンピン</t>
    </rPh>
    <rPh sb="4" eb="6">
      <t>トリアツカ</t>
    </rPh>
    <rPh sb="8" eb="9">
      <t>ミセ</t>
    </rPh>
    <phoneticPr fontId="10"/>
  </si>
  <si>
    <t>藤塚橋通り商店会</t>
  </si>
  <si>
    <t>春日部市本田町2丁目</t>
    <rPh sb="0" eb="4">
      <t>カスカベシ</t>
    </rPh>
    <rPh sb="4" eb="7">
      <t>ホンデンチョウ</t>
    </rPh>
    <rPh sb="8" eb="10">
      <t>チョウメ</t>
    </rPh>
    <phoneticPr fontId="10"/>
  </si>
  <si>
    <t>月2,500円</t>
    <rPh sb="0" eb="1">
      <t>ツキ</t>
    </rPh>
    <rPh sb="6" eb="7">
      <t>エン</t>
    </rPh>
    <phoneticPr fontId="10"/>
  </si>
  <si>
    <t>ウエルシア春日部藤塚店</t>
  </si>
  <si>
    <t>藤塚大通り商店会</t>
  </si>
  <si>
    <t>年10,000円</t>
    <rPh sb="0" eb="1">
      <t>ネン</t>
    </rPh>
    <rPh sb="7" eb="8">
      <t>エン</t>
    </rPh>
    <phoneticPr fontId="10"/>
  </si>
  <si>
    <t>藤乃ダイヤモンド商店会</t>
  </si>
  <si>
    <t>春日部市八木崎1丁目</t>
    <rPh sb="0" eb="4">
      <t>カスカベシ</t>
    </rPh>
    <rPh sb="4" eb="7">
      <t>ヤギサキ</t>
    </rPh>
    <rPh sb="8" eb="10">
      <t>チョウメ</t>
    </rPh>
    <phoneticPr fontId="10"/>
  </si>
  <si>
    <t>505人/日</t>
    <rPh sb="3" eb="4">
      <t>ニン</t>
    </rPh>
    <rPh sb="5" eb="6">
      <t>ニチ</t>
    </rPh>
    <phoneticPr fontId="10"/>
  </si>
  <si>
    <t>藤乃ダイヤモンド商店会は、春日部西口駅前大通り及び藤棚通りを中心として、毎年第４日曜日に「藤まつり」を開催し、活気のある商店街です。また、街路灯をＬＥＤ電球に改修し、維持管理も実施しています。さらに地域活性化賑わいづくり事業、中心市街地活性化事業、春日部西口ロータリーイルミネーション事業、藤まつりおもてなし事業、かすかべ商工まつりへ参加をしています。</t>
  </si>
  <si>
    <t>クリニック</t>
  </si>
  <si>
    <t>②、③</t>
  </si>
  <si>
    <t>TAIRAYAスーパー</t>
  </si>
  <si>
    <t>文化通り街路灯維持会</t>
    <rPh sb="4" eb="7">
      <t>ガイロトウ</t>
    </rPh>
    <rPh sb="7" eb="9">
      <t>イジ</t>
    </rPh>
    <rPh sb="9" eb="10">
      <t>カイ</t>
    </rPh>
    <phoneticPr fontId="17"/>
  </si>
  <si>
    <t>春日部市粕壁2丁目</t>
    <rPh sb="0" eb="4">
      <t>カスカベシ</t>
    </rPh>
    <rPh sb="4" eb="6">
      <t>カスカベ</t>
    </rPh>
    <rPh sb="7" eb="9">
      <t>チョウメ</t>
    </rPh>
    <phoneticPr fontId="10"/>
  </si>
  <si>
    <t>15（店舗6、一般住宅9）</t>
    <rPh sb="3" eb="5">
      <t>テンポ</t>
    </rPh>
    <rPh sb="7" eb="9">
      <t>イッパン</t>
    </rPh>
    <rPh sb="9" eb="11">
      <t>ジュウタク</t>
    </rPh>
    <phoneticPr fontId="10"/>
  </si>
  <si>
    <t>807人/日</t>
    <rPh sb="3" eb="4">
      <t>ニン</t>
    </rPh>
    <rPh sb="5" eb="6">
      <t>ニチ</t>
    </rPh>
    <phoneticPr fontId="10"/>
  </si>
  <si>
    <t>年8,000円</t>
    <rPh sb="0" eb="1">
      <t>ネン</t>
    </rPh>
    <rPh sb="6" eb="7">
      <t>エン</t>
    </rPh>
    <phoneticPr fontId="10"/>
  </si>
  <si>
    <t>２０１４年商店街まちづくり事業の補助により、街路灯電気料のＬＥＤ化。文化通りの活性化、防災、防犯に取り組む。</t>
  </si>
  <si>
    <t>ポポ武里商店会</t>
  </si>
  <si>
    <t>春日部市大場</t>
    <rPh sb="0" eb="3">
      <t>カスカベ</t>
    </rPh>
    <rPh sb="3" eb="4">
      <t>シ</t>
    </rPh>
    <rPh sb="4" eb="6">
      <t>オオバ</t>
    </rPh>
    <phoneticPr fontId="10"/>
  </si>
  <si>
    <t>月2,000円
街路灯　月1,000円</t>
    <rPh sb="0" eb="1">
      <t>ツキ</t>
    </rPh>
    <rPh sb="6" eb="7">
      <t>エン</t>
    </rPh>
    <rPh sb="8" eb="11">
      <t>ガイロトウ</t>
    </rPh>
    <rPh sb="12" eb="13">
      <t>ガツ</t>
    </rPh>
    <rPh sb="18" eb="19">
      <t>エン</t>
    </rPh>
    <phoneticPr fontId="10"/>
  </si>
  <si>
    <t>ポポ武里商店街振興組合会は、武里駅西口側・県道野田線岩槻線沿いの商店街である。販売促進事業として、歳末セールを実施。また、街路灯のＬＥＤ化及び維持管理を実施。</t>
  </si>
  <si>
    <t>生鮮三品、飲食店</t>
    <rPh sb="0" eb="2">
      <t>セイセン</t>
    </rPh>
    <rPh sb="2" eb="4">
      <t>サンピン</t>
    </rPh>
    <rPh sb="5" eb="8">
      <t>インショクテン</t>
    </rPh>
    <phoneticPr fontId="10"/>
  </si>
  <si>
    <t>③</t>
  </si>
  <si>
    <t>春日部市粕壁東2丁目</t>
    <rPh sb="0" eb="4">
      <t>カスカベシ</t>
    </rPh>
    <rPh sb="4" eb="6">
      <t>カスカベ</t>
    </rPh>
    <rPh sb="6" eb="7">
      <t>ヒガシ</t>
    </rPh>
    <rPh sb="8" eb="10">
      <t>チョウメ</t>
    </rPh>
    <phoneticPr fontId="10"/>
  </si>
  <si>
    <t>春日部東口商店会連合会事業に参加・協力</t>
  </si>
  <si>
    <t>匠大塚</t>
    <rPh sb="0" eb="3">
      <t>タクミオオツカ</t>
    </rPh>
    <phoneticPr fontId="10"/>
  </si>
  <si>
    <t>春日部市立文化会館</t>
  </si>
  <si>
    <t>庄和銀座商店会</t>
  </si>
  <si>
    <t>春日部市米島</t>
  </si>
  <si>
    <t>年3回</t>
    <rPh sb="0" eb="1">
      <t>ネン</t>
    </rPh>
    <rPh sb="2" eb="3">
      <t>カイ</t>
    </rPh>
    <phoneticPr fontId="10"/>
  </si>
  <si>
    <t>販売促進事業として、毎月セールを実施している。</t>
  </si>
  <si>
    <t>特売商店会</t>
  </si>
  <si>
    <t>１５店舗</t>
    <rPh sb="2" eb="4">
      <t>テンポ</t>
    </rPh>
    <phoneticPr fontId="20"/>
  </si>
  <si>
    <t>年３回</t>
    <rPh sb="0" eb="1">
      <t>ネン</t>
    </rPh>
    <rPh sb="2" eb="3">
      <t>カイ</t>
    </rPh>
    <phoneticPr fontId="20"/>
  </si>
  <si>
    <t>月額１，０００円</t>
    <rPh sb="0" eb="2">
      <t>ゲツガク</t>
    </rPh>
    <rPh sb="7" eb="8">
      <t>エン</t>
    </rPh>
    <phoneticPr fontId="20"/>
  </si>
  <si>
    <t>特になし。</t>
    <rPh sb="0" eb="1">
      <t>トク</t>
    </rPh>
    <phoneticPr fontId="20"/>
  </si>
  <si>
    <t>春日部市創業支援等事業</t>
    <rPh sb="0" eb="4">
      <t>カスカベシ</t>
    </rPh>
    <rPh sb="4" eb="6">
      <t>ソウギョウ</t>
    </rPh>
    <rPh sb="6" eb="8">
      <t>シエン</t>
    </rPh>
    <rPh sb="8" eb="9">
      <t>トウ</t>
    </rPh>
    <rPh sb="9" eb="11">
      <t>ジギョウ</t>
    </rPh>
    <phoneticPr fontId="20"/>
  </si>
  <si>
    <t>春日部市では、国からの認定を受けた創業支援等事業計画に基づき、創業支援セミナーや創業に関する補助金事業などを実施し、市内で創業を希望する方を応援しています。創業支援等事業の詳細は春日部市ホームページ「春日部市創業支援等事業」をご覧ください。</t>
    <rPh sb="0" eb="4">
      <t>カスカベシ</t>
    </rPh>
    <rPh sb="7" eb="8">
      <t>クニ</t>
    </rPh>
    <rPh sb="11" eb="13">
      <t>ニンテイ</t>
    </rPh>
    <rPh sb="14" eb="15">
      <t>ウ</t>
    </rPh>
    <rPh sb="17" eb="19">
      <t>ソウギョウ</t>
    </rPh>
    <rPh sb="19" eb="21">
      <t>シエン</t>
    </rPh>
    <rPh sb="21" eb="22">
      <t>トウ</t>
    </rPh>
    <rPh sb="22" eb="24">
      <t>ジギョウ</t>
    </rPh>
    <rPh sb="24" eb="26">
      <t>ケイカク</t>
    </rPh>
    <rPh sb="27" eb="28">
      <t>モト</t>
    </rPh>
    <rPh sb="31" eb="33">
      <t>ソウギョウ</t>
    </rPh>
    <rPh sb="33" eb="35">
      <t>シエン</t>
    </rPh>
    <rPh sb="40" eb="42">
      <t>ソウギョウ</t>
    </rPh>
    <rPh sb="43" eb="44">
      <t>カン</t>
    </rPh>
    <rPh sb="46" eb="49">
      <t>ホジョキン</t>
    </rPh>
    <rPh sb="49" eb="51">
      <t>ジギョウ</t>
    </rPh>
    <rPh sb="54" eb="56">
      <t>ジッシ</t>
    </rPh>
    <rPh sb="58" eb="59">
      <t>シ</t>
    </rPh>
    <rPh sb="59" eb="60">
      <t>ナイ</t>
    </rPh>
    <rPh sb="61" eb="63">
      <t>ソウギョウ</t>
    </rPh>
    <rPh sb="64" eb="66">
      <t>キボウ</t>
    </rPh>
    <rPh sb="68" eb="69">
      <t>カタ</t>
    </rPh>
    <rPh sb="70" eb="72">
      <t>オウエン</t>
    </rPh>
    <rPh sb="78" eb="80">
      <t>ソウギョウ</t>
    </rPh>
    <rPh sb="80" eb="82">
      <t>シエン</t>
    </rPh>
    <rPh sb="82" eb="83">
      <t>トウ</t>
    </rPh>
    <rPh sb="83" eb="85">
      <t>ジギョウ</t>
    </rPh>
    <rPh sb="86" eb="88">
      <t>ショウサイ</t>
    </rPh>
    <rPh sb="89" eb="93">
      <t>カスカベシ</t>
    </rPh>
    <rPh sb="100" eb="104">
      <t>カスカベシ</t>
    </rPh>
    <rPh sb="104" eb="106">
      <t>ソウギョウ</t>
    </rPh>
    <rPh sb="106" eb="108">
      <t>シエン</t>
    </rPh>
    <rPh sb="108" eb="109">
      <t>トウ</t>
    </rPh>
    <rPh sb="109" eb="111">
      <t>ジギョウ</t>
    </rPh>
    <rPh sb="114" eb="115">
      <t>ラン</t>
    </rPh>
    <phoneticPr fontId="20"/>
  </si>
  <si>
    <t>南桜井駅前商店振興会</t>
  </si>
  <si>
    <t>春日部市米島</t>
    <rPh sb="0" eb="4">
      <t>カスカベシ</t>
    </rPh>
    <rPh sb="4" eb="6">
      <t>コメジマ</t>
    </rPh>
    <phoneticPr fontId="10"/>
  </si>
  <si>
    <t>年2～4回</t>
    <rPh sb="0" eb="1">
      <t>ネン</t>
    </rPh>
    <rPh sb="4" eb="5">
      <t>カイ</t>
    </rPh>
    <phoneticPr fontId="10"/>
  </si>
  <si>
    <t>駅南口のため、通行量は多い</t>
    <rPh sb="0" eb="1">
      <t>エキ</t>
    </rPh>
    <rPh sb="1" eb="3">
      <t>ミナミグチ</t>
    </rPh>
    <rPh sb="7" eb="10">
      <t>ツウコウリョウ</t>
    </rPh>
    <rPh sb="11" eb="12">
      <t>オオ</t>
    </rPh>
    <phoneticPr fontId="10"/>
  </si>
  <si>
    <t>月500円～10,000円</t>
    <rPh sb="0" eb="1">
      <t>ツキ</t>
    </rPh>
    <rPh sb="4" eb="5">
      <t>エン</t>
    </rPh>
    <rPh sb="12" eb="13">
      <t>エン</t>
    </rPh>
    <phoneticPr fontId="10"/>
  </si>
  <si>
    <t>街路灯（鈴蘭灯）のLED化で、駅前商店街が明るくなることにより、活力を引き出し、駅を利用している人達とともに、地域全体が明るくなることを期待しています。</t>
  </si>
  <si>
    <t>業種は問いません。出店いただけることを歓迎いたします。</t>
    <rPh sb="0" eb="2">
      <t>ギョウシュ</t>
    </rPh>
    <rPh sb="3" eb="4">
      <t>ト</t>
    </rPh>
    <rPh sb="9" eb="11">
      <t>シュッテン</t>
    </rPh>
    <rPh sb="19" eb="21">
      <t>カンゲイ</t>
    </rPh>
    <phoneticPr fontId="10"/>
  </si>
  <si>
    <t>東部野田線南桜井駅（南口）、埼玉りそな銀行庄和支店、歯科医院、内科医院、接骨院各1店舗、電気店1、理容店2、クリーニング店1、ガス、水道工事会社３、建設（住宅）会社1、和菓子店1、飲食3、洋品店2、不動産店2、皮革工房1、協会1、自転車預所4、ペット預かり1、公園1</t>
    <rPh sb="66" eb="68">
      <t>スイドウ</t>
    </rPh>
    <rPh sb="68" eb="70">
      <t>コウジ</t>
    </rPh>
    <rPh sb="70" eb="72">
      <t>ガイシャ</t>
    </rPh>
    <rPh sb="74" eb="76">
      <t>ケンセツ</t>
    </rPh>
    <rPh sb="77" eb="79">
      <t>ジュウタク</t>
    </rPh>
    <rPh sb="80" eb="82">
      <t>カイシャ</t>
    </rPh>
    <rPh sb="84" eb="88">
      <t>ワガシテン</t>
    </rPh>
    <rPh sb="90" eb="92">
      <t>インショク</t>
    </rPh>
    <rPh sb="94" eb="97">
      <t>ヨウヒンテン</t>
    </rPh>
    <rPh sb="99" eb="102">
      <t>フドウサン</t>
    </rPh>
    <rPh sb="102" eb="103">
      <t>テン</t>
    </rPh>
    <rPh sb="105" eb="106">
      <t>カワ</t>
    </rPh>
    <rPh sb="106" eb="107">
      <t>カワ</t>
    </rPh>
    <rPh sb="107" eb="109">
      <t>コウボウ</t>
    </rPh>
    <rPh sb="111" eb="113">
      <t>キョウカイ</t>
    </rPh>
    <rPh sb="115" eb="118">
      <t>ジテンシャ</t>
    </rPh>
    <rPh sb="118" eb="119">
      <t>アズ</t>
    </rPh>
    <rPh sb="119" eb="120">
      <t>ショ</t>
    </rPh>
    <rPh sb="125" eb="126">
      <t>アズ</t>
    </rPh>
    <rPh sb="130" eb="132">
      <t>コウエン</t>
    </rPh>
    <phoneticPr fontId="10"/>
  </si>
  <si>
    <t>春日部市創業支援等事業</t>
  </si>
  <si>
    <t>上町一番街振興会</t>
    <rPh sb="0" eb="2">
      <t>カミマチ</t>
    </rPh>
    <rPh sb="2" eb="5">
      <t>イチバンガイ</t>
    </rPh>
    <rPh sb="5" eb="8">
      <t>シンコウカイ</t>
    </rPh>
    <phoneticPr fontId="17"/>
  </si>
  <si>
    <t>不定（年4～8回）</t>
    <rPh sb="0" eb="2">
      <t>フテイ</t>
    </rPh>
    <rPh sb="3" eb="4">
      <t>ネン</t>
    </rPh>
    <rPh sb="7" eb="8">
      <t>カイ</t>
    </rPh>
    <phoneticPr fontId="10"/>
  </si>
  <si>
    <t>672人/日</t>
    <rPh sb="3" eb="4">
      <t>ニン</t>
    </rPh>
    <rPh sb="5" eb="6">
      <t>ニチ</t>
    </rPh>
    <phoneticPr fontId="10"/>
  </si>
  <si>
    <t>年12,000円～54,000円</t>
    <rPh sb="0" eb="1">
      <t>ネン</t>
    </rPh>
    <rPh sb="7" eb="8">
      <t>エン</t>
    </rPh>
    <rPh sb="15" eb="16">
      <t>エン</t>
    </rPh>
    <phoneticPr fontId="10"/>
  </si>
  <si>
    <t>上町一番街振興会は、春日部駅東口より２００ｍの所にある古くから続く商店街です。ショッピングモール事業を行い、その維持管理を行っています。</t>
  </si>
  <si>
    <t>全ての業種</t>
    <rPh sb="0" eb="1">
      <t>スベ</t>
    </rPh>
    <rPh sb="3" eb="5">
      <t>ギョウシュ</t>
    </rPh>
    <phoneticPr fontId="10"/>
  </si>
  <si>
    <t>一の割呑龍通り商店会</t>
  </si>
  <si>
    <t>春日部市一ノ割1丁目</t>
    <rPh sb="0" eb="4">
      <t>カスカベシ</t>
    </rPh>
    <rPh sb="4" eb="5">
      <t>イチ</t>
    </rPh>
    <rPh sb="6" eb="7">
      <t>ワリ</t>
    </rPh>
    <rPh sb="8" eb="10">
      <t>チョウメ</t>
    </rPh>
    <phoneticPr fontId="10"/>
  </si>
  <si>
    <t>一の割呑龍通り商店会は、一ノ割駅東西にある商店街である。毎月第１日曜日を呑龍上人子育てサービスデーとして、共同広告を実施、中元・歳末売出（元旦抽選会）、圓福寺花まつり、一ノ割夏まつりを共催、街路灯（112基）、アーチ灯（2基）を維持管理している。また、年２回各商店に花を配布している。</t>
  </si>
  <si>
    <t>物品販売業、お食事処</t>
    <rPh sb="0" eb="2">
      <t>ブッピン</t>
    </rPh>
    <rPh sb="2" eb="4">
      <t>ハンバイ</t>
    </rPh>
    <rPh sb="4" eb="5">
      <t>ギョウ</t>
    </rPh>
    <rPh sb="7" eb="9">
      <t>ショクジ</t>
    </rPh>
    <rPh sb="9" eb="10">
      <t>ドコロ</t>
    </rPh>
    <phoneticPr fontId="10"/>
  </si>
  <si>
    <t>マルエツ、セブンイレブン、ローソンストア、ウエルシア薬局一ノ割店</t>
    <rPh sb="26" eb="28">
      <t>ヤッキョク</t>
    </rPh>
    <rPh sb="28" eb="29">
      <t>イチ</t>
    </rPh>
    <rPh sb="30" eb="31">
      <t>ワリ</t>
    </rPh>
    <rPh sb="31" eb="32">
      <t>ミセ</t>
    </rPh>
    <phoneticPr fontId="10"/>
  </si>
  <si>
    <t>圓福寺</t>
  </si>
  <si>
    <t>旭町商店振興会</t>
  </si>
  <si>
    <t>春日部市梅田本町1丁目</t>
    <rPh sb="0" eb="4">
      <t>カスカベシ</t>
    </rPh>
    <rPh sb="4" eb="8">
      <t>ウメダホンチョウ</t>
    </rPh>
    <rPh sb="9" eb="11">
      <t>チョウメ</t>
    </rPh>
    <phoneticPr fontId="10"/>
  </si>
  <si>
    <t>八木崎商工振興会</t>
  </si>
  <si>
    <t>春日部市粕壁</t>
    <rPh sb="0" eb="4">
      <t>カスカベシ</t>
    </rPh>
    <rPh sb="4" eb="6">
      <t>カスカベ</t>
    </rPh>
    <phoneticPr fontId="10"/>
  </si>
  <si>
    <t>月1,500円</t>
    <rPh sb="0" eb="1">
      <t>ツキ</t>
    </rPh>
    <rPh sb="6" eb="7">
      <t>エン</t>
    </rPh>
    <phoneticPr fontId="10"/>
  </si>
  <si>
    <t>地域密着型の商店街を目指しております。専門店の良さを活かします。</t>
  </si>
  <si>
    <t>金融機関</t>
    <rPh sb="0" eb="4">
      <t>キンユウキカン</t>
    </rPh>
    <phoneticPr fontId="10"/>
  </si>
  <si>
    <t>ファミリーマート八木崎駅前店</t>
  </si>
  <si>
    <t>春日部中央公民館</t>
  </si>
  <si>
    <t>かすかべ大通り商店会街路灯維持会</t>
    <rPh sb="4" eb="6">
      <t>オオドオ</t>
    </rPh>
    <rPh sb="7" eb="16">
      <t>ショウテンカイガイロトウイジカイ</t>
    </rPh>
    <phoneticPr fontId="10"/>
  </si>
  <si>
    <t>街路灯の維持管理</t>
    <rPh sb="0" eb="3">
      <t>ガイロトウ</t>
    </rPh>
    <rPh sb="4" eb="6">
      <t>イジ</t>
    </rPh>
    <rPh sb="6" eb="8">
      <t>カンリ</t>
    </rPh>
    <phoneticPr fontId="10"/>
  </si>
  <si>
    <t>飲食、物販</t>
    <rPh sb="0" eb="2">
      <t>インショク</t>
    </rPh>
    <rPh sb="3" eb="5">
      <t>ブッパン</t>
    </rPh>
    <phoneticPr fontId="10"/>
  </si>
  <si>
    <t>匠大塚</t>
    <rPh sb="0" eb="1">
      <t>タクミ</t>
    </rPh>
    <rPh sb="1" eb="3">
      <t>オオツカ</t>
    </rPh>
    <phoneticPr fontId="10"/>
  </si>
  <si>
    <t>市民文化会館</t>
    <rPh sb="0" eb="2">
      <t>シミン</t>
    </rPh>
    <rPh sb="2" eb="4">
      <t>ブンカ</t>
    </rPh>
    <rPh sb="4" eb="6">
      <t>カイカン</t>
    </rPh>
    <phoneticPr fontId="10"/>
  </si>
  <si>
    <t>うしぎん商店会</t>
    <rPh sb="4" eb="7">
      <t>ショウテンカイ</t>
    </rPh>
    <phoneticPr fontId="10"/>
  </si>
  <si>
    <t>春日部市商業協同組合</t>
  </si>
  <si>
    <t>狭山市</t>
    <phoneticPr fontId="8"/>
  </si>
  <si>
    <t>入曽中原商店会</t>
    <phoneticPr fontId="8"/>
  </si>
  <si>
    <t>狭山市北入曽</t>
    <rPh sb="0" eb="3">
      <t>サヤマシ</t>
    </rPh>
    <rPh sb="3" eb="6">
      <t>キタイリソ</t>
    </rPh>
    <phoneticPr fontId="5"/>
  </si>
  <si>
    <t>年1回</t>
    <rPh sb="0" eb="1">
      <t>ネン</t>
    </rPh>
    <rPh sb="2" eb="3">
      <t>カイ</t>
    </rPh>
    <phoneticPr fontId="21"/>
  </si>
  <si>
    <t>月4,000円</t>
    <rPh sb="0" eb="1">
      <t>ツキ</t>
    </rPh>
    <rPh sb="6" eb="7">
      <t>エン</t>
    </rPh>
    <phoneticPr fontId="21"/>
  </si>
  <si>
    <t>八百屋・ラーメン屋</t>
    <rPh sb="0" eb="3">
      <t>ヤオヤ</t>
    </rPh>
    <rPh sb="8" eb="9">
      <t>ヤ</t>
    </rPh>
    <phoneticPr fontId="21"/>
  </si>
  <si>
    <t>水押自治会館</t>
  </si>
  <si>
    <t>狭山市店舗住宅改修工事費補助制度</t>
    <rPh sb="0" eb="3">
      <t>サヤマシ</t>
    </rPh>
    <rPh sb="3" eb="5">
      <t>テンポ</t>
    </rPh>
    <rPh sb="5" eb="7">
      <t>ジュウタク</t>
    </rPh>
    <rPh sb="7" eb="9">
      <t>カイシュウ</t>
    </rPh>
    <rPh sb="9" eb="11">
      <t>コウジ</t>
    </rPh>
    <rPh sb="11" eb="12">
      <t>ヒ</t>
    </rPh>
    <rPh sb="12" eb="14">
      <t>ホジョ</t>
    </rPh>
    <rPh sb="14" eb="16">
      <t>セイド</t>
    </rPh>
    <phoneticPr fontId="21"/>
  </si>
  <si>
    <t>この制度は店舗・事務所の改修費用の一部を狭山市で補助するもので、狭山市内で事業を営む又は新たに事業を始める方を対象としています。狭山市内の施行業者が行う総額20万円（税抜き）以上の改修工事が対象で、工事の例としては屋根の葺き替え、外壁の塗装、内壁や床の張替え等です。補助金額は工事に掛かる費用（税抜き）の10％相当額で、補助の上限が30万円です。</t>
  </si>
  <si>
    <t>https://www.city.sayama.saitama.jp/kurashi/jyoseikasituke/reform.html</t>
  </si>
  <si>
    <t>入間川七夕通り商店街</t>
    <phoneticPr fontId="8"/>
  </si>
  <si>
    <t>狭山市入間川3丁目</t>
    <rPh sb="0" eb="6">
      <t>サヤマシイルマガワ</t>
    </rPh>
    <rPh sb="7" eb="9">
      <t>チョウメ</t>
    </rPh>
    <phoneticPr fontId="5"/>
  </si>
  <si>
    <t>定例は月1回。イベント前は随時</t>
    <rPh sb="0" eb="2">
      <t>テイレイ</t>
    </rPh>
    <rPh sb="3" eb="4">
      <t>ツキ</t>
    </rPh>
    <rPh sb="5" eb="6">
      <t>カイ</t>
    </rPh>
    <rPh sb="11" eb="12">
      <t>マエ</t>
    </rPh>
    <rPh sb="13" eb="15">
      <t>ズイジ</t>
    </rPh>
    <phoneticPr fontId="21"/>
  </si>
  <si>
    <t>生鮮三品</t>
    <rPh sb="0" eb="2">
      <t>セイセン</t>
    </rPh>
    <rPh sb="2" eb="3">
      <t>サン</t>
    </rPh>
    <rPh sb="3" eb="4">
      <t>ヒン</t>
    </rPh>
    <phoneticPr fontId="21"/>
  </si>
  <si>
    <t>市民交流センター、市民広場、八幡神社、徳林寺</t>
    <phoneticPr fontId="5"/>
  </si>
  <si>
    <t>狭山中央通り商店街振興組合</t>
    <rPh sb="9" eb="11">
      <t>シンコウ</t>
    </rPh>
    <rPh sb="11" eb="13">
      <t>クミアイ</t>
    </rPh>
    <phoneticPr fontId="8"/>
  </si>
  <si>
    <t>狭山市入間川</t>
    <rPh sb="0" eb="6">
      <t>サヤマシイルマガワ</t>
    </rPh>
    <phoneticPr fontId="5"/>
  </si>
  <si>
    <t>年4回</t>
    <rPh sb="0" eb="1">
      <t>ネン</t>
    </rPh>
    <rPh sb="2" eb="3">
      <t>カイ</t>
    </rPh>
    <phoneticPr fontId="21"/>
  </si>
  <si>
    <t>月3,500円</t>
    <rPh sb="0" eb="1">
      <t>ツキ</t>
    </rPh>
    <rPh sb="6" eb="7">
      <t>エン</t>
    </rPh>
    <phoneticPr fontId="21"/>
  </si>
  <si>
    <t>狭山台中央商店会</t>
    <phoneticPr fontId="8"/>
  </si>
  <si>
    <t>狭山市狭山台3丁目</t>
    <rPh sb="0" eb="6">
      <t>サヤマシサヤマダイ</t>
    </rPh>
    <rPh sb="7" eb="9">
      <t>チョウメ</t>
    </rPh>
    <phoneticPr fontId="5"/>
  </si>
  <si>
    <t>年2回</t>
    <rPh sb="0" eb="1">
      <t>ネン</t>
    </rPh>
    <rPh sb="2" eb="3">
      <t>カイ</t>
    </rPh>
    <phoneticPr fontId="21"/>
  </si>
  <si>
    <t>月3,000円</t>
    <rPh sb="0" eb="1">
      <t>ツキ</t>
    </rPh>
    <rPh sb="6" eb="7">
      <t>エン</t>
    </rPh>
    <phoneticPr fontId="21"/>
  </si>
  <si>
    <t>狭山台公民館、狭山市保健センター</t>
    <phoneticPr fontId="5"/>
  </si>
  <si>
    <t>狭山台けやき通り商店街</t>
    <phoneticPr fontId="8"/>
  </si>
  <si>
    <t>年会費18,000円</t>
    <rPh sb="0" eb="3">
      <t>ネンカイヒ</t>
    </rPh>
    <rPh sb="9" eb="10">
      <t>エン</t>
    </rPh>
    <phoneticPr fontId="21"/>
  </si>
  <si>
    <t>生鮮の店舗など</t>
    <rPh sb="0" eb="2">
      <t>セイセン</t>
    </rPh>
    <rPh sb="3" eb="5">
      <t>テンポ</t>
    </rPh>
    <phoneticPr fontId="21"/>
  </si>
  <si>
    <t>中園医院、狭山台小・中学校、矢島接骨院</t>
    <phoneticPr fontId="5"/>
  </si>
  <si>
    <t>サンシティ狭山台商店会</t>
    <phoneticPr fontId="8"/>
  </si>
  <si>
    <t>会計報告のみ</t>
    <rPh sb="0" eb="2">
      <t>カイケイ</t>
    </rPh>
    <rPh sb="2" eb="4">
      <t>ホウコク</t>
    </rPh>
    <phoneticPr fontId="21"/>
  </si>
  <si>
    <t>月8,000円</t>
    <rPh sb="0" eb="1">
      <t>ツキ</t>
    </rPh>
    <rPh sb="6" eb="7">
      <t>エン</t>
    </rPh>
    <phoneticPr fontId="21"/>
  </si>
  <si>
    <t>コンビニ、狭山市保健センター</t>
    <phoneticPr fontId="5"/>
  </si>
  <si>
    <t>新狭山一番街商店会</t>
    <phoneticPr fontId="8"/>
  </si>
  <si>
    <t>狭山市東三ツ木</t>
    <rPh sb="0" eb="3">
      <t>サヤマシ</t>
    </rPh>
    <rPh sb="3" eb="5">
      <t>ヒガシミ</t>
    </rPh>
    <rPh sb="6" eb="7">
      <t>ギ</t>
    </rPh>
    <phoneticPr fontId="5"/>
  </si>
  <si>
    <t>年36,000円</t>
    <rPh sb="0" eb="1">
      <t>ネン</t>
    </rPh>
    <rPh sb="7" eb="8">
      <t>エン</t>
    </rPh>
    <phoneticPr fontId="21"/>
  </si>
  <si>
    <t>魚屋、とうふ屋</t>
    <rPh sb="0" eb="1">
      <t>サカナ</t>
    </rPh>
    <rPh sb="6" eb="7">
      <t>ヤ</t>
    </rPh>
    <phoneticPr fontId="21"/>
  </si>
  <si>
    <t>セイジョー</t>
  </si>
  <si>
    <t>新狭山北口商店会</t>
    <phoneticPr fontId="8"/>
  </si>
  <si>
    <t>狭山市新狭山２丁目</t>
    <rPh sb="0" eb="3">
      <t>サヤマシ</t>
    </rPh>
    <rPh sb="3" eb="6">
      <t>シンサヤマ</t>
    </rPh>
    <rPh sb="7" eb="9">
      <t>チョウメ</t>
    </rPh>
    <phoneticPr fontId="5"/>
  </si>
  <si>
    <t>年24,000円</t>
    <rPh sb="0" eb="1">
      <t>ネン</t>
    </rPh>
    <rPh sb="7" eb="8">
      <t>エン</t>
    </rPh>
    <phoneticPr fontId="21"/>
  </si>
  <si>
    <t>あじさい公園、新狭山公民館、新狭山２丁目郵便局、飯能信用金庫新狭山支店、新狭山駅</t>
    <phoneticPr fontId="5"/>
  </si>
  <si>
    <t>狭山市駅西口通り街路灯組合</t>
    <rPh sb="0" eb="3">
      <t>サヤマシ</t>
    </rPh>
    <rPh sb="3" eb="4">
      <t>エキ</t>
    </rPh>
    <rPh sb="4" eb="6">
      <t>ニシグチ</t>
    </rPh>
    <rPh sb="6" eb="7">
      <t>トオ</t>
    </rPh>
    <rPh sb="8" eb="11">
      <t>ガイロトウ</t>
    </rPh>
    <rPh sb="11" eb="13">
      <t>クミアイ</t>
    </rPh>
    <phoneticPr fontId="8"/>
  </si>
  <si>
    <t>新狭山南口商店会</t>
    <phoneticPr fontId="8"/>
  </si>
  <si>
    <t>狭山市新狭山３丁目</t>
    <rPh sb="0" eb="6">
      <t>サヤマシシンサヤマ</t>
    </rPh>
    <rPh sb="7" eb="9">
      <t>チョウメ</t>
    </rPh>
    <phoneticPr fontId="5"/>
  </si>
  <si>
    <t>年会費12,000円</t>
    <rPh sb="0" eb="3">
      <t>ネンカイヒ</t>
    </rPh>
    <rPh sb="9" eb="10">
      <t>エン</t>
    </rPh>
    <phoneticPr fontId="21"/>
  </si>
  <si>
    <t>埼玉りそな銀行、新狭山駅前郵便局、三ツ木公園、桜沢内科医院</t>
    <phoneticPr fontId="5"/>
  </si>
  <si>
    <t>スカイテラス友の会</t>
    <phoneticPr fontId="8"/>
  </si>
  <si>
    <t>狭山市入間川1丁目</t>
    <rPh sb="0" eb="6">
      <t>サヤマシイルマガワ</t>
    </rPh>
    <rPh sb="7" eb="9">
      <t>チョウメ</t>
    </rPh>
    <phoneticPr fontId="5"/>
  </si>
  <si>
    <t>年12回</t>
    <rPh sb="0" eb="1">
      <t>ネン</t>
    </rPh>
    <rPh sb="3" eb="4">
      <t>カイ</t>
    </rPh>
    <phoneticPr fontId="21"/>
  </si>
  <si>
    <t>年会費24,000円</t>
    <rPh sb="0" eb="3">
      <t>ネンカイヒ</t>
    </rPh>
    <rPh sb="9" eb="10">
      <t>エン</t>
    </rPh>
    <phoneticPr fontId="21"/>
  </si>
  <si>
    <t>若者向けのショップ</t>
    <rPh sb="0" eb="2">
      <t>ワカモノ</t>
    </rPh>
    <rPh sb="2" eb="3">
      <t>ム</t>
    </rPh>
    <phoneticPr fontId="21"/>
  </si>
  <si>
    <t>市民交流センター、産業労働センター、市民広場、埼玉りそな銀行</t>
    <phoneticPr fontId="5"/>
  </si>
  <si>
    <t>羽生市</t>
  </si>
  <si>
    <t>一丁目商店会</t>
  </si>
  <si>
    <t>羽生市中央3</t>
    <phoneticPr fontId="5"/>
  </si>
  <si>
    <t>2回/年</t>
    <phoneticPr fontId="5"/>
  </si>
  <si>
    <t>カウントなし</t>
    <phoneticPr fontId="5"/>
  </si>
  <si>
    <t>500円/月</t>
    <rPh sb="3" eb="4">
      <t>エン</t>
    </rPh>
    <rPh sb="5" eb="6">
      <t>ツキ</t>
    </rPh>
    <phoneticPr fontId="5"/>
  </si>
  <si>
    <t>イベント（ワイワイまつり、商工まつり）への参加・協力など</t>
    <phoneticPr fontId="5"/>
  </si>
  <si>
    <t>賑わいを創出する出店</t>
    <rPh sb="0" eb="1">
      <t>ニギ</t>
    </rPh>
    <rPh sb="4" eb="6">
      <t>ソウシュツ</t>
    </rPh>
    <rPh sb="8" eb="10">
      <t>シュッテン</t>
    </rPh>
    <phoneticPr fontId="5"/>
  </si>
  <si>
    <t>①住宅地、②駅前</t>
    <rPh sb="1" eb="4">
      <t>ジュウタクチ</t>
    </rPh>
    <rPh sb="6" eb="8">
      <t>エキマエ</t>
    </rPh>
    <phoneticPr fontId="5"/>
  </si>
  <si>
    <t>セブンイレブン、梅林堂羽生店、りらくる羽生店</t>
    <phoneticPr fontId="5"/>
  </si>
  <si>
    <t>埼玉りそな銀行、正一位稲荷大明神、羽生駅</t>
    <phoneticPr fontId="5"/>
  </si>
  <si>
    <t>羽生市商店街空き店舗対策モデル事業費補助金</t>
    <phoneticPr fontId="5"/>
  </si>
  <si>
    <t>改装費、家賃補助1年分　最大140万円を補助</t>
    <rPh sb="0" eb="2">
      <t>カイソウ</t>
    </rPh>
    <rPh sb="2" eb="3">
      <t>ヒ</t>
    </rPh>
    <rPh sb="4" eb="6">
      <t>ヤチン</t>
    </rPh>
    <rPh sb="6" eb="8">
      <t>ホジョ</t>
    </rPh>
    <rPh sb="9" eb="10">
      <t>ネン</t>
    </rPh>
    <rPh sb="10" eb="11">
      <t>ブン</t>
    </rPh>
    <rPh sb="12" eb="14">
      <t>サイダイ</t>
    </rPh>
    <rPh sb="17" eb="19">
      <t>マンエン</t>
    </rPh>
    <rPh sb="20" eb="22">
      <t>ホジョ</t>
    </rPh>
    <phoneticPr fontId="5"/>
  </si>
  <si>
    <t>羽生市創業支援事業補助金</t>
    <phoneticPr fontId="5"/>
  </si>
  <si>
    <t>市内で創業される方に最大100万円の補助</t>
    <rPh sb="0" eb="2">
      <t>シナイ</t>
    </rPh>
    <rPh sb="3" eb="5">
      <t>ソウギョウ</t>
    </rPh>
    <rPh sb="8" eb="9">
      <t>カタ</t>
    </rPh>
    <rPh sb="10" eb="12">
      <t>サイダイ</t>
    </rPh>
    <rPh sb="15" eb="17">
      <t>マンエン</t>
    </rPh>
    <rPh sb="18" eb="20">
      <t>ホジョ</t>
    </rPh>
    <phoneticPr fontId="5"/>
  </si>
  <si>
    <t>市民プラザチャレンジショップ</t>
    <rPh sb="0" eb="2">
      <t>シミン</t>
    </rPh>
    <phoneticPr fontId="5"/>
  </si>
  <si>
    <t>物販、サービス業向けチャレンジショップスペースの提供</t>
    <rPh sb="0" eb="2">
      <t>ブッパン</t>
    </rPh>
    <rPh sb="7" eb="8">
      <t>ギョウ</t>
    </rPh>
    <rPh sb="8" eb="9">
      <t>ム</t>
    </rPh>
    <rPh sb="24" eb="26">
      <t>テイキョウ</t>
    </rPh>
    <phoneticPr fontId="5"/>
  </si>
  <si>
    <t>キンカ堂通り商店会</t>
  </si>
  <si>
    <t>羽生市中央1</t>
    <phoneticPr fontId="5"/>
  </si>
  <si>
    <t>1回/年</t>
    <phoneticPr fontId="5"/>
  </si>
  <si>
    <t>1,000円/月</t>
    <rPh sb="5" eb="6">
      <t>エン</t>
    </rPh>
    <rPh sb="7" eb="8">
      <t>ツキ</t>
    </rPh>
    <phoneticPr fontId="5"/>
  </si>
  <si>
    <t>羽生駅、木村歯科医院、コミュニティセンター、いこいの家らく、らくらくらく地蔵</t>
    <phoneticPr fontId="5"/>
  </si>
  <si>
    <t>羽生駅前大通り商店会振興会</t>
  </si>
  <si>
    <t>羽生市南5</t>
    <phoneticPr fontId="5"/>
  </si>
  <si>
    <t>3回/年</t>
    <phoneticPr fontId="5"/>
  </si>
  <si>
    <t>500円/月</t>
    <phoneticPr fontId="5"/>
  </si>
  <si>
    <t>ワークマン羽生店、ハードオフ・オフハウス羽生店、サンドラック羽生店、ダイソー羽生店</t>
    <rPh sb="38" eb="40">
      <t>ハニュウ</t>
    </rPh>
    <rPh sb="40" eb="41">
      <t>テン</t>
    </rPh>
    <phoneticPr fontId="5"/>
  </si>
  <si>
    <t>羽生駅、羽生郵便局、建福寺幼稚園、東和銀行、埼玉県信用金庫</t>
    <phoneticPr fontId="5"/>
  </si>
  <si>
    <t>愛宕町商店連盟</t>
  </si>
  <si>
    <t>羽生市中央4</t>
    <phoneticPr fontId="5"/>
  </si>
  <si>
    <t>6回/年</t>
    <phoneticPr fontId="5"/>
  </si>
  <si>
    <t>愛宕町公会堂</t>
  </si>
  <si>
    <t>上町商店連盟</t>
  </si>
  <si>
    <t>2～3回/年</t>
  </si>
  <si>
    <t>事業規模に応じて</t>
    <rPh sb="0" eb="2">
      <t>ジギョウ</t>
    </rPh>
    <rPh sb="2" eb="4">
      <t>キボ</t>
    </rPh>
    <rPh sb="5" eb="6">
      <t>オウ</t>
    </rPh>
    <phoneticPr fontId="5"/>
  </si>
  <si>
    <t>イベント（ワイワイまつり、商工まつり）への参加・協力など
羽生市NEXT商店街プロジェクト事業対象地域として新たな人材が商店街に入ってきています。</t>
    <rPh sb="29" eb="31">
      <t>ハニュウ</t>
    </rPh>
    <rPh sb="31" eb="32">
      <t>シ</t>
    </rPh>
    <rPh sb="36" eb="39">
      <t>ショウテンガイ</t>
    </rPh>
    <rPh sb="45" eb="47">
      <t>ジギョウ</t>
    </rPh>
    <rPh sb="47" eb="49">
      <t>タイショウ</t>
    </rPh>
    <rPh sb="49" eb="51">
      <t>チイキ</t>
    </rPh>
    <rPh sb="54" eb="55">
      <t>アラ</t>
    </rPh>
    <rPh sb="57" eb="59">
      <t>ジンザイ</t>
    </rPh>
    <rPh sb="60" eb="63">
      <t>ショウテンガイ</t>
    </rPh>
    <rPh sb="64" eb="65">
      <t>ハイ</t>
    </rPh>
    <phoneticPr fontId="5"/>
  </si>
  <si>
    <t>羽生市中央公民館、足利銀行羽生支店、羽生市民プラザ、羽生駅、八雲神社</t>
    <phoneticPr fontId="5"/>
  </si>
  <si>
    <t>羽生市中央商店街</t>
    <phoneticPr fontId="5"/>
  </si>
  <si>
    <t>10回/年</t>
    <phoneticPr fontId="5"/>
  </si>
  <si>
    <t>羽生市民プラザ、武蔵野銀行、羽生駅</t>
    <phoneticPr fontId="5"/>
  </si>
  <si>
    <t>松原通り商店会</t>
  </si>
  <si>
    <t>羽生市中央2</t>
    <phoneticPr fontId="5"/>
  </si>
  <si>
    <t>5～6回/年</t>
    <phoneticPr fontId="5"/>
  </si>
  <si>
    <t>1,000円/月</t>
    <phoneticPr fontId="5"/>
  </si>
  <si>
    <t>グリーンミユキ羽生、MDLibrary、埼玉りそな銀行、羽生駅</t>
    <phoneticPr fontId="5"/>
  </si>
  <si>
    <t>ウイングスタンプ会</t>
    <rPh sb="8" eb="9">
      <t>カイ</t>
    </rPh>
    <phoneticPr fontId="8"/>
  </si>
  <si>
    <t>⑧その他</t>
    <rPh sb="3" eb="4">
      <t>タ</t>
    </rPh>
    <phoneticPr fontId="5"/>
  </si>
  <si>
    <t>鴻巣市</t>
  </si>
  <si>
    <t>御成町商栄会</t>
  </si>
  <si>
    <t>鴻巣市本町４丁目・5丁目</t>
    <rPh sb="0" eb="3">
      <t>こうのすし</t>
    </rPh>
    <rPh sb="3" eb="5">
      <t>ほんちょう</t>
    </rPh>
    <rPh sb="6" eb="8">
      <t>ちょうめ</t>
    </rPh>
    <rPh sb="10" eb="12">
      <t>ちょうめ</t>
    </rPh>
    <phoneticPr fontId="17" type="Hiragana"/>
  </si>
  <si>
    <t>年4～5回</t>
  </si>
  <si>
    <t>朝晩は学生や車の抜け道として、通行量が多い。</t>
  </si>
  <si>
    <t>年会費8,000円（賛助会員は半額）</t>
  </si>
  <si>
    <t>商店会全体へ花のプランターやフラワーポットを設置し、通行人へ四季折々の花を楽しんでもらうことを通じて「花のまち鴻巣」のＰＲ促進に取り組んでいます。また、商店会の街路灯すべてをLED改修し、CO2排出削減と防犯対策に取り組んでいます。さらに、毎年10月の「おおとりまつり」の際、子どもから大人まで楽しめるゲームコーナーを開催しています。</t>
  </si>
  <si>
    <t>JR鴻巣駅、埼玉りそな銀行鴻巣支店、エルミ鴻巣、こうのすシネマ、鴻巣市立中央図書館</t>
  </si>
  <si>
    <t>鴻巣市商店街空き店舗対策事業費補助事業</t>
  </si>
  <si>
    <t>市内において廃業、撤退等で営業を行っていない店舗を有効に活用する事業に対して、予算の範囲内において補助金を交付する。</t>
  </si>
  <si>
    <t>https://www.city.kounosu.saitama.jp/page/1466.html</t>
  </si>
  <si>
    <t>鴻巣市がんばる起業家支援補助事業</t>
  </si>
  <si>
    <t>市内商業の振興及び活性化を図るため、鴻巣市内で起業した方に対し、起業に要する経費の一部を補助する制度。
鴻巣市在住者が新たに事業を始め、市内に事業所等を設置した場合に設備や備品購入等に係る費用、広告宣伝費の一部を補助する。</t>
    <rPh sb="55" eb="57">
      <t>ざいじゅう</t>
    </rPh>
    <rPh sb="57" eb="58">
      <t>しゃ</t>
    </rPh>
    <phoneticPr fontId="17" type="Hiragana"/>
  </si>
  <si>
    <t>https://www.city.kounosu.saitama.jp/page/1474.html</t>
  </si>
  <si>
    <t>いしばし商店会</t>
  </si>
  <si>
    <t>鴻巣市本町5丁目・6丁目</t>
    <rPh sb="0" eb="3">
      <t>こうのすし</t>
    </rPh>
    <rPh sb="3" eb="5">
      <t>ほんちょう</t>
    </rPh>
    <rPh sb="6" eb="8">
      <t>ちょうめ</t>
    </rPh>
    <rPh sb="10" eb="12">
      <t>ちょうめ</t>
    </rPh>
    <phoneticPr fontId="17" type="Hiragana"/>
  </si>
  <si>
    <t>年4回</t>
  </si>
  <si>
    <t>旧中山道の本町交差点が近くにあり、国道17号方面や御成橋に向かう車が多い。特に朝晩は通行量が多い。</t>
    <rPh sb="0" eb="4">
      <t>きゅうなかせんどう</t>
    </rPh>
    <rPh sb="5" eb="7">
      <t>ほんちょう</t>
    </rPh>
    <rPh sb="7" eb="10">
      <t>こうさてん</t>
    </rPh>
    <rPh sb="11" eb="12">
      <t>ちか</t>
    </rPh>
    <rPh sb="17" eb="19">
      <t>こくどう</t>
    </rPh>
    <rPh sb="21" eb="22">
      <t>ごう</t>
    </rPh>
    <rPh sb="22" eb="24">
      <t>ほうめん</t>
    </rPh>
    <rPh sb="25" eb="28">
      <t>おなりばし</t>
    </rPh>
    <rPh sb="29" eb="30">
      <t>む</t>
    </rPh>
    <rPh sb="32" eb="33">
      <t>くるま</t>
    </rPh>
    <rPh sb="34" eb="35">
      <t>おお</t>
    </rPh>
    <rPh sb="37" eb="38">
      <t>とく</t>
    </rPh>
    <rPh sb="39" eb="41">
      <t>あさばん</t>
    </rPh>
    <rPh sb="42" eb="44">
      <t>つうこう</t>
    </rPh>
    <rPh sb="44" eb="45">
      <t>りょう</t>
    </rPh>
    <rPh sb="46" eb="47">
      <t>おお</t>
    </rPh>
    <phoneticPr fontId="17" type="Hiragana"/>
  </si>
  <si>
    <t>年会費24,000円</t>
  </si>
  <si>
    <t>商店会全体へ花のプランターやフラワーポットを設置し、通行人へ四季折々の花を楽しんでもらうことを通じて「花のまち鴻巣」のＰＲ促進に取り組んでいます。</t>
  </si>
  <si>
    <t>八百屋　豆腐屋　肉屋</t>
    <rPh sb="0" eb="3">
      <t>やおや</t>
    </rPh>
    <rPh sb="4" eb="7">
      <t>とうふや</t>
    </rPh>
    <rPh sb="8" eb="10">
      <t>にくや</t>
    </rPh>
    <phoneticPr fontId="17" type="Hiragana"/>
  </si>
  <si>
    <t>ヤオコー鴻巣逆川店、埼玉縣信用金庫鴻巣支店、鴻巣公園、埼玉りそな銀行鴻巣支店、武蔵野銀行鴻巣支店</t>
  </si>
  <si>
    <t>鴻巣市中央通り繁栄会</t>
    <rPh sb="0" eb="3">
      <t>コウノスシ</t>
    </rPh>
    <phoneticPr fontId="17"/>
  </si>
  <si>
    <t>鴻巣市本町7丁目</t>
    <rPh sb="0" eb="3">
      <t>こうのすし</t>
    </rPh>
    <rPh sb="3" eb="5">
      <t>ほんちょう</t>
    </rPh>
    <rPh sb="6" eb="8">
      <t>ちょうめ</t>
    </rPh>
    <phoneticPr fontId="17" type="Hiragana"/>
  </si>
  <si>
    <t>年５～６回</t>
    <rPh sb="0" eb="1">
      <t>ねん</t>
    </rPh>
    <rPh sb="4" eb="5">
      <t>かい</t>
    </rPh>
    <phoneticPr fontId="17" type="Hiragana"/>
  </si>
  <si>
    <t>旧中山道の本町交差点が近くにあり、国道17号方面に向かう道路に面しているため、終日通行量は多い。</t>
    <rPh sb="0" eb="4">
      <t>きゅうなかせんどう</t>
    </rPh>
    <rPh sb="5" eb="7">
      <t>ほんちょう</t>
    </rPh>
    <rPh sb="7" eb="10">
      <t>こうさてん</t>
    </rPh>
    <rPh sb="11" eb="12">
      <t>ちか</t>
    </rPh>
    <rPh sb="17" eb="19">
      <t>こくどう</t>
    </rPh>
    <rPh sb="21" eb="22">
      <t>ごう</t>
    </rPh>
    <rPh sb="22" eb="24">
      <t>ほうめん</t>
    </rPh>
    <rPh sb="25" eb="26">
      <t>む</t>
    </rPh>
    <rPh sb="28" eb="30">
      <t>どうろ</t>
    </rPh>
    <rPh sb="31" eb="32">
      <t>めん</t>
    </rPh>
    <rPh sb="39" eb="41">
      <t>しゅうじつ</t>
    </rPh>
    <rPh sb="41" eb="43">
      <t>つうこう</t>
    </rPh>
    <rPh sb="43" eb="44">
      <t>りょう</t>
    </rPh>
    <rPh sb="45" eb="46">
      <t>おお</t>
    </rPh>
    <phoneticPr fontId="17" type="Hiragana"/>
  </si>
  <si>
    <t>年会費5,000円</t>
    <rPh sb="0" eb="3">
      <t>ねんかいひ</t>
    </rPh>
    <rPh sb="8" eb="9">
      <t>えん</t>
    </rPh>
    <phoneticPr fontId="17" type="Hiragana"/>
  </si>
  <si>
    <t>エルミ鴻巣、ヤオコー鴻巣逆川店、勝願寺、鴻巣公園、鴻巣市立鴻巣東小学校</t>
  </si>
  <si>
    <t>宮本東通り商店会</t>
  </si>
  <si>
    <t>鴻巣市本町3丁目</t>
    <rPh sb="0" eb="3">
      <t>こうのすし</t>
    </rPh>
    <rPh sb="3" eb="5">
      <t>ほんちょう</t>
    </rPh>
    <rPh sb="6" eb="8">
      <t>ちょうめ</t>
    </rPh>
    <phoneticPr fontId="17" type="Hiragana"/>
  </si>
  <si>
    <t>年数回</t>
    <rPh sb="0" eb="1">
      <t>ねん</t>
    </rPh>
    <rPh sb="1" eb="3">
      <t>すうかい</t>
    </rPh>
    <phoneticPr fontId="17" type="Hiragana"/>
  </si>
  <si>
    <t>旧中山道から1本中に入った通りのため、通行量はあまり多くない。</t>
    <rPh sb="0" eb="4">
      <t>きゅうなかせんどう</t>
    </rPh>
    <rPh sb="7" eb="8">
      <t>ぽん</t>
    </rPh>
    <rPh sb="8" eb="9">
      <t>なか</t>
    </rPh>
    <rPh sb="10" eb="11">
      <t>はい</t>
    </rPh>
    <rPh sb="13" eb="14">
      <t>とお</t>
    </rPh>
    <rPh sb="19" eb="21">
      <t>つうこう</t>
    </rPh>
    <rPh sb="21" eb="22">
      <t>りょう</t>
    </rPh>
    <rPh sb="26" eb="27">
      <t>おお</t>
    </rPh>
    <phoneticPr fontId="17" type="Hiragana"/>
  </si>
  <si>
    <t>半期9,000円</t>
    <rPh sb="0" eb="2">
      <t>はんき</t>
    </rPh>
    <rPh sb="7" eb="8">
      <t>えん</t>
    </rPh>
    <phoneticPr fontId="17" type="Hiragana"/>
  </si>
  <si>
    <t>商店会全体へ花のプランターやフラワーポットを設置し、通行人へ四季折々の花を楽しんでもらうことを通じて「花のまち鴻巣」のＰＲ促進に取り組んでいます。また、市の空き店舗対策事業費補助金を活用し、地域住民の憩いの場「まちのえき　みやもと」を運営しています。</t>
  </si>
  <si>
    <t>鴻巣市立鴻巣東小学校、鴻巣市立鴻巣中学校、川口信用金庫鴻巣支店</t>
  </si>
  <si>
    <t>西口商店会</t>
  </si>
  <si>
    <t>鴻巣市登戸・栄町・大間・宮前・堤町・八幡田</t>
    <rPh sb="0" eb="3">
      <t>こうのすし</t>
    </rPh>
    <rPh sb="3" eb="5">
      <t>のぼりと</t>
    </rPh>
    <rPh sb="6" eb="7">
      <t>さかえ</t>
    </rPh>
    <rPh sb="7" eb="8">
      <t>ちょう</t>
    </rPh>
    <rPh sb="9" eb="11">
      <t>おおま</t>
    </rPh>
    <rPh sb="12" eb="14">
      <t>みやまえ</t>
    </rPh>
    <rPh sb="15" eb="17">
      <t>つつみちょう</t>
    </rPh>
    <rPh sb="18" eb="21">
      <t>はちまんでん</t>
    </rPh>
    <phoneticPr fontId="17" type="Hiragana"/>
  </si>
  <si>
    <t>年1回</t>
    <rPh sb="0" eb="1">
      <t>ねん</t>
    </rPh>
    <rPh sb="2" eb="3">
      <t>かい</t>
    </rPh>
    <phoneticPr fontId="17" type="Hiragana"/>
  </si>
  <si>
    <t>鴻巣駅西口が近く、近隣が住宅街のため、特に朝晩の通行量は多い。</t>
    <rPh sb="0" eb="2">
      <t>こうのす</t>
    </rPh>
    <rPh sb="2" eb="3">
      <t>えき</t>
    </rPh>
    <rPh sb="3" eb="5">
      <t>にしぐち</t>
    </rPh>
    <rPh sb="6" eb="7">
      <t>ちか</t>
    </rPh>
    <rPh sb="9" eb="11">
      <t>きんりん</t>
    </rPh>
    <rPh sb="12" eb="15">
      <t>じゅうたくがい</t>
    </rPh>
    <rPh sb="19" eb="20">
      <t>とく</t>
    </rPh>
    <rPh sb="21" eb="23">
      <t>あさばん</t>
    </rPh>
    <rPh sb="24" eb="26">
      <t>つうこう</t>
    </rPh>
    <rPh sb="26" eb="27">
      <t>りょう</t>
    </rPh>
    <rPh sb="28" eb="29">
      <t>おお</t>
    </rPh>
    <phoneticPr fontId="17" type="Hiragana"/>
  </si>
  <si>
    <t>年会費12,000円</t>
    <rPh sb="0" eb="3">
      <t>ねんかいひ</t>
    </rPh>
    <rPh sb="9" eb="10">
      <t>えん</t>
    </rPh>
    <phoneticPr fontId="17" type="Hiragana"/>
  </si>
  <si>
    <t>①②③</t>
  </si>
  <si>
    <t>鴻巣市立田間宮小学校、鴻巣市立鴻巣西中学校、JR鴻巣駅、エルミ鴻巣</t>
  </si>
  <si>
    <t>人形町繁栄会</t>
  </si>
  <si>
    <t>鴻巣市人形1丁目・2丁目・4丁目</t>
    <rPh sb="0" eb="3">
      <t>こうのすし</t>
    </rPh>
    <rPh sb="3" eb="5">
      <t>にんぎょう</t>
    </rPh>
    <rPh sb="6" eb="8">
      <t>ちょうめ</t>
    </rPh>
    <rPh sb="10" eb="12">
      <t>ちょうめ</t>
    </rPh>
    <rPh sb="14" eb="16">
      <t>ちょうめ</t>
    </rPh>
    <phoneticPr fontId="17" type="Hiragana"/>
  </si>
  <si>
    <t>年3～4回</t>
    <rPh sb="0" eb="1">
      <t>ねん</t>
    </rPh>
    <rPh sb="4" eb="5">
      <t>かい</t>
    </rPh>
    <phoneticPr fontId="17" type="Hiragana"/>
  </si>
  <si>
    <t>本町（南）交差点から深井二丁目（北本市）交差点までと距離も長く、深井二丁目交差点付近はスーパーマーケット、病院、薬局、菓子店等があるため、終日交通量は多い。</t>
    <rPh sb="0" eb="2">
      <t>ほんちょう</t>
    </rPh>
    <rPh sb="3" eb="4">
      <t>みなみ</t>
    </rPh>
    <rPh sb="5" eb="8">
      <t>こうさてん</t>
    </rPh>
    <rPh sb="10" eb="12">
      <t>ふかい</t>
    </rPh>
    <rPh sb="12" eb="15">
      <t>にちょうめ</t>
    </rPh>
    <rPh sb="16" eb="18">
      <t>きたもと</t>
    </rPh>
    <rPh sb="18" eb="19">
      <t>し</t>
    </rPh>
    <rPh sb="20" eb="23">
      <t>こうさてん</t>
    </rPh>
    <rPh sb="26" eb="28">
      <t>きょり</t>
    </rPh>
    <rPh sb="29" eb="30">
      <t>なが</t>
    </rPh>
    <rPh sb="32" eb="34">
      <t>ふかい</t>
    </rPh>
    <rPh sb="34" eb="37">
      <t>にちょうめ</t>
    </rPh>
    <rPh sb="37" eb="40">
      <t>こうさてん</t>
    </rPh>
    <rPh sb="40" eb="42">
      <t>ふきん</t>
    </rPh>
    <rPh sb="53" eb="55">
      <t>びょういん</t>
    </rPh>
    <rPh sb="56" eb="58">
      <t>やっきょく</t>
    </rPh>
    <rPh sb="59" eb="61">
      <t>かし</t>
    </rPh>
    <rPh sb="61" eb="62">
      <t>てん</t>
    </rPh>
    <rPh sb="62" eb="63">
      <t>とう</t>
    </rPh>
    <rPh sb="69" eb="71">
      <t>しゅうじつ</t>
    </rPh>
    <rPh sb="71" eb="73">
      <t>こうつう</t>
    </rPh>
    <rPh sb="73" eb="74">
      <t>りょう</t>
    </rPh>
    <rPh sb="75" eb="76">
      <t>おお</t>
    </rPh>
    <phoneticPr fontId="17" type="Hiragana"/>
  </si>
  <si>
    <t>商店会全体へ花のプランターやフラワーポットを設置し、通行人へ四季折々の花を楽しんでもらうことを通じて「花のまち鴻巣」のＰＲ促進に取り組んでいます。また、毎年10月に開催される「おおとりまつり」において「ひな市」を開催し、フリーマーケット、サンマまつり等により地域に賑わいを創出している。</t>
  </si>
  <si>
    <t>鴻巣市産業観光館「ひなの里」、鴻巣市立鴻巣南小学校、鴻巣市立鴻巣中学校、勝願寺、鴻巣公園</t>
  </si>
  <si>
    <t>元市商店会</t>
  </si>
  <si>
    <t>鴻巣市本町7丁目・８丁目</t>
    <rPh sb="0" eb="3">
      <t>こうのすし</t>
    </rPh>
    <rPh sb="3" eb="5">
      <t>ほんちょう</t>
    </rPh>
    <rPh sb="6" eb="8">
      <t>ちょうめ</t>
    </rPh>
    <rPh sb="10" eb="12">
      <t>ちょうめ</t>
    </rPh>
    <phoneticPr fontId="17" type="Hiragana"/>
  </si>
  <si>
    <t>旧中山道の本町交差点が近くにあり、国道17号方面や御成橋に向かう車が多い。また、北本市方面へ向かう車も多く通行する。</t>
    <rPh sb="0" eb="4">
      <t>きゅうなかせんどう</t>
    </rPh>
    <rPh sb="5" eb="7">
      <t>ほんちょう</t>
    </rPh>
    <rPh sb="7" eb="10">
      <t>こうさてん</t>
    </rPh>
    <rPh sb="11" eb="12">
      <t>ちか</t>
    </rPh>
    <rPh sb="17" eb="19">
      <t>こくどう</t>
    </rPh>
    <rPh sb="21" eb="22">
      <t>ごう</t>
    </rPh>
    <rPh sb="22" eb="24">
      <t>ほうめん</t>
    </rPh>
    <rPh sb="25" eb="28">
      <t>おなりばし</t>
    </rPh>
    <rPh sb="29" eb="30">
      <t>む</t>
    </rPh>
    <rPh sb="32" eb="33">
      <t>くるま</t>
    </rPh>
    <rPh sb="34" eb="35">
      <t>おお</t>
    </rPh>
    <rPh sb="40" eb="42">
      <t>きたもと</t>
    </rPh>
    <rPh sb="42" eb="43">
      <t>し</t>
    </rPh>
    <rPh sb="43" eb="45">
      <t>ほうめん</t>
    </rPh>
    <rPh sb="46" eb="47">
      <t>む</t>
    </rPh>
    <rPh sb="49" eb="50">
      <t>くるま</t>
    </rPh>
    <rPh sb="51" eb="52">
      <t>おお</t>
    </rPh>
    <rPh sb="53" eb="55">
      <t>つうこう</t>
    </rPh>
    <phoneticPr fontId="17" type="Hiragana"/>
  </si>
  <si>
    <t>年会費9,600円</t>
    <rPh sb="0" eb="3">
      <t>ねんかいひ</t>
    </rPh>
    <rPh sb="8" eb="9">
      <t>えん</t>
    </rPh>
    <phoneticPr fontId="17" type="Hiragana"/>
  </si>
  <si>
    <t>鴻巣奉仕会</t>
    <rPh sb="0" eb="2">
      <t>コウノス</t>
    </rPh>
    <rPh sb="2" eb="5">
      <t>ホウシカイ</t>
    </rPh>
    <phoneticPr fontId="17"/>
  </si>
  <si>
    <t>フラワープレゼントセール　夏のビッグチャンス　お楽しみバスツアー　こうのすシネマ鑑賞券プレゼント</t>
    <rPh sb="13" eb="14">
      <t>なつ</t>
    </rPh>
    <rPh sb="24" eb="25">
      <t>たの</t>
    </rPh>
    <rPh sb="40" eb="43">
      <t>かんしょうけん</t>
    </rPh>
    <phoneticPr fontId="19" type="Hiragana"/>
  </si>
  <si>
    <t>深谷市</t>
  </si>
  <si>
    <t>稲荷町共栄会</t>
  </si>
  <si>
    <t>深谷市稲荷町2丁目</t>
    <rPh sb="0" eb="3">
      <t>フカヤシ</t>
    </rPh>
    <rPh sb="3" eb="6">
      <t>イナリチョウ</t>
    </rPh>
    <rPh sb="7" eb="9">
      <t>チョウメ</t>
    </rPh>
    <phoneticPr fontId="5"/>
  </si>
  <si>
    <t>400人/1日</t>
    <rPh sb="3" eb="4">
      <t>ヒト</t>
    </rPh>
    <rPh sb="6" eb="7">
      <t>ヒ</t>
    </rPh>
    <phoneticPr fontId="5"/>
  </si>
  <si>
    <t>年4,000円
街路灯管理費12,000円</t>
    <rPh sb="0" eb="1">
      <t>ネン</t>
    </rPh>
    <rPh sb="6" eb="7">
      <t>エン</t>
    </rPh>
    <rPh sb="8" eb="11">
      <t>ガイロトウ</t>
    </rPh>
    <rPh sb="11" eb="14">
      <t>カンリヒ</t>
    </rPh>
    <rPh sb="20" eb="21">
      <t>エン</t>
    </rPh>
    <phoneticPr fontId="5"/>
  </si>
  <si>
    <t>深谷の商店街の一番東に位置しているが、連日多くの買い物客が訪れている。これは各店舗の商品力やサービス力が非常に高く、地元の稲荷町住人のほとんどが商店会を利用しているためである。</t>
    <rPh sb="0" eb="2">
      <t>フカヤ</t>
    </rPh>
    <rPh sb="3" eb="6">
      <t>ショウテンガイ</t>
    </rPh>
    <rPh sb="7" eb="9">
      <t>イチバン</t>
    </rPh>
    <rPh sb="9" eb="10">
      <t>ヒガシ</t>
    </rPh>
    <rPh sb="11" eb="13">
      <t>イチ</t>
    </rPh>
    <rPh sb="19" eb="21">
      <t>レンジツ</t>
    </rPh>
    <rPh sb="21" eb="22">
      <t>オオ</t>
    </rPh>
    <rPh sb="24" eb="25">
      <t>カ</t>
    </rPh>
    <rPh sb="26" eb="28">
      <t>モノキャク</t>
    </rPh>
    <rPh sb="29" eb="30">
      <t>オトズ</t>
    </rPh>
    <rPh sb="38" eb="41">
      <t>カクテンポ</t>
    </rPh>
    <rPh sb="42" eb="44">
      <t>ショウヒン</t>
    </rPh>
    <rPh sb="44" eb="45">
      <t>リョク</t>
    </rPh>
    <rPh sb="50" eb="51">
      <t>リョク</t>
    </rPh>
    <rPh sb="52" eb="54">
      <t>ヒジョウ</t>
    </rPh>
    <rPh sb="55" eb="56">
      <t>タカ</t>
    </rPh>
    <rPh sb="58" eb="60">
      <t>ジモト</t>
    </rPh>
    <rPh sb="61" eb="64">
      <t>イナリチョウ</t>
    </rPh>
    <rPh sb="64" eb="66">
      <t>ジュウニン</t>
    </rPh>
    <rPh sb="72" eb="75">
      <t>ショウテンカイ</t>
    </rPh>
    <rPh sb="76" eb="78">
      <t>リヨウ</t>
    </rPh>
    <phoneticPr fontId="5"/>
  </si>
  <si>
    <t>カフェ、洋菓子店、中古品ショップ</t>
    <rPh sb="4" eb="8">
      <t>ヨウガシテン</t>
    </rPh>
    <rPh sb="9" eb="12">
      <t>チュウコヒン</t>
    </rPh>
    <phoneticPr fontId="5"/>
  </si>
  <si>
    <t>稲荷町保育園、深谷商業高校、深谷第一高校</t>
    <phoneticPr fontId="5"/>
  </si>
  <si>
    <t>起業家支援事業補助金交付制度</t>
    <rPh sb="0" eb="3">
      <t>キギョウカ</t>
    </rPh>
    <rPh sb="3" eb="5">
      <t>シエン</t>
    </rPh>
    <rPh sb="5" eb="7">
      <t>ジギョウ</t>
    </rPh>
    <rPh sb="7" eb="9">
      <t>ホジョ</t>
    </rPh>
    <rPh sb="9" eb="10">
      <t>キン</t>
    </rPh>
    <rPh sb="10" eb="12">
      <t>コウフ</t>
    </rPh>
    <rPh sb="12" eb="14">
      <t>セイド</t>
    </rPh>
    <phoneticPr fontId="22"/>
  </si>
  <si>
    <t>起業家支援事業補助金交付制度は、深谷市内にお住いの方が市内で新たに起業した方に対して、その起業に要する経費の一部を補助する制度です。対象経費は１．事務所等開設経費、２．広告宣伝費、３．商業登記費の３項目で、補助率はそれぞれ１／２以内、上限額はそれぞれ１０万円まで、最大３０万円までの補助となります。詳細は市ＨＰをご覧ください。新たに事業を始められた方は、ぜひこの制度をご活用ください。</t>
    <rPh sb="0" eb="3">
      <t>キギョウカ</t>
    </rPh>
    <rPh sb="3" eb="5">
      <t>シエン</t>
    </rPh>
    <rPh sb="5" eb="7">
      <t>ジギョウ</t>
    </rPh>
    <rPh sb="7" eb="9">
      <t>ホジョ</t>
    </rPh>
    <rPh sb="9" eb="10">
      <t>キン</t>
    </rPh>
    <rPh sb="10" eb="12">
      <t>コウフ</t>
    </rPh>
    <rPh sb="12" eb="14">
      <t>セイド</t>
    </rPh>
    <rPh sb="16" eb="19">
      <t>フカヤシ</t>
    </rPh>
    <rPh sb="19" eb="20">
      <t>ナイ</t>
    </rPh>
    <rPh sb="22" eb="23">
      <t>スマ</t>
    </rPh>
    <rPh sb="25" eb="26">
      <t>カタ</t>
    </rPh>
    <rPh sb="27" eb="29">
      <t>シナイ</t>
    </rPh>
    <rPh sb="30" eb="31">
      <t>アラ</t>
    </rPh>
    <rPh sb="33" eb="35">
      <t>キギョウ</t>
    </rPh>
    <rPh sb="37" eb="38">
      <t>カタ</t>
    </rPh>
    <rPh sb="39" eb="40">
      <t>タイ</t>
    </rPh>
    <rPh sb="45" eb="47">
      <t>キギョウ</t>
    </rPh>
    <rPh sb="48" eb="49">
      <t>ヨウ</t>
    </rPh>
    <rPh sb="51" eb="53">
      <t>ケイヒ</t>
    </rPh>
    <rPh sb="54" eb="56">
      <t>イチブ</t>
    </rPh>
    <rPh sb="57" eb="59">
      <t>ホジョ</t>
    </rPh>
    <rPh sb="61" eb="63">
      <t>セイド</t>
    </rPh>
    <rPh sb="66" eb="68">
      <t>タイショウ</t>
    </rPh>
    <rPh sb="68" eb="70">
      <t>ケイヒ</t>
    </rPh>
    <rPh sb="73" eb="75">
      <t>ジム</t>
    </rPh>
    <rPh sb="75" eb="76">
      <t>ショ</t>
    </rPh>
    <rPh sb="76" eb="77">
      <t>トウ</t>
    </rPh>
    <rPh sb="77" eb="79">
      <t>カイセツ</t>
    </rPh>
    <rPh sb="79" eb="81">
      <t>ケイヒ</t>
    </rPh>
    <rPh sb="84" eb="86">
      <t>コウコク</t>
    </rPh>
    <rPh sb="86" eb="89">
      <t>センデンヒ</t>
    </rPh>
    <rPh sb="92" eb="94">
      <t>ショウギョウ</t>
    </rPh>
    <rPh sb="94" eb="96">
      <t>トウキ</t>
    </rPh>
    <rPh sb="96" eb="97">
      <t>ヒ</t>
    </rPh>
    <rPh sb="99" eb="101">
      <t>コウモク</t>
    </rPh>
    <rPh sb="103" eb="106">
      <t>ホジョリツ</t>
    </rPh>
    <rPh sb="114" eb="116">
      <t>イナイ</t>
    </rPh>
    <rPh sb="117" eb="120">
      <t>ジョウゲンガク</t>
    </rPh>
    <rPh sb="127" eb="129">
      <t>マンエン</t>
    </rPh>
    <rPh sb="132" eb="134">
      <t>サイダイ</t>
    </rPh>
    <rPh sb="136" eb="138">
      <t>マンエン</t>
    </rPh>
    <rPh sb="141" eb="143">
      <t>ホジョ</t>
    </rPh>
    <rPh sb="149" eb="151">
      <t>ショウサイ</t>
    </rPh>
    <rPh sb="152" eb="153">
      <t>シ</t>
    </rPh>
    <rPh sb="157" eb="158">
      <t>ラン</t>
    </rPh>
    <rPh sb="163" eb="164">
      <t>アラ</t>
    </rPh>
    <rPh sb="166" eb="168">
      <t>ジギョウ</t>
    </rPh>
    <rPh sb="169" eb="170">
      <t>ハジ</t>
    </rPh>
    <rPh sb="174" eb="175">
      <t>カタ</t>
    </rPh>
    <rPh sb="181" eb="183">
      <t>セイド</t>
    </rPh>
    <rPh sb="185" eb="187">
      <t>カツヨウ</t>
    </rPh>
    <phoneticPr fontId="22"/>
  </si>
  <si>
    <t>http://www.city.fukaya.saitama.jp/business/shokougyo/syokogyohenosien/1391657265321.html</t>
  </si>
  <si>
    <t>深谷市制度融資</t>
    <rPh sb="0" eb="3">
      <t>フカヤシ</t>
    </rPh>
    <rPh sb="3" eb="5">
      <t>セイド</t>
    </rPh>
    <rPh sb="5" eb="7">
      <t>ユウシ</t>
    </rPh>
    <phoneticPr fontId="22"/>
  </si>
  <si>
    <t>市内の中小企業者のみなさまに、事業に必要な資金を低利に調達していただくため、金融機関に融資のあっせんを行っています。市内商工団体（深谷商工会議所・ふかや市商工会）にて受付窓口を設置しております。運転資金・設備資金にお困りのときはご相談ください。（注意事項：事業経営に必要な資金以外は融資あっせんできません。また、事業内容が堅実でないもの、返済見込みがないと認められる場合も同様です。信用保証協会の審査により、融資及び保証内容の変更が生じる場合がありますので、ご了承ください。）</t>
    <rPh sb="0" eb="2">
      <t>シナイ</t>
    </rPh>
    <rPh sb="3" eb="5">
      <t>チュウショウ</t>
    </rPh>
    <rPh sb="5" eb="7">
      <t>キギョウ</t>
    </rPh>
    <rPh sb="7" eb="8">
      <t>シャ</t>
    </rPh>
    <rPh sb="15" eb="17">
      <t>ジギョウ</t>
    </rPh>
    <rPh sb="18" eb="20">
      <t>ヒツヨウ</t>
    </rPh>
    <rPh sb="21" eb="23">
      <t>シキン</t>
    </rPh>
    <rPh sb="24" eb="26">
      <t>テイリ</t>
    </rPh>
    <rPh sb="27" eb="29">
      <t>チョウタツ</t>
    </rPh>
    <rPh sb="38" eb="40">
      <t>キンユウ</t>
    </rPh>
    <rPh sb="40" eb="42">
      <t>キカン</t>
    </rPh>
    <rPh sb="43" eb="45">
      <t>ユウシ</t>
    </rPh>
    <rPh sb="51" eb="52">
      <t>オコナ</t>
    </rPh>
    <rPh sb="58" eb="60">
      <t>シナイ</t>
    </rPh>
    <rPh sb="60" eb="62">
      <t>ショウコウ</t>
    </rPh>
    <rPh sb="62" eb="64">
      <t>ダンタイ</t>
    </rPh>
    <rPh sb="65" eb="67">
      <t>フカヤ</t>
    </rPh>
    <rPh sb="67" eb="69">
      <t>ショウコウ</t>
    </rPh>
    <rPh sb="69" eb="72">
      <t>カイギショ</t>
    </rPh>
    <rPh sb="76" eb="77">
      <t>シ</t>
    </rPh>
    <rPh sb="77" eb="80">
      <t>ショウコウカイ</t>
    </rPh>
    <rPh sb="83" eb="85">
      <t>ウケツケ</t>
    </rPh>
    <rPh sb="85" eb="87">
      <t>マドグチ</t>
    </rPh>
    <rPh sb="88" eb="90">
      <t>セッチ</t>
    </rPh>
    <rPh sb="97" eb="99">
      <t>ウンテン</t>
    </rPh>
    <rPh sb="99" eb="101">
      <t>シキン</t>
    </rPh>
    <rPh sb="102" eb="104">
      <t>セツビ</t>
    </rPh>
    <rPh sb="104" eb="106">
      <t>シキン</t>
    </rPh>
    <rPh sb="108" eb="109">
      <t>コマ</t>
    </rPh>
    <rPh sb="115" eb="117">
      <t>ソウダン</t>
    </rPh>
    <rPh sb="123" eb="125">
      <t>チュウイ</t>
    </rPh>
    <rPh sb="125" eb="127">
      <t>ジコウ</t>
    </rPh>
    <rPh sb="128" eb="130">
      <t>ジギョウ</t>
    </rPh>
    <rPh sb="130" eb="132">
      <t>ケイエイ</t>
    </rPh>
    <rPh sb="133" eb="135">
      <t>ヒツヨウ</t>
    </rPh>
    <rPh sb="136" eb="138">
      <t>シキン</t>
    </rPh>
    <rPh sb="138" eb="140">
      <t>イガイ</t>
    </rPh>
    <rPh sb="141" eb="143">
      <t>ユウシ</t>
    </rPh>
    <rPh sb="156" eb="158">
      <t>ジギョウ</t>
    </rPh>
    <rPh sb="158" eb="160">
      <t>ナイヨウ</t>
    </rPh>
    <rPh sb="161" eb="163">
      <t>ケンジツ</t>
    </rPh>
    <rPh sb="169" eb="171">
      <t>ヘンサイ</t>
    </rPh>
    <rPh sb="171" eb="173">
      <t>ミコ</t>
    </rPh>
    <rPh sb="178" eb="179">
      <t>ミト</t>
    </rPh>
    <rPh sb="183" eb="185">
      <t>バアイ</t>
    </rPh>
    <rPh sb="186" eb="188">
      <t>ドウヨウ</t>
    </rPh>
    <rPh sb="191" eb="193">
      <t>シンヨウ</t>
    </rPh>
    <rPh sb="193" eb="195">
      <t>ホショウ</t>
    </rPh>
    <rPh sb="195" eb="197">
      <t>キョウカイ</t>
    </rPh>
    <rPh sb="198" eb="200">
      <t>シンサ</t>
    </rPh>
    <rPh sb="204" eb="206">
      <t>ユウシ</t>
    </rPh>
    <rPh sb="206" eb="207">
      <t>オヨ</t>
    </rPh>
    <rPh sb="208" eb="210">
      <t>ホショウ</t>
    </rPh>
    <rPh sb="210" eb="212">
      <t>ナイヨウ</t>
    </rPh>
    <rPh sb="213" eb="215">
      <t>ヘンコウ</t>
    </rPh>
    <rPh sb="216" eb="217">
      <t>ショウ</t>
    </rPh>
    <rPh sb="219" eb="221">
      <t>バアイ</t>
    </rPh>
    <rPh sb="230" eb="232">
      <t>リョウショウ</t>
    </rPh>
    <phoneticPr fontId="22"/>
  </si>
  <si>
    <t>http://www.city.fukaya.saitama.jp/soshiki/sangyoshinko/shokoshinkou/tanto/shokogyo/shokogyoshaenosien/1391645446295.html</t>
    <phoneticPr fontId="5"/>
  </si>
  <si>
    <t>深谷市中心市街地空き店舗等出店促進補助金</t>
  </si>
  <si>
    <t>中心市街地の商店街の空洞化を抑制し、商業の振興を図り、活力と魅力ある商店街づくりを推進するため、空き店舗・空き家・空き事務所を活用し、新規に出店する事業に対し、補助金を交付します。補助率は1/2、補助上限額５０万円。</t>
    <rPh sb="90" eb="93">
      <t>ホジョリツ</t>
    </rPh>
    <rPh sb="98" eb="100">
      <t>ホジョ</t>
    </rPh>
    <rPh sb="100" eb="103">
      <t>ジョウゲンガク</t>
    </rPh>
    <rPh sb="105" eb="107">
      <t>マンエン</t>
    </rPh>
    <phoneticPr fontId="22"/>
  </si>
  <si>
    <t>http://www.city.fukaya.saitama.jp/business/shokougyo/syokogyohenosien/1391657265321.html</t>
    <phoneticPr fontId="5"/>
  </si>
  <si>
    <t>仲町勉強会</t>
  </si>
  <si>
    <t>深谷市仲町</t>
    <rPh sb="0" eb="3">
      <t>フカヤシ</t>
    </rPh>
    <rPh sb="3" eb="5">
      <t>ナカチョウ</t>
    </rPh>
    <phoneticPr fontId="5"/>
  </si>
  <si>
    <t>月１回（全12回）</t>
    <rPh sb="0" eb="1">
      <t>ツキ</t>
    </rPh>
    <rPh sb="2" eb="3">
      <t>カイ</t>
    </rPh>
    <rPh sb="4" eb="5">
      <t>ゼン</t>
    </rPh>
    <rPh sb="7" eb="8">
      <t>カイ</t>
    </rPh>
    <phoneticPr fontId="5"/>
  </si>
  <si>
    <t>1,500人/1日</t>
    <rPh sb="5" eb="6">
      <t>ヒト</t>
    </rPh>
    <rPh sb="8" eb="9">
      <t>ヒ</t>
    </rPh>
    <phoneticPr fontId="5"/>
  </si>
  <si>
    <t>深谷の市街地で、中心に位置する商店会である。深谷駅から深谷市へ向かうために多くの人がこの商店会の道を通行し、日中は仲町近隣の銀行へ訪れる人も多い。また、商店会で行われる、ほとんどのイベントがここ仲町で開催されるため、深谷市の商店街の顔とも言える。</t>
    <rPh sb="0" eb="2">
      <t>フカヤ</t>
    </rPh>
    <rPh sb="3" eb="6">
      <t>シガイチ</t>
    </rPh>
    <rPh sb="8" eb="10">
      <t>チュウシン</t>
    </rPh>
    <rPh sb="11" eb="13">
      <t>イチ</t>
    </rPh>
    <rPh sb="15" eb="18">
      <t>ショウテンカイ</t>
    </rPh>
    <rPh sb="22" eb="25">
      <t>フカヤエキ</t>
    </rPh>
    <rPh sb="27" eb="30">
      <t>フカヤシ</t>
    </rPh>
    <rPh sb="31" eb="32">
      <t>ム</t>
    </rPh>
    <rPh sb="37" eb="38">
      <t>オオ</t>
    </rPh>
    <rPh sb="40" eb="41">
      <t>ヒト</t>
    </rPh>
    <rPh sb="44" eb="47">
      <t>ショウテンカイ</t>
    </rPh>
    <rPh sb="48" eb="49">
      <t>ミチ</t>
    </rPh>
    <rPh sb="50" eb="52">
      <t>ツウコウ</t>
    </rPh>
    <rPh sb="54" eb="56">
      <t>ニッチュウ</t>
    </rPh>
    <rPh sb="57" eb="59">
      <t>ナカチョウ</t>
    </rPh>
    <rPh sb="59" eb="61">
      <t>キンリン</t>
    </rPh>
    <rPh sb="62" eb="64">
      <t>ギンコウ</t>
    </rPh>
    <rPh sb="65" eb="66">
      <t>オトズ</t>
    </rPh>
    <rPh sb="68" eb="69">
      <t>ヒト</t>
    </rPh>
    <rPh sb="70" eb="71">
      <t>オオ</t>
    </rPh>
    <rPh sb="76" eb="79">
      <t>ショウテンカイ</t>
    </rPh>
    <rPh sb="80" eb="81">
      <t>オコナ</t>
    </rPh>
    <rPh sb="97" eb="99">
      <t>ナカチョウ</t>
    </rPh>
    <rPh sb="100" eb="102">
      <t>カイサイ</t>
    </rPh>
    <rPh sb="108" eb="111">
      <t>フカヤシ</t>
    </rPh>
    <rPh sb="112" eb="115">
      <t>ショウテンガイ</t>
    </rPh>
    <rPh sb="116" eb="117">
      <t>カオ</t>
    </rPh>
    <rPh sb="119" eb="120">
      <t>イ</t>
    </rPh>
    <phoneticPr fontId="5"/>
  </si>
  <si>
    <t>深谷市役所、埼玉りそな銀行深谷支店、足利銀行深谷支店</t>
    <phoneticPr fontId="5"/>
  </si>
  <si>
    <t>西島商友会</t>
  </si>
  <si>
    <t>深谷市西島町2丁目</t>
    <rPh sb="0" eb="3">
      <t>フカヤシ</t>
    </rPh>
    <rPh sb="3" eb="6">
      <t>ニシジマチョウ</t>
    </rPh>
    <rPh sb="7" eb="9">
      <t>チョウメ</t>
    </rPh>
    <phoneticPr fontId="5"/>
  </si>
  <si>
    <t>1,700人/1日</t>
    <rPh sb="5" eb="6">
      <t>ヒト</t>
    </rPh>
    <rPh sb="8" eb="9">
      <t>ヒ</t>
    </rPh>
    <phoneticPr fontId="5"/>
  </si>
  <si>
    <t>深谷駅周辺一帯の店舗が加盟している商店会。立地条件は非常に良く、通行量も深谷の商店会の中では一番多い。特徴としてファーストフード店やレストラン、居酒屋、スナックなど飲食店が多い。深谷商工会議所が運営している屋台村も、ここ西島町地内にある他、商店街連合会が主体となって空き店舗を活用した「渋沢栄一翁ふるさと館OAK」もある。</t>
    <rPh sb="0" eb="3">
      <t>フカヤエキ</t>
    </rPh>
    <rPh sb="3" eb="5">
      <t>シュウヘン</t>
    </rPh>
    <rPh sb="5" eb="7">
      <t>イッタイ</t>
    </rPh>
    <rPh sb="8" eb="10">
      <t>テンポ</t>
    </rPh>
    <rPh sb="11" eb="13">
      <t>カメイ</t>
    </rPh>
    <rPh sb="17" eb="20">
      <t>ショウテンカイ</t>
    </rPh>
    <rPh sb="21" eb="25">
      <t>リッチジョウケン</t>
    </rPh>
    <rPh sb="26" eb="28">
      <t>ヒジョウ</t>
    </rPh>
    <rPh sb="29" eb="30">
      <t>ヨ</t>
    </rPh>
    <rPh sb="32" eb="35">
      <t>ツウコウリョウ</t>
    </rPh>
    <rPh sb="36" eb="38">
      <t>フカヤ</t>
    </rPh>
    <rPh sb="39" eb="42">
      <t>ショウテンカイ</t>
    </rPh>
    <rPh sb="43" eb="44">
      <t>ナカ</t>
    </rPh>
    <rPh sb="46" eb="48">
      <t>イチバン</t>
    </rPh>
    <rPh sb="48" eb="49">
      <t>オオ</t>
    </rPh>
    <rPh sb="51" eb="53">
      <t>トクチョウ</t>
    </rPh>
    <rPh sb="64" eb="65">
      <t>テン</t>
    </rPh>
    <rPh sb="72" eb="75">
      <t>イザカヤ</t>
    </rPh>
    <rPh sb="82" eb="85">
      <t>インショクテン</t>
    </rPh>
    <rPh sb="86" eb="87">
      <t>オオ</t>
    </rPh>
    <rPh sb="89" eb="91">
      <t>フカヤ</t>
    </rPh>
    <rPh sb="91" eb="96">
      <t>ショウコウカイギショ</t>
    </rPh>
    <rPh sb="97" eb="99">
      <t>ウンエイ</t>
    </rPh>
    <rPh sb="103" eb="106">
      <t>ヤタイムラ</t>
    </rPh>
    <rPh sb="110" eb="113">
      <t>ニシジマチョウ</t>
    </rPh>
    <rPh sb="113" eb="115">
      <t>チナイ</t>
    </rPh>
    <rPh sb="118" eb="119">
      <t>ホカ</t>
    </rPh>
    <rPh sb="120" eb="123">
      <t>ショウテンガイ</t>
    </rPh>
    <rPh sb="123" eb="126">
      <t>レンゴウカイ</t>
    </rPh>
    <rPh sb="127" eb="129">
      <t>シュタイ</t>
    </rPh>
    <rPh sb="133" eb="134">
      <t>ア</t>
    </rPh>
    <rPh sb="135" eb="137">
      <t>テンポ</t>
    </rPh>
    <rPh sb="138" eb="140">
      <t>カツヨウ</t>
    </rPh>
    <rPh sb="143" eb="148">
      <t>シブサワエイイチオウ</t>
    </rPh>
    <rPh sb="152" eb="153">
      <t>カン</t>
    </rPh>
    <phoneticPr fontId="5"/>
  </si>
  <si>
    <t>飲食店</t>
    <rPh sb="0" eb="3">
      <t>インショクテン</t>
    </rPh>
    <phoneticPr fontId="5"/>
  </si>
  <si>
    <t>深谷駅、スポーツジム、専門学校（葵メディカルアカデミー）、埼玉りそな銀行深谷支店、埼玉縣信用金庫深谷支店、屋台村ふっかちゃん横丁、渋沢栄一翁ふるさと館OAK</t>
    <phoneticPr fontId="5"/>
  </si>
  <si>
    <t>深谷商業奉仕会</t>
  </si>
  <si>
    <t>深谷市深谷町</t>
    <rPh sb="0" eb="3">
      <t>フカヤシ</t>
    </rPh>
    <rPh sb="3" eb="6">
      <t>フカヤチョウ</t>
    </rPh>
    <phoneticPr fontId="5"/>
  </si>
  <si>
    <t>300人/1日</t>
    <rPh sb="3" eb="4">
      <t>ヒト</t>
    </rPh>
    <rPh sb="6" eb="7">
      <t>ヒ</t>
    </rPh>
    <phoneticPr fontId="5"/>
  </si>
  <si>
    <t>深谷TMOによる深谷シネマ、七ツ梅内の店舗とともに、イベントを開催。その他、七夕まつりや妙見市、歳末大売出しなど。</t>
    <rPh sb="0" eb="2">
      <t>フカヤ</t>
    </rPh>
    <rPh sb="8" eb="10">
      <t>フカヤ</t>
    </rPh>
    <rPh sb="14" eb="15">
      <t>ナナ</t>
    </rPh>
    <rPh sb="16" eb="17">
      <t>ウメ</t>
    </rPh>
    <rPh sb="17" eb="18">
      <t>ナイ</t>
    </rPh>
    <rPh sb="19" eb="21">
      <t>テンポ</t>
    </rPh>
    <rPh sb="31" eb="33">
      <t>カイサイ</t>
    </rPh>
    <rPh sb="36" eb="37">
      <t>ホカ</t>
    </rPh>
    <rPh sb="38" eb="40">
      <t>タナバタ</t>
    </rPh>
    <rPh sb="44" eb="46">
      <t>ミョウケン</t>
    </rPh>
    <rPh sb="46" eb="47">
      <t>イチ</t>
    </rPh>
    <rPh sb="48" eb="50">
      <t>サイマツ</t>
    </rPh>
    <rPh sb="50" eb="53">
      <t>オオウリダ</t>
    </rPh>
    <phoneticPr fontId="5"/>
  </si>
  <si>
    <t>七ツ梅横丁、深谷シネマ</t>
    <phoneticPr fontId="5"/>
  </si>
  <si>
    <t>本住町深光会</t>
  </si>
  <si>
    <t>深谷市本住町</t>
    <rPh sb="0" eb="3">
      <t>フカヤシ</t>
    </rPh>
    <rPh sb="3" eb="6">
      <t>モトスミチョウ</t>
    </rPh>
    <phoneticPr fontId="5"/>
  </si>
  <si>
    <t>250人/1日</t>
    <rPh sb="3" eb="4">
      <t>ヒト</t>
    </rPh>
    <rPh sb="6" eb="7">
      <t>ヒ</t>
    </rPh>
    <phoneticPr fontId="5"/>
  </si>
  <si>
    <t>年9,000円</t>
    <rPh sb="0" eb="1">
      <t>ネン</t>
    </rPh>
    <rPh sb="6" eb="7">
      <t>エン</t>
    </rPh>
    <phoneticPr fontId="5"/>
  </si>
  <si>
    <t>店舗数は多いが周辺に集客施設等がなく、各店舗の魅力で集客している。現在は会としてイベントは行っていないが、後継者の数が一番多い商店会であり、今後は若手商店主によるイベントが行われる可能性が高い。</t>
    <rPh sb="0" eb="3">
      <t>テンポスウ</t>
    </rPh>
    <rPh sb="4" eb="5">
      <t>オオ</t>
    </rPh>
    <rPh sb="7" eb="9">
      <t>シュウヘン</t>
    </rPh>
    <rPh sb="10" eb="12">
      <t>シュウキャク</t>
    </rPh>
    <rPh sb="12" eb="14">
      <t>シセツ</t>
    </rPh>
    <rPh sb="14" eb="15">
      <t>トウ</t>
    </rPh>
    <rPh sb="19" eb="22">
      <t>カクテンポ</t>
    </rPh>
    <rPh sb="23" eb="25">
      <t>ミリョク</t>
    </rPh>
    <rPh sb="26" eb="28">
      <t>シュウキャク</t>
    </rPh>
    <rPh sb="33" eb="35">
      <t>ゲンザイ</t>
    </rPh>
    <rPh sb="36" eb="37">
      <t>カイ</t>
    </rPh>
    <rPh sb="45" eb="46">
      <t>オコナ</t>
    </rPh>
    <rPh sb="53" eb="56">
      <t>コウケイシャ</t>
    </rPh>
    <rPh sb="57" eb="58">
      <t>カズ</t>
    </rPh>
    <rPh sb="59" eb="61">
      <t>イチバン</t>
    </rPh>
    <rPh sb="61" eb="62">
      <t>オオ</t>
    </rPh>
    <rPh sb="63" eb="66">
      <t>ショウテンカイ</t>
    </rPh>
    <rPh sb="70" eb="72">
      <t>コンゴ</t>
    </rPh>
    <rPh sb="73" eb="75">
      <t>ワカテ</t>
    </rPh>
    <rPh sb="75" eb="78">
      <t>ショウテンシュ</t>
    </rPh>
    <rPh sb="86" eb="87">
      <t>オコナ</t>
    </rPh>
    <rPh sb="90" eb="93">
      <t>カノウセイ</t>
    </rPh>
    <rPh sb="94" eb="95">
      <t>タカ</t>
    </rPh>
    <phoneticPr fontId="5"/>
  </si>
  <si>
    <t>洋菓子店、土産店</t>
    <rPh sb="0" eb="3">
      <t>ヨウガシ</t>
    </rPh>
    <rPh sb="3" eb="4">
      <t>テン</t>
    </rPh>
    <rPh sb="5" eb="8">
      <t>ミヤゲテン</t>
    </rPh>
    <phoneticPr fontId="5"/>
  </si>
  <si>
    <t>深谷市</t>
    <phoneticPr fontId="8"/>
  </si>
  <si>
    <t>深谷商店街連合会</t>
    <rPh sb="2" eb="5">
      <t>ショウテンガイ</t>
    </rPh>
    <rPh sb="5" eb="8">
      <t>レンゴウカイ</t>
    </rPh>
    <phoneticPr fontId="8"/>
  </si>
  <si>
    <t>月1回</t>
    <rPh sb="0" eb="1">
      <t>ツキ</t>
    </rPh>
    <rPh sb="2" eb="3">
      <t>カイ</t>
    </rPh>
    <phoneticPr fontId="5"/>
  </si>
  <si>
    <t>4,000人/1日</t>
    <rPh sb="5" eb="6">
      <t>ヒト</t>
    </rPh>
    <rPh sb="8" eb="9">
      <t>ヒ</t>
    </rPh>
    <phoneticPr fontId="5"/>
  </si>
  <si>
    <t>1商店会
100,000円</t>
    <rPh sb="1" eb="4">
      <t>ショウテンカイ</t>
    </rPh>
    <rPh sb="12" eb="13">
      <t>エン</t>
    </rPh>
    <phoneticPr fontId="5"/>
  </si>
  <si>
    <t>深谷市の中心市街地にある５つの商店街、稲荷町共栄会、仲町勉強会、西島商友会、深谷商業奉仕会、本住町深光会からなる人団体で、各商店会で協力してイベントや販売促進・勉強会などを開催している。</t>
    <rPh sb="0" eb="3">
      <t>フカヤシ</t>
    </rPh>
    <rPh sb="4" eb="6">
      <t>チュウシン</t>
    </rPh>
    <rPh sb="6" eb="9">
      <t>シガイチ</t>
    </rPh>
    <rPh sb="15" eb="18">
      <t>ショウテンガイ</t>
    </rPh>
    <rPh sb="19" eb="22">
      <t>イナリチョウ</t>
    </rPh>
    <rPh sb="22" eb="25">
      <t>キョウエイカイ</t>
    </rPh>
    <rPh sb="26" eb="28">
      <t>ナカチョウ</t>
    </rPh>
    <rPh sb="28" eb="31">
      <t>ベンキョウカイ</t>
    </rPh>
    <rPh sb="32" eb="34">
      <t>ニシジマ</t>
    </rPh>
    <rPh sb="34" eb="37">
      <t>ショウユウカイ</t>
    </rPh>
    <rPh sb="38" eb="40">
      <t>フカヤ</t>
    </rPh>
    <rPh sb="40" eb="42">
      <t>ショウギョウ</t>
    </rPh>
    <rPh sb="42" eb="45">
      <t>ホウシカイ</t>
    </rPh>
    <rPh sb="46" eb="49">
      <t>モトスミチョウ</t>
    </rPh>
    <rPh sb="49" eb="52">
      <t>シンコウカイ</t>
    </rPh>
    <rPh sb="56" eb="59">
      <t>ニンダンタイ</t>
    </rPh>
    <rPh sb="61" eb="65">
      <t>カクショウテンカイ</t>
    </rPh>
    <rPh sb="66" eb="68">
      <t>キョウリョク</t>
    </rPh>
    <rPh sb="75" eb="79">
      <t>ハンバイソクシン</t>
    </rPh>
    <rPh sb="80" eb="83">
      <t>ベンキョウカイ</t>
    </rPh>
    <rPh sb="86" eb="88">
      <t>カイサイ</t>
    </rPh>
    <phoneticPr fontId="5"/>
  </si>
  <si>
    <t>上尾市</t>
  </si>
  <si>
    <t>上尾愛宕商店会</t>
  </si>
  <si>
    <t>上尾市愛宕１丁目</t>
    <rPh sb="0" eb="3">
      <t>アゲオシ</t>
    </rPh>
    <rPh sb="3" eb="5">
      <t>アタゴ</t>
    </rPh>
    <rPh sb="6" eb="8">
      <t>チョウメ</t>
    </rPh>
    <phoneticPr fontId="5"/>
  </si>
  <si>
    <t>5回</t>
    <rPh sb="1" eb="2">
      <t>カイ</t>
    </rPh>
    <phoneticPr fontId="5"/>
  </si>
  <si>
    <t>上尾商工会議所主催の事業に参加。7月24日の愛宕神社の祭礼、協力、節分祭協力等。</t>
    <rPh sb="0" eb="2">
      <t>アゲオ</t>
    </rPh>
    <rPh sb="2" eb="7">
      <t>ショウコウカイギショ</t>
    </rPh>
    <rPh sb="7" eb="9">
      <t>シュサイ</t>
    </rPh>
    <rPh sb="10" eb="12">
      <t>ジギョウ</t>
    </rPh>
    <rPh sb="13" eb="15">
      <t>サンカ</t>
    </rPh>
    <rPh sb="17" eb="18">
      <t>ガツ</t>
    </rPh>
    <rPh sb="20" eb="21">
      <t>ニチ</t>
    </rPh>
    <rPh sb="22" eb="26">
      <t>アタゴジンジャ</t>
    </rPh>
    <rPh sb="27" eb="29">
      <t>サイレイ</t>
    </rPh>
    <rPh sb="30" eb="32">
      <t>キョウリョク</t>
    </rPh>
    <rPh sb="33" eb="35">
      <t>セツブン</t>
    </rPh>
    <rPh sb="35" eb="36">
      <t>マツ</t>
    </rPh>
    <rPh sb="36" eb="38">
      <t>キョウリョク</t>
    </rPh>
    <rPh sb="38" eb="39">
      <t>トウ</t>
    </rPh>
    <phoneticPr fontId="5"/>
  </si>
  <si>
    <t>レストラン、食堂、コンビニ等</t>
    <rPh sb="6" eb="8">
      <t>ショクドウ</t>
    </rPh>
    <rPh sb="13" eb="14">
      <t>トウ</t>
    </rPh>
    <phoneticPr fontId="5"/>
  </si>
  <si>
    <t>住宅地
線路沿い（バス等））</t>
    <rPh sb="0" eb="3">
      <t>ジュウタクチ</t>
    </rPh>
    <rPh sb="4" eb="7">
      <t>センロゾ</t>
    </rPh>
    <rPh sb="11" eb="12">
      <t>トウ</t>
    </rPh>
    <phoneticPr fontId="5"/>
  </si>
  <si>
    <t>イオンスタイル、業務スーパー、山田電機、スーパーバリュー</t>
    <rPh sb="8" eb="10">
      <t>ギョウム</t>
    </rPh>
    <rPh sb="15" eb="17">
      <t>ヤマダ</t>
    </rPh>
    <rPh sb="17" eb="19">
      <t>デンキ</t>
    </rPh>
    <phoneticPr fontId="5"/>
  </si>
  <si>
    <t>上尾運動公園、愛宕神社</t>
    <rPh sb="7" eb="11">
      <t>アタゴジンジャ</t>
    </rPh>
    <phoneticPr fontId="5"/>
  </si>
  <si>
    <t>上尾柏四繁栄会</t>
  </si>
  <si>
    <t>上尾市柏座４丁目</t>
    <rPh sb="0" eb="5">
      <t>アゲオシカシワザ</t>
    </rPh>
    <rPh sb="6" eb="8">
      <t>チョウメ</t>
    </rPh>
    <phoneticPr fontId="5"/>
  </si>
  <si>
    <t>2回</t>
    <rPh sb="1" eb="2">
      <t>カイ</t>
    </rPh>
    <phoneticPr fontId="5"/>
  </si>
  <si>
    <t>特になし</t>
    <rPh sb="0" eb="1">
      <t>トク</t>
    </rPh>
    <phoneticPr fontId="5"/>
  </si>
  <si>
    <t>上尾市</t>
    <phoneticPr fontId="8"/>
  </si>
  <si>
    <t>ショーサン通り商店街</t>
    <rPh sb="5" eb="6">
      <t>トオ</t>
    </rPh>
    <rPh sb="7" eb="10">
      <t>ショウテンガイ</t>
    </rPh>
    <phoneticPr fontId="5"/>
  </si>
  <si>
    <t>上尾市谷津２丁目</t>
  </si>
  <si>
    <t>平成23年</t>
    <rPh sb="0" eb="2">
      <t>ヘイセイ</t>
    </rPh>
    <rPh sb="4" eb="5">
      <t>ネン</t>
    </rPh>
    <phoneticPr fontId="5"/>
  </si>
  <si>
    <t>12回</t>
    <rPh sb="2" eb="3">
      <t>カイ</t>
    </rPh>
    <phoneticPr fontId="5"/>
  </si>
  <si>
    <t>年12、000円</t>
    <rPh sb="0" eb="1">
      <t>ネン</t>
    </rPh>
    <rPh sb="7" eb="8">
      <t>エン</t>
    </rPh>
    <phoneticPr fontId="5"/>
  </si>
  <si>
    <t>商店街の規約の中に書かれている目的の1つとしての商店街の通行量の増加を目的として、新たな活動を考え、実行しています。</t>
    <rPh sb="4" eb="6">
      <t>キヤク</t>
    </rPh>
    <rPh sb="7" eb="8">
      <t>ナカ</t>
    </rPh>
    <rPh sb="9" eb="10">
      <t>カ</t>
    </rPh>
    <rPh sb="15" eb="17">
      <t>モクテキ</t>
    </rPh>
    <rPh sb="24" eb="27">
      <t>ショウテンガイ</t>
    </rPh>
    <rPh sb="28" eb="31">
      <t>ツウコウリョウ</t>
    </rPh>
    <rPh sb="32" eb="34">
      <t>ゾウカ</t>
    </rPh>
    <rPh sb="35" eb="37">
      <t>モクテキ</t>
    </rPh>
    <rPh sb="41" eb="42">
      <t>アラ</t>
    </rPh>
    <rPh sb="44" eb="46">
      <t>カツドウ</t>
    </rPh>
    <rPh sb="47" eb="48">
      <t>カンガ</t>
    </rPh>
    <rPh sb="50" eb="52">
      <t>ジッコウ</t>
    </rPh>
    <phoneticPr fontId="5"/>
  </si>
  <si>
    <t>なるべく現会員と競合しないで、人を集めることができる業種</t>
    <rPh sb="4" eb="7">
      <t>ゲンカイイン</t>
    </rPh>
    <rPh sb="8" eb="10">
      <t>キョウゴウ</t>
    </rPh>
    <rPh sb="15" eb="16">
      <t>ヒト</t>
    </rPh>
    <rPh sb="17" eb="18">
      <t>アツ</t>
    </rPh>
    <rPh sb="26" eb="28">
      <t>ギョウシュ</t>
    </rPh>
    <phoneticPr fontId="5"/>
  </si>
  <si>
    <t>駅前</t>
    <rPh sb="0" eb="2">
      <t>エキマエ</t>
    </rPh>
    <phoneticPr fontId="5"/>
  </si>
  <si>
    <t>イトーヨーカ堂、上尾駅、　谷津観音</t>
    <rPh sb="6" eb="7">
      <t>ドウ</t>
    </rPh>
    <rPh sb="8" eb="11">
      <t>アゲオエキ</t>
    </rPh>
    <rPh sb="13" eb="17">
      <t>ヤツカンノン</t>
    </rPh>
    <phoneticPr fontId="5"/>
  </si>
  <si>
    <t>上尾市役所通り商店街</t>
  </si>
  <si>
    <t>上尾市宮本町</t>
    <rPh sb="0" eb="3">
      <t>アゲオシ</t>
    </rPh>
    <rPh sb="3" eb="6">
      <t>ミヤモトチョウ</t>
    </rPh>
    <phoneticPr fontId="5"/>
  </si>
  <si>
    <t>上尾すずらん通り商店会</t>
    <phoneticPr fontId="5"/>
  </si>
  <si>
    <t>上尾市上町１丁目</t>
    <rPh sb="0" eb="3">
      <t>ア</t>
    </rPh>
    <rPh sb="3" eb="4">
      <t>ウエ</t>
    </rPh>
    <rPh sb="4" eb="5">
      <t>チョウ</t>
    </rPh>
    <rPh sb="6" eb="8">
      <t>チョウメ</t>
    </rPh>
    <phoneticPr fontId="5"/>
  </si>
  <si>
    <t>０回</t>
    <rPh sb="1" eb="2">
      <t>カイ</t>
    </rPh>
    <phoneticPr fontId="5"/>
  </si>
  <si>
    <t>上尾仲町商店会</t>
  </si>
  <si>
    <t>上尾市仲町１丁目</t>
    <rPh sb="0" eb="3">
      <t>アゲオシ</t>
    </rPh>
    <rPh sb="3" eb="5">
      <t>ナカチョウ</t>
    </rPh>
    <rPh sb="6" eb="8">
      <t>チョウメ</t>
    </rPh>
    <phoneticPr fontId="5"/>
  </si>
  <si>
    <t>６～７回</t>
    <rPh sb="3" eb="4">
      <t>カイ</t>
    </rPh>
    <phoneticPr fontId="5"/>
  </si>
  <si>
    <t>月1、000円</t>
    <rPh sb="0" eb="1">
      <t>ツキ</t>
    </rPh>
    <rPh sb="6" eb="7">
      <t>エン</t>
    </rPh>
    <phoneticPr fontId="5"/>
  </si>
  <si>
    <t>神社での正月の甘酒。節分祭。上尾商店街連合会事業の参加。</t>
    <rPh sb="0" eb="2">
      <t>ジンジャ</t>
    </rPh>
    <rPh sb="4" eb="6">
      <t>ショウガツ</t>
    </rPh>
    <rPh sb="7" eb="9">
      <t>アマサケ</t>
    </rPh>
    <rPh sb="10" eb="13">
      <t>セツブンサイ</t>
    </rPh>
    <rPh sb="14" eb="16">
      <t>アゲオ</t>
    </rPh>
    <rPh sb="16" eb="19">
      <t>ショウテンガイ</t>
    </rPh>
    <rPh sb="19" eb="22">
      <t>レンゴウカイ</t>
    </rPh>
    <rPh sb="22" eb="24">
      <t>ジギョウ</t>
    </rPh>
    <rPh sb="25" eb="27">
      <t>サンカ</t>
    </rPh>
    <phoneticPr fontId="5"/>
  </si>
  <si>
    <t>蕎麦屋</t>
    <rPh sb="0" eb="3">
      <t>ソバヤ</t>
    </rPh>
    <phoneticPr fontId="5"/>
  </si>
  <si>
    <t>駅前、路線沿い（バス等）</t>
    <rPh sb="0" eb="2">
      <t>エキマエ</t>
    </rPh>
    <rPh sb="3" eb="6">
      <t>ロセンゾ</t>
    </rPh>
    <rPh sb="10" eb="11">
      <t>トウ</t>
    </rPh>
    <phoneticPr fontId="5"/>
  </si>
  <si>
    <t>ファミリーマート</t>
    <phoneticPr fontId="5"/>
  </si>
  <si>
    <t>丸広百貨店、氷川鍬神社、</t>
    <phoneticPr fontId="5"/>
  </si>
  <si>
    <t>ｱﾘｺﾍﾞ-ﾙ上尾ﾃﾞﾊﾟ-ﾄ館出店者会</t>
  </si>
  <si>
    <t>上尾市宮本町</t>
    <rPh sb="0" eb="3">
      <t>ア</t>
    </rPh>
    <rPh sb="3" eb="6">
      <t>ミヤモトチョウ</t>
    </rPh>
    <phoneticPr fontId="5"/>
  </si>
  <si>
    <t>6回</t>
    <rPh sb="1" eb="2">
      <t>カイ</t>
    </rPh>
    <phoneticPr fontId="5"/>
  </si>
  <si>
    <t>月5、000円</t>
    <rPh sb="0" eb="1">
      <t>ツキ</t>
    </rPh>
    <rPh sb="6" eb="7">
      <t>エン</t>
    </rPh>
    <phoneticPr fontId="5"/>
  </si>
  <si>
    <t>販促事業として、丸広百貨店との合同売出しやX'masに専門店単独イベント等を実施している。また会員の親睦を目的とし、ゴルフや懇親会等も実施している。</t>
    <rPh sb="0" eb="4">
      <t>ハンソクジギョウ</t>
    </rPh>
    <rPh sb="8" eb="13">
      <t>マルヒロヒャッカテン</t>
    </rPh>
    <rPh sb="15" eb="18">
      <t>ゴウドウウ</t>
    </rPh>
    <rPh sb="18" eb="19">
      <t>ダ</t>
    </rPh>
    <rPh sb="27" eb="30">
      <t>センモンテン</t>
    </rPh>
    <rPh sb="30" eb="32">
      <t>タンドク</t>
    </rPh>
    <rPh sb="36" eb="37">
      <t>ナド</t>
    </rPh>
    <rPh sb="38" eb="40">
      <t>ジッシ</t>
    </rPh>
    <rPh sb="47" eb="49">
      <t>カイイン</t>
    </rPh>
    <rPh sb="50" eb="52">
      <t>シンボク</t>
    </rPh>
    <rPh sb="53" eb="55">
      <t>モクテキ</t>
    </rPh>
    <rPh sb="62" eb="65">
      <t>コンシンカイ</t>
    </rPh>
    <rPh sb="65" eb="66">
      <t>ナド</t>
    </rPh>
    <rPh sb="67" eb="69">
      <t>ジッシ</t>
    </rPh>
    <phoneticPr fontId="5"/>
  </si>
  <si>
    <t>クリーニング屋　飲食業</t>
    <rPh sb="6" eb="7">
      <t>ヤ</t>
    </rPh>
    <rPh sb="8" eb="11">
      <t>インショクギョウ</t>
    </rPh>
    <phoneticPr fontId="5"/>
  </si>
  <si>
    <t>茶の矢島園</t>
    <rPh sb="0" eb="1">
      <t>チャ</t>
    </rPh>
    <rPh sb="2" eb="5">
      <t>ヤジマエン</t>
    </rPh>
    <phoneticPr fontId="5"/>
  </si>
  <si>
    <t>上尾運動公園、JR上尾駅、イトーヨーカ堂上尾駅前店、イオンモール上尾</t>
    <rPh sb="0" eb="6">
      <t>アゲオウンドウコウエン</t>
    </rPh>
    <rPh sb="9" eb="11">
      <t>アゲオ</t>
    </rPh>
    <rPh sb="11" eb="12">
      <t>エキ</t>
    </rPh>
    <rPh sb="19" eb="20">
      <t>ドウ</t>
    </rPh>
    <rPh sb="20" eb="22">
      <t>アゲオ</t>
    </rPh>
    <rPh sb="22" eb="23">
      <t>エキ</t>
    </rPh>
    <rPh sb="23" eb="24">
      <t>マエ</t>
    </rPh>
    <rPh sb="24" eb="25">
      <t>ミセ</t>
    </rPh>
    <rPh sb="32" eb="34">
      <t>アゲオ</t>
    </rPh>
    <phoneticPr fontId="5"/>
  </si>
  <si>
    <t>ｱﾘｺﾍﾞ-ﾙ上尾ｻﾛﾝ館ﾎﾃﾙ館出店者会</t>
  </si>
  <si>
    <t>4回</t>
    <rPh sb="1" eb="2">
      <t>カイ</t>
    </rPh>
    <phoneticPr fontId="5"/>
  </si>
  <si>
    <t>月6,000円</t>
    <rPh sb="0" eb="1">
      <t>ツキ</t>
    </rPh>
    <rPh sb="6" eb="7">
      <t>エン</t>
    </rPh>
    <phoneticPr fontId="5"/>
  </si>
  <si>
    <t>クリスマスの装飾、夏祭りの協力（提灯、みこしの接待）</t>
    <rPh sb="6" eb="8">
      <t>ソウショク</t>
    </rPh>
    <rPh sb="9" eb="11">
      <t>ナツマツ</t>
    </rPh>
    <rPh sb="13" eb="15">
      <t>キョウリョク</t>
    </rPh>
    <rPh sb="16" eb="18">
      <t>チョウチン</t>
    </rPh>
    <rPh sb="23" eb="25">
      <t>セッタイ</t>
    </rPh>
    <phoneticPr fontId="5"/>
  </si>
  <si>
    <t>セブンイレブン、ロッテリア、ベローチェ、すし居酒屋　花の舞　上尾東口、文蔵</t>
    <rPh sb="22" eb="25">
      <t>イザカヤ</t>
    </rPh>
    <rPh sb="26" eb="27">
      <t>ハナ</t>
    </rPh>
    <rPh sb="28" eb="29">
      <t>マイ</t>
    </rPh>
    <rPh sb="30" eb="32">
      <t>アゲオ</t>
    </rPh>
    <rPh sb="32" eb="34">
      <t>ヒガシグチ</t>
    </rPh>
    <rPh sb="35" eb="37">
      <t>ブンゾウ</t>
    </rPh>
    <phoneticPr fontId="5"/>
  </si>
  <si>
    <t>上尾運動公園、丸広百貨店、JR上尾駅、イトーヨーカ堂上尾駅前店、イオンモ－ル上尾</t>
    <rPh sb="0" eb="6">
      <t>アゲオウンドウコウエン</t>
    </rPh>
    <rPh sb="25" eb="26">
      <t>ドウ</t>
    </rPh>
    <rPh sb="26" eb="31">
      <t>アゲオエキマエテン</t>
    </rPh>
    <rPh sb="38" eb="40">
      <t>アゲオ</t>
    </rPh>
    <phoneticPr fontId="5"/>
  </si>
  <si>
    <t>井戸木商店会</t>
  </si>
  <si>
    <t>上尾市井戸木3丁目</t>
    <rPh sb="0" eb="3">
      <t>ア</t>
    </rPh>
    <rPh sb="3" eb="6">
      <t>イドギ</t>
    </rPh>
    <rPh sb="7" eb="9">
      <t>チョウメ</t>
    </rPh>
    <phoneticPr fontId="5"/>
  </si>
  <si>
    <t>２回</t>
    <rPh sb="1" eb="2">
      <t>カイ</t>
    </rPh>
    <phoneticPr fontId="5"/>
  </si>
  <si>
    <t>年168,000円</t>
    <rPh sb="0" eb="1">
      <t>ネン</t>
    </rPh>
    <rPh sb="8" eb="9">
      <t>エン</t>
    </rPh>
    <phoneticPr fontId="5"/>
  </si>
  <si>
    <t>地域自治会の事業等に参加、協力します。会員間のコミュニケーションの輪を広げます。当会の会費の方向性について会員が話し合い、協議します。</t>
    <rPh sb="0" eb="2">
      <t>チイキ</t>
    </rPh>
    <rPh sb="2" eb="5">
      <t>ジチカイ</t>
    </rPh>
    <rPh sb="6" eb="8">
      <t>ジギョウ</t>
    </rPh>
    <rPh sb="8" eb="9">
      <t>トウ</t>
    </rPh>
    <rPh sb="10" eb="12">
      <t>サンカ</t>
    </rPh>
    <rPh sb="13" eb="15">
      <t>キョウリョク</t>
    </rPh>
    <rPh sb="19" eb="22">
      <t>カイインカン</t>
    </rPh>
    <rPh sb="33" eb="34">
      <t>ワ</t>
    </rPh>
    <rPh sb="35" eb="36">
      <t>ヒロ</t>
    </rPh>
    <rPh sb="40" eb="42">
      <t>トウカイ</t>
    </rPh>
    <rPh sb="43" eb="45">
      <t>カイヒ</t>
    </rPh>
    <rPh sb="46" eb="49">
      <t>ホウコウセイ</t>
    </rPh>
    <rPh sb="53" eb="55">
      <t>カイイン</t>
    </rPh>
    <rPh sb="56" eb="57">
      <t>ハナ</t>
    </rPh>
    <rPh sb="58" eb="59">
      <t>ア</t>
    </rPh>
    <rPh sb="61" eb="63">
      <t>キョウギ</t>
    </rPh>
    <phoneticPr fontId="5"/>
  </si>
  <si>
    <t>住宅地</t>
    <rPh sb="0" eb="3">
      <t>ジュウタクチ</t>
    </rPh>
    <phoneticPr fontId="5"/>
  </si>
  <si>
    <t>マルエツ井戸木店、焼きとりいちとみ、中華料理チャイナ、ユニオンガス、西山電器</t>
    <rPh sb="4" eb="7">
      <t>イドギ</t>
    </rPh>
    <rPh sb="7" eb="8">
      <t>テン</t>
    </rPh>
    <rPh sb="9" eb="10">
      <t>ヤ</t>
    </rPh>
    <rPh sb="18" eb="22">
      <t>チュウカリョウリ</t>
    </rPh>
    <rPh sb="34" eb="36">
      <t>ニシヤマ</t>
    </rPh>
    <rPh sb="36" eb="38">
      <t>デンキ</t>
    </rPh>
    <phoneticPr fontId="5"/>
  </si>
  <si>
    <t>ビジネスホテル、公園</t>
    <rPh sb="8" eb="10">
      <t>コウエン</t>
    </rPh>
    <phoneticPr fontId="5"/>
  </si>
  <si>
    <t>尾山台商栄会</t>
  </si>
  <si>
    <t>上尾市瓦葺</t>
    <rPh sb="0" eb="3">
      <t>ア</t>
    </rPh>
    <rPh sb="3" eb="5">
      <t>カワラブキ</t>
    </rPh>
    <phoneticPr fontId="5"/>
  </si>
  <si>
    <t>150人/日</t>
    <rPh sb="3" eb="4">
      <t>ヒト</t>
    </rPh>
    <rPh sb="5" eb="6">
      <t>ニチ</t>
    </rPh>
    <phoneticPr fontId="5"/>
  </si>
  <si>
    <t>街路灯に防犯カメラを７台設置し、２店舗の事務所にビデオを設置してあり、警察に協力して事件のあった時等見てもらっています。福引を何回かやっていますがとても人気で、福引の補助でもあれば助かります。</t>
    <rPh sb="0" eb="3">
      <t>ガイロトウ</t>
    </rPh>
    <rPh sb="4" eb="6">
      <t>ボウハン</t>
    </rPh>
    <rPh sb="11" eb="12">
      <t>ダイ</t>
    </rPh>
    <rPh sb="12" eb="14">
      <t>セッチ</t>
    </rPh>
    <rPh sb="17" eb="19">
      <t>テンポ</t>
    </rPh>
    <rPh sb="20" eb="22">
      <t>ジム</t>
    </rPh>
    <rPh sb="22" eb="23">
      <t>ショ</t>
    </rPh>
    <rPh sb="28" eb="30">
      <t>セッチ</t>
    </rPh>
    <rPh sb="35" eb="37">
      <t>ケイサツ</t>
    </rPh>
    <rPh sb="38" eb="40">
      <t>キョウリョク</t>
    </rPh>
    <rPh sb="42" eb="44">
      <t>ジケン</t>
    </rPh>
    <rPh sb="48" eb="49">
      <t>トキ</t>
    </rPh>
    <rPh sb="49" eb="50">
      <t>ナド</t>
    </rPh>
    <rPh sb="50" eb="51">
      <t>ミ</t>
    </rPh>
    <rPh sb="60" eb="62">
      <t>フクビキ</t>
    </rPh>
    <rPh sb="63" eb="65">
      <t>ナンカイ</t>
    </rPh>
    <rPh sb="76" eb="78">
      <t>ニンキ</t>
    </rPh>
    <rPh sb="80" eb="82">
      <t>フクビキ</t>
    </rPh>
    <rPh sb="83" eb="85">
      <t>ホジョ</t>
    </rPh>
    <rPh sb="90" eb="91">
      <t>タス</t>
    </rPh>
    <phoneticPr fontId="5"/>
  </si>
  <si>
    <t>鮮魚、肉店、焼き鳥店</t>
    <rPh sb="0" eb="2">
      <t>センギョ</t>
    </rPh>
    <rPh sb="3" eb="5">
      <t>ニクテン</t>
    </rPh>
    <rPh sb="6" eb="7">
      <t>ヤ</t>
    </rPh>
    <rPh sb="8" eb="10">
      <t>トリテン</t>
    </rPh>
    <phoneticPr fontId="5"/>
  </si>
  <si>
    <t>住宅団地</t>
    <rPh sb="0" eb="2">
      <t>ジュウタク</t>
    </rPh>
    <rPh sb="2" eb="4">
      <t>ダンチ</t>
    </rPh>
    <phoneticPr fontId="5"/>
  </si>
  <si>
    <t>柏座三丁目商店会</t>
  </si>
  <si>
    <t>小敷谷商友会</t>
  </si>
  <si>
    <t>上尾市小敷谷</t>
    <rPh sb="0" eb="3">
      <t>ア</t>
    </rPh>
    <rPh sb="3" eb="6">
      <t>コシキヤ</t>
    </rPh>
    <phoneticPr fontId="5"/>
  </si>
  <si>
    <t>４回</t>
    <rPh sb="1" eb="2">
      <t>カイ</t>
    </rPh>
    <phoneticPr fontId="5"/>
  </si>
  <si>
    <t>月5，000円</t>
    <rPh sb="0" eb="1">
      <t>ツキ</t>
    </rPh>
    <rPh sb="6" eb="7">
      <t>エン</t>
    </rPh>
    <phoneticPr fontId="22"/>
  </si>
  <si>
    <t>住宅地
路線沿い（バス等）</t>
    <rPh sb="0" eb="3">
      <t>ジュウタクチ</t>
    </rPh>
    <rPh sb="4" eb="7">
      <t>ロセンゾ</t>
    </rPh>
    <rPh sb="11" eb="12">
      <t>トウ</t>
    </rPh>
    <phoneticPr fontId="5"/>
  </si>
  <si>
    <t>ｼｮ-ｻﾝﾌﾟﾗｻﾞ専門店会</t>
    <phoneticPr fontId="5"/>
  </si>
  <si>
    <t>上尾市谷津2丁目</t>
    <rPh sb="0" eb="3">
      <t>ア</t>
    </rPh>
    <rPh sb="3" eb="5">
      <t>ヤツ</t>
    </rPh>
    <rPh sb="6" eb="8">
      <t>チョウメ</t>
    </rPh>
    <phoneticPr fontId="5"/>
  </si>
  <si>
    <t>1988.3.3</t>
    <phoneticPr fontId="5"/>
  </si>
  <si>
    <t>３回</t>
    <rPh sb="1" eb="2">
      <t>カイ</t>
    </rPh>
    <phoneticPr fontId="5"/>
  </si>
  <si>
    <t>約12,800人/日</t>
    <rPh sb="0" eb="1">
      <t>ヤク</t>
    </rPh>
    <rPh sb="7" eb="8">
      <t>ニン</t>
    </rPh>
    <rPh sb="9" eb="10">
      <t>ニチ</t>
    </rPh>
    <phoneticPr fontId="5"/>
  </si>
  <si>
    <t>地域密着でイベントを多数開催。車イス、ベビーカー優先スペースを駐車場内に設置。50の専門店でライフスタイルをフルサポート。</t>
    <rPh sb="0" eb="2">
      <t>チイキ</t>
    </rPh>
    <rPh sb="2" eb="4">
      <t>ミッチャク</t>
    </rPh>
    <rPh sb="10" eb="12">
      <t>タスウ</t>
    </rPh>
    <rPh sb="12" eb="14">
      <t>カイサイ</t>
    </rPh>
    <rPh sb="15" eb="16">
      <t>クルマ</t>
    </rPh>
    <rPh sb="24" eb="26">
      <t>ユウセン</t>
    </rPh>
    <rPh sb="31" eb="35">
      <t>チュウシャジョウナイ</t>
    </rPh>
    <rPh sb="36" eb="38">
      <t>セッチ</t>
    </rPh>
    <rPh sb="42" eb="45">
      <t>センモンテン</t>
    </rPh>
    <phoneticPr fontId="5"/>
  </si>
  <si>
    <t>ダイソー、ブックマルシェ、西松屋、ハンプティダンプティ、シュープラザ</t>
    <rPh sb="13" eb="16">
      <t>ニシマツヤ</t>
    </rPh>
    <phoneticPr fontId="5"/>
  </si>
  <si>
    <t>関東不動産上尾スクエア、谷津神社、モンシェリー、上尾中央総合病院</t>
    <rPh sb="0" eb="2">
      <t>カントウ</t>
    </rPh>
    <rPh sb="2" eb="5">
      <t>フドウサン</t>
    </rPh>
    <rPh sb="5" eb="7">
      <t>アゲオ</t>
    </rPh>
    <rPh sb="12" eb="14">
      <t>ヤツ</t>
    </rPh>
    <rPh sb="14" eb="16">
      <t>ジンジャ</t>
    </rPh>
    <rPh sb="24" eb="26">
      <t>アゲオ</t>
    </rPh>
    <rPh sb="26" eb="32">
      <t>チュウオウソウゴウビョウイン</t>
    </rPh>
    <phoneticPr fontId="5"/>
  </si>
  <si>
    <t>中山道第一のれん街</t>
  </si>
  <si>
    <t>12，000円
コロナで３年無料</t>
    <rPh sb="6" eb="7">
      <t>エン</t>
    </rPh>
    <rPh sb="13" eb="14">
      <t>ネン</t>
    </rPh>
    <rPh sb="14" eb="16">
      <t>ムリョウ</t>
    </rPh>
    <phoneticPr fontId="5"/>
  </si>
  <si>
    <t>丸広百貨店上尾店</t>
    <rPh sb="0" eb="5">
      <t>マルヒロヒャッカテン</t>
    </rPh>
    <rPh sb="5" eb="7">
      <t>アゲオ</t>
    </rPh>
    <rPh sb="7" eb="8">
      <t>テン</t>
    </rPh>
    <phoneticPr fontId="5"/>
  </si>
  <si>
    <t>JR上尾駅、A-GEOタウン、氷川鍬神社</t>
    <phoneticPr fontId="5"/>
  </si>
  <si>
    <t>西上尾商友会</t>
  </si>
  <si>
    <t>上尾市小敷谷</t>
    <rPh sb="0" eb="3">
      <t>アゲオシ</t>
    </rPh>
    <rPh sb="3" eb="6">
      <t>コシキヤ</t>
    </rPh>
    <phoneticPr fontId="5"/>
  </si>
  <si>
    <t>3回</t>
    <rPh sb="1" eb="2">
      <t>カイ</t>
    </rPh>
    <phoneticPr fontId="5"/>
  </si>
  <si>
    <t>西上尾第二団地名店会</t>
  </si>
  <si>
    <t>上尾市小敷谷</t>
    <rPh sb="3" eb="6">
      <t>コシキヤ</t>
    </rPh>
    <phoneticPr fontId="5"/>
  </si>
  <si>
    <t>原市団地北口商店会</t>
  </si>
  <si>
    <t>上尾市原市</t>
    <phoneticPr fontId="5"/>
  </si>
  <si>
    <t>2，000円</t>
    <rPh sb="5" eb="6">
      <t>エン</t>
    </rPh>
    <phoneticPr fontId="5"/>
  </si>
  <si>
    <t>原市大通り商店会</t>
  </si>
  <si>
    <t>上尾市原市</t>
    <rPh sb="0" eb="3">
      <t>ア</t>
    </rPh>
    <rPh sb="3" eb="5">
      <t>ハライチ</t>
    </rPh>
    <phoneticPr fontId="5"/>
  </si>
  <si>
    <t>昭和54年10月</t>
    <rPh sb="0" eb="2">
      <t>ショウワ</t>
    </rPh>
    <rPh sb="4" eb="5">
      <t>ネン</t>
    </rPh>
    <rPh sb="7" eb="8">
      <t>ガツ</t>
    </rPh>
    <phoneticPr fontId="5"/>
  </si>
  <si>
    <t>0回</t>
    <rPh sb="1" eb="2">
      <t>カイ</t>
    </rPh>
    <phoneticPr fontId="5"/>
  </si>
  <si>
    <t>　　　0円</t>
    <rPh sb="4" eb="5">
      <t>エン</t>
    </rPh>
    <phoneticPr fontId="5"/>
  </si>
  <si>
    <t>原市団地西口商店会</t>
  </si>
  <si>
    <t>上尾市原市</t>
    <rPh sb="0" eb="3">
      <t>アゲオシ</t>
    </rPh>
    <rPh sb="3" eb="5">
      <t>ハライチ</t>
    </rPh>
    <phoneticPr fontId="5"/>
  </si>
  <si>
    <t>1回</t>
    <rPh sb="1" eb="2">
      <t>カイ</t>
    </rPh>
    <phoneticPr fontId="5"/>
  </si>
  <si>
    <t>原市南商栄会</t>
  </si>
  <si>
    <t>年12，000円</t>
    <rPh sb="0" eb="1">
      <t>ネン</t>
    </rPh>
    <rPh sb="7" eb="8">
      <t>エン</t>
    </rPh>
    <phoneticPr fontId="5"/>
  </si>
  <si>
    <t>カフェ</t>
    <phoneticPr fontId="5"/>
  </si>
  <si>
    <t>原市沼古代蓮</t>
  </si>
  <si>
    <t>原市六区北商店会</t>
  </si>
  <si>
    <t>2～3回</t>
    <rPh sb="3" eb="4">
      <t>カイ</t>
    </rPh>
    <phoneticPr fontId="5"/>
  </si>
  <si>
    <t>年10,000円</t>
    <rPh sb="0" eb="1">
      <t>ネン</t>
    </rPh>
    <rPh sb="7" eb="8">
      <t>エン</t>
    </rPh>
    <phoneticPr fontId="5"/>
  </si>
  <si>
    <t>東口駅前大通り商店会</t>
  </si>
  <si>
    <t>１回</t>
    <rPh sb="1" eb="2">
      <t>カイ</t>
    </rPh>
    <phoneticPr fontId="5"/>
  </si>
  <si>
    <t>月５００円</t>
    <rPh sb="0" eb="1">
      <t>ツキ</t>
    </rPh>
    <rPh sb="4" eb="5">
      <t>エン</t>
    </rPh>
    <phoneticPr fontId="5"/>
  </si>
  <si>
    <t>埼玉の特産品を扱う店
（駅弁やB級グルメなど）</t>
    <rPh sb="0" eb="2">
      <t>サイタマ</t>
    </rPh>
    <rPh sb="3" eb="6">
      <t>トクサンヒン</t>
    </rPh>
    <rPh sb="7" eb="8">
      <t>アツカ</t>
    </rPh>
    <rPh sb="9" eb="10">
      <t>ミセ</t>
    </rPh>
    <rPh sb="12" eb="14">
      <t>エキベン</t>
    </rPh>
    <rPh sb="16" eb="17">
      <t>キュウ</t>
    </rPh>
    <phoneticPr fontId="5"/>
  </si>
  <si>
    <t>斉藤薬局</t>
    <rPh sb="0" eb="2">
      <t>サイトウ</t>
    </rPh>
    <rPh sb="2" eb="4">
      <t>ヤッキョク</t>
    </rPh>
    <phoneticPr fontId="5"/>
  </si>
  <si>
    <t>JR上尾駅、上尾市役所</t>
    <phoneticPr fontId="5"/>
  </si>
  <si>
    <t>平方商店会</t>
  </si>
  <si>
    <t>上尾市上野</t>
    <rPh sb="0" eb="3">
      <t>ア</t>
    </rPh>
    <rPh sb="3" eb="5">
      <t>ウエノ</t>
    </rPh>
    <phoneticPr fontId="5"/>
  </si>
  <si>
    <t>主の活動は花火大会であったため、現在の取り組みはなし。１部店舗でサンクスフェスタへの参加。</t>
    <rPh sb="0" eb="1">
      <t>シュ</t>
    </rPh>
    <rPh sb="2" eb="4">
      <t>カツドウ</t>
    </rPh>
    <rPh sb="5" eb="9">
      <t>ハナビタイカイ</t>
    </rPh>
    <rPh sb="16" eb="18">
      <t>ゲンザイ</t>
    </rPh>
    <rPh sb="19" eb="20">
      <t>ト</t>
    </rPh>
    <rPh sb="21" eb="22">
      <t>ク</t>
    </rPh>
    <rPh sb="27" eb="29">
      <t>イチブ</t>
    </rPh>
    <rPh sb="29" eb="31">
      <t>テンポ</t>
    </rPh>
    <rPh sb="42" eb="44">
      <t>サンカ</t>
    </rPh>
    <phoneticPr fontId="5"/>
  </si>
  <si>
    <t>どろいんきょ祭り、上尾花火大会（現在休み）</t>
    <rPh sb="6" eb="7">
      <t>マツ</t>
    </rPh>
    <rPh sb="9" eb="11">
      <t>アゲオ</t>
    </rPh>
    <rPh sb="11" eb="13">
      <t>ハナビ</t>
    </rPh>
    <rPh sb="13" eb="15">
      <t>タイカイ</t>
    </rPh>
    <rPh sb="16" eb="18">
      <t>ゲンザイ</t>
    </rPh>
    <rPh sb="18" eb="19">
      <t>ヤス</t>
    </rPh>
    <phoneticPr fontId="5"/>
  </si>
  <si>
    <t>弁財商栄会</t>
  </si>
  <si>
    <t>上尾市弁財2丁目</t>
    <rPh sb="0" eb="5">
      <t>アゲオシベンザイ</t>
    </rPh>
    <rPh sb="6" eb="8">
      <t>チョウメ</t>
    </rPh>
    <phoneticPr fontId="5"/>
  </si>
  <si>
    <t>7回</t>
    <rPh sb="1" eb="2">
      <t>カイ</t>
    </rPh>
    <phoneticPr fontId="5"/>
  </si>
  <si>
    <t>100人</t>
    <rPh sb="3" eb="4">
      <t>ニン</t>
    </rPh>
    <phoneticPr fontId="5"/>
  </si>
  <si>
    <t>月3,000円</t>
    <rPh sb="0" eb="1">
      <t>ツキ</t>
    </rPh>
    <rPh sb="2" eb="7">
      <t>000エン</t>
    </rPh>
    <phoneticPr fontId="5"/>
  </si>
  <si>
    <t>上尾弁財商栄会発展と親睦を計り、もって会員各位の経済的地位の向上と、地域社会の消費生活の向上に寄与することを目的とする。</t>
    <rPh sb="0" eb="2">
      <t>アゲオ</t>
    </rPh>
    <rPh sb="2" eb="4">
      <t>ベンザイ</t>
    </rPh>
    <rPh sb="4" eb="7">
      <t>ショウエイカイ</t>
    </rPh>
    <rPh sb="7" eb="9">
      <t>ハッテン</t>
    </rPh>
    <rPh sb="10" eb="12">
      <t>シンボク</t>
    </rPh>
    <rPh sb="13" eb="14">
      <t>ハカ</t>
    </rPh>
    <rPh sb="19" eb="21">
      <t>カイイン</t>
    </rPh>
    <rPh sb="21" eb="23">
      <t>カクイ</t>
    </rPh>
    <rPh sb="24" eb="29">
      <t>ケイザイテキチイ</t>
    </rPh>
    <rPh sb="30" eb="32">
      <t>コウジョウ</t>
    </rPh>
    <rPh sb="34" eb="38">
      <t>チイキシャカイ</t>
    </rPh>
    <rPh sb="39" eb="43">
      <t>ショウヒセイカツ</t>
    </rPh>
    <rPh sb="44" eb="46">
      <t>コウジョウ</t>
    </rPh>
    <rPh sb="47" eb="49">
      <t>キヨ</t>
    </rPh>
    <rPh sb="54" eb="56">
      <t>モクテキ</t>
    </rPh>
    <phoneticPr fontId="5"/>
  </si>
  <si>
    <t>谷津一番街</t>
  </si>
  <si>
    <t>上尾市谷津２丁目</t>
    <rPh sb="0" eb="3">
      <t>ア</t>
    </rPh>
    <rPh sb="3" eb="5">
      <t>ヤツ</t>
    </rPh>
    <rPh sb="6" eb="8">
      <t>チョウメ</t>
    </rPh>
    <phoneticPr fontId="5"/>
  </si>
  <si>
    <t>昭和60年4月</t>
    <rPh sb="0" eb="2">
      <t>ショウワ</t>
    </rPh>
    <rPh sb="4" eb="5">
      <t>ネン</t>
    </rPh>
    <rPh sb="6" eb="7">
      <t>ガツ</t>
    </rPh>
    <phoneticPr fontId="5"/>
  </si>
  <si>
    <t>そのつど</t>
    <phoneticPr fontId="5"/>
  </si>
  <si>
    <t>何かあれば実費</t>
    <rPh sb="0" eb="1">
      <t>ナニ</t>
    </rPh>
    <rPh sb="5" eb="7">
      <t>ジッピ</t>
    </rPh>
    <phoneticPr fontId="5"/>
  </si>
  <si>
    <t>1、スーパー　2、飲食店</t>
    <rPh sb="9" eb="12">
      <t>インショクテン</t>
    </rPh>
    <phoneticPr fontId="5"/>
  </si>
  <si>
    <t>夕日が丘通り商店会</t>
  </si>
  <si>
    <t>５回</t>
    <rPh sb="1" eb="2">
      <t>カイ</t>
    </rPh>
    <phoneticPr fontId="5"/>
  </si>
  <si>
    <t>住宅団地</t>
    <rPh sb="0" eb="4">
      <t>ジュウタクダンチ</t>
    </rPh>
    <phoneticPr fontId="5"/>
  </si>
  <si>
    <t>通り町谷商工会</t>
  </si>
  <si>
    <t>上尾市大字上</t>
    <rPh sb="0" eb="2">
      <t>アゲオ</t>
    </rPh>
    <rPh sb="2" eb="3">
      <t>シ</t>
    </rPh>
    <rPh sb="3" eb="5">
      <t>オオアザ</t>
    </rPh>
    <rPh sb="5" eb="6">
      <t>ウエ</t>
    </rPh>
    <phoneticPr fontId="5"/>
  </si>
  <si>
    <t>原市地区商店街連合会</t>
    <rPh sb="0" eb="2">
      <t>ハライチ</t>
    </rPh>
    <rPh sb="2" eb="4">
      <t>チク</t>
    </rPh>
    <rPh sb="4" eb="7">
      <t>ショウテンガイ</t>
    </rPh>
    <rPh sb="7" eb="10">
      <t>レンゴウカイ</t>
    </rPh>
    <phoneticPr fontId="8"/>
  </si>
  <si>
    <t>２～３回</t>
    <rPh sb="3" eb="4">
      <t>カイ</t>
    </rPh>
    <phoneticPr fontId="5"/>
  </si>
  <si>
    <t>上尾産業祭へ出店</t>
    <rPh sb="0" eb="2">
      <t>アゲオ</t>
    </rPh>
    <rPh sb="2" eb="5">
      <t>サンギョウサイ</t>
    </rPh>
    <rPh sb="6" eb="8">
      <t>シュッテン</t>
    </rPh>
    <phoneticPr fontId="5"/>
  </si>
  <si>
    <t>上尾市西部地区商店会連合会</t>
    <rPh sb="0" eb="3">
      <t>アゲオシ</t>
    </rPh>
    <rPh sb="3" eb="5">
      <t>セイブ</t>
    </rPh>
    <rPh sb="5" eb="7">
      <t>チク</t>
    </rPh>
    <rPh sb="7" eb="10">
      <t>ショウテンカイ</t>
    </rPh>
    <rPh sb="10" eb="13">
      <t>レンゴウカイ</t>
    </rPh>
    <phoneticPr fontId="8"/>
  </si>
  <si>
    <t>上尾商店街連合会</t>
    <rPh sb="0" eb="2">
      <t>アゲオ</t>
    </rPh>
    <rPh sb="2" eb="5">
      <t>ショウテンガイ</t>
    </rPh>
    <rPh sb="5" eb="8">
      <t>レンゴウカイ</t>
    </rPh>
    <phoneticPr fontId="8"/>
  </si>
  <si>
    <t>上尾市二ツ宮</t>
    <rPh sb="0" eb="3">
      <t>アゲオシ</t>
    </rPh>
    <rPh sb="3" eb="4">
      <t>フタ</t>
    </rPh>
    <rPh sb="5" eb="6">
      <t>ミヤ</t>
    </rPh>
    <phoneticPr fontId="5"/>
  </si>
  <si>
    <t>商店街ごとに会員数に応じて算出</t>
    <rPh sb="0" eb="3">
      <t>ショウテンガイ</t>
    </rPh>
    <rPh sb="6" eb="9">
      <t>カイインスウ</t>
    </rPh>
    <rPh sb="10" eb="11">
      <t>オウ</t>
    </rPh>
    <rPh sb="13" eb="15">
      <t>サンシュツ</t>
    </rPh>
    <phoneticPr fontId="5"/>
  </si>
  <si>
    <t>販売促進事業「サンクスフェスタ」を毎年実施し、合計32回開催。海外招待旅行を用意して年末大売り出しイベントとして企画し、各商店街の販売促進に取り組んでいる。</t>
    <rPh sb="0" eb="2">
      <t>ハンバイ</t>
    </rPh>
    <rPh sb="2" eb="4">
      <t>ソクシン</t>
    </rPh>
    <rPh sb="4" eb="6">
      <t>ジギョウ</t>
    </rPh>
    <rPh sb="17" eb="19">
      <t>マイトシ</t>
    </rPh>
    <rPh sb="19" eb="21">
      <t>ジッシ</t>
    </rPh>
    <rPh sb="23" eb="25">
      <t>ゴウケイ</t>
    </rPh>
    <rPh sb="27" eb="28">
      <t>カイ</t>
    </rPh>
    <rPh sb="28" eb="30">
      <t>カイサイ</t>
    </rPh>
    <rPh sb="31" eb="33">
      <t>カイガイ</t>
    </rPh>
    <rPh sb="33" eb="35">
      <t>ショウタイ</t>
    </rPh>
    <rPh sb="35" eb="37">
      <t>リョコウ</t>
    </rPh>
    <rPh sb="38" eb="40">
      <t>ヨウイ</t>
    </rPh>
    <rPh sb="42" eb="44">
      <t>ネンマツ</t>
    </rPh>
    <rPh sb="44" eb="46">
      <t>オオウ</t>
    </rPh>
    <rPh sb="47" eb="48">
      <t>ダ</t>
    </rPh>
    <rPh sb="56" eb="58">
      <t>キカク</t>
    </rPh>
    <rPh sb="60" eb="61">
      <t>カク</t>
    </rPh>
    <rPh sb="61" eb="64">
      <t>ショウテンガイ</t>
    </rPh>
    <rPh sb="65" eb="69">
      <t>ハンバイソクシン</t>
    </rPh>
    <rPh sb="70" eb="71">
      <t>ト</t>
    </rPh>
    <rPh sb="72" eb="73">
      <t>ク</t>
    </rPh>
    <phoneticPr fontId="5"/>
  </si>
  <si>
    <t>その他（26商店街の団体）</t>
    <rPh sb="2" eb="3">
      <t>タ</t>
    </rPh>
    <rPh sb="6" eb="9">
      <t>ショウテンガイ</t>
    </rPh>
    <rPh sb="10" eb="12">
      <t>ダンタイ</t>
    </rPh>
    <phoneticPr fontId="5"/>
  </si>
  <si>
    <t>上尾運動公園、UDトラックス上尾スタジアム、上尾市民体育館、上尾丸山公園、埼玉県立武道館</t>
    <rPh sb="0" eb="6">
      <t>アゲオウンドウコウエン</t>
    </rPh>
    <rPh sb="14" eb="16">
      <t>アゲオ</t>
    </rPh>
    <rPh sb="22" eb="24">
      <t>アゲオ</t>
    </rPh>
    <rPh sb="24" eb="29">
      <t>シミンタイイクカン</t>
    </rPh>
    <rPh sb="30" eb="32">
      <t>アゲオ</t>
    </rPh>
    <rPh sb="32" eb="36">
      <t>マルヤマコウエン</t>
    </rPh>
    <rPh sb="37" eb="41">
      <t>サイタマケンリツ</t>
    </rPh>
    <rPh sb="41" eb="44">
      <t>ブドウカン</t>
    </rPh>
    <phoneticPr fontId="5"/>
  </si>
  <si>
    <t>草加市</t>
  </si>
  <si>
    <t>青柳商店会</t>
  </si>
  <si>
    <t>草加市青柳３</t>
    <phoneticPr fontId="5"/>
  </si>
  <si>
    <t>年５～１０回</t>
    <phoneticPr fontId="5"/>
  </si>
  <si>
    <t>1時間で10人</t>
    <rPh sb="1" eb="3">
      <t>ジカン</t>
    </rPh>
    <rPh sb="6" eb="7">
      <t>ニン</t>
    </rPh>
    <phoneticPr fontId="5"/>
  </si>
  <si>
    <t>年額10,000円</t>
    <rPh sb="0" eb="1">
      <t>ネン</t>
    </rPh>
    <phoneticPr fontId="5"/>
  </si>
  <si>
    <t>花火大会参加、成田山参拝、ボーリング大会、草加市商店連合事業協同組合のイベントに参加、商工会議所まつり、夏まつり</t>
  </si>
  <si>
    <t>セブンイレブン東草加店、ヤマザキショップ青柳店、TAIRAYA草加店、セブンイレブン草加青柳店、トエンティーワン</t>
    <phoneticPr fontId="5"/>
  </si>
  <si>
    <t>アコス専門店街</t>
    <phoneticPr fontId="5"/>
  </si>
  <si>
    <t>埼玉県草加市高砂二丁目</t>
    <phoneticPr fontId="5"/>
  </si>
  <si>
    <t>H3.12</t>
    <phoneticPr fontId="5"/>
  </si>
  <si>
    <t>年4回</t>
    <phoneticPr fontId="5"/>
  </si>
  <si>
    <t>月額10,000円、以降は店による</t>
    <rPh sb="10" eb="12">
      <t>イコウ</t>
    </rPh>
    <rPh sb="13" eb="14">
      <t>ミセ</t>
    </rPh>
    <phoneticPr fontId="5"/>
  </si>
  <si>
    <t>飲食店、物販</t>
    <phoneticPr fontId="5"/>
  </si>
  <si>
    <t>②⑦</t>
    <phoneticPr fontId="5"/>
  </si>
  <si>
    <t>銀座コージーコーナー、ダイソー、ミスタードーナツ、モスバーガー、ケンタッキーフライドチキン　ほか18店舗</t>
    <phoneticPr fontId="5"/>
  </si>
  <si>
    <t>草加マルイ、草加ヴァリエ</t>
    <phoneticPr fontId="5"/>
  </si>
  <si>
    <t>アコス通り商店会</t>
  </si>
  <si>
    <t>草加市高砂2</t>
    <phoneticPr fontId="5"/>
  </si>
  <si>
    <t>H3</t>
    <phoneticPr fontId="5"/>
  </si>
  <si>
    <t>月額500円</t>
    <phoneticPr fontId="5"/>
  </si>
  <si>
    <t>周辺商店街の事業と連携</t>
    <rPh sb="0" eb="2">
      <t>シュウヘン</t>
    </rPh>
    <rPh sb="2" eb="5">
      <t>ショウテンガイ</t>
    </rPh>
    <rPh sb="6" eb="8">
      <t>ジギョウ</t>
    </rPh>
    <rPh sb="9" eb="11">
      <t>レンケイ</t>
    </rPh>
    <phoneticPr fontId="5"/>
  </si>
  <si>
    <t>名店、ブランド力のある店（周辺の店と相乗効果が望める業種）</t>
    <phoneticPr fontId="5"/>
  </si>
  <si>
    <t>ベストメガネコンタクト草加駅前店、ポーラ・ザ・ビューティー草加駅前店、アイラッシュ＆ネイルMAK's草加店、アパマンショップ アップル草加店、三井のリハウス草加駅前店</t>
    <phoneticPr fontId="5"/>
  </si>
  <si>
    <t>草加駅、草加市役所、中央公民館、アコスショッピングビル、銀行</t>
    <phoneticPr fontId="5"/>
  </si>
  <si>
    <t>谷塚駅東口商店会</t>
  </si>
  <si>
    <t>谷塚1</t>
    <phoneticPr fontId="5"/>
  </si>
  <si>
    <t>冬季に季節感のあるイルミネーション装飾を取り付けることで、来街者及び駅の利用者に商店街の活動をＰＲし、利用者の増加を図っている。また、文教大学と連携しテイクアウト事業やポスターや冊子作成等行った。2年連続でスタンプラリーを開催及び昨年はスクラッチ事業を行い成功を収めた。</t>
    <rPh sb="113" eb="114">
      <t>オヨ</t>
    </rPh>
    <rPh sb="115" eb="117">
      <t>サクネン</t>
    </rPh>
    <rPh sb="123" eb="125">
      <t>ジギョウ</t>
    </rPh>
    <rPh sb="126" eb="127">
      <t>オコナ</t>
    </rPh>
    <phoneticPr fontId="5"/>
  </si>
  <si>
    <t>お洒落なカフェ、パン屋さん</t>
    <phoneticPr fontId="5"/>
  </si>
  <si>
    <t>珍来、谷塚郵便局、いなげや草加谷塚店、よむよむ草加谷塚駅前店</t>
    <phoneticPr fontId="5"/>
  </si>
  <si>
    <t>草加駅前一番通り商店会</t>
  </si>
  <si>
    <t>Ｓ38</t>
    <phoneticPr fontId="5"/>
  </si>
  <si>
    <t>平日14：00～15：00の間の通行量は600人程度</t>
    <phoneticPr fontId="5"/>
  </si>
  <si>
    <t>１．歳末福引抽選会、２．春まつり、３．子どもたぬき絵コンクール、４．イルミネーション、５．有線広告、６．街バル</t>
  </si>
  <si>
    <t>飲食店他</t>
    <rPh sb="3" eb="4">
      <t>ホカ</t>
    </rPh>
    <phoneticPr fontId="5"/>
  </si>
  <si>
    <t>メガロス草加、セブンイレブン 草加駅前一番通り店</t>
    <phoneticPr fontId="5"/>
  </si>
  <si>
    <t>メガロス草加店、草加マルイ、ルミ幼稚園</t>
    <phoneticPr fontId="5"/>
  </si>
  <si>
    <t>市役所通り商店会</t>
    <phoneticPr fontId="5"/>
  </si>
  <si>
    <t>草加市高砂１</t>
    <phoneticPr fontId="5"/>
  </si>
  <si>
    <t>月1,500円～5,000円</t>
    <rPh sb="0" eb="1">
      <t>ツキ</t>
    </rPh>
    <rPh sb="6" eb="7">
      <t>エン</t>
    </rPh>
    <rPh sb="13" eb="14">
      <t>エン</t>
    </rPh>
    <phoneticPr fontId="5"/>
  </si>
  <si>
    <t>１．街路灯の装飾（花飾り・フラッグ）と花壇を管理する。２．商店会まつりと宿場まつりを同時開催する。３．クリスマス・年末イルミネーションの維持管理。４．商店会会員マップを作成する。５．八幡神社祭礼に合わせて夏まつりを開催する。</t>
  </si>
  <si>
    <t>飲食店、魚屋、肉屋</t>
    <rPh sb="4" eb="6">
      <t>サカナヤ</t>
    </rPh>
    <rPh sb="7" eb="9">
      <t>ニクヤ</t>
    </rPh>
    <phoneticPr fontId="5"/>
  </si>
  <si>
    <t>武蔵野銀行草加店、イングリッシュスクエア草加校、埼玉縣信用金庫草加支店</t>
    <rPh sb="0" eb="3">
      <t>ムサシノ</t>
    </rPh>
    <rPh sb="3" eb="5">
      <t>ギンコウ</t>
    </rPh>
    <rPh sb="5" eb="8">
      <t>ソウカテン</t>
    </rPh>
    <phoneticPr fontId="5"/>
  </si>
  <si>
    <t>市役所、銀行</t>
    <rPh sb="0" eb="3">
      <t>シヤクショ</t>
    </rPh>
    <rPh sb="4" eb="6">
      <t>ギンコウ</t>
    </rPh>
    <phoneticPr fontId="5"/>
  </si>
  <si>
    <t>新田ふれあいロード商店街振興組合</t>
  </si>
  <si>
    <t>草加市金明町</t>
    <phoneticPr fontId="5"/>
  </si>
  <si>
    <t>約8,500人</t>
    <phoneticPr fontId="5"/>
  </si>
  <si>
    <t>月額3,000円</t>
    <phoneticPr fontId="5"/>
  </si>
  <si>
    <t>飲食店</t>
    <phoneticPr fontId="5"/>
  </si>
  <si>
    <t>新田横丁商店会</t>
  </si>
  <si>
    <t>2（総会1回、役員会１回）</t>
    <rPh sb="2" eb="4">
      <t>ソウカイ</t>
    </rPh>
    <rPh sb="5" eb="6">
      <t>カイ</t>
    </rPh>
    <rPh sb="7" eb="10">
      <t>ヤクインカイ</t>
    </rPh>
    <rPh sb="11" eb="12">
      <t>カイ</t>
    </rPh>
    <phoneticPr fontId="5"/>
  </si>
  <si>
    <t>昼2000円/夜3000円</t>
    <rPh sb="0" eb="1">
      <t>ヒル</t>
    </rPh>
    <rPh sb="5" eb="6">
      <t>エン</t>
    </rPh>
    <rPh sb="7" eb="8">
      <t>ヨル</t>
    </rPh>
    <rPh sb="12" eb="13">
      <t>エン</t>
    </rPh>
    <phoneticPr fontId="5"/>
  </si>
  <si>
    <t>新田西口商店会</t>
  </si>
  <si>
    <t>年６回</t>
    <phoneticPr fontId="5"/>
  </si>
  <si>
    <t>月2000円程度</t>
    <rPh sb="0" eb="1">
      <t>ツキ</t>
    </rPh>
    <rPh sb="5" eb="6">
      <t>エン</t>
    </rPh>
    <rPh sb="6" eb="8">
      <t>テイド</t>
    </rPh>
    <phoneticPr fontId="5"/>
  </si>
  <si>
    <t>地域のにぎわいづくりのために、サンクスギビングフェスを実施。</t>
    <phoneticPr fontId="5"/>
  </si>
  <si>
    <t>（株）カワチ薬品、ピーアーク、セブンイレブン 草加金明通り店、セブンイレブン 草加新田店、ほか２店舗</t>
    <phoneticPr fontId="5"/>
  </si>
  <si>
    <t>せんべいの庭(手焼きせんべい体験)</t>
  </si>
  <si>
    <t>住吉商店会</t>
    <phoneticPr fontId="5"/>
  </si>
  <si>
    <t>草加市住吉１丁目</t>
    <rPh sb="0" eb="3">
      <t>ソウカシ</t>
    </rPh>
    <rPh sb="3" eb="5">
      <t>スミヨシ</t>
    </rPh>
    <rPh sb="6" eb="8">
      <t>チョウメ</t>
    </rPh>
    <phoneticPr fontId="5"/>
  </si>
  <si>
    <t>年５回</t>
    <phoneticPr fontId="5"/>
  </si>
  <si>
    <t>冬はイルミネーションを行い通りを照らしている。</t>
    <phoneticPr fontId="5"/>
  </si>
  <si>
    <t>セブンイレブン 草加住吉店、ローソンストアー100 草加住吉店、草加住吉郵便局</t>
    <phoneticPr fontId="5"/>
  </si>
  <si>
    <t>草加小学校、氷川神社、本陣跡碑、明治天皇行幸の碑</t>
    <phoneticPr fontId="5"/>
  </si>
  <si>
    <t>草加駅西口商店会</t>
  </si>
  <si>
    <t>草加市氷川町</t>
    <phoneticPr fontId="5"/>
  </si>
  <si>
    <t>年９回</t>
    <phoneticPr fontId="5"/>
  </si>
  <si>
    <t>月額2,000円</t>
    <phoneticPr fontId="5"/>
  </si>
  <si>
    <t>街路灯設置。草加よさこいサンバフェスティバルの開催。草加駅西口浄化作戦への参加。ゴルフ大会・ボーリング大会の開催</t>
    <phoneticPr fontId="5"/>
  </si>
  <si>
    <t>ダイエー、セブンイレブン、ローソン、ファミリーマート</t>
    <phoneticPr fontId="5"/>
  </si>
  <si>
    <t>草加サンタウン商店街</t>
  </si>
  <si>
    <t>草加市中央2</t>
    <phoneticPr fontId="5"/>
  </si>
  <si>
    <t>年３回</t>
    <phoneticPr fontId="5"/>
  </si>
  <si>
    <t>商店街の清掃(年2回)。　歳末大売出し。　ワイワイおもしろイベント。日帰り研修旅行</t>
  </si>
  <si>
    <t>特に指定はございません。</t>
    <phoneticPr fontId="5"/>
  </si>
  <si>
    <t>1・3・5</t>
    <phoneticPr fontId="5"/>
  </si>
  <si>
    <t>（株）東和銀行草加支店、（株）ヨークマート、スーパーベルクス</t>
    <phoneticPr fontId="5"/>
  </si>
  <si>
    <t>モールプラザ、草加市保健センター</t>
    <phoneticPr fontId="5"/>
  </si>
  <si>
    <t>草加中央銀座商店街</t>
    <phoneticPr fontId="5"/>
  </si>
  <si>
    <t>年３～４回</t>
    <phoneticPr fontId="5"/>
  </si>
  <si>
    <t>月1,000円～4,000円</t>
    <phoneticPr fontId="5"/>
  </si>
  <si>
    <t>歳末福引大売出し・街路灯管理、道路拡幅（電柱地中化、歩道整備）</t>
    <rPh sb="12" eb="14">
      <t>カンリ</t>
    </rPh>
    <phoneticPr fontId="5"/>
  </si>
  <si>
    <t>レストラン、喫茶店、パン・ベーカリー・ケーキ</t>
    <rPh sb="6" eb="9">
      <t>キッサテン</t>
    </rPh>
    <phoneticPr fontId="22"/>
  </si>
  <si>
    <t>草加市役所、住吉郵便局、藤城家、埼玉りそな銀行</t>
    <phoneticPr fontId="5"/>
  </si>
  <si>
    <t>草加南商店会</t>
  </si>
  <si>
    <t>埼玉県草加市草加3</t>
    <phoneticPr fontId="5"/>
  </si>
  <si>
    <t>年１回</t>
    <phoneticPr fontId="5"/>
  </si>
  <si>
    <t>年額3,000円</t>
    <phoneticPr fontId="5"/>
  </si>
  <si>
    <t>街路灯の維持管理、町会イベントの実施</t>
  </si>
  <si>
    <t>獨協大学周辺なので、学生が気軽に立ち寄れるような飲食店</t>
    <phoneticPr fontId="5"/>
  </si>
  <si>
    <t>ベルクス草加松原店</t>
    <rPh sb="4" eb="6">
      <t>ソウカ</t>
    </rPh>
    <rPh sb="6" eb="8">
      <t>マツバラ</t>
    </rPh>
    <rPh sb="8" eb="9">
      <t>テン</t>
    </rPh>
    <phoneticPr fontId="5"/>
  </si>
  <si>
    <t>獨協大学、草加市立病院、中央図書館、松並木、松原団地記念公園</t>
    <phoneticPr fontId="5"/>
  </si>
  <si>
    <t>高砂緑の街商店会</t>
  </si>
  <si>
    <t>草加市高砂1</t>
    <phoneticPr fontId="5"/>
  </si>
  <si>
    <t>S57.3</t>
    <phoneticPr fontId="5"/>
  </si>
  <si>
    <t>10回程度</t>
    <rPh sb="2" eb="3">
      <t>カイ</t>
    </rPh>
    <rPh sb="3" eb="5">
      <t>テイド</t>
    </rPh>
    <phoneticPr fontId="5"/>
  </si>
  <si>
    <t>月3,000円～月10,000円</t>
    <phoneticPr fontId="5"/>
  </si>
  <si>
    <t>季節ごとにプランターの花の入れ替え、年末ドリームチャンスセール＆抽選会開催、毎月会員向け商店会ＮＥＷＳ発行、商店会ＨＰにて個店の情報発信（無料）</t>
    <phoneticPr fontId="5"/>
  </si>
  <si>
    <t>飲食店</t>
    <rPh sb="0" eb="2">
      <t>インショク</t>
    </rPh>
    <rPh sb="2" eb="3">
      <t>テン</t>
    </rPh>
    <phoneticPr fontId="22"/>
  </si>
  <si>
    <t>セイムス草加高砂店、マツモトキヨシ草加店、キャンドゥ草加店、マクドナルド草加店、西友 草加店　ほか３店舗</t>
    <phoneticPr fontId="5"/>
  </si>
  <si>
    <t>草加市役所、草加駅、イトーヨーカドー草加店、アコスホール、草加マルイ、ヴァリエ、西友他</t>
    <rPh sb="40" eb="42">
      <t>セイユウ</t>
    </rPh>
    <phoneticPr fontId="5"/>
  </si>
  <si>
    <t>パインアベニュー商店会</t>
  </si>
  <si>
    <t>草加市栄町2</t>
    <phoneticPr fontId="5"/>
  </si>
  <si>
    <t>会員数58
店舗数44</t>
    <rPh sb="0" eb="3">
      <t>カイインスウ</t>
    </rPh>
    <rPh sb="6" eb="9">
      <t>テンポスウ</t>
    </rPh>
    <phoneticPr fontId="5"/>
  </si>
  <si>
    <t>S39</t>
    <phoneticPr fontId="5"/>
  </si>
  <si>
    <t>LINEでの話し合いがメイン</t>
    <phoneticPr fontId="5"/>
  </si>
  <si>
    <t>店による。月3,000円程度</t>
    <phoneticPr fontId="5"/>
  </si>
  <si>
    <t>街バルの開催</t>
  </si>
  <si>
    <t>生鮮三品、洋服等の物販店、飲食店</t>
    <rPh sb="13" eb="15">
      <t>インショク</t>
    </rPh>
    <rPh sb="15" eb="16">
      <t>テン</t>
    </rPh>
    <phoneticPr fontId="5"/>
  </si>
  <si>
    <t>オリジン弁当、CoCo壱番館、珍来松原団地店、マクドナルド松原団地東口店、モバワン獨協大学前、ドンキホーテ、ウェルシア　ほか８店舗</t>
    <phoneticPr fontId="5"/>
  </si>
  <si>
    <t>松並木、草加市文化会館、獨協大学、草加市立図書館、草加松原郵便局</t>
    <phoneticPr fontId="5"/>
  </si>
  <si>
    <t>八幡町商店会</t>
  </si>
  <si>
    <t>八幡町</t>
    <phoneticPr fontId="5"/>
  </si>
  <si>
    <t>年８回</t>
    <phoneticPr fontId="5"/>
  </si>
  <si>
    <t>年額6,000円</t>
    <phoneticPr fontId="5"/>
  </si>
  <si>
    <t>当商店会では、会員交流と親睦・地域町会活動に協賛しています。</t>
    <rPh sb="17" eb="19">
      <t>チョウカイ</t>
    </rPh>
    <phoneticPr fontId="5"/>
  </si>
  <si>
    <t>埼玉県信用金庫北草加支店、城北信用金庫草加新田支店</t>
    <phoneticPr fontId="5"/>
  </si>
  <si>
    <t>八幡コミュニティセンター、八幡小学校、八幡北小学校</t>
    <phoneticPr fontId="5"/>
  </si>
  <si>
    <t>花栗商店会</t>
  </si>
  <si>
    <t>草加市花栗4</t>
    <phoneticPr fontId="5"/>
  </si>
  <si>
    <t>1971年</t>
    <rPh sb="4" eb="5">
      <t>ネン</t>
    </rPh>
    <phoneticPr fontId="5"/>
  </si>
  <si>
    <t>年１０回</t>
    <rPh sb="0" eb="1">
      <t>ネン</t>
    </rPh>
    <rPh sb="3" eb="4">
      <t>カイ</t>
    </rPh>
    <phoneticPr fontId="5"/>
  </si>
  <si>
    <t>年額24,000円</t>
    <phoneticPr fontId="5"/>
  </si>
  <si>
    <t>町会を含めお祭りを開催しております、子供からお年寄りまで楽しめる街づくり及び商店会を目指しております。</t>
    <phoneticPr fontId="5"/>
  </si>
  <si>
    <t>業種は特に問いません</t>
    <phoneticPr fontId="5"/>
  </si>
  <si>
    <t>シャトレーゼ草加花栗店、業務スーパーヤマダ、ミスタータイヤマン草加バイパス店、ユニクロ草加花栗店、日本レストランシステム(株)　ほか９店舗</t>
    <phoneticPr fontId="5"/>
  </si>
  <si>
    <t>獨協大学、草加市立病院</t>
    <phoneticPr fontId="5"/>
  </si>
  <si>
    <t>氷川中央通り商店会</t>
  </si>
  <si>
    <t>草加市西町</t>
    <phoneticPr fontId="5"/>
  </si>
  <si>
    <t>年4～５回</t>
    <phoneticPr fontId="5"/>
  </si>
  <si>
    <t>防犯活動、美化活動、広報活動</t>
    <rPh sb="10" eb="12">
      <t>コウホウ</t>
    </rPh>
    <rPh sb="12" eb="14">
      <t>カツドウ</t>
    </rPh>
    <phoneticPr fontId="5"/>
  </si>
  <si>
    <t>医院、物販店、生鮮三品</t>
    <phoneticPr fontId="5"/>
  </si>
  <si>
    <t>セブンイレブン 氷川西店、セブンイレブン 草加西町保健所通り店、城北信用金庫</t>
    <phoneticPr fontId="5"/>
  </si>
  <si>
    <t>草加神社</t>
  </si>
  <si>
    <t>弁天町商店会</t>
  </si>
  <si>
    <t>弁天6</t>
    <phoneticPr fontId="5"/>
  </si>
  <si>
    <t>地域に密着してます</t>
    <rPh sb="0" eb="2">
      <t>チイキ</t>
    </rPh>
    <rPh sb="3" eb="5">
      <t>ミッチャク</t>
    </rPh>
    <phoneticPr fontId="5"/>
  </si>
  <si>
    <t>小売店舗、飲食店</t>
    <phoneticPr fontId="5"/>
  </si>
  <si>
    <t>江戸一 草加館、ヤマト運輸 草加弁天センター、エネオス草加弁天SS</t>
    <phoneticPr fontId="5"/>
  </si>
  <si>
    <t>江戸一、ローソン、ドラッグストアー</t>
    <rPh sb="0" eb="3">
      <t>エドイチ</t>
    </rPh>
    <phoneticPr fontId="5"/>
  </si>
  <si>
    <t>谷塚西口商店会</t>
  </si>
  <si>
    <t>草加市谷塚町</t>
    <phoneticPr fontId="5"/>
  </si>
  <si>
    <t>Ｓ４７.4</t>
    <phoneticPr fontId="5"/>
  </si>
  <si>
    <t>年５回程度</t>
    <phoneticPr fontId="5"/>
  </si>
  <si>
    <t>月額2,000円程度</t>
    <phoneticPr fontId="5"/>
  </si>
  <si>
    <t>小・中・高校生の通学路であるため、商店街を挙げて、４月に「新入学おめでとうセール」、７月に「七夕セール」を実施。冬季にはイルミネーション事業を実施している。</t>
  </si>
  <si>
    <t>生鮮食品店（八百屋、魚屋、肉屋等）、物販店</t>
    <phoneticPr fontId="5"/>
  </si>
  <si>
    <t>ウエルシア薬局　谷塚店、ビバホーム　草加店、草加谷塚西郵便局、JAさいたま　谷塚支店　、青木信用金庫　谷塚支店</t>
    <phoneticPr fontId="5"/>
  </si>
  <si>
    <t>ホームセンタービバホーム、東武ストア、スーパーいなげや、谷塚小学校、谷塚文化センター</t>
    <phoneticPr fontId="5"/>
  </si>
  <si>
    <t>六丁目商店会</t>
    <phoneticPr fontId="5"/>
  </si>
  <si>
    <t>草加市神明1</t>
    <phoneticPr fontId="5"/>
  </si>
  <si>
    <t>月額1,000円</t>
    <phoneticPr fontId="5"/>
  </si>
  <si>
    <t>各種イベント参加（宿場まつり、歳末大売出しなど）</t>
    <phoneticPr fontId="5"/>
  </si>
  <si>
    <t>生鮮三品</t>
    <phoneticPr fontId="5"/>
  </si>
  <si>
    <t>わいわいロード商店街振興組合</t>
    <rPh sb="10" eb="12">
      <t>シンコウ</t>
    </rPh>
    <rPh sb="12" eb="14">
      <t>クミアイ</t>
    </rPh>
    <phoneticPr fontId="8"/>
  </si>
  <si>
    <t>草加市旭町6</t>
    <phoneticPr fontId="5"/>
  </si>
  <si>
    <t>月額5,000円</t>
    <phoneticPr fontId="5"/>
  </si>
  <si>
    <t>夏まつりと冬まつりを毎年行っています。</t>
    <rPh sb="0" eb="1">
      <t>ナツ</t>
    </rPh>
    <rPh sb="5" eb="6">
      <t>フユ</t>
    </rPh>
    <rPh sb="10" eb="12">
      <t>マイトシ</t>
    </rPh>
    <rPh sb="12" eb="13">
      <t>オコナ</t>
    </rPh>
    <phoneticPr fontId="5"/>
  </si>
  <si>
    <t>珍来新田ヨーカドー前店、イトーヨーカドー新田店、セブンイレブン新田駅西口店、スーパーゼンエー、東京東信用金庫草加支店</t>
    <phoneticPr fontId="5"/>
  </si>
  <si>
    <t>イトーヨーカドー新田店、セブンイレブン</t>
    <phoneticPr fontId="5"/>
  </si>
  <si>
    <t>松原ハーモネスプラザ商店会</t>
  </si>
  <si>
    <t>草加市松原1</t>
    <phoneticPr fontId="5"/>
  </si>
  <si>
    <t>年5-6回</t>
    <phoneticPr fontId="5"/>
  </si>
  <si>
    <t>年2回（春・夏）にイベントを実施。地域住民の方々に喜ばれている。</t>
  </si>
  <si>
    <t>吉野家 松原団地西口店、ドトールコーヒー、フィットネスクラブ コ・ス・パ、東武ストア松原店、草加松原郵便局　ほか１店舗</t>
    <phoneticPr fontId="5"/>
  </si>
  <si>
    <t>市立図書館、松並木、獨協大学、綾瀬川左岸広場</t>
    <phoneticPr fontId="5"/>
  </si>
  <si>
    <t>草加蕎麦商組合</t>
  </si>
  <si>
    <t>谷塚町</t>
    <phoneticPr fontId="5"/>
  </si>
  <si>
    <t>1958.4.20</t>
    <phoneticPr fontId="5"/>
  </si>
  <si>
    <t>3,000円</t>
    <rPh sb="5" eb="6">
      <t>エン</t>
    </rPh>
    <phoneticPr fontId="5"/>
  </si>
  <si>
    <t>地元に根付いた取組みを中心に、各地域の「食のコミュニティ」として活動。年1回の福祉活動（市内福祉施設への慰問）を行っています。</t>
  </si>
  <si>
    <t>草加市商店連合事業協同組合</t>
    <rPh sb="0" eb="3">
      <t>ソウカシ</t>
    </rPh>
    <rPh sb="3" eb="5">
      <t>ショウテン</t>
    </rPh>
    <rPh sb="5" eb="7">
      <t>レンゴウ</t>
    </rPh>
    <rPh sb="7" eb="9">
      <t>ジギョウ</t>
    </rPh>
    <rPh sb="9" eb="11">
      <t>キョウドウ</t>
    </rPh>
    <rPh sb="11" eb="13">
      <t>クミアイ</t>
    </rPh>
    <phoneticPr fontId="8"/>
  </si>
  <si>
    <t>草加市中央1</t>
    <phoneticPr fontId="5"/>
  </si>
  <si>
    <t>892(組合員数739名+他賛助会員153名)</t>
    <phoneticPr fontId="5"/>
  </si>
  <si>
    <t>年間500円</t>
    <phoneticPr fontId="5"/>
  </si>
  <si>
    <t>コロナ前までは、グルメイベント「街グルin草加」や市内26商店会の名物店が一堂に会する「商店街フェスティバル」等を毎年開催していました。新型コロナウイルス感染防止のため人が大勢集まるイベントはできなくなったため、最近では「スタンプラリー」や「クーポンブック発行」で商店を巡ってもらう取り組みをしています。</t>
  </si>
  <si>
    <t>草加宿本通り商店会連盟</t>
    <rPh sb="0" eb="2">
      <t>ソウカ</t>
    </rPh>
    <rPh sb="2" eb="3">
      <t>ヤド</t>
    </rPh>
    <rPh sb="3" eb="4">
      <t>モト</t>
    </rPh>
    <rPh sb="4" eb="5">
      <t>トオ</t>
    </rPh>
    <rPh sb="6" eb="9">
      <t>ショウテンカイ</t>
    </rPh>
    <rPh sb="9" eb="11">
      <t>レンメイ</t>
    </rPh>
    <phoneticPr fontId="8"/>
  </si>
  <si>
    <t>歳末福引大売出し</t>
    <rPh sb="0" eb="2">
      <t>サイマツ</t>
    </rPh>
    <rPh sb="2" eb="4">
      <t>フクビキ</t>
    </rPh>
    <rPh sb="4" eb="7">
      <t>オオウリダ</t>
    </rPh>
    <phoneticPr fontId="8"/>
  </si>
  <si>
    <t>越谷市</t>
  </si>
  <si>
    <t>大相模商店会</t>
    <rPh sb="0" eb="3">
      <t>オオサガミ</t>
    </rPh>
    <rPh sb="3" eb="6">
      <t>ショウテンカイ</t>
    </rPh>
    <phoneticPr fontId="9"/>
  </si>
  <si>
    <t>越谷市相模町2丁目</t>
    <rPh sb="0" eb="2">
      <t>コシガヤ</t>
    </rPh>
    <rPh sb="2" eb="3">
      <t>シ</t>
    </rPh>
    <rPh sb="3" eb="6">
      <t>サガミチョウ</t>
    </rPh>
    <rPh sb="7" eb="9">
      <t>チョウメ</t>
    </rPh>
    <phoneticPr fontId="8"/>
  </si>
  <si>
    <t>大相模不動尊、大相模地区センター、八条用水緑道不動橋、こいのぼり大会</t>
    <phoneticPr fontId="5"/>
  </si>
  <si>
    <t>創業者支援補助金</t>
    <rPh sb="0" eb="3">
      <t>ソウギョウシャ</t>
    </rPh>
    <rPh sb="3" eb="5">
      <t>シエン</t>
    </rPh>
    <rPh sb="5" eb="8">
      <t>ホジョキン</t>
    </rPh>
    <phoneticPr fontId="22"/>
  </si>
  <si>
    <t>新規事業及び雇用の創出を促進し、市内産業の振興を図るため、市内において創業を行う個人・中小企業者等に対して、創業に係る初期費用等の一部を助成します。※詳細は市ＨＰ参照</t>
    <rPh sb="75" eb="77">
      <t>ショウサイ</t>
    </rPh>
    <rPh sb="78" eb="79">
      <t>シ</t>
    </rPh>
    <rPh sb="81" eb="83">
      <t>サンショウ</t>
    </rPh>
    <phoneticPr fontId="22"/>
  </si>
  <si>
    <t>大沢三丁目商店会</t>
    <rPh sb="0" eb="2">
      <t>オオサワ</t>
    </rPh>
    <rPh sb="2" eb="5">
      <t>サンチョウメ</t>
    </rPh>
    <rPh sb="5" eb="8">
      <t>ショウテンカイ</t>
    </rPh>
    <phoneticPr fontId="9"/>
  </si>
  <si>
    <t>越谷市大沢３丁目</t>
    <rPh sb="0" eb="2">
      <t>コシガヤ</t>
    </rPh>
    <rPh sb="2" eb="3">
      <t>シ</t>
    </rPh>
    <rPh sb="3" eb="5">
      <t>オオサワ</t>
    </rPh>
    <rPh sb="6" eb="8">
      <t>チョウメ</t>
    </rPh>
    <phoneticPr fontId="8"/>
  </si>
  <si>
    <t>1,500円</t>
    <rPh sb="5" eb="6">
      <t>エン</t>
    </rPh>
    <phoneticPr fontId="5"/>
  </si>
  <si>
    <t>興味のある方は商店会までお問合せください。一緒に地域を盛り上げてくれる店舗を募集します。</t>
  </si>
  <si>
    <t>東急ストア</t>
    <rPh sb="0" eb="2">
      <t>トウキュウ</t>
    </rPh>
    <phoneticPr fontId="5"/>
  </si>
  <si>
    <t>東武スカイツリーライン北越谷駅、越谷郵便局、香取神社、栄進中学校、大沢小学校</t>
    <phoneticPr fontId="5"/>
  </si>
  <si>
    <t>大沢商店会</t>
    <rPh sb="0" eb="2">
      <t>オオサワ</t>
    </rPh>
    <rPh sb="2" eb="5">
      <t>ショウテンカイ</t>
    </rPh>
    <phoneticPr fontId="9"/>
  </si>
  <si>
    <t>越谷市大沢１丁目</t>
    <rPh sb="0" eb="2">
      <t>コシガヤ</t>
    </rPh>
    <rPh sb="2" eb="3">
      <t>シ</t>
    </rPh>
    <rPh sb="3" eb="5">
      <t>オオサワ</t>
    </rPh>
    <rPh sb="6" eb="8">
      <t>チョウメ</t>
    </rPh>
    <phoneticPr fontId="8"/>
  </si>
  <si>
    <t>カフェ、飲食店、魚屋など。一緒に地域を盛り上げてくれる店舗を募集します。</t>
  </si>
  <si>
    <t>セイムス（ドラックストア）、ファミリーマート、かごの屋、ラーメン「ばんだい」</t>
    <rPh sb="26" eb="27">
      <t>ヤ</t>
    </rPh>
    <phoneticPr fontId="5"/>
  </si>
  <si>
    <t>市立体育館、越谷郵便局、香取神社、久伊豆神社</t>
    <phoneticPr fontId="5"/>
  </si>
  <si>
    <t>蒲生駅前商店会</t>
    <rPh sb="0" eb="2">
      <t>ガモウ</t>
    </rPh>
    <rPh sb="2" eb="4">
      <t>エキマエ</t>
    </rPh>
    <rPh sb="4" eb="7">
      <t>ショウテンカイ</t>
    </rPh>
    <phoneticPr fontId="9"/>
  </si>
  <si>
    <t>越谷市蒲生寿町</t>
    <rPh sb="0" eb="2">
      <t>コシガヤ</t>
    </rPh>
    <rPh sb="2" eb="3">
      <t>シ</t>
    </rPh>
    <rPh sb="3" eb="5">
      <t>ガモウ</t>
    </rPh>
    <phoneticPr fontId="8"/>
  </si>
  <si>
    <t>月5,000円</t>
    <rPh sb="0" eb="1">
      <t>ツキ</t>
    </rPh>
    <rPh sb="6" eb="7">
      <t>エン</t>
    </rPh>
    <phoneticPr fontId="5"/>
  </si>
  <si>
    <t>生鮮食品、駄菓子屋、文具店、衣類、雑貨、日用品販売など、「ちょっと立ち寄ってみようかな」と思えるお店をお待ちしております。最近、特に欲しいと言われているのはメガネ・時計をあつかう店です。</t>
    <rPh sb="61" eb="63">
      <t>サイキン</t>
    </rPh>
    <rPh sb="64" eb="65">
      <t>トク</t>
    </rPh>
    <rPh sb="66" eb="67">
      <t>ホ</t>
    </rPh>
    <rPh sb="70" eb="71">
      <t>イ</t>
    </rPh>
    <rPh sb="82" eb="84">
      <t>トケイ</t>
    </rPh>
    <rPh sb="89" eb="90">
      <t>ミセ</t>
    </rPh>
    <phoneticPr fontId="5"/>
  </si>
  <si>
    <t>東武ストア、川口信用金庫</t>
    <rPh sb="0" eb="2">
      <t>トウブ</t>
    </rPh>
    <rPh sb="6" eb="8">
      <t>カワグチ</t>
    </rPh>
    <rPh sb="8" eb="10">
      <t>シンヨウ</t>
    </rPh>
    <rPh sb="10" eb="12">
      <t>キンコ</t>
    </rPh>
    <phoneticPr fontId="5"/>
  </si>
  <si>
    <t>東武スカイツリーライン蒲生駅、交番、自転車預かり所、蒲生交流館</t>
    <phoneticPr fontId="5"/>
  </si>
  <si>
    <t>蒲生南銀座商店会</t>
    <rPh sb="0" eb="2">
      <t>ガモウ</t>
    </rPh>
    <rPh sb="2" eb="3">
      <t>ミナミ</t>
    </rPh>
    <rPh sb="3" eb="5">
      <t>ギンザ</t>
    </rPh>
    <rPh sb="5" eb="8">
      <t>ショウテンカイ</t>
    </rPh>
    <phoneticPr fontId="9"/>
  </si>
  <si>
    <t>越谷市蒲生西町</t>
    <rPh sb="0" eb="2">
      <t>コシガヤ</t>
    </rPh>
    <rPh sb="2" eb="3">
      <t>シ</t>
    </rPh>
    <rPh sb="3" eb="5">
      <t>ガモウ</t>
    </rPh>
    <rPh sb="5" eb="6">
      <t>ニシ</t>
    </rPh>
    <rPh sb="6" eb="7">
      <t>マチ</t>
    </rPh>
    <phoneticPr fontId="8"/>
  </si>
  <si>
    <t>月2,000円　大型店は別</t>
    <rPh sb="0" eb="1">
      <t>ツキ</t>
    </rPh>
    <rPh sb="6" eb="7">
      <t>エン</t>
    </rPh>
    <rPh sb="8" eb="10">
      <t>オオガタ</t>
    </rPh>
    <rPh sb="10" eb="11">
      <t>テン</t>
    </rPh>
    <rPh sb="12" eb="13">
      <t>ベツ</t>
    </rPh>
    <phoneticPr fontId="5"/>
  </si>
  <si>
    <t>特に小売一般は大歓迎です。一緒に地域を盛り上げてくれる店舗を募集します。</t>
  </si>
  <si>
    <t>マツモトキヨシ、ヤオコー、アコレ、東武ストア</t>
    <rPh sb="17" eb="19">
      <t>トウブ</t>
    </rPh>
    <phoneticPr fontId="5"/>
  </si>
  <si>
    <t>東武スカイツリーライン蒲生駅</t>
  </si>
  <si>
    <t>蒲生ショッピングモール商店会</t>
    <rPh sb="0" eb="2">
      <t>ガモウ</t>
    </rPh>
    <rPh sb="11" eb="13">
      <t>ショウテン</t>
    </rPh>
    <rPh sb="13" eb="14">
      <t>カイ</t>
    </rPh>
    <phoneticPr fontId="9"/>
  </si>
  <si>
    <t>越谷市蒲生旭町</t>
    <rPh sb="0" eb="2">
      <t>コシガヤ</t>
    </rPh>
    <rPh sb="2" eb="3">
      <t>シ</t>
    </rPh>
    <rPh sb="3" eb="5">
      <t>ガモウ</t>
    </rPh>
    <rPh sb="5" eb="7">
      <t>アサヒチョウ</t>
    </rPh>
    <phoneticPr fontId="8"/>
  </si>
  <si>
    <t>月3,600円</t>
    <rPh sb="0" eb="1">
      <t>ツキ</t>
    </rPh>
    <rPh sb="6" eb="7">
      <t>エン</t>
    </rPh>
    <phoneticPr fontId="5"/>
  </si>
  <si>
    <t>一緒に地域を盛り上げてくれる店舗を募集します。</t>
  </si>
  <si>
    <t>マルエツ</t>
    <phoneticPr fontId="5"/>
  </si>
  <si>
    <t>蒲生地区センター、東武スカイツリーライン、蒲生駅児童館ヒマワリ</t>
    <phoneticPr fontId="5"/>
  </si>
  <si>
    <t>蒲生アサヒ通り商店会</t>
    <rPh sb="0" eb="2">
      <t>ガモウ</t>
    </rPh>
    <rPh sb="5" eb="6">
      <t>トオ</t>
    </rPh>
    <rPh sb="7" eb="10">
      <t>ショウテンカイ</t>
    </rPh>
    <phoneticPr fontId="9"/>
  </si>
  <si>
    <t>4,000円（催事積立1,000円含む）</t>
    <rPh sb="5" eb="6">
      <t>エン</t>
    </rPh>
    <rPh sb="7" eb="9">
      <t>サイジ</t>
    </rPh>
    <rPh sb="9" eb="10">
      <t>ツ</t>
    </rPh>
    <rPh sb="10" eb="11">
      <t>タ</t>
    </rPh>
    <rPh sb="16" eb="17">
      <t>エン</t>
    </rPh>
    <rPh sb="17" eb="18">
      <t>フク</t>
    </rPh>
    <phoneticPr fontId="5"/>
  </si>
  <si>
    <t>業種問わず、商店会活動にご理解・ご協力いただける店舗を望みます！</t>
    <rPh sb="0" eb="2">
      <t>ギョウシュ</t>
    </rPh>
    <rPh sb="2" eb="3">
      <t>ト</t>
    </rPh>
    <rPh sb="6" eb="8">
      <t>ショウテン</t>
    </rPh>
    <rPh sb="8" eb="9">
      <t>カイ</t>
    </rPh>
    <rPh sb="9" eb="11">
      <t>カツドウ</t>
    </rPh>
    <rPh sb="13" eb="15">
      <t>リカイ</t>
    </rPh>
    <rPh sb="17" eb="19">
      <t>キョウリョク</t>
    </rPh>
    <rPh sb="24" eb="26">
      <t>テンポ</t>
    </rPh>
    <rPh sb="27" eb="28">
      <t>ノゾ</t>
    </rPh>
    <phoneticPr fontId="5"/>
  </si>
  <si>
    <t>児童館ヒマワリ、蒲生小学校、蒲生第二小学校、東武スカイツリーライン蒲生駅、蒲生地区センター</t>
    <phoneticPr fontId="5"/>
  </si>
  <si>
    <t>北越谷商店会</t>
    <rPh sb="0" eb="3">
      <t>キタコシガヤ</t>
    </rPh>
    <rPh sb="3" eb="6">
      <t>ショウテンカイ</t>
    </rPh>
    <phoneticPr fontId="9"/>
  </si>
  <si>
    <t>越谷市北越谷2丁目</t>
    <rPh sb="0" eb="2">
      <t>コシガヤ</t>
    </rPh>
    <rPh sb="2" eb="3">
      <t>シ</t>
    </rPh>
    <rPh sb="3" eb="6">
      <t>キタコシガヤ</t>
    </rPh>
    <rPh sb="7" eb="9">
      <t>チョウメ</t>
    </rPh>
    <phoneticPr fontId="8"/>
  </si>
  <si>
    <t>サービス月2,000円、物販月2,500円</t>
    <rPh sb="4" eb="5">
      <t>ツキ</t>
    </rPh>
    <rPh sb="10" eb="11">
      <t>エン</t>
    </rPh>
    <rPh sb="12" eb="14">
      <t>ブッパン</t>
    </rPh>
    <rPh sb="14" eb="15">
      <t>ツキ</t>
    </rPh>
    <rPh sb="20" eb="21">
      <t>エン</t>
    </rPh>
    <phoneticPr fontId="5"/>
  </si>
  <si>
    <t>肉屋、八百屋、飲食店、居酒屋。その他、興味のある方は商店会までお問合せください。一緒に地域を盛り上げてくれる店舗を募集します。</t>
    <rPh sb="0" eb="1">
      <t>ニク</t>
    </rPh>
    <rPh sb="1" eb="2">
      <t>ヤ</t>
    </rPh>
    <rPh sb="3" eb="6">
      <t>ヤオヤ</t>
    </rPh>
    <rPh sb="7" eb="10">
      <t>インショクテン</t>
    </rPh>
    <rPh sb="11" eb="14">
      <t>イザカヤ</t>
    </rPh>
    <phoneticPr fontId="5"/>
  </si>
  <si>
    <t>ライフストア、ギャザホール、マツモトキヨシ、さくら水産（居酒屋）、庄屋（居酒屋）</t>
    <rPh sb="25" eb="27">
      <t>スイサン</t>
    </rPh>
    <rPh sb="28" eb="31">
      <t>イザカヤ</t>
    </rPh>
    <rPh sb="33" eb="35">
      <t>ショウヤ</t>
    </rPh>
    <rPh sb="36" eb="39">
      <t>イザカヤ</t>
    </rPh>
    <phoneticPr fontId="5"/>
  </si>
  <si>
    <t>北越谷駅前郵便局、東武スカイツリーライン北越谷駅、さくら広場、東京信用金庫、北越谷地区センター</t>
    <phoneticPr fontId="5"/>
  </si>
  <si>
    <t>越谷新町商店会</t>
    <rPh sb="0" eb="2">
      <t>コシガヤ</t>
    </rPh>
    <rPh sb="2" eb="4">
      <t>シンマチ</t>
    </rPh>
    <rPh sb="4" eb="7">
      <t>ショウテンカイ</t>
    </rPh>
    <phoneticPr fontId="9"/>
  </si>
  <si>
    <t>越谷市越ヶ谷1丁目</t>
    <rPh sb="0" eb="2">
      <t>コシガヤ</t>
    </rPh>
    <rPh sb="2" eb="3">
      <t>シ</t>
    </rPh>
    <rPh sb="3" eb="6">
      <t>エツガヤ</t>
    </rPh>
    <rPh sb="7" eb="9">
      <t>チョウメ</t>
    </rPh>
    <phoneticPr fontId="8"/>
  </si>
  <si>
    <t>生鮮三品、居酒屋、総合病院、大型駐車場など。一緒に地域を盛り上げてくれる店舗を募集します。</t>
    <rPh sb="0" eb="2">
      <t>セイセン</t>
    </rPh>
    <rPh sb="2" eb="4">
      <t>サンヒン</t>
    </rPh>
    <rPh sb="5" eb="8">
      <t>イザカヤ</t>
    </rPh>
    <rPh sb="9" eb="11">
      <t>ソウゴウ</t>
    </rPh>
    <rPh sb="11" eb="13">
      <t>ビョウイン</t>
    </rPh>
    <rPh sb="14" eb="16">
      <t>オオガタ</t>
    </rPh>
    <rPh sb="16" eb="18">
      <t>チュウシャ</t>
    </rPh>
    <rPh sb="18" eb="19">
      <t>ジョウ</t>
    </rPh>
    <phoneticPr fontId="5"/>
  </si>
  <si>
    <t>越谷市役所、越谷市中央市民会館、越谷ツインシティ（大型商業施設）、東武スカイツリーライン越谷駅、越谷市市民活動支援センター</t>
    <phoneticPr fontId="5"/>
  </si>
  <si>
    <t>越谷中央商店会</t>
    <rPh sb="0" eb="2">
      <t>コシガヤ</t>
    </rPh>
    <rPh sb="2" eb="4">
      <t>チュウオウ</t>
    </rPh>
    <rPh sb="4" eb="7">
      <t>ショウテンカイ</t>
    </rPh>
    <phoneticPr fontId="9"/>
  </si>
  <si>
    <t>一般2,500円　大型店10,000円</t>
    <rPh sb="0" eb="2">
      <t>イッパン</t>
    </rPh>
    <rPh sb="7" eb="8">
      <t>エン</t>
    </rPh>
    <rPh sb="9" eb="12">
      <t>オオガタテン</t>
    </rPh>
    <rPh sb="18" eb="19">
      <t>エン</t>
    </rPh>
    <phoneticPr fontId="5"/>
  </si>
  <si>
    <t>ALCo越谷ショッピングスクエア、越谷ツインシティ、サンキ越谷店</t>
    <rPh sb="4" eb="6">
      <t>コシガヤ</t>
    </rPh>
    <rPh sb="17" eb="19">
      <t>コシガヤ</t>
    </rPh>
    <rPh sb="29" eb="32">
      <t>コシガヤテン</t>
    </rPh>
    <phoneticPr fontId="5"/>
  </si>
  <si>
    <t>東武スカイツリーライン越谷駅、越谷ツインシティ（大型商業施設）、ALCo越谷ショッピングスクエア、大型マンション(駅前再開発400戸など)、越谷花火大会</t>
    <phoneticPr fontId="5"/>
  </si>
  <si>
    <t>越谷西一番街商店会</t>
    <rPh sb="0" eb="2">
      <t>コシガヤ</t>
    </rPh>
    <rPh sb="2" eb="3">
      <t>ニシ</t>
    </rPh>
    <rPh sb="3" eb="5">
      <t>イチバン</t>
    </rPh>
    <rPh sb="5" eb="6">
      <t>マチ</t>
    </rPh>
    <rPh sb="6" eb="9">
      <t>ショウテンカイ</t>
    </rPh>
    <phoneticPr fontId="9"/>
  </si>
  <si>
    <t>越谷市赤山町1丁目</t>
    <rPh sb="0" eb="2">
      <t>コシガヤ</t>
    </rPh>
    <rPh sb="2" eb="3">
      <t>シ</t>
    </rPh>
    <rPh sb="3" eb="6">
      <t>アカヤマチョウ</t>
    </rPh>
    <rPh sb="7" eb="9">
      <t>チョウメ</t>
    </rPh>
    <phoneticPr fontId="8"/>
  </si>
  <si>
    <t>生鮮産品をはじめとした、一緒に地域を盛り上げてくれる店舗を募集します。</t>
    <rPh sb="0" eb="4">
      <t>セイセンサンピン</t>
    </rPh>
    <phoneticPr fontId="5"/>
  </si>
  <si>
    <t>越谷西口商店会</t>
    <rPh sb="0" eb="2">
      <t>コシガヤ</t>
    </rPh>
    <rPh sb="2" eb="4">
      <t>ニシグチ</t>
    </rPh>
    <rPh sb="4" eb="7">
      <t>ショウテンカイ</t>
    </rPh>
    <phoneticPr fontId="9"/>
  </si>
  <si>
    <t>せんげんパークロード商店会</t>
    <rPh sb="10" eb="13">
      <t>ショウテンカイ</t>
    </rPh>
    <phoneticPr fontId="9"/>
  </si>
  <si>
    <t>越谷市千間台西3丁目</t>
    <rPh sb="0" eb="2">
      <t>コシガヤ</t>
    </rPh>
    <rPh sb="2" eb="3">
      <t>シ</t>
    </rPh>
    <rPh sb="3" eb="4">
      <t>セン</t>
    </rPh>
    <rPh sb="4" eb="5">
      <t>ゲン</t>
    </rPh>
    <rPh sb="5" eb="6">
      <t>ダイ</t>
    </rPh>
    <rPh sb="6" eb="7">
      <t>ニシ</t>
    </rPh>
    <rPh sb="8" eb="10">
      <t>チョウメ</t>
    </rPh>
    <phoneticPr fontId="8"/>
  </si>
  <si>
    <t>飲食店、若者向けのファッショナブルな洋服屋、ファーストフード店、惣菜店、医院・診療所など・・・若者が多い通りです。また、近隣住民にも住みよい商店街を目指しています。</t>
    <rPh sb="0" eb="2">
      <t>インショク</t>
    </rPh>
    <rPh sb="2" eb="3">
      <t>テン</t>
    </rPh>
    <rPh sb="4" eb="6">
      <t>ワカモノ</t>
    </rPh>
    <rPh sb="6" eb="7">
      <t>ム</t>
    </rPh>
    <rPh sb="18" eb="20">
      <t>ヨウフク</t>
    </rPh>
    <rPh sb="20" eb="21">
      <t>ヤ</t>
    </rPh>
    <rPh sb="30" eb="31">
      <t>テン</t>
    </rPh>
    <rPh sb="32" eb="34">
      <t>ソウザイ</t>
    </rPh>
    <rPh sb="34" eb="35">
      <t>テン</t>
    </rPh>
    <rPh sb="36" eb="38">
      <t>イイン</t>
    </rPh>
    <rPh sb="39" eb="42">
      <t>シンリョウジョ</t>
    </rPh>
    <rPh sb="47" eb="49">
      <t>ワカモノ</t>
    </rPh>
    <rPh sb="50" eb="51">
      <t>オオ</t>
    </rPh>
    <rPh sb="52" eb="53">
      <t>トオ</t>
    </rPh>
    <rPh sb="60" eb="62">
      <t>キンリン</t>
    </rPh>
    <rPh sb="62" eb="64">
      <t>ジュウミン</t>
    </rPh>
    <rPh sb="66" eb="67">
      <t>ス</t>
    </rPh>
    <rPh sb="70" eb="72">
      <t>ショウテン</t>
    </rPh>
    <rPh sb="72" eb="73">
      <t>ガイ</t>
    </rPh>
    <rPh sb="74" eb="76">
      <t>メザ</t>
    </rPh>
    <phoneticPr fontId="5"/>
  </si>
  <si>
    <t>東武スカイツリーラインせんげん台駅、私立獨協埼玉高校・中学校、千間台第四公園、埼玉県立大学、児童館コスモス</t>
    <phoneticPr fontId="5"/>
  </si>
  <si>
    <t>せんげん台東口商店会</t>
    <rPh sb="4" eb="5">
      <t>ダイ</t>
    </rPh>
    <rPh sb="5" eb="7">
      <t>ヒガシグチ</t>
    </rPh>
    <rPh sb="7" eb="10">
      <t>ショウテンカイ</t>
    </rPh>
    <phoneticPr fontId="9"/>
  </si>
  <si>
    <t>越谷市千間台東1丁目</t>
    <rPh sb="0" eb="2">
      <t>コシガヤ</t>
    </rPh>
    <rPh sb="2" eb="3">
      <t>シ</t>
    </rPh>
    <rPh sb="3" eb="5">
      <t>センゲン</t>
    </rPh>
    <rPh sb="5" eb="6">
      <t>ダイ</t>
    </rPh>
    <rPh sb="6" eb="7">
      <t>ヒガシ</t>
    </rPh>
    <rPh sb="8" eb="10">
      <t>チョウメ</t>
    </rPh>
    <phoneticPr fontId="8"/>
  </si>
  <si>
    <t>商店会までお問合せください。一緒に地域を盛り上げてくれる店舗を募集します。</t>
    <rPh sb="0" eb="2">
      <t>ショウテン</t>
    </rPh>
    <rPh sb="6" eb="8">
      <t>トイアワ</t>
    </rPh>
    <rPh sb="14" eb="16">
      <t>イッショ</t>
    </rPh>
    <rPh sb="17" eb="19">
      <t>チイキ</t>
    </rPh>
    <rPh sb="20" eb="21">
      <t>モ</t>
    </rPh>
    <rPh sb="22" eb="23">
      <t>ア</t>
    </rPh>
    <rPh sb="28" eb="30">
      <t>テンポ</t>
    </rPh>
    <rPh sb="31" eb="33">
      <t>ボシュウ</t>
    </rPh>
    <phoneticPr fontId="5"/>
  </si>
  <si>
    <t>プライス</t>
    <phoneticPr fontId="5"/>
  </si>
  <si>
    <t>東武スカイツリーラインせんげん台駅、児童館コスモス、県立越谷北高校、越谷北病院、私立獨協埼玉高校・中学校</t>
    <phoneticPr fontId="5"/>
  </si>
  <si>
    <t>千間台西口商店会</t>
    <rPh sb="0" eb="2">
      <t>センゲン</t>
    </rPh>
    <rPh sb="2" eb="3">
      <t>ダイ</t>
    </rPh>
    <rPh sb="3" eb="5">
      <t>ニシグチ</t>
    </rPh>
    <rPh sb="5" eb="8">
      <t>ショウテンカイ</t>
    </rPh>
    <phoneticPr fontId="9"/>
  </si>
  <si>
    <t>越谷市千間台西１丁目</t>
    <rPh sb="3" eb="6">
      <t>センゲンダイ</t>
    </rPh>
    <rPh sb="6" eb="7">
      <t>ニシ</t>
    </rPh>
    <rPh sb="8" eb="10">
      <t>チョウメ</t>
    </rPh>
    <phoneticPr fontId="5"/>
  </si>
  <si>
    <t>イオンせんげん台店</t>
    <rPh sb="7" eb="8">
      <t>ダイ</t>
    </rPh>
    <rPh sb="8" eb="9">
      <t>テン</t>
    </rPh>
    <phoneticPr fontId="5"/>
  </si>
  <si>
    <t>東武スカイツリーラインせんげん台駅、私立獨協埼玉高校・中学校、千間台第四公園、埼玉県立大学、越谷北病院</t>
    <phoneticPr fontId="5"/>
  </si>
  <si>
    <t>平方中央商栄会</t>
    <rPh sb="0" eb="2">
      <t>ヒラカタ</t>
    </rPh>
    <rPh sb="2" eb="4">
      <t>チュウオウ</t>
    </rPh>
    <rPh sb="4" eb="5">
      <t>ショウ</t>
    </rPh>
    <rPh sb="5" eb="6">
      <t>エイ</t>
    </rPh>
    <rPh sb="6" eb="7">
      <t>カイ</t>
    </rPh>
    <phoneticPr fontId="9"/>
  </si>
  <si>
    <t>越谷市平方</t>
    <rPh sb="0" eb="2">
      <t>コシガヤ</t>
    </rPh>
    <rPh sb="2" eb="3">
      <t>シ</t>
    </rPh>
    <rPh sb="3" eb="5">
      <t>ヒラカタ</t>
    </rPh>
    <phoneticPr fontId="8"/>
  </si>
  <si>
    <t>スーパーベルクス（準会員）</t>
    <rPh sb="9" eb="10">
      <t>ジュン</t>
    </rPh>
    <rPh sb="10" eb="12">
      <t>カイイン</t>
    </rPh>
    <phoneticPr fontId="5"/>
  </si>
  <si>
    <t>平方公園、県立越谷北高校、平方小学校、平方中学校</t>
    <phoneticPr fontId="5"/>
  </si>
  <si>
    <t>南越谷商店会</t>
    <rPh sb="0" eb="3">
      <t>ミナミコシガヤ</t>
    </rPh>
    <rPh sb="3" eb="6">
      <t>ショウテンカイ</t>
    </rPh>
    <phoneticPr fontId="9"/>
  </si>
  <si>
    <t>越谷市南越谷1丁目</t>
    <rPh sb="0" eb="2">
      <t>コシガヤ</t>
    </rPh>
    <rPh sb="2" eb="3">
      <t>シ</t>
    </rPh>
    <rPh sb="3" eb="6">
      <t>ミナミコシガヤ</t>
    </rPh>
    <rPh sb="7" eb="9">
      <t>チョウメ</t>
    </rPh>
    <phoneticPr fontId="8"/>
  </si>
  <si>
    <t>東武新越谷ヴァリエ、イオン南越谷店、南越谷</t>
    <rPh sb="0" eb="2">
      <t>トウブ</t>
    </rPh>
    <rPh sb="2" eb="5">
      <t>シンコシガヤ</t>
    </rPh>
    <rPh sb="13" eb="14">
      <t>ミナミ</t>
    </rPh>
    <rPh sb="14" eb="16">
      <t>コシガヤ</t>
    </rPh>
    <rPh sb="16" eb="17">
      <t>テン</t>
    </rPh>
    <rPh sb="18" eb="19">
      <t>ミナミ</t>
    </rPh>
    <rPh sb="19" eb="21">
      <t>コシガヤ</t>
    </rPh>
    <phoneticPr fontId="5"/>
  </si>
  <si>
    <t>越谷サンシティ、獨協医科大学越谷病院、南越谷阿波踊り（8月）、南部出張所南越谷地区センター</t>
    <phoneticPr fontId="5"/>
  </si>
  <si>
    <t>大袋商店会</t>
    <rPh sb="0" eb="2">
      <t>オオブクロ</t>
    </rPh>
    <rPh sb="2" eb="5">
      <t>ショウテンカイ</t>
    </rPh>
    <phoneticPr fontId="9"/>
  </si>
  <si>
    <t>越谷市袋山</t>
    <rPh sb="0" eb="2">
      <t>コシガヤ</t>
    </rPh>
    <rPh sb="2" eb="3">
      <t>シ</t>
    </rPh>
    <rPh sb="3" eb="5">
      <t>フクロヤマ</t>
    </rPh>
    <phoneticPr fontId="8"/>
  </si>
  <si>
    <t>月会費3500円、街路灯月会費900円</t>
    <rPh sb="0" eb="1">
      <t>ツキ</t>
    </rPh>
    <rPh sb="1" eb="3">
      <t>カイヒ</t>
    </rPh>
    <rPh sb="7" eb="8">
      <t>エン</t>
    </rPh>
    <rPh sb="9" eb="12">
      <t>ガイロトウ</t>
    </rPh>
    <rPh sb="12" eb="13">
      <t>ツキ</t>
    </rPh>
    <rPh sb="13" eb="15">
      <t>カイヒ</t>
    </rPh>
    <rPh sb="18" eb="19">
      <t>エン</t>
    </rPh>
    <phoneticPr fontId="5"/>
  </si>
  <si>
    <t>生鮮三品、惣菜、趣味の店。その他、興味のある方は商店会までお問合せください。一緒に地域を盛り上げてくれる店舗を募集します。</t>
    <rPh sb="0" eb="2">
      <t>セイセン</t>
    </rPh>
    <rPh sb="2" eb="4">
      <t>サンヒン</t>
    </rPh>
    <rPh sb="5" eb="7">
      <t>ソウザイ</t>
    </rPh>
    <rPh sb="8" eb="10">
      <t>シュミ</t>
    </rPh>
    <rPh sb="11" eb="12">
      <t>ミセ</t>
    </rPh>
    <phoneticPr fontId="5"/>
  </si>
  <si>
    <t>セブンイレブン、ウェルシア、マツモトキヨシ</t>
    <phoneticPr fontId="5"/>
  </si>
  <si>
    <t>東武スカイツリーライン大袋駅、北部出張所、ふらっと大袋（高齢者の居場所づくり事業）</t>
    <phoneticPr fontId="5"/>
  </si>
  <si>
    <t>越谷市商店会連合会</t>
  </si>
  <si>
    <t>越谷市中町</t>
    <rPh sb="0" eb="2">
      <t>コシガヤ</t>
    </rPh>
    <rPh sb="2" eb="3">
      <t>シ</t>
    </rPh>
    <rPh sb="3" eb="5">
      <t>ナカマチ</t>
    </rPh>
    <phoneticPr fontId="8"/>
  </si>
  <si>
    <t>1商店会当たり（年）均等割5,000円＋会員割（1名割）500円</t>
    <phoneticPr fontId="5"/>
  </si>
  <si>
    <t>新越谷西口商店会</t>
    <rPh sb="0" eb="3">
      <t>シンコシガヤ</t>
    </rPh>
    <rPh sb="3" eb="5">
      <t>ニシグチ</t>
    </rPh>
    <rPh sb="5" eb="8">
      <t>ショウテンカイ</t>
    </rPh>
    <phoneticPr fontId="8"/>
  </si>
  <si>
    <t>越谷市南越谷4丁目</t>
    <rPh sb="0" eb="3">
      <t>コシガヤシ</t>
    </rPh>
    <rPh sb="3" eb="6">
      <t>ミナミコシガヤ</t>
    </rPh>
    <rPh sb="7" eb="9">
      <t>チョウメ</t>
    </rPh>
    <phoneticPr fontId="8"/>
  </si>
  <si>
    <t>正会員・準会員月2,000円、正会員系列2店舗目以降月1,000円、賛助会員月1,000円</t>
    <rPh sb="0" eb="3">
      <t>セイカイイン</t>
    </rPh>
    <rPh sb="4" eb="5">
      <t>ジュン</t>
    </rPh>
    <rPh sb="5" eb="7">
      <t>カイイン</t>
    </rPh>
    <rPh sb="7" eb="8">
      <t>ツキ</t>
    </rPh>
    <rPh sb="13" eb="14">
      <t>エン</t>
    </rPh>
    <rPh sb="15" eb="18">
      <t>セイカイイン</t>
    </rPh>
    <rPh sb="18" eb="20">
      <t>ケイレツ</t>
    </rPh>
    <rPh sb="21" eb="24">
      <t>テンポメ</t>
    </rPh>
    <rPh sb="24" eb="26">
      <t>イコウ</t>
    </rPh>
    <rPh sb="26" eb="27">
      <t>ツキ</t>
    </rPh>
    <rPh sb="32" eb="33">
      <t>エン</t>
    </rPh>
    <rPh sb="34" eb="36">
      <t>サンジョ</t>
    </rPh>
    <rPh sb="36" eb="38">
      <t>カイイン</t>
    </rPh>
    <rPh sb="38" eb="39">
      <t>ツキ</t>
    </rPh>
    <rPh sb="44" eb="45">
      <t>エン</t>
    </rPh>
    <phoneticPr fontId="5"/>
  </si>
  <si>
    <t>新しくできた商店会のため、イベントの開催等は準備をしているところです。地域を盛り上げえるため一緒に活動をしていただける店舗に出店して欲しいです。</t>
    <rPh sb="0" eb="1">
      <t>アタラ</t>
    </rPh>
    <rPh sb="6" eb="9">
      <t>ショウテンカイ</t>
    </rPh>
    <rPh sb="18" eb="21">
      <t>カイサイナド</t>
    </rPh>
    <rPh sb="22" eb="24">
      <t>ジュンビ</t>
    </rPh>
    <rPh sb="35" eb="37">
      <t>チイキ</t>
    </rPh>
    <rPh sb="38" eb="39">
      <t>モ</t>
    </rPh>
    <rPh sb="40" eb="41">
      <t>ア</t>
    </rPh>
    <rPh sb="46" eb="48">
      <t>イッショ</t>
    </rPh>
    <rPh sb="49" eb="51">
      <t>カツドウ</t>
    </rPh>
    <rPh sb="59" eb="61">
      <t>テンポ</t>
    </rPh>
    <rPh sb="62" eb="64">
      <t>シュッテン</t>
    </rPh>
    <rPh sb="66" eb="67">
      <t>ホ</t>
    </rPh>
    <phoneticPr fontId="5"/>
  </si>
  <si>
    <t>東武新越谷ヴァリエ</t>
    <rPh sb="0" eb="2">
      <t>トウブ</t>
    </rPh>
    <rPh sb="2" eb="5">
      <t>シンコシガヤ</t>
    </rPh>
    <phoneticPr fontId="5"/>
  </si>
  <si>
    <t>東武スカイツリーライン新越谷駅、JR武蔵野線南越谷駅、南越谷地区センター</t>
    <phoneticPr fontId="5"/>
  </si>
  <si>
    <t>蕨市</t>
    <phoneticPr fontId="8"/>
  </si>
  <si>
    <t>春日商店会</t>
  </si>
  <si>
    <t>錦町３丁目</t>
    <rPh sb="0" eb="2">
      <t>ニシキチョウ</t>
    </rPh>
    <rPh sb="3" eb="5">
      <t>チョウメ</t>
    </rPh>
    <phoneticPr fontId="5"/>
  </si>
  <si>
    <t>総会1回、役員会6回</t>
    <phoneticPr fontId="5"/>
  </si>
  <si>
    <t>175人／日</t>
    <phoneticPr fontId="5"/>
  </si>
  <si>
    <t>1000円／月</t>
    <phoneticPr fontId="5"/>
  </si>
  <si>
    <t>西公民館</t>
  </si>
  <si>
    <t>空き店舗有効活用事業補助金</t>
    <phoneticPr fontId="5"/>
  </si>
  <si>
    <t>（一社）蕨市にぎわいまちづくり連合会が認定した市内の対象空き店舗に対して、空き店舗の有効活用と商店街の活性化を目的として補助金を交付します。具体的には、対象空き店舗の改装（外装・内装・設備等の工事）に要する経費の２分の１以内の額（上限５０万円）、開店等に要する広告宣伝費の２分の１以内の額（上限１０万円）が連合会より交付されます。また、非営利事業を営む場合については店舗賃貸料の３分の１以内（上限８０万円／１年度）</t>
    <phoneticPr fontId="5"/>
  </si>
  <si>
    <t>http://www.warabi.ne.jp/~machiren/vacant.html</t>
    <phoneticPr fontId="5"/>
  </si>
  <si>
    <t>北町中央商店会</t>
  </si>
  <si>
    <t>北町4丁目</t>
    <rPh sb="0" eb="2">
      <t>キタマチ</t>
    </rPh>
    <rPh sb="3" eb="5">
      <t>チョウメ</t>
    </rPh>
    <phoneticPr fontId="5"/>
  </si>
  <si>
    <t>総会1回</t>
    <phoneticPr fontId="5"/>
  </si>
  <si>
    <t>256人／日</t>
    <phoneticPr fontId="5"/>
  </si>
  <si>
    <t>1800円／月</t>
    <phoneticPr fontId="5"/>
  </si>
  <si>
    <t>蕨市民体育館、県立蕨高校</t>
    <phoneticPr fontId="5"/>
  </si>
  <si>
    <t>塚越商店会</t>
    <phoneticPr fontId="8"/>
  </si>
  <si>
    <t>塚越１～４丁目</t>
    <rPh sb="0" eb="2">
      <t>ツカコシ</t>
    </rPh>
    <rPh sb="5" eb="7">
      <t>チョウメ</t>
    </rPh>
    <phoneticPr fontId="5"/>
  </si>
  <si>
    <t>8638人／日</t>
    <phoneticPr fontId="5"/>
  </si>
  <si>
    <t>セブンイレブン・東武ストア・ライフ</t>
    <rPh sb="8" eb="10">
      <t>トウブ</t>
    </rPh>
    <phoneticPr fontId="5"/>
  </si>
  <si>
    <t>蕨市民公園、蕨駅</t>
    <phoneticPr fontId="5"/>
  </si>
  <si>
    <t>中仙道蕨宿商店街振興組合</t>
  </si>
  <si>
    <t>北町２丁目・中央５丁目</t>
    <rPh sb="0" eb="2">
      <t>キタマチ</t>
    </rPh>
    <rPh sb="3" eb="5">
      <t>チョウメ</t>
    </rPh>
    <rPh sb="6" eb="8">
      <t>チュウオウ</t>
    </rPh>
    <rPh sb="9" eb="11">
      <t>チョウメ</t>
    </rPh>
    <phoneticPr fontId="5"/>
  </si>
  <si>
    <t>281人／日</t>
    <phoneticPr fontId="5"/>
  </si>
  <si>
    <t>歴史民俗資料館、蕨本陣跡、歴史民俗資料館分館、三学院</t>
    <phoneticPr fontId="5"/>
  </si>
  <si>
    <t>ぶぎん通り商店会</t>
  </si>
  <si>
    <t>中央1丁目</t>
    <rPh sb="0" eb="2">
      <t>チュウオウ</t>
    </rPh>
    <rPh sb="3" eb="5">
      <t>チョウメ</t>
    </rPh>
    <phoneticPr fontId="5"/>
  </si>
  <si>
    <t>5850人／日</t>
    <phoneticPr fontId="5"/>
  </si>
  <si>
    <t>3000円／月</t>
    <phoneticPr fontId="5"/>
  </si>
  <si>
    <t>蕨駅、文化ホールくるる</t>
    <phoneticPr fontId="5"/>
  </si>
  <si>
    <t>南町商和会</t>
  </si>
  <si>
    <t>南町2丁目</t>
    <rPh sb="0" eb="1">
      <t>ミナミ</t>
    </rPh>
    <rPh sb="1" eb="2">
      <t>チョウ</t>
    </rPh>
    <rPh sb="3" eb="5">
      <t>チョウメ</t>
    </rPh>
    <phoneticPr fontId="5"/>
  </si>
  <si>
    <t>総会1回、役員会9回</t>
    <phoneticPr fontId="5"/>
  </si>
  <si>
    <t>521人／日</t>
    <phoneticPr fontId="5"/>
  </si>
  <si>
    <t>1000円／日（入会金：1000円）</t>
    <phoneticPr fontId="5"/>
  </si>
  <si>
    <t>ヤオコー</t>
    <phoneticPr fontId="5"/>
  </si>
  <si>
    <t>蕨市立図書館</t>
  </si>
  <si>
    <t>蕨銀座商店街協同組合</t>
  </si>
  <si>
    <t>中央３丁目</t>
    <rPh sb="0" eb="2">
      <t>チュウオウ</t>
    </rPh>
    <rPh sb="3" eb="5">
      <t>チョウメ</t>
    </rPh>
    <phoneticPr fontId="5"/>
  </si>
  <si>
    <t>4146人／1日</t>
    <phoneticPr fontId="5"/>
  </si>
  <si>
    <t>ファミリーマート　マツモトキヨシ　マルエツ　西友</t>
    <rPh sb="22" eb="24">
      <t>セイユウ</t>
    </rPh>
    <phoneticPr fontId="5"/>
  </si>
  <si>
    <t>中央一番街商店会</t>
  </si>
  <si>
    <t>3941人／1日</t>
    <phoneticPr fontId="5"/>
  </si>
  <si>
    <t>蕨市民会館、和楽備神社</t>
    <phoneticPr fontId="5"/>
  </si>
  <si>
    <t>蕨西口みゆき商店会</t>
    <phoneticPr fontId="5"/>
  </si>
  <si>
    <t>中央１丁目</t>
    <rPh sb="0" eb="2">
      <t>チュウオウ</t>
    </rPh>
    <rPh sb="3" eb="5">
      <t>チョウメ</t>
    </rPh>
    <phoneticPr fontId="5"/>
  </si>
  <si>
    <t>総会1回、理事会12回、諸会議32回</t>
    <phoneticPr fontId="5"/>
  </si>
  <si>
    <t>6500人／日</t>
    <phoneticPr fontId="5"/>
  </si>
  <si>
    <t>3000円／月（入会金：10,000円）</t>
    <phoneticPr fontId="5"/>
  </si>
  <si>
    <t>蕨西口商店街協同組合</t>
  </si>
  <si>
    <t>2878人／日</t>
    <phoneticPr fontId="5"/>
  </si>
  <si>
    <t>ジュエリーツツミ　東京風月堂</t>
    <rPh sb="9" eb="11">
      <t>トウキョウ</t>
    </rPh>
    <rPh sb="11" eb="14">
      <t>フウゲツドウ</t>
    </rPh>
    <phoneticPr fontId="5"/>
  </si>
  <si>
    <t>蕨中央商店会</t>
    <rPh sb="0" eb="1">
      <t>ワラビ</t>
    </rPh>
    <rPh sb="1" eb="3">
      <t>チュウオウ</t>
    </rPh>
    <rPh sb="3" eb="6">
      <t>ショウテンカイ</t>
    </rPh>
    <phoneticPr fontId="8"/>
  </si>
  <si>
    <t>中央５丁目</t>
    <rPh sb="0" eb="2">
      <t>チュウオウ</t>
    </rPh>
    <rPh sb="3" eb="5">
      <t>チョウメ</t>
    </rPh>
    <phoneticPr fontId="5"/>
  </si>
  <si>
    <t>総会1回、役員会随時</t>
    <phoneticPr fontId="5"/>
  </si>
  <si>
    <t>180人／日</t>
    <phoneticPr fontId="5"/>
  </si>
  <si>
    <t>3000円／月（入会費：10,000円）</t>
    <phoneticPr fontId="5"/>
  </si>
  <si>
    <t>蕨市民会館、福祉・児童センタ－</t>
    <phoneticPr fontId="5"/>
  </si>
  <si>
    <t>蕨市にぎわいまちづくり連合会</t>
    <rPh sb="0" eb="2">
      <t>ワラビシ</t>
    </rPh>
    <rPh sb="11" eb="14">
      <t>レンゴウカイ</t>
    </rPh>
    <phoneticPr fontId="8"/>
  </si>
  <si>
    <t>戸田市</t>
  </si>
  <si>
    <t>上戸田商店会</t>
  </si>
  <si>
    <t>戸田市上戸田5丁目</t>
    <rPh sb="0" eb="3">
      <t>トダシ</t>
    </rPh>
    <rPh sb="3" eb="6">
      <t>カミトダ</t>
    </rPh>
    <rPh sb="7" eb="9">
      <t>チョウメ</t>
    </rPh>
    <phoneticPr fontId="8"/>
  </si>
  <si>
    <t>年６回～年７回</t>
    <phoneticPr fontId="5"/>
  </si>
  <si>
    <t>１，２００人／1日（平日）
１，８００人／1日（休日）</t>
    <phoneticPr fontId="5"/>
  </si>
  <si>
    <t>年会費１２，０００円</t>
    <phoneticPr fontId="5"/>
  </si>
  <si>
    <t>上戸田ゆめまつり、イルミネーション実施</t>
    <rPh sb="0" eb="3">
      <t>カミトダ</t>
    </rPh>
    <rPh sb="17" eb="19">
      <t>ジッシ</t>
    </rPh>
    <phoneticPr fontId="5"/>
  </si>
  <si>
    <t>戸田市役所、戸田市文化会館、後谷公園、上戸田氷川神社</t>
    <phoneticPr fontId="5"/>
  </si>
  <si>
    <t>戸田市商店等新業種等転換支援事業</t>
    <phoneticPr fontId="5"/>
  </si>
  <si>
    <t>本事業は新業種、新業態又は新形態へ転換するに当たり、現用店舗や空き店舗における社会的課題に対応するための改修工事、空き店舗においては改修工事後の新規出店における家賃負担にかかる費用を補助します。改修工事費に対しては、補助対象経費の１／２を補助し、補助上限は５０万円です。空き店舗の家賃負担に対しては、補助対象経費の１／２を補助し、補助上限は月５万円、補助期間は１２ヵ月です。</t>
    <phoneticPr fontId="5"/>
  </si>
  <si>
    <t>喜沢一丁目商店会</t>
  </si>
  <si>
    <t>戸田市喜沢1丁目</t>
    <rPh sb="6" eb="8">
      <t>チョウメ</t>
    </rPh>
    <phoneticPr fontId="8"/>
  </si>
  <si>
    <t>年２回</t>
    <phoneticPr fontId="5"/>
  </si>
  <si>
    <t>１，０００人／1日（平日）
１，５００人／1日（休日）</t>
    <phoneticPr fontId="5"/>
  </si>
  <si>
    <t>年会費１８，０００円</t>
    <phoneticPr fontId="5"/>
  </si>
  <si>
    <t>魚屋、肉屋、八百屋、
中華そば屋、日本そば屋</t>
    <phoneticPr fontId="5"/>
  </si>
  <si>
    <t>喜沢記念会館、小林医院、太田医院、奥村医院、喜沢歯科</t>
    <phoneticPr fontId="5"/>
  </si>
  <si>
    <t>喜沢中央通り商店会</t>
  </si>
  <si>
    <t>戸田市喜沢2丁目</t>
    <rPh sb="0" eb="3">
      <t>トダシ</t>
    </rPh>
    <rPh sb="3" eb="5">
      <t>キザワ</t>
    </rPh>
    <rPh sb="6" eb="8">
      <t>チョウメ</t>
    </rPh>
    <phoneticPr fontId="8"/>
  </si>
  <si>
    <t>月会費１，５００円</t>
    <rPh sb="0" eb="1">
      <t>ツキ</t>
    </rPh>
    <rPh sb="1" eb="3">
      <t>カイヒ</t>
    </rPh>
    <rPh sb="8" eb="9">
      <t>エン</t>
    </rPh>
    <phoneticPr fontId="5"/>
  </si>
  <si>
    <t>解散予定</t>
    <rPh sb="0" eb="2">
      <t>カイサン</t>
    </rPh>
    <rPh sb="2" eb="4">
      <t>ヨテイ</t>
    </rPh>
    <phoneticPr fontId="5"/>
  </si>
  <si>
    <t>喜沢第二公園、喜沢南公園、戸田喜沢郵便局、喜沢南会館</t>
    <phoneticPr fontId="5"/>
  </si>
  <si>
    <t>さつき通り商盛会</t>
  </si>
  <si>
    <t>戸田市川岸2丁目</t>
    <rPh sb="6" eb="8">
      <t>チョウメ</t>
    </rPh>
    <phoneticPr fontId="8"/>
  </si>
  <si>
    <t>１００人／1日（平日）
２００人／１日（休日）</t>
    <phoneticPr fontId="5"/>
  </si>
  <si>
    <t>月会費２，０００円</t>
    <phoneticPr fontId="5"/>
  </si>
  <si>
    <t>令和６年度は、七夕祭り復活予定</t>
    <rPh sb="0" eb="2">
      <t>レイワ</t>
    </rPh>
    <rPh sb="3" eb="5">
      <t>ネンド</t>
    </rPh>
    <rPh sb="7" eb="9">
      <t>タナバタ</t>
    </rPh>
    <rPh sb="9" eb="10">
      <t>マツ</t>
    </rPh>
    <rPh sb="11" eb="13">
      <t>フッカツ</t>
    </rPh>
    <rPh sb="13" eb="15">
      <t>ヨテイ</t>
    </rPh>
    <phoneticPr fontId="5"/>
  </si>
  <si>
    <t>生鮮産品</t>
    <phoneticPr fontId="5"/>
  </si>
  <si>
    <t>川岸会館、川岸公園</t>
    <phoneticPr fontId="5"/>
  </si>
  <si>
    <t>戸田中央商店会</t>
  </si>
  <si>
    <t>戸田市下戸田1丁目</t>
    <rPh sb="7" eb="9">
      <t>チョウメ</t>
    </rPh>
    <phoneticPr fontId="8"/>
  </si>
  <si>
    <t>月１回</t>
    <phoneticPr fontId="5"/>
  </si>
  <si>
    <t>ハロウィン・クリスマスイベントの実施</t>
    <rPh sb="16" eb="18">
      <t>ジッシ</t>
    </rPh>
    <phoneticPr fontId="5"/>
  </si>
  <si>
    <t>アンテナショップ、カフェ</t>
    <phoneticPr fontId="5"/>
  </si>
  <si>
    <t>路線沿い、住宅地</t>
    <rPh sb="0" eb="2">
      <t>ロセン</t>
    </rPh>
    <rPh sb="2" eb="3">
      <t>ゾ</t>
    </rPh>
    <rPh sb="5" eb="8">
      <t>ジュウタクチ</t>
    </rPh>
    <phoneticPr fontId="5"/>
  </si>
  <si>
    <t>スーパーベルクス戸田店</t>
    <phoneticPr fontId="5"/>
  </si>
  <si>
    <t>スーパーベルクス戸田店、川口信用金庫</t>
    <phoneticPr fontId="5"/>
  </si>
  <si>
    <t>新曽新田口商店会</t>
  </si>
  <si>
    <t>戸田市氷川町1丁目</t>
    <rPh sb="0" eb="3">
      <t>トダシ</t>
    </rPh>
    <rPh sb="3" eb="6">
      <t>ヒカワチョウ</t>
    </rPh>
    <rPh sb="7" eb="9">
      <t>チョウメ</t>
    </rPh>
    <phoneticPr fontId="8"/>
  </si>
  <si>
    <t>年会費１２，０００円</t>
    <rPh sb="0" eb="3">
      <t>ネンカイヒ</t>
    </rPh>
    <rPh sb="9" eb="10">
      <t>エン</t>
    </rPh>
    <phoneticPr fontId="5"/>
  </si>
  <si>
    <t>新曽福祉センター、妙顕寺、観音寺、新田口公園、本村公園</t>
    <phoneticPr fontId="5"/>
  </si>
  <si>
    <t>戸田市上戸田2丁目</t>
    <rPh sb="7" eb="9">
      <t>チョウメ</t>
    </rPh>
    <phoneticPr fontId="8"/>
  </si>
  <si>
    <t>１，５００人／1日（平日）
２，０００人／1日（休日）</t>
    <phoneticPr fontId="5"/>
  </si>
  <si>
    <t>ウイング祭、他各種イベントの実施</t>
    <rPh sb="4" eb="5">
      <t>マツ</t>
    </rPh>
    <rPh sb="6" eb="7">
      <t>ホカ</t>
    </rPh>
    <rPh sb="7" eb="9">
      <t>カクシュ</t>
    </rPh>
    <rPh sb="14" eb="16">
      <t>ジッシ</t>
    </rPh>
    <phoneticPr fontId="5"/>
  </si>
  <si>
    <t>魚屋、肉屋、八百屋</t>
    <phoneticPr fontId="5"/>
  </si>
  <si>
    <t>路線沿い、住宅地、駅前</t>
    <rPh sb="0" eb="2">
      <t>ロセン</t>
    </rPh>
    <rPh sb="2" eb="3">
      <t>ゾ</t>
    </rPh>
    <rPh sb="5" eb="8">
      <t>ジュウタクチ</t>
    </rPh>
    <rPh sb="9" eb="11">
      <t>エキマエ</t>
    </rPh>
    <phoneticPr fontId="5"/>
  </si>
  <si>
    <t>サミット戸田公園店</t>
    <phoneticPr fontId="5"/>
  </si>
  <si>
    <t>戸田市役所、戸田市文化会館、戸田中央総合病院、戸田公園駅、戸田ボートコース</t>
    <phoneticPr fontId="5"/>
  </si>
  <si>
    <t>美笹商店会</t>
  </si>
  <si>
    <t>戸田市笹目5丁目</t>
    <rPh sb="0" eb="3">
      <t>トダシ</t>
    </rPh>
    <rPh sb="3" eb="5">
      <t>ササメ</t>
    </rPh>
    <rPh sb="6" eb="8">
      <t>チョウメ</t>
    </rPh>
    <phoneticPr fontId="8"/>
  </si>
  <si>
    <t>８００人／1日（平日）
１，０００人／1日（休日）</t>
    <phoneticPr fontId="5"/>
  </si>
  <si>
    <t>年会費３，０００円</t>
    <phoneticPr fontId="5"/>
  </si>
  <si>
    <t>美笹支所、笹目コミュニティセンター、道満グリーンパーク、笹目神社</t>
    <phoneticPr fontId="5"/>
  </si>
  <si>
    <t>戸田市商店会連合会</t>
    <rPh sb="0" eb="3">
      <t>トダシ</t>
    </rPh>
    <rPh sb="3" eb="6">
      <t>ショウテンカイ</t>
    </rPh>
    <rPh sb="6" eb="9">
      <t>レンゴウカイ</t>
    </rPh>
    <phoneticPr fontId="8"/>
  </si>
  <si>
    <t>戸田市上戸田1丁目
（戸田市商工会内）</t>
    <rPh sb="7" eb="9">
      <t>チョウメ</t>
    </rPh>
    <phoneticPr fontId="8"/>
  </si>
  <si>
    <t>1980年</t>
    <rPh sb="4" eb="5">
      <t>ネン</t>
    </rPh>
    <phoneticPr fontId="5"/>
  </si>
  <si>
    <t>－</t>
    <phoneticPr fontId="5"/>
  </si>
  <si>
    <t>年会費２０，０００円＋各商店会員数×２００円</t>
    <rPh sb="0" eb="1">
      <t>ネン</t>
    </rPh>
    <rPh sb="1" eb="3">
      <t>カイヒ</t>
    </rPh>
    <rPh sb="9" eb="10">
      <t>エン</t>
    </rPh>
    <rPh sb="11" eb="12">
      <t>カク</t>
    </rPh>
    <rPh sb="12" eb="14">
      <t>ショウテン</t>
    </rPh>
    <rPh sb="14" eb="17">
      <t>カイインスウ</t>
    </rPh>
    <rPh sb="21" eb="22">
      <t>エン</t>
    </rPh>
    <phoneticPr fontId="5"/>
  </si>
  <si>
    <t>販売促進イベントの実施、PRイベント実施、他商店会員向けの各種イベントの実施</t>
    <rPh sb="0" eb="2">
      <t>ハンバイ</t>
    </rPh>
    <rPh sb="2" eb="4">
      <t>ソクシン</t>
    </rPh>
    <rPh sb="9" eb="11">
      <t>ジッシ</t>
    </rPh>
    <rPh sb="18" eb="20">
      <t>ジッシ</t>
    </rPh>
    <rPh sb="21" eb="22">
      <t>ホカ</t>
    </rPh>
    <rPh sb="22" eb="24">
      <t>ショウテン</t>
    </rPh>
    <rPh sb="24" eb="26">
      <t>カイイン</t>
    </rPh>
    <rPh sb="26" eb="27">
      <t>ム</t>
    </rPh>
    <rPh sb="29" eb="31">
      <t>カクシュ</t>
    </rPh>
    <rPh sb="36" eb="38">
      <t>ジッシ</t>
    </rPh>
    <phoneticPr fontId="5"/>
  </si>
  <si>
    <t>北戸田商店会</t>
    <rPh sb="0" eb="6">
      <t>キタトダショウテンカイ</t>
    </rPh>
    <phoneticPr fontId="8"/>
  </si>
  <si>
    <t>戸田市新曽</t>
    <rPh sb="0" eb="3">
      <t>トダシ</t>
    </rPh>
    <rPh sb="3" eb="5">
      <t>ニイゾ</t>
    </rPh>
    <phoneticPr fontId="8"/>
  </si>
  <si>
    <t>2020年</t>
    <rPh sb="4" eb="5">
      <t>ネン</t>
    </rPh>
    <phoneticPr fontId="5"/>
  </si>
  <si>
    <t>年4回〜6回</t>
    <phoneticPr fontId="5"/>
  </si>
  <si>
    <t>年会費5,000円</t>
    <phoneticPr fontId="5"/>
  </si>
  <si>
    <t>笹目川周辺でのイベントの実施</t>
    <rPh sb="0" eb="2">
      <t>ササメ</t>
    </rPh>
    <rPh sb="2" eb="3">
      <t>カワ</t>
    </rPh>
    <rPh sb="3" eb="5">
      <t>シュウヘン</t>
    </rPh>
    <rPh sb="12" eb="14">
      <t>ジッシ</t>
    </rPh>
    <phoneticPr fontId="5"/>
  </si>
  <si>
    <t>北戸田駅、イオンモール北戸田、戸田市北部公園野球場、笹目川遊歩道、ボール公園</t>
    <phoneticPr fontId="5"/>
  </si>
  <si>
    <t>入間市</t>
  </si>
  <si>
    <t>入間市東藤沢６丁目</t>
    <rPh sb="0" eb="3">
      <t>イルマシ</t>
    </rPh>
    <rPh sb="3" eb="4">
      <t>ヒガシ</t>
    </rPh>
    <rPh sb="4" eb="6">
      <t>フジサワ</t>
    </rPh>
    <rPh sb="7" eb="9">
      <t>チョウメ</t>
    </rPh>
    <phoneticPr fontId="5"/>
  </si>
  <si>
    <t>年１回。必要に応じて</t>
    <rPh sb="0" eb="1">
      <t>ネン</t>
    </rPh>
    <rPh sb="2" eb="3">
      <t>カイ</t>
    </rPh>
    <rPh sb="4" eb="6">
      <t>ヒツヨウ</t>
    </rPh>
    <rPh sb="7" eb="8">
      <t>オウ</t>
    </rPh>
    <phoneticPr fontId="5"/>
  </si>
  <si>
    <t>3,500円／月</t>
    <rPh sb="5" eb="6">
      <t>エン</t>
    </rPh>
    <rPh sb="7" eb="8">
      <t>ツキ</t>
    </rPh>
    <phoneticPr fontId="5"/>
  </si>
  <si>
    <t>交通安全の一助として、ゴールド免許を持っている来街者には、各個店ごとに特典やサービスを行うゴールドカードセールを実施しています。また、お客様へのサービス事業として、スクラッチカードによるスピードくじを実施しています。環境美化活動として、毎朝10分間商店街会員で道路の清掃を行い、プランターの花を年２回植え替えるなど来街者に楽しんでもらえる工夫に取組んでいます。</t>
    <rPh sb="0" eb="4">
      <t>コウツウアンゼン</t>
    </rPh>
    <rPh sb="5" eb="7">
      <t>イチジョ</t>
    </rPh>
    <rPh sb="15" eb="17">
      <t>メンキョ</t>
    </rPh>
    <rPh sb="18" eb="19">
      <t>モ</t>
    </rPh>
    <rPh sb="23" eb="26">
      <t>ライガイシャ</t>
    </rPh>
    <rPh sb="29" eb="30">
      <t>カク</t>
    </rPh>
    <rPh sb="30" eb="32">
      <t>コテン</t>
    </rPh>
    <rPh sb="35" eb="37">
      <t>トクテン</t>
    </rPh>
    <rPh sb="43" eb="44">
      <t>オコナ</t>
    </rPh>
    <rPh sb="56" eb="58">
      <t>ジッシ</t>
    </rPh>
    <rPh sb="68" eb="70">
      <t>キャクサマ</t>
    </rPh>
    <rPh sb="76" eb="78">
      <t>ジギョウ</t>
    </rPh>
    <rPh sb="100" eb="102">
      <t>ジッシ</t>
    </rPh>
    <rPh sb="108" eb="110">
      <t>カンキョウ</t>
    </rPh>
    <rPh sb="110" eb="112">
      <t>ビカ</t>
    </rPh>
    <rPh sb="112" eb="114">
      <t>カツドウ</t>
    </rPh>
    <rPh sb="118" eb="120">
      <t>マイアサ</t>
    </rPh>
    <rPh sb="122" eb="124">
      <t>フンカン</t>
    </rPh>
    <rPh sb="124" eb="127">
      <t>ショウテンガイ</t>
    </rPh>
    <rPh sb="127" eb="129">
      <t>カイイン</t>
    </rPh>
    <rPh sb="130" eb="132">
      <t>ドウロ</t>
    </rPh>
    <rPh sb="133" eb="135">
      <t>セイソウ</t>
    </rPh>
    <rPh sb="136" eb="137">
      <t>オコナ</t>
    </rPh>
    <rPh sb="145" eb="146">
      <t>ハナ</t>
    </rPh>
    <rPh sb="147" eb="148">
      <t>ネン</t>
    </rPh>
    <phoneticPr fontId="5"/>
  </si>
  <si>
    <t>東藤沢地区センター、松風荘病院、西武池袋線狭山ヶ丘駅</t>
    <rPh sb="3" eb="5">
      <t>チク</t>
    </rPh>
    <phoneticPr fontId="5"/>
  </si>
  <si>
    <t>入間市空き店舗活用創業等支援補助金</t>
    <rPh sb="0" eb="2">
      <t>イルマ</t>
    </rPh>
    <rPh sb="2" eb="3">
      <t>シ</t>
    </rPh>
    <rPh sb="3" eb="4">
      <t>ア</t>
    </rPh>
    <rPh sb="5" eb="7">
      <t>テンポ</t>
    </rPh>
    <rPh sb="7" eb="9">
      <t>カツヨウ</t>
    </rPh>
    <rPh sb="9" eb="11">
      <t>ソウギョウ</t>
    </rPh>
    <rPh sb="11" eb="12">
      <t>トウ</t>
    </rPh>
    <rPh sb="12" eb="14">
      <t>シエン</t>
    </rPh>
    <rPh sb="14" eb="17">
      <t>ホジョキン</t>
    </rPh>
    <phoneticPr fontId="5"/>
  </si>
  <si>
    <t>市内の空き店舗を活用する者に対し、予算の範囲内で補助金を交付する。</t>
    <phoneticPr fontId="5"/>
  </si>
  <si>
    <t>アポポ商店街振興組合</t>
  </si>
  <si>
    <t>入間市豊岡１丁目</t>
    <rPh sb="0" eb="3">
      <t>イルマシ</t>
    </rPh>
    <rPh sb="3" eb="5">
      <t>トヨオカ</t>
    </rPh>
    <rPh sb="6" eb="8">
      <t>チョウメ</t>
    </rPh>
    <phoneticPr fontId="5"/>
  </si>
  <si>
    <t>平成９年９月</t>
    <rPh sb="0" eb="2">
      <t>ヘイセイ</t>
    </rPh>
    <rPh sb="3" eb="4">
      <t>ネン</t>
    </rPh>
    <rPh sb="5" eb="6">
      <t>ガツ</t>
    </rPh>
    <phoneticPr fontId="5"/>
  </si>
  <si>
    <t>１５回／年</t>
    <rPh sb="2" eb="3">
      <t>カイ</t>
    </rPh>
    <rPh sb="4" eb="5">
      <t>ネン</t>
    </rPh>
    <phoneticPr fontId="5"/>
  </si>
  <si>
    <t>3,000円～15,000円／月</t>
    <rPh sb="5" eb="6">
      <t>エン</t>
    </rPh>
    <rPh sb="13" eb="14">
      <t>エン</t>
    </rPh>
    <rPh sb="15" eb="16">
      <t>ツキ</t>
    </rPh>
    <phoneticPr fontId="5"/>
  </si>
  <si>
    <t>「アポポ商店街」の名称は、「アっという間に人がポこポこ集まる街」という意味で、全国から公募で選ばれました。「アポポは街中がステージだ」「ナンバーワンより地域のオンリーワン」を合言葉に、アポポ・サマーフェスティバル、いるまんなか散歩などを実施し、賑わいを創出しています。毎月の清掃デー、プランターの維持管理等、地域の美化活動にも取り組んでいます。区域内に地場産木材を活用した柱ベンチを設置しました。</t>
    <rPh sb="4" eb="6">
      <t>ショウテン</t>
    </rPh>
    <rPh sb="6" eb="7">
      <t>ガイ</t>
    </rPh>
    <rPh sb="9" eb="11">
      <t>メイショウ</t>
    </rPh>
    <rPh sb="19" eb="20">
      <t>マ</t>
    </rPh>
    <rPh sb="21" eb="22">
      <t>ヒト</t>
    </rPh>
    <rPh sb="27" eb="28">
      <t>アツ</t>
    </rPh>
    <rPh sb="30" eb="31">
      <t>マチ</t>
    </rPh>
    <rPh sb="35" eb="37">
      <t>イミ</t>
    </rPh>
    <rPh sb="39" eb="41">
      <t>ゼンコク</t>
    </rPh>
    <rPh sb="43" eb="45">
      <t>コウボ</t>
    </rPh>
    <rPh sb="46" eb="47">
      <t>エラ</t>
    </rPh>
    <rPh sb="58" eb="60">
      <t>マチナカ</t>
    </rPh>
    <rPh sb="76" eb="78">
      <t>チイキ</t>
    </rPh>
    <rPh sb="87" eb="90">
      <t>アイコトバ</t>
    </rPh>
    <rPh sb="113" eb="115">
      <t>サンポ</t>
    </rPh>
    <rPh sb="118" eb="120">
      <t>ジッシ</t>
    </rPh>
    <rPh sb="122" eb="123">
      <t>ニギ</t>
    </rPh>
    <rPh sb="126" eb="128">
      <t>ソウシュツ</t>
    </rPh>
    <rPh sb="134" eb="136">
      <t>マイツキ</t>
    </rPh>
    <rPh sb="137" eb="139">
      <t>セイソウ</t>
    </rPh>
    <rPh sb="148" eb="152">
      <t>イジカンリ</t>
    </rPh>
    <rPh sb="152" eb="153">
      <t>ナド</t>
    </rPh>
    <rPh sb="154" eb="156">
      <t>チイキ</t>
    </rPh>
    <rPh sb="157" eb="159">
      <t>ビカ</t>
    </rPh>
    <rPh sb="159" eb="161">
      <t>カツドウ</t>
    </rPh>
    <rPh sb="163" eb="164">
      <t>ト</t>
    </rPh>
    <rPh sb="165" eb="166">
      <t>ク</t>
    </rPh>
    <rPh sb="172" eb="175">
      <t>クイキナイ</t>
    </rPh>
    <rPh sb="176" eb="178">
      <t>ジバ</t>
    </rPh>
    <rPh sb="178" eb="179">
      <t>サン</t>
    </rPh>
    <rPh sb="179" eb="181">
      <t>モクザイ</t>
    </rPh>
    <rPh sb="182" eb="184">
      <t>カツヨウ</t>
    </rPh>
    <rPh sb="186" eb="187">
      <t>ハシラ</t>
    </rPh>
    <rPh sb="191" eb="193">
      <t>セッチ</t>
    </rPh>
    <phoneticPr fontId="5"/>
  </si>
  <si>
    <t>生鮮３品を扱う専門店、特徴ある菓子やケーキを作るお店、寿司を扱う飲食店</t>
    <rPh sb="0" eb="2">
      <t>セイセン</t>
    </rPh>
    <rPh sb="3" eb="4">
      <t>ヒン</t>
    </rPh>
    <rPh sb="5" eb="6">
      <t>アツカ</t>
    </rPh>
    <rPh sb="7" eb="10">
      <t>センモンテン</t>
    </rPh>
    <rPh sb="11" eb="13">
      <t>トクチョウ</t>
    </rPh>
    <rPh sb="15" eb="17">
      <t>カシ</t>
    </rPh>
    <rPh sb="22" eb="23">
      <t>ツク</t>
    </rPh>
    <rPh sb="25" eb="26">
      <t>ミセ</t>
    </rPh>
    <rPh sb="27" eb="29">
      <t>スシ</t>
    </rPh>
    <rPh sb="30" eb="31">
      <t>アツカ</t>
    </rPh>
    <rPh sb="32" eb="35">
      <t>インショクテン</t>
    </rPh>
    <phoneticPr fontId="5"/>
  </si>
  <si>
    <t>②駅前</t>
    <phoneticPr fontId="5"/>
  </si>
  <si>
    <t>西武入間ペペ、㈱丸広百貨店入間店、入間都市開発㈱</t>
    <rPh sb="0" eb="2">
      <t>セイブ</t>
    </rPh>
    <rPh sb="2" eb="4">
      <t>イルマ</t>
    </rPh>
    <rPh sb="8" eb="10">
      <t>マルヒロ</t>
    </rPh>
    <rPh sb="10" eb="13">
      <t>ヒャッカテン</t>
    </rPh>
    <rPh sb="13" eb="15">
      <t>イルマ</t>
    </rPh>
    <rPh sb="15" eb="16">
      <t>テン</t>
    </rPh>
    <rPh sb="17" eb="19">
      <t>イルマ</t>
    </rPh>
    <rPh sb="19" eb="23">
      <t>トシカイハツ</t>
    </rPh>
    <phoneticPr fontId="5"/>
  </si>
  <si>
    <t>入間市役所、県立豊岡高校、ユナイテッド・シネマ入間、エントランスパーク、新しきを知る公園</t>
    <phoneticPr fontId="5"/>
  </si>
  <si>
    <t>西武ＧＳＰグループ（旧西武入間グリーンヒルショッピングプラザテナント会）</t>
    <rPh sb="0" eb="2">
      <t>セイブ</t>
    </rPh>
    <rPh sb="10" eb="11">
      <t>キュウ</t>
    </rPh>
    <rPh sb="13" eb="15">
      <t>イルマ</t>
    </rPh>
    <rPh sb="34" eb="35">
      <t>カイ</t>
    </rPh>
    <phoneticPr fontId="8"/>
  </si>
  <si>
    <t>入間市下藤沢</t>
    <rPh sb="0" eb="3">
      <t>イルマシ</t>
    </rPh>
    <rPh sb="3" eb="6">
      <t>シモフジサワ</t>
    </rPh>
    <phoneticPr fontId="5"/>
  </si>
  <si>
    <t>１５回（毎月１回、臨時３回）</t>
    <rPh sb="2" eb="3">
      <t>カイ</t>
    </rPh>
    <rPh sb="4" eb="6">
      <t>マイツキ</t>
    </rPh>
    <rPh sb="7" eb="8">
      <t>カイ</t>
    </rPh>
    <rPh sb="9" eb="11">
      <t>リンジ</t>
    </rPh>
    <rPh sb="12" eb="13">
      <t>カイ</t>
    </rPh>
    <phoneticPr fontId="5"/>
  </si>
  <si>
    <t>５００円／月</t>
    <rPh sb="3" eb="4">
      <t>エン</t>
    </rPh>
    <rPh sb="5" eb="6">
      <t>ツキ</t>
    </rPh>
    <phoneticPr fontId="5"/>
  </si>
  <si>
    <t>八百屋、魚屋、電気屋、クリーニング店、酒屋</t>
    <rPh sb="0" eb="3">
      <t>ヤオヤ</t>
    </rPh>
    <rPh sb="4" eb="5">
      <t>サカナ</t>
    </rPh>
    <rPh sb="5" eb="6">
      <t>ヤ</t>
    </rPh>
    <rPh sb="7" eb="9">
      <t>デンキ</t>
    </rPh>
    <rPh sb="9" eb="10">
      <t>ヤ</t>
    </rPh>
    <rPh sb="17" eb="18">
      <t>テン</t>
    </rPh>
    <rPh sb="19" eb="21">
      <t>サカヤ</t>
    </rPh>
    <phoneticPr fontId="5"/>
  </si>
  <si>
    <t>⑤</t>
    <phoneticPr fontId="5"/>
  </si>
  <si>
    <t>イオン入間店、ヨークマート入間店、カラオケ館入間下藤沢店、こどものくに保育園、藤沢地区センター藤の台分館</t>
    <rPh sb="39" eb="41">
      <t>フジサワ</t>
    </rPh>
    <rPh sb="41" eb="43">
      <t>チク</t>
    </rPh>
    <rPh sb="50" eb="52">
      <t>ブンカン</t>
    </rPh>
    <phoneticPr fontId="5"/>
  </si>
  <si>
    <t>町屋通りまちづくり商店街振興組合</t>
  </si>
  <si>
    <t>入間市扇町屋２丁目</t>
    <rPh sb="0" eb="3">
      <t>イルマシ</t>
    </rPh>
    <rPh sb="3" eb="6">
      <t>オウギマチヤ</t>
    </rPh>
    <rPh sb="7" eb="9">
      <t>チョウメ</t>
    </rPh>
    <phoneticPr fontId="5"/>
  </si>
  <si>
    <t>年６回</t>
    <rPh sb="0" eb="1">
      <t>ネン</t>
    </rPh>
    <rPh sb="2" eb="3">
      <t>カイ</t>
    </rPh>
    <phoneticPr fontId="5"/>
  </si>
  <si>
    <t>12000円／年</t>
    <rPh sb="5" eb="6">
      <t>エン</t>
    </rPh>
    <rPh sb="7" eb="8">
      <t>ネン</t>
    </rPh>
    <phoneticPr fontId="5"/>
  </si>
  <si>
    <t>毎月第三日曜日町屋寄席開催。９月にお寺境内でのジャズライブ。お寺会館を利用して新しい事業を実施する予定。区域内に地場産木材を活用した柱ベンチを設置しました。</t>
    <rPh sb="0" eb="7">
      <t>マイツキダイサンニチヨウビ</t>
    </rPh>
    <rPh sb="7" eb="9">
      <t>マチヤ</t>
    </rPh>
    <rPh sb="9" eb="11">
      <t>ヨセ</t>
    </rPh>
    <rPh sb="11" eb="13">
      <t>カイサイ</t>
    </rPh>
    <rPh sb="15" eb="16">
      <t>ガツ</t>
    </rPh>
    <rPh sb="18" eb="21">
      <t>テラケイダイ</t>
    </rPh>
    <rPh sb="31" eb="32">
      <t>テラ</t>
    </rPh>
    <rPh sb="32" eb="34">
      <t>カイカン</t>
    </rPh>
    <rPh sb="35" eb="37">
      <t>リヨウ</t>
    </rPh>
    <rPh sb="39" eb="40">
      <t>アタラ</t>
    </rPh>
    <rPh sb="42" eb="44">
      <t>ジギョウ</t>
    </rPh>
    <rPh sb="45" eb="47">
      <t>ジッシ</t>
    </rPh>
    <rPh sb="49" eb="51">
      <t>ヨテイ</t>
    </rPh>
    <phoneticPr fontId="5"/>
  </si>
  <si>
    <t>③</t>
    <phoneticPr fontId="5"/>
  </si>
  <si>
    <t>長泉寺、愛宕神社</t>
    <phoneticPr fontId="5"/>
  </si>
  <si>
    <t>朝霞市</t>
  </si>
  <si>
    <t>朝霞駅前商店会</t>
    <phoneticPr fontId="5"/>
  </si>
  <si>
    <t>本町二丁目</t>
    <rPh sb="3" eb="5">
      <t>チョウメ</t>
    </rPh>
    <phoneticPr fontId="5"/>
  </si>
  <si>
    <t>朝霞市役所、みずほ銀行朝霞支店、東和銀行朝霞支店、朝霞駅</t>
    <phoneticPr fontId="5"/>
  </si>
  <si>
    <t>朝霞市起業家育成相談</t>
    <rPh sb="0" eb="3">
      <t>アサカシ</t>
    </rPh>
    <rPh sb="3" eb="6">
      <t>キギョウカ</t>
    </rPh>
    <rPh sb="6" eb="8">
      <t>イクセイ</t>
    </rPh>
    <rPh sb="8" eb="10">
      <t>ソウダン</t>
    </rPh>
    <phoneticPr fontId="22"/>
  </si>
  <si>
    <t>朝霞市民の方、朝霞市内で起業をお考えの方、開業後間もない方を対象に、専門家による相談会を実施しています。　実施時間／午前１０時～午後７時（土・日・祝日・産業文化センター休館日を除く）　相談内容／開業全般、事業計画、開業資金、マーケティングなど開業後の経営課題に対するアドバイスなど　相談費用／無料　申込方法／朝霞市ホームページの申込フォームで相談希望日の１週間前までにお申し込みください。</t>
    <rPh sb="0" eb="4">
      <t>アサカシミン</t>
    </rPh>
    <rPh sb="5" eb="6">
      <t>カタ</t>
    </rPh>
    <rPh sb="7" eb="11">
      <t>アサカシナイ</t>
    </rPh>
    <rPh sb="12" eb="14">
      <t>キギョウ</t>
    </rPh>
    <rPh sb="16" eb="17">
      <t>カンガ</t>
    </rPh>
    <rPh sb="19" eb="20">
      <t>カタ</t>
    </rPh>
    <rPh sb="21" eb="23">
      <t>カイギョウ</t>
    </rPh>
    <rPh sb="23" eb="24">
      <t>ゴ</t>
    </rPh>
    <rPh sb="24" eb="25">
      <t>マ</t>
    </rPh>
    <rPh sb="28" eb="29">
      <t>カタ</t>
    </rPh>
    <rPh sb="30" eb="32">
      <t>タイショウ</t>
    </rPh>
    <rPh sb="34" eb="37">
      <t>センモンカ</t>
    </rPh>
    <rPh sb="40" eb="43">
      <t>ソウダンカイ</t>
    </rPh>
    <rPh sb="44" eb="46">
      <t>ジッシ</t>
    </rPh>
    <rPh sb="53" eb="55">
      <t>ジッシ</t>
    </rPh>
    <rPh sb="55" eb="57">
      <t>ジカン</t>
    </rPh>
    <rPh sb="58" eb="60">
      <t>ゴゼン</t>
    </rPh>
    <rPh sb="62" eb="63">
      <t>ジ</t>
    </rPh>
    <rPh sb="64" eb="66">
      <t>ゴゴ</t>
    </rPh>
    <rPh sb="67" eb="68">
      <t>ジ</t>
    </rPh>
    <rPh sb="69" eb="70">
      <t>ド</t>
    </rPh>
    <rPh sb="71" eb="72">
      <t>ニチ</t>
    </rPh>
    <rPh sb="73" eb="75">
      <t>シュクジツ</t>
    </rPh>
    <rPh sb="76" eb="78">
      <t>サンギョウ</t>
    </rPh>
    <rPh sb="78" eb="80">
      <t>ブンカ</t>
    </rPh>
    <rPh sb="84" eb="85">
      <t>キュウ</t>
    </rPh>
    <rPh sb="85" eb="86">
      <t>カン</t>
    </rPh>
    <rPh sb="86" eb="87">
      <t>ヒ</t>
    </rPh>
    <rPh sb="88" eb="89">
      <t>ノゾ</t>
    </rPh>
    <rPh sb="92" eb="94">
      <t>ソウダン</t>
    </rPh>
    <rPh sb="94" eb="96">
      <t>ナイヨウ</t>
    </rPh>
    <rPh sb="97" eb="99">
      <t>カイギョウ</t>
    </rPh>
    <rPh sb="99" eb="101">
      <t>ゼンパン</t>
    </rPh>
    <rPh sb="102" eb="104">
      <t>ジギョウ</t>
    </rPh>
    <rPh sb="104" eb="106">
      <t>ケイカク</t>
    </rPh>
    <rPh sb="107" eb="109">
      <t>カイギョウ</t>
    </rPh>
    <rPh sb="109" eb="111">
      <t>シキン</t>
    </rPh>
    <rPh sb="121" eb="123">
      <t>カイギョウ</t>
    </rPh>
    <rPh sb="123" eb="124">
      <t>ゴ</t>
    </rPh>
    <rPh sb="125" eb="127">
      <t>ケイエイ</t>
    </rPh>
    <rPh sb="127" eb="129">
      <t>カダイ</t>
    </rPh>
    <rPh sb="130" eb="131">
      <t>タイ</t>
    </rPh>
    <rPh sb="141" eb="143">
      <t>ソウダン</t>
    </rPh>
    <rPh sb="143" eb="145">
      <t>ヒヨウ</t>
    </rPh>
    <rPh sb="146" eb="148">
      <t>ムリョウ</t>
    </rPh>
    <rPh sb="149" eb="151">
      <t>モウシコミ</t>
    </rPh>
    <rPh sb="151" eb="153">
      <t>ホウホウ</t>
    </rPh>
    <rPh sb="154" eb="157">
      <t>アサカシ</t>
    </rPh>
    <rPh sb="164" eb="166">
      <t>モウシコミ</t>
    </rPh>
    <rPh sb="171" eb="173">
      <t>ソウダン</t>
    </rPh>
    <rPh sb="173" eb="176">
      <t>キボウビ</t>
    </rPh>
    <rPh sb="178" eb="180">
      <t>シュウカン</t>
    </rPh>
    <rPh sb="180" eb="181">
      <t>マエ</t>
    </rPh>
    <rPh sb="185" eb="186">
      <t>モウ</t>
    </rPh>
    <rPh sb="187" eb="188">
      <t>コ</t>
    </rPh>
    <phoneticPr fontId="22"/>
  </si>
  <si>
    <t>朝霞市起業支援セミナー</t>
    <rPh sb="0" eb="3">
      <t>アサカシ</t>
    </rPh>
    <rPh sb="3" eb="5">
      <t>キギョウ</t>
    </rPh>
    <rPh sb="5" eb="7">
      <t>シエン</t>
    </rPh>
    <phoneticPr fontId="22"/>
  </si>
  <si>
    <t>朝霞市民の方、朝霞市内で起業をお考えの方を対象に、年３回（７月、１０月、１月を予定）セミナーを実施しています。詳細は、セミナー開催日のおおむね１ヶ月前に市ホームページ等に掲載します。</t>
    <rPh sb="21" eb="23">
      <t>タイショウ</t>
    </rPh>
    <rPh sb="25" eb="26">
      <t>ネン</t>
    </rPh>
    <rPh sb="27" eb="28">
      <t>カイ</t>
    </rPh>
    <rPh sb="30" eb="31">
      <t>ガツ</t>
    </rPh>
    <rPh sb="34" eb="35">
      <t>ガツ</t>
    </rPh>
    <rPh sb="37" eb="38">
      <t>ガツ</t>
    </rPh>
    <rPh sb="39" eb="41">
      <t>ヨテイ</t>
    </rPh>
    <rPh sb="47" eb="49">
      <t>ジッシ</t>
    </rPh>
    <rPh sb="55" eb="57">
      <t>ショウサイ</t>
    </rPh>
    <rPh sb="63" eb="65">
      <t>カイサイ</t>
    </rPh>
    <rPh sb="65" eb="66">
      <t>ビ</t>
    </rPh>
    <rPh sb="73" eb="74">
      <t>ゲツ</t>
    </rPh>
    <rPh sb="74" eb="75">
      <t>マエ</t>
    </rPh>
    <rPh sb="76" eb="77">
      <t>シ</t>
    </rPh>
    <rPh sb="83" eb="84">
      <t>トウ</t>
    </rPh>
    <rPh sb="85" eb="87">
      <t>ケイサイ</t>
    </rPh>
    <phoneticPr fontId="22"/>
  </si>
  <si>
    <t>店舗等リフォーム資金補助金</t>
    <rPh sb="0" eb="2">
      <t>テンポ</t>
    </rPh>
    <rPh sb="2" eb="3">
      <t>トウ</t>
    </rPh>
    <rPh sb="8" eb="10">
      <t>シキン</t>
    </rPh>
    <rPh sb="10" eb="13">
      <t>ホジョキン</t>
    </rPh>
    <phoneticPr fontId="22"/>
  </si>
  <si>
    <t>市内の空き店舗等を利用して起業・出店等をする方を対象に、店舗等におけるリフォーム資金に補助金を交付。</t>
    <rPh sb="0" eb="2">
      <t>シナイ</t>
    </rPh>
    <rPh sb="3" eb="4">
      <t>ア</t>
    </rPh>
    <rPh sb="5" eb="7">
      <t>テンポ</t>
    </rPh>
    <rPh sb="7" eb="8">
      <t>トウ</t>
    </rPh>
    <rPh sb="9" eb="11">
      <t>リヨウ</t>
    </rPh>
    <rPh sb="13" eb="15">
      <t>キギョウ</t>
    </rPh>
    <rPh sb="16" eb="18">
      <t>シュッテン</t>
    </rPh>
    <rPh sb="18" eb="19">
      <t>トウ</t>
    </rPh>
    <rPh sb="22" eb="23">
      <t>カタ</t>
    </rPh>
    <rPh sb="24" eb="26">
      <t>タイショウ</t>
    </rPh>
    <rPh sb="28" eb="31">
      <t>テンポトウ</t>
    </rPh>
    <rPh sb="40" eb="42">
      <t>シキン</t>
    </rPh>
    <rPh sb="43" eb="46">
      <t>ホジョキン</t>
    </rPh>
    <rPh sb="47" eb="49">
      <t>コウフ</t>
    </rPh>
    <phoneticPr fontId="22"/>
  </si>
  <si>
    <t>朝霞本町商店会</t>
  </si>
  <si>
    <t>本町二丁目</t>
    <rPh sb="2" eb="3">
      <t>ニ</t>
    </rPh>
    <rPh sb="3" eb="5">
      <t>チョウメ</t>
    </rPh>
    <phoneticPr fontId="5"/>
  </si>
  <si>
    <t>③路線沿い(バス等)</t>
    <phoneticPr fontId="5"/>
  </si>
  <si>
    <t>朝霞市役所、富士見町内会館、埼玉りそな銀行朝霞支店、東京信用金庫朝霞支店、朝霞本町郵便局</t>
    <phoneticPr fontId="5"/>
  </si>
  <si>
    <t>北一商店会</t>
  </si>
  <si>
    <t>朝志ヶ丘四丁目</t>
    <rPh sb="4" eb="5">
      <t>ヨン</t>
    </rPh>
    <rPh sb="5" eb="7">
      <t>チョウメ</t>
    </rPh>
    <phoneticPr fontId="5"/>
  </si>
  <si>
    <t>③路線沿い(バス等)</t>
  </si>
  <si>
    <t>朝志ヶ丘市民センター、慶応義塾志木高等学校</t>
    <phoneticPr fontId="5"/>
  </si>
  <si>
    <t>北朝霞商業振興会</t>
  </si>
  <si>
    <t>浜崎一丁目</t>
    <rPh sb="0" eb="2">
      <t>ハマサキ</t>
    </rPh>
    <rPh sb="2" eb="5">
      <t>イッチョウメ</t>
    </rPh>
    <phoneticPr fontId="5"/>
  </si>
  <si>
    <t>東武東上線朝霞台駅、ＪＲ武蔵野線北朝霞駅、東洋大学朝霞キャンパス、キャロットモニュメント</t>
    <phoneticPr fontId="5"/>
  </si>
  <si>
    <t>栄町町内会商工部</t>
  </si>
  <si>
    <t>栄町一丁目</t>
    <rPh sb="2" eb="3">
      <t>イチ</t>
    </rPh>
    <rPh sb="3" eb="5">
      <t>チョウメ</t>
    </rPh>
    <phoneticPr fontId="5"/>
  </si>
  <si>
    <t>朝霞中央公園、朝霞市立図書館、朝霞第四中学校、朝霞第八小学校、陸上自衛隊朝霞駐屯地</t>
    <phoneticPr fontId="5"/>
  </si>
  <si>
    <t>仲町商工振興会</t>
  </si>
  <si>
    <t>仲町二丁目</t>
    <rPh sb="3" eb="5">
      <t>チョウメ</t>
    </rPh>
    <phoneticPr fontId="5"/>
  </si>
  <si>
    <t>朝霞駅、埼玉縣信用金庫朝霞支店、きらぼし銀行朝霞支店、朝霞市役所朝霞駅前出張所、朝霞市市民活動支援ステーション</t>
    <phoneticPr fontId="5"/>
  </si>
  <si>
    <t>膝折町商店会</t>
  </si>
  <si>
    <t>膝折町四丁目</t>
    <rPh sb="3" eb="4">
      <t>ヨン</t>
    </rPh>
    <rPh sb="4" eb="6">
      <t>チョウメ</t>
    </rPh>
    <phoneticPr fontId="5"/>
  </si>
  <si>
    <t>膝折市民センター、北浦公園、島の上公園、膝折宿町内会館、朝霞警察署</t>
    <phoneticPr fontId="5"/>
  </si>
  <si>
    <t>弁財原商工振興会</t>
  </si>
  <si>
    <t>三原二丁目</t>
    <rPh sb="3" eb="5">
      <t>チョウメ</t>
    </rPh>
    <phoneticPr fontId="5"/>
  </si>
  <si>
    <t>弁財市民センター、三原公園</t>
    <phoneticPr fontId="5"/>
  </si>
  <si>
    <t>志木市</t>
  </si>
  <si>
    <t>いろは商店会</t>
  </si>
  <si>
    <t>志木市本町２</t>
    <rPh sb="0" eb="3">
      <t>シキシ</t>
    </rPh>
    <rPh sb="3" eb="5">
      <t>ホンチョウ</t>
    </rPh>
    <phoneticPr fontId="5"/>
  </si>
  <si>
    <t>月１回</t>
    <rPh sb="0" eb="1">
      <t>ツキ</t>
    </rPh>
    <rPh sb="2" eb="3">
      <t>カイ</t>
    </rPh>
    <phoneticPr fontId="5"/>
  </si>
  <si>
    <t>1,500円/月</t>
    <rPh sb="5" eb="6">
      <t>エン</t>
    </rPh>
    <rPh sb="7" eb="8">
      <t>ツキ</t>
    </rPh>
    <phoneticPr fontId="5"/>
  </si>
  <si>
    <t>いろハロウィンしあわせまつり、クリスマス装飾、シン・いろは市、商工会・ぺあもーる商店会と連携し合同市を開催（R5年度）</t>
    <rPh sb="20" eb="22">
      <t>ソウショク</t>
    </rPh>
    <rPh sb="29" eb="30">
      <t>イチ</t>
    </rPh>
    <rPh sb="31" eb="34">
      <t>ショウコウカイ</t>
    </rPh>
    <rPh sb="40" eb="43">
      <t>ショウテンカイ</t>
    </rPh>
    <rPh sb="44" eb="46">
      <t>レンケイ</t>
    </rPh>
    <rPh sb="47" eb="50">
      <t>ゴウドウイチ</t>
    </rPh>
    <rPh sb="51" eb="53">
      <t>カイサイ</t>
    </rPh>
    <rPh sb="56" eb="58">
      <t>ネンド</t>
    </rPh>
    <phoneticPr fontId="5"/>
  </si>
  <si>
    <t>八百屋、魚屋、飲食店</t>
    <rPh sb="0" eb="3">
      <t>ヤオヤ</t>
    </rPh>
    <rPh sb="4" eb="6">
      <t>サカナヤ</t>
    </rPh>
    <rPh sb="7" eb="10">
      <t>インショクテン</t>
    </rPh>
    <phoneticPr fontId="5"/>
  </si>
  <si>
    <t>ローソン100</t>
    <phoneticPr fontId="5"/>
  </si>
  <si>
    <t>敷島神社、細田学園、志木市役所、川口信用金庫、志木小学校</t>
    <phoneticPr fontId="5"/>
  </si>
  <si>
    <t>志木市空き店舗等活用事業補助金</t>
    <rPh sb="0" eb="3">
      <t>シキシ</t>
    </rPh>
    <rPh sb="3" eb="4">
      <t>ア</t>
    </rPh>
    <rPh sb="5" eb="8">
      <t>テンポトウ</t>
    </rPh>
    <rPh sb="8" eb="15">
      <t>カツヨウジギョウホジョキン</t>
    </rPh>
    <phoneticPr fontId="5"/>
  </si>
  <si>
    <t>空き店舗バンクに登録された店舗を活用して新たに事業を始めようとする場合に、改装費・家賃の一部補助を行う</t>
    <rPh sb="0" eb="1">
      <t>ア</t>
    </rPh>
    <rPh sb="2" eb="4">
      <t>テンポ</t>
    </rPh>
    <rPh sb="8" eb="10">
      <t>トウロク</t>
    </rPh>
    <rPh sb="13" eb="15">
      <t>テンポ</t>
    </rPh>
    <rPh sb="16" eb="18">
      <t>カツヨウ</t>
    </rPh>
    <rPh sb="20" eb="21">
      <t>アラ</t>
    </rPh>
    <rPh sb="23" eb="25">
      <t>ジギョウ</t>
    </rPh>
    <rPh sb="26" eb="27">
      <t>ハジ</t>
    </rPh>
    <rPh sb="33" eb="35">
      <t>バアイ</t>
    </rPh>
    <rPh sb="37" eb="40">
      <t>カイソウヒ</t>
    </rPh>
    <rPh sb="41" eb="43">
      <t>ヤチン</t>
    </rPh>
    <rPh sb="44" eb="46">
      <t>イチブ</t>
    </rPh>
    <rPh sb="46" eb="48">
      <t>ホジョ</t>
    </rPh>
    <rPh sb="49" eb="50">
      <t>オコナ</t>
    </rPh>
    <phoneticPr fontId="5"/>
  </si>
  <si>
    <t>志木市中心市街地リノベーション事業補助金（仮称）</t>
    <rPh sb="0" eb="3">
      <t>シキシ</t>
    </rPh>
    <rPh sb="3" eb="8">
      <t>チュウシンシガイチ</t>
    </rPh>
    <rPh sb="15" eb="17">
      <t>ジギョウ</t>
    </rPh>
    <rPh sb="17" eb="20">
      <t>ホジョキン</t>
    </rPh>
    <rPh sb="21" eb="23">
      <t>カショウ</t>
    </rPh>
    <phoneticPr fontId="5"/>
  </si>
  <si>
    <t>制度設計中</t>
    <rPh sb="0" eb="2">
      <t>セイド</t>
    </rPh>
    <rPh sb="2" eb="5">
      <t>セッケイチュウ</t>
    </rPh>
    <phoneticPr fontId="5"/>
  </si>
  <si>
    <t>今後作成</t>
    <rPh sb="0" eb="4">
      <t>コンゴサクセイ</t>
    </rPh>
    <phoneticPr fontId="5"/>
  </si>
  <si>
    <t>志木市中心市街地商業地区新増築補助（仮称）</t>
    <rPh sb="18" eb="20">
      <t>カショウ</t>
    </rPh>
    <phoneticPr fontId="5"/>
  </si>
  <si>
    <t>制度設計中</t>
    <rPh sb="0" eb="5">
      <t>セイドセッケイチュウ</t>
    </rPh>
    <phoneticPr fontId="5"/>
  </si>
  <si>
    <t>今後作成</t>
    <rPh sb="0" eb="2">
      <t>コンゴ</t>
    </rPh>
    <rPh sb="2" eb="4">
      <t>サクセイ</t>
    </rPh>
    <phoneticPr fontId="5"/>
  </si>
  <si>
    <t>柏町商店会</t>
  </si>
  <si>
    <t>志木市柏町４</t>
    <rPh sb="0" eb="3">
      <t>シキシ</t>
    </rPh>
    <rPh sb="3" eb="5">
      <t>カシワチョウ</t>
    </rPh>
    <phoneticPr fontId="5"/>
  </si>
  <si>
    <t>ビバホーム、いなげや、ヤオコー、コナカ、セブンイレブン※左のセルの店舗数コンビニやスーパーは大型店としてもカウントしてます（重複）</t>
    <rPh sb="28" eb="29">
      <t>ヒダリ</t>
    </rPh>
    <rPh sb="33" eb="36">
      <t>テンポスウ</t>
    </rPh>
    <rPh sb="46" eb="48">
      <t>オオガタ</t>
    </rPh>
    <rPh sb="48" eb="49">
      <t>テン</t>
    </rPh>
    <rPh sb="62" eb="64">
      <t>チョウフク</t>
    </rPh>
    <phoneticPr fontId="5"/>
  </si>
  <si>
    <t>宝幢寺、さいたま法務局式出張所、志木消防署、氷川神社、武道館</t>
    <rPh sb="11" eb="12">
      <t>シキ</t>
    </rPh>
    <rPh sb="12" eb="14">
      <t>シュッチョウ</t>
    </rPh>
    <phoneticPr fontId="5"/>
  </si>
  <si>
    <t>しきアロハ商店会</t>
  </si>
  <si>
    <t>志木市本町５</t>
    <rPh sb="0" eb="5">
      <t>シキシホンチョウ</t>
    </rPh>
    <phoneticPr fontId="5"/>
  </si>
  <si>
    <t>隔月</t>
    <rPh sb="0" eb="2">
      <t>カクゲツ</t>
    </rPh>
    <phoneticPr fontId="5"/>
  </si>
  <si>
    <t>アロハフェスタ（フラダンスと国際屋台村）、歩道の植栽運動、ちょいさアロハさんぽの開催（R5年度）</t>
    <rPh sb="14" eb="16">
      <t>コクサイ</t>
    </rPh>
    <rPh sb="16" eb="19">
      <t>ヤタイムラ</t>
    </rPh>
    <rPh sb="21" eb="23">
      <t>ホドウ</t>
    </rPh>
    <rPh sb="24" eb="26">
      <t>ショクサイ</t>
    </rPh>
    <rPh sb="26" eb="28">
      <t>ウンドウ</t>
    </rPh>
    <rPh sb="40" eb="42">
      <t>カイサイ</t>
    </rPh>
    <rPh sb="45" eb="47">
      <t>ネンド</t>
    </rPh>
    <phoneticPr fontId="5"/>
  </si>
  <si>
    <t>物販、生鮮産品</t>
    <rPh sb="0" eb="2">
      <t>ブッパン</t>
    </rPh>
    <rPh sb="3" eb="7">
      <t>セイセンサンピン</t>
    </rPh>
    <phoneticPr fontId="5"/>
  </si>
  <si>
    <t>2,3</t>
    <phoneticPr fontId="5"/>
  </si>
  <si>
    <t>セブンイレブン・松屋・ビッグエー</t>
    <rPh sb="8" eb="10">
      <t>マツヤ</t>
    </rPh>
    <phoneticPr fontId="5"/>
  </si>
  <si>
    <t>志木駅、東京信用金庫志木支店、埼玉りそな銀行志木支店、丸井志木、志木郵便局</t>
    <phoneticPr fontId="5"/>
  </si>
  <si>
    <t>志木市双葉町商店会</t>
  </si>
  <si>
    <t>志木市本町６</t>
    <rPh sb="0" eb="3">
      <t>シキシ</t>
    </rPh>
    <rPh sb="3" eb="5">
      <t>ホンチョウ</t>
    </rPh>
    <phoneticPr fontId="5"/>
  </si>
  <si>
    <t>毎月第一金曜日</t>
    <rPh sb="0" eb="2">
      <t>マイツキ</t>
    </rPh>
    <rPh sb="2" eb="4">
      <t>ダイイチ</t>
    </rPh>
    <rPh sb="4" eb="7">
      <t>キンヨウビ</t>
    </rPh>
    <phoneticPr fontId="5"/>
  </si>
  <si>
    <t>R5年度には志木街づくり株式会社主催のクリスマスマーケットイベントの後援を行った</t>
    <rPh sb="2" eb="4">
      <t>ネンド</t>
    </rPh>
    <rPh sb="6" eb="8">
      <t>シキ</t>
    </rPh>
    <rPh sb="8" eb="9">
      <t>マチ</t>
    </rPh>
    <rPh sb="12" eb="16">
      <t>カブシキガイシャ</t>
    </rPh>
    <rPh sb="16" eb="18">
      <t>シュサイ</t>
    </rPh>
    <rPh sb="34" eb="36">
      <t>コウエン</t>
    </rPh>
    <rPh sb="37" eb="38">
      <t>オコナ</t>
    </rPh>
    <phoneticPr fontId="5"/>
  </si>
  <si>
    <t>1,3</t>
    <phoneticPr fontId="5"/>
  </si>
  <si>
    <t>双葉町内会館、武蔵野銀行志木支店</t>
    <phoneticPr fontId="5"/>
  </si>
  <si>
    <t>ぺあもーる商店会</t>
  </si>
  <si>
    <t>志木市館２</t>
    <rPh sb="0" eb="4">
      <t>シキシタテ</t>
    </rPh>
    <phoneticPr fontId="5"/>
  </si>
  <si>
    <t>1981.10月</t>
    <rPh sb="7" eb="8">
      <t>ガツ</t>
    </rPh>
    <phoneticPr fontId="5"/>
  </si>
  <si>
    <t>3,000～3,500人/日</t>
    <rPh sb="11" eb="12">
      <t>ニン</t>
    </rPh>
    <rPh sb="13" eb="14">
      <t>ニチ</t>
    </rPh>
    <phoneticPr fontId="5"/>
  </si>
  <si>
    <t>月額3,000円</t>
    <rPh sb="0" eb="2">
      <t>ゲツガク</t>
    </rPh>
    <rPh sb="7" eb="8">
      <t>エン</t>
    </rPh>
    <phoneticPr fontId="5"/>
  </si>
  <si>
    <t>季節に合った装飾やイベントを開催している。商工会・いろは商店会と連携し合同市を開催（R5年度）</t>
    <rPh sb="0" eb="2">
      <t>キセツ</t>
    </rPh>
    <rPh sb="3" eb="4">
      <t>ア</t>
    </rPh>
    <rPh sb="6" eb="8">
      <t>ソウショク</t>
    </rPh>
    <rPh sb="14" eb="16">
      <t>カイサイ</t>
    </rPh>
    <rPh sb="21" eb="24">
      <t>ショウコウカイ</t>
    </rPh>
    <rPh sb="28" eb="31">
      <t>ショウテンカイ</t>
    </rPh>
    <rPh sb="32" eb="34">
      <t>レンケイ</t>
    </rPh>
    <rPh sb="35" eb="38">
      <t>ゴウドウイチ</t>
    </rPh>
    <rPh sb="39" eb="41">
      <t>カイサイ</t>
    </rPh>
    <rPh sb="44" eb="46">
      <t>ネンド</t>
    </rPh>
    <phoneticPr fontId="5"/>
  </si>
  <si>
    <t>八百屋、魚屋、お弁当屋、飲食店、ドラッグストア、雑貨、花屋、サービス</t>
    <rPh sb="8" eb="11">
      <t>ベントウヤ</t>
    </rPh>
    <rPh sb="12" eb="15">
      <t>インショクテン</t>
    </rPh>
    <rPh sb="24" eb="26">
      <t>ザッカ</t>
    </rPh>
    <rPh sb="27" eb="28">
      <t>ハナ</t>
    </rPh>
    <rPh sb="28" eb="29">
      <t>ヤ</t>
    </rPh>
    <phoneticPr fontId="5"/>
  </si>
  <si>
    <t>１，２，５</t>
    <phoneticPr fontId="5"/>
  </si>
  <si>
    <t>肉のサンアイ
ホワイト急便
おしゃれ工房</t>
    <rPh sb="0" eb="1">
      <t>ニク</t>
    </rPh>
    <rPh sb="11" eb="13">
      <t>キュウビン</t>
    </rPh>
    <rPh sb="18" eb="20">
      <t>コウボウ</t>
    </rPh>
    <phoneticPr fontId="5"/>
  </si>
  <si>
    <t>柳瀬川駅、サミットストア、三井住友銀行、志木市役所、柳瀬川駅前出張所、志木ニュータウン</t>
    <phoneticPr fontId="5"/>
  </si>
  <si>
    <t>志木市</t>
    <rPh sb="0" eb="3">
      <t>シキシ</t>
    </rPh>
    <phoneticPr fontId="5"/>
  </si>
  <si>
    <t>志木市商店会連合会</t>
  </si>
  <si>
    <t>志木市本町1</t>
    <rPh sb="0" eb="3">
      <t>シキシ</t>
    </rPh>
    <rPh sb="3" eb="5">
      <t>ホンチョウ</t>
    </rPh>
    <phoneticPr fontId="5"/>
  </si>
  <si>
    <t>新座市</t>
  </si>
  <si>
    <t>こうしん通り商店会</t>
  </si>
  <si>
    <t>片山地区を中心に１７店舗が加盟する商店会です。特に中高年の方に優しく、会話を重視した接客が評判です。お客様のニーズの変化を素早くとらえ、迅速に対応していきます。主なイベントは餅つき大会やカラオケ大会、歳末大売出しセール等です。</t>
    <rPh sb="0" eb="2">
      <t>カタヤマ</t>
    </rPh>
    <rPh sb="2" eb="4">
      <t>チク</t>
    </rPh>
    <rPh sb="5" eb="7">
      <t>チュウシン</t>
    </rPh>
    <rPh sb="10" eb="12">
      <t>テンポ</t>
    </rPh>
    <rPh sb="13" eb="15">
      <t>カメイ</t>
    </rPh>
    <rPh sb="17" eb="20">
      <t>ショウテンカイ</t>
    </rPh>
    <rPh sb="23" eb="24">
      <t>トク</t>
    </rPh>
    <rPh sb="25" eb="28">
      <t>チュウコウネン</t>
    </rPh>
    <rPh sb="29" eb="30">
      <t>カタ</t>
    </rPh>
    <rPh sb="31" eb="32">
      <t>ヤサ</t>
    </rPh>
    <rPh sb="35" eb="37">
      <t>カイワ</t>
    </rPh>
    <rPh sb="38" eb="40">
      <t>ジュウシ</t>
    </rPh>
    <rPh sb="42" eb="44">
      <t>セッキャク</t>
    </rPh>
    <rPh sb="45" eb="47">
      <t>ヒョウバン</t>
    </rPh>
    <rPh sb="51" eb="53">
      <t>キャクサマ</t>
    </rPh>
    <rPh sb="58" eb="60">
      <t>ヘンカ</t>
    </rPh>
    <rPh sb="61" eb="63">
      <t>スバヤ</t>
    </rPh>
    <rPh sb="68" eb="70">
      <t>ジンソク</t>
    </rPh>
    <rPh sb="71" eb="73">
      <t>タイオウ</t>
    </rPh>
    <rPh sb="80" eb="81">
      <t>オモ</t>
    </rPh>
    <rPh sb="87" eb="88">
      <t>モチ</t>
    </rPh>
    <rPh sb="90" eb="92">
      <t>タイカイ</t>
    </rPh>
    <rPh sb="97" eb="99">
      <t>タイカイ</t>
    </rPh>
    <rPh sb="100" eb="102">
      <t>サイマツ</t>
    </rPh>
    <rPh sb="102" eb="105">
      <t>オオウリダ</t>
    </rPh>
    <rPh sb="109" eb="110">
      <t>トウ</t>
    </rPh>
    <phoneticPr fontId="5"/>
  </si>
  <si>
    <t>①、③</t>
    <phoneticPr fontId="5"/>
  </si>
  <si>
    <t>サミットストア新座片山店</t>
  </si>
  <si>
    <t>栄四丁目商店会</t>
  </si>
  <si>
    <t>新座市栄４丁目</t>
    <rPh sb="0" eb="3">
      <t>ニイザシ</t>
    </rPh>
    <rPh sb="3" eb="4">
      <t>サカエ</t>
    </rPh>
    <rPh sb="5" eb="7">
      <t>チョウメ</t>
    </rPh>
    <phoneticPr fontId="5"/>
  </si>
  <si>
    <t>月1回</t>
    <rPh sb="0" eb="1">
      <t>ツキ</t>
    </rPh>
    <rPh sb="2" eb="3">
      <t>カイ</t>
    </rPh>
    <phoneticPr fontId="22"/>
  </si>
  <si>
    <t>約3,940人/日</t>
  </si>
  <si>
    <t>月3,000円</t>
    <rPh sb="0" eb="1">
      <t>ツキ</t>
    </rPh>
    <rPh sb="6" eb="7">
      <t>エン</t>
    </rPh>
    <phoneticPr fontId="22"/>
  </si>
  <si>
    <t>都県境に位置し、1960年代からベッドタウンとして住宅が増え続けた町です。個人商店が多く、その道のプロが集まっています。年間を通じてイベントも数多く開催し、地域の皆様とのコミュニケーションを大切にしています。主なイベントは、新春もちつき大会、七夕まつり、カブト虫里親事業等です。また、空き店舗を利用して、地場野菜の移動販売を実施しています。</t>
    <rPh sb="0" eb="1">
      <t>ト</t>
    </rPh>
    <rPh sb="1" eb="2">
      <t>ケン</t>
    </rPh>
    <rPh sb="2" eb="3">
      <t>サカイ</t>
    </rPh>
    <rPh sb="4" eb="6">
      <t>イチ</t>
    </rPh>
    <rPh sb="12" eb="14">
      <t>ネンダイ</t>
    </rPh>
    <rPh sb="25" eb="27">
      <t>ジュウタク</t>
    </rPh>
    <rPh sb="28" eb="29">
      <t>フ</t>
    </rPh>
    <rPh sb="30" eb="31">
      <t>ツヅ</t>
    </rPh>
    <rPh sb="33" eb="34">
      <t>マチ</t>
    </rPh>
    <rPh sb="37" eb="39">
      <t>コジン</t>
    </rPh>
    <rPh sb="39" eb="41">
      <t>ショウテン</t>
    </rPh>
    <rPh sb="42" eb="43">
      <t>オオ</t>
    </rPh>
    <rPh sb="47" eb="48">
      <t>ミチ</t>
    </rPh>
    <rPh sb="52" eb="53">
      <t>アツ</t>
    </rPh>
    <rPh sb="60" eb="62">
      <t>ネンカン</t>
    </rPh>
    <rPh sb="63" eb="64">
      <t>ツウ</t>
    </rPh>
    <rPh sb="71" eb="73">
      <t>カズオオ</t>
    </rPh>
    <rPh sb="74" eb="76">
      <t>カイサイ</t>
    </rPh>
    <rPh sb="78" eb="80">
      <t>チイキ</t>
    </rPh>
    <rPh sb="81" eb="82">
      <t>ミナ</t>
    </rPh>
    <rPh sb="82" eb="83">
      <t>サマ</t>
    </rPh>
    <rPh sb="95" eb="97">
      <t>タイセツ</t>
    </rPh>
    <rPh sb="104" eb="105">
      <t>オモ</t>
    </rPh>
    <rPh sb="112" eb="114">
      <t>シンシュン</t>
    </rPh>
    <rPh sb="118" eb="120">
      <t>タイカイ</t>
    </rPh>
    <rPh sb="121" eb="123">
      <t>タナバタ</t>
    </rPh>
    <rPh sb="130" eb="131">
      <t>ムシ</t>
    </rPh>
    <rPh sb="131" eb="133">
      <t>サトオヤ</t>
    </rPh>
    <rPh sb="133" eb="135">
      <t>ジギョウ</t>
    </rPh>
    <rPh sb="135" eb="136">
      <t>トウ</t>
    </rPh>
    <rPh sb="142" eb="143">
      <t>ア</t>
    </rPh>
    <rPh sb="144" eb="146">
      <t>テンポ</t>
    </rPh>
    <rPh sb="147" eb="149">
      <t>リヨウ</t>
    </rPh>
    <rPh sb="152" eb="154">
      <t>ジバ</t>
    </rPh>
    <rPh sb="154" eb="156">
      <t>ヤサイ</t>
    </rPh>
    <rPh sb="157" eb="159">
      <t>イドウ</t>
    </rPh>
    <rPh sb="159" eb="161">
      <t>ハンバイ</t>
    </rPh>
    <rPh sb="162" eb="164">
      <t>ジッシ</t>
    </rPh>
    <phoneticPr fontId="5"/>
  </si>
  <si>
    <t>いなげや大泉学園店、桜並木（大泉学園通り）、埼玉県立新座総合技術高校</t>
    <phoneticPr fontId="5"/>
  </si>
  <si>
    <t>志木駅南口商店会</t>
  </si>
  <si>
    <t>新座市東北２丁目</t>
    <rPh sb="0" eb="3">
      <t>ニイザシ</t>
    </rPh>
    <rPh sb="3" eb="5">
      <t>トウホク</t>
    </rPh>
    <rPh sb="6" eb="8">
      <t>チョウメ</t>
    </rPh>
    <phoneticPr fontId="5"/>
  </si>
  <si>
    <t>年９回</t>
    <rPh sb="2" eb="3">
      <t>カイ</t>
    </rPh>
    <phoneticPr fontId="5"/>
  </si>
  <si>
    <t>志木駅南口を中心に161店舗が加盟する商店会です。45年の歴史と100基の統一された街路灯で皆様を見守り続けています。主なイベントは青年部屋台村、歳末セール等です。</t>
    <rPh sb="0" eb="3">
      <t>シキエキ</t>
    </rPh>
    <rPh sb="3" eb="5">
      <t>ミナミグチ</t>
    </rPh>
    <rPh sb="6" eb="8">
      <t>チュウシン</t>
    </rPh>
    <rPh sb="12" eb="14">
      <t>テンポ</t>
    </rPh>
    <rPh sb="15" eb="17">
      <t>カメイ</t>
    </rPh>
    <rPh sb="19" eb="22">
      <t>ショウテンカイ</t>
    </rPh>
    <rPh sb="27" eb="28">
      <t>ネン</t>
    </rPh>
    <rPh sb="29" eb="31">
      <t>レキシ</t>
    </rPh>
    <rPh sb="35" eb="36">
      <t>キ</t>
    </rPh>
    <rPh sb="37" eb="39">
      <t>トウイツ</t>
    </rPh>
    <rPh sb="42" eb="45">
      <t>ガイロトウ</t>
    </rPh>
    <rPh sb="46" eb="47">
      <t>ミナ</t>
    </rPh>
    <rPh sb="47" eb="48">
      <t>サマ</t>
    </rPh>
    <rPh sb="49" eb="51">
      <t>ミマモ</t>
    </rPh>
    <rPh sb="52" eb="53">
      <t>ツヅ</t>
    </rPh>
    <rPh sb="59" eb="60">
      <t>オモ</t>
    </rPh>
    <rPh sb="66" eb="68">
      <t>セイネン</t>
    </rPh>
    <rPh sb="68" eb="69">
      <t>ブ</t>
    </rPh>
    <rPh sb="69" eb="72">
      <t>ヤタイムラ</t>
    </rPh>
    <rPh sb="73" eb="75">
      <t>サイマツ</t>
    </rPh>
    <rPh sb="78" eb="79">
      <t>トウ</t>
    </rPh>
    <phoneticPr fontId="5"/>
  </si>
  <si>
    <t>①、②、③</t>
    <phoneticPr fontId="5"/>
  </si>
  <si>
    <t>ＴＡＩＲＡＹＡ</t>
    <phoneticPr fontId="5"/>
  </si>
  <si>
    <t>志木駅</t>
  </si>
  <si>
    <t>西武中央商店会</t>
  </si>
  <si>
    <t>新座市あたご３丁目</t>
    <rPh sb="0" eb="3">
      <t>ニイザシ</t>
    </rPh>
    <rPh sb="7" eb="9">
      <t>チョウメ</t>
    </rPh>
    <phoneticPr fontId="5"/>
  </si>
  <si>
    <t>年５回</t>
    <rPh sb="2" eb="3">
      <t>カイ</t>
    </rPh>
    <phoneticPr fontId="5"/>
  </si>
  <si>
    <t>花と夢と音楽のある商店会を合言葉に47年余り地元のお客様と歩んできました。古き良き商店会の姿を残し、地元に寄り添い営業しています。夏の「あたご祭り」は町内会と商店会共済で多くのお客様に喜ばれています。主なイベントは夏の中元大売出し、歳末大売出し＆抽選会、木曜市・マルシェ等です。</t>
    <rPh sb="0" eb="1">
      <t>ハナ</t>
    </rPh>
    <rPh sb="2" eb="3">
      <t>ユメ</t>
    </rPh>
    <rPh sb="4" eb="6">
      <t>オンガク</t>
    </rPh>
    <rPh sb="9" eb="12">
      <t>ショウテンカイ</t>
    </rPh>
    <rPh sb="13" eb="16">
      <t>アイコトバ</t>
    </rPh>
    <rPh sb="19" eb="20">
      <t>ネン</t>
    </rPh>
    <rPh sb="20" eb="21">
      <t>アマ</t>
    </rPh>
    <rPh sb="22" eb="24">
      <t>ジモト</t>
    </rPh>
    <rPh sb="26" eb="28">
      <t>キャクサマ</t>
    </rPh>
    <rPh sb="29" eb="30">
      <t>アユ</t>
    </rPh>
    <rPh sb="37" eb="38">
      <t>フル</t>
    </rPh>
    <rPh sb="39" eb="40">
      <t>ヨ</t>
    </rPh>
    <rPh sb="41" eb="44">
      <t>ショウテンカイ</t>
    </rPh>
    <rPh sb="45" eb="46">
      <t>スガタ</t>
    </rPh>
    <rPh sb="47" eb="48">
      <t>ノコ</t>
    </rPh>
    <rPh sb="50" eb="52">
      <t>ジモト</t>
    </rPh>
    <rPh sb="53" eb="54">
      <t>ヨ</t>
    </rPh>
    <rPh sb="55" eb="56">
      <t>ソ</t>
    </rPh>
    <rPh sb="57" eb="59">
      <t>エイギョウ</t>
    </rPh>
    <rPh sb="65" eb="66">
      <t>ナツ</t>
    </rPh>
    <rPh sb="71" eb="72">
      <t>マツ</t>
    </rPh>
    <rPh sb="75" eb="77">
      <t>チョウナイ</t>
    </rPh>
    <rPh sb="77" eb="78">
      <t>カイ</t>
    </rPh>
    <rPh sb="79" eb="82">
      <t>ショウテンカイ</t>
    </rPh>
    <rPh sb="82" eb="84">
      <t>キョウサイ</t>
    </rPh>
    <rPh sb="85" eb="86">
      <t>オオ</t>
    </rPh>
    <rPh sb="89" eb="91">
      <t>キャクサマ</t>
    </rPh>
    <rPh sb="92" eb="93">
      <t>ヨロコ</t>
    </rPh>
    <rPh sb="100" eb="101">
      <t>オモ</t>
    </rPh>
    <rPh sb="107" eb="108">
      <t>ナツ</t>
    </rPh>
    <rPh sb="109" eb="111">
      <t>チュウゲン</t>
    </rPh>
    <rPh sb="111" eb="114">
      <t>オオウリダ</t>
    </rPh>
    <rPh sb="116" eb="118">
      <t>サイマツ</t>
    </rPh>
    <rPh sb="118" eb="121">
      <t>オオウリダ</t>
    </rPh>
    <rPh sb="123" eb="126">
      <t>チュウセンカイ</t>
    </rPh>
    <rPh sb="127" eb="129">
      <t>モクヨウ</t>
    </rPh>
    <rPh sb="129" eb="130">
      <t>イチ</t>
    </rPh>
    <rPh sb="135" eb="136">
      <t>トウ</t>
    </rPh>
    <phoneticPr fontId="5"/>
  </si>
  <si>
    <t>新座団地前商店会</t>
  </si>
  <si>
    <t>新座市新座２丁目</t>
    <rPh sb="0" eb="3">
      <t>ニイザシ</t>
    </rPh>
    <rPh sb="3" eb="5">
      <t>ニイザ</t>
    </rPh>
    <rPh sb="6" eb="8">
      <t>チョウメ</t>
    </rPh>
    <phoneticPr fontId="5"/>
  </si>
  <si>
    <t>新座団地に面している商店会で、昭和49年に設立し、現在14店舗が加盟しています。アットホームな雰囲気で地域に密着、高齢者や環境に優しい商店会を目指しています。主なイベントは月末売り出しセール、季節の花飾り、歳末大売出しセール等です。</t>
    <rPh sb="0" eb="2">
      <t>ニイザ</t>
    </rPh>
    <rPh sb="2" eb="4">
      <t>ダンチ</t>
    </rPh>
    <rPh sb="5" eb="6">
      <t>メン</t>
    </rPh>
    <rPh sb="10" eb="13">
      <t>ショウテンカイ</t>
    </rPh>
    <rPh sb="15" eb="17">
      <t>ショウワ</t>
    </rPh>
    <rPh sb="19" eb="20">
      <t>ネン</t>
    </rPh>
    <rPh sb="21" eb="23">
      <t>セツリツ</t>
    </rPh>
    <rPh sb="25" eb="27">
      <t>ゲンザイ</t>
    </rPh>
    <rPh sb="29" eb="31">
      <t>テンポ</t>
    </rPh>
    <rPh sb="32" eb="34">
      <t>カメイ</t>
    </rPh>
    <rPh sb="47" eb="50">
      <t>フンイキ</t>
    </rPh>
    <rPh sb="51" eb="53">
      <t>チイキ</t>
    </rPh>
    <rPh sb="54" eb="56">
      <t>ミッチャク</t>
    </rPh>
    <rPh sb="57" eb="59">
      <t>コウレイ</t>
    </rPh>
    <rPh sb="59" eb="60">
      <t>シャ</t>
    </rPh>
    <rPh sb="61" eb="63">
      <t>カンキョウ</t>
    </rPh>
    <rPh sb="64" eb="65">
      <t>ヤサ</t>
    </rPh>
    <rPh sb="67" eb="70">
      <t>ショウテンカイ</t>
    </rPh>
    <rPh sb="71" eb="73">
      <t>メザ</t>
    </rPh>
    <rPh sb="79" eb="80">
      <t>オモ</t>
    </rPh>
    <rPh sb="86" eb="88">
      <t>ゲツマツ</t>
    </rPh>
    <rPh sb="88" eb="89">
      <t>ウ</t>
    </rPh>
    <rPh sb="90" eb="91">
      <t>ダ</t>
    </rPh>
    <rPh sb="96" eb="98">
      <t>キセツ</t>
    </rPh>
    <rPh sb="99" eb="100">
      <t>ハナ</t>
    </rPh>
    <rPh sb="100" eb="101">
      <t>カザ</t>
    </rPh>
    <rPh sb="103" eb="105">
      <t>サイマツ</t>
    </rPh>
    <rPh sb="105" eb="108">
      <t>オオウリダ</t>
    </rPh>
    <rPh sb="112" eb="113">
      <t>トウ</t>
    </rPh>
    <phoneticPr fontId="5"/>
  </si>
  <si>
    <t>新座団地名店会</t>
  </si>
  <si>
    <t>新座市新座３丁目</t>
    <rPh sb="0" eb="3">
      <t>ニイザシ</t>
    </rPh>
    <rPh sb="3" eb="5">
      <t>ニイザ</t>
    </rPh>
    <rPh sb="6" eb="8">
      <t>チョウメ</t>
    </rPh>
    <phoneticPr fontId="5"/>
  </si>
  <si>
    <t>大売出しのチラシを毎月新聞折込で配布しています。また、毎年歳末セールを実施しています。</t>
    <rPh sb="0" eb="3">
      <t>オオウリダ</t>
    </rPh>
    <rPh sb="9" eb="11">
      <t>マイツキ</t>
    </rPh>
    <rPh sb="11" eb="13">
      <t>シンブン</t>
    </rPh>
    <rPh sb="13" eb="14">
      <t>オ</t>
    </rPh>
    <rPh sb="14" eb="15">
      <t>コ</t>
    </rPh>
    <rPh sb="16" eb="18">
      <t>ハイフ</t>
    </rPh>
    <rPh sb="27" eb="29">
      <t>マイトシ</t>
    </rPh>
    <rPh sb="29" eb="31">
      <t>サイマツ</t>
    </rPh>
    <rPh sb="35" eb="37">
      <t>ジッシ</t>
    </rPh>
    <phoneticPr fontId="5"/>
  </si>
  <si>
    <t>西堀銀座商店会</t>
  </si>
  <si>
    <t>新座市西堀２丁目</t>
    <rPh sb="0" eb="3">
      <t>ニイザシ</t>
    </rPh>
    <rPh sb="3" eb="5">
      <t>ニシボリ</t>
    </rPh>
    <rPh sb="6" eb="8">
      <t>チョウメ</t>
    </rPh>
    <phoneticPr fontId="5"/>
  </si>
  <si>
    <t>毎年歳末セールを実施しています。</t>
    <rPh sb="0" eb="2">
      <t>マイトシ</t>
    </rPh>
    <rPh sb="2" eb="4">
      <t>サイマツ</t>
    </rPh>
    <rPh sb="8" eb="10">
      <t>ジッシ</t>
    </rPh>
    <phoneticPr fontId="5"/>
  </si>
  <si>
    <t>東久留米団地</t>
  </si>
  <si>
    <t>野火止商店会</t>
  </si>
  <si>
    <t>新座市野火止１丁目</t>
    <rPh sb="0" eb="3">
      <t>ニイザシ</t>
    </rPh>
    <rPh sb="3" eb="6">
      <t>ノビトメ</t>
    </rPh>
    <rPh sb="7" eb="9">
      <t>チョウメ</t>
    </rPh>
    <phoneticPr fontId="5"/>
  </si>
  <si>
    <t>年８回</t>
    <rPh sb="0" eb="1">
      <t>ネン</t>
    </rPh>
    <rPh sb="2" eb="3">
      <t>カイ</t>
    </rPh>
    <phoneticPr fontId="5"/>
  </si>
  <si>
    <t>ロヂャース新座店</t>
    <rPh sb="5" eb="7">
      <t>ニイザ</t>
    </rPh>
    <rPh sb="7" eb="8">
      <t>テン</t>
    </rPh>
    <phoneticPr fontId="5"/>
  </si>
  <si>
    <t>野火止グリーンランド商店会</t>
  </si>
  <si>
    <t>新座市野火止５丁目</t>
    <rPh sb="0" eb="3">
      <t>ニイザシ</t>
    </rPh>
    <rPh sb="3" eb="6">
      <t>ノビトメ</t>
    </rPh>
    <rPh sb="7" eb="9">
      <t>チョウメ</t>
    </rPh>
    <phoneticPr fontId="5"/>
  </si>
  <si>
    <t>当商店会はＪＲ武蔵野線新座駅から徒歩５分の野火止五丁目、六丁目にまたがるこじんまりとした商店会です。主なイベントは、町内会こども夏祭りの出店、歳末一斉セール等です。</t>
    <rPh sb="0" eb="1">
      <t>トウ</t>
    </rPh>
    <rPh sb="1" eb="4">
      <t>ショウテンカイ</t>
    </rPh>
    <rPh sb="7" eb="11">
      <t>ムサシノセン</t>
    </rPh>
    <rPh sb="11" eb="13">
      <t>ニイザ</t>
    </rPh>
    <rPh sb="13" eb="14">
      <t>エキ</t>
    </rPh>
    <rPh sb="16" eb="18">
      <t>トホ</t>
    </rPh>
    <rPh sb="19" eb="20">
      <t>フン</t>
    </rPh>
    <rPh sb="21" eb="24">
      <t>ノビトメ</t>
    </rPh>
    <rPh sb="24" eb="25">
      <t>ゴ</t>
    </rPh>
    <rPh sb="25" eb="27">
      <t>チョウメ</t>
    </rPh>
    <rPh sb="28" eb="31">
      <t>ロクチョウメ</t>
    </rPh>
    <rPh sb="44" eb="47">
      <t>ショウテンカイ</t>
    </rPh>
    <rPh sb="50" eb="51">
      <t>オモ</t>
    </rPh>
    <rPh sb="58" eb="60">
      <t>チョウナイ</t>
    </rPh>
    <rPh sb="60" eb="61">
      <t>カイ</t>
    </rPh>
    <rPh sb="64" eb="66">
      <t>ナツマツ</t>
    </rPh>
    <rPh sb="68" eb="70">
      <t>シュッテン</t>
    </rPh>
    <rPh sb="71" eb="73">
      <t>サイマツ</t>
    </rPh>
    <rPh sb="73" eb="75">
      <t>イッセイ</t>
    </rPh>
    <rPh sb="78" eb="79">
      <t>トウ</t>
    </rPh>
    <phoneticPr fontId="5"/>
  </si>
  <si>
    <t>東野商店会</t>
  </si>
  <si>
    <t>新座市野火止６丁目</t>
    <rPh sb="0" eb="3">
      <t>ニイザシ</t>
    </rPh>
    <rPh sb="3" eb="6">
      <t>ノビトメ</t>
    </rPh>
    <rPh sb="7" eb="9">
      <t>チョウメ</t>
    </rPh>
    <phoneticPr fontId="5"/>
  </si>
  <si>
    <t>四条名店会</t>
  </si>
  <si>
    <t>七夕事業。クリスマスイルミネーション、歳末セール等を実施しています。</t>
    <rPh sb="0" eb="2">
      <t>タナバタ</t>
    </rPh>
    <rPh sb="2" eb="4">
      <t>ジギョウ</t>
    </rPh>
    <rPh sb="19" eb="21">
      <t>サイマツ</t>
    </rPh>
    <rPh sb="24" eb="25">
      <t>トウ</t>
    </rPh>
    <rPh sb="26" eb="28">
      <t>ジッシ</t>
    </rPh>
    <phoneticPr fontId="5"/>
  </si>
  <si>
    <t>ふるさと新座商店会</t>
  </si>
  <si>
    <t>新座駅周辺の商店、企業が集い平成26年４月に発足した新座で一番新しい商店会です。会員相互が協力して、活気ある街づくりを進めるため、様々な企画を実行していきます。主なイベントは、チャリティー餅つき大会、大江戸新座祭り、野火止用水公園サマーフェスティバル、新座駅前クリスマスイルミネーション等です。</t>
    <rPh sb="0" eb="2">
      <t>ニイザ</t>
    </rPh>
    <rPh sb="2" eb="3">
      <t>エキ</t>
    </rPh>
    <rPh sb="3" eb="5">
      <t>シュウヘン</t>
    </rPh>
    <rPh sb="6" eb="8">
      <t>ショウテン</t>
    </rPh>
    <rPh sb="9" eb="11">
      <t>キギョウ</t>
    </rPh>
    <rPh sb="12" eb="13">
      <t>ツド</t>
    </rPh>
    <rPh sb="14" eb="16">
      <t>ヘイセイ</t>
    </rPh>
    <rPh sb="18" eb="19">
      <t>ネン</t>
    </rPh>
    <rPh sb="20" eb="21">
      <t>ガツ</t>
    </rPh>
    <rPh sb="22" eb="24">
      <t>ホッソク</t>
    </rPh>
    <rPh sb="26" eb="28">
      <t>ニイザ</t>
    </rPh>
    <rPh sb="29" eb="31">
      <t>イチバン</t>
    </rPh>
    <rPh sb="31" eb="32">
      <t>アタラ</t>
    </rPh>
    <rPh sb="34" eb="37">
      <t>ショウテンカイ</t>
    </rPh>
    <rPh sb="40" eb="42">
      <t>カイイン</t>
    </rPh>
    <rPh sb="42" eb="44">
      <t>ソウゴ</t>
    </rPh>
    <rPh sb="45" eb="47">
      <t>キョウリョク</t>
    </rPh>
    <rPh sb="50" eb="52">
      <t>カッキ</t>
    </rPh>
    <rPh sb="54" eb="55">
      <t>マチ</t>
    </rPh>
    <rPh sb="59" eb="60">
      <t>スス</t>
    </rPh>
    <rPh sb="65" eb="67">
      <t>サマザマ</t>
    </rPh>
    <rPh sb="68" eb="70">
      <t>キカク</t>
    </rPh>
    <rPh sb="71" eb="73">
      <t>ジッコウ</t>
    </rPh>
    <rPh sb="80" eb="81">
      <t>オモ</t>
    </rPh>
    <rPh sb="94" eb="95">
      <t>モチ</t>
    </rPh>
    <rPh sb="97" eb="99">
      <t>タイカイ</t>
    </rPh>
    <rPh sb="100" eb="103">
      <t>オオエド</t>
    </rPh>
    <rPh sb="103" eb="105">
      <t>ニイザ</t>
    </rPh>
    <rPh sb="105" eb="106">
      <t>マツ</t>
    </rPh>
    <rPh sb="108" eb="111">
      <t>ノビトメ</t>
    </rPh>
    <rPh sb="111" eb="113">
      <t>ヨウスイ</t>
    </rPh>
    <rPh sb="113" eb="115">
      <t>コウエン</t>
    </rPh>
    <rPh sb="126" eb="128">
      <t>ニイザ</t>
    </rPh>
    <rPh sb="128" eb="129">
      <t>エキ</t>
    </rPh>
    <rPh sb="129" eb="130">
      <t>マエ</t>
    </rPh>
    <rPh sb="143" eb="144">
      <t>トウ</t>
    </rPh>
    <phoneticPr fontId="5"/>
  </si>
  <si>
    <t>新座駅</t>
  </si>
  <si>
    <t>新座市</t>
    <rPh sb="0" eb="3">
      <t>ニイザシ</t>
    </rPh>
    <phoneticPr fontId="5"/>
  </si>
  <si>
    <t>新座市商店会連合会</t>
    <rPh sb="5" eb="6">
      <t>カイ</t>
    </rPh>
    <rPh sb="6" eb="9">
      <t>レンゴウカイ</t>
    </rPh>
    <phoneticPr fontId="5"/>
  </si>
  <si>
    <t>桶川市</t>
  </si>
  <si>
    <t>桶川市寿１丁目</t>
    <rPh sb="0" eb="3">
      <t>オケガワシ</t>
    </rPh>
    <rPh sb="3" eb="4">
      <t>コトブキ</t>
    </rPh>
    <rPh sb="5" eb="7">
      <t>チョウメ</t>
    </rPh>
    <phoneticPr fontId="5"/>
  </si>
  <si>
    <t>通勤・通学時間多い</t>
    <rPh sb="0" eb="2">
      <t>ツウキン</t>
    </rPh>
    <rPh sb="3" eb="5">
      <t>ツウガク</t>
    </rPh>
    <rPh sb="5" eb="7">
      <t>ジカン</t>
    </rPh>
    <rPh sb="7" eb="8">
      <t>オオ</t>
    </rPh>
    <phoneticPr fontId="5"/>
  </si>
  <si>
    <t>月額１，０００円</t>
    <rPh sb="0" eb="2">
      <t>ゲツガク</t>
    </rPh>
    <rPh sb="7" eb="8">
      <t>エン</t>
    </rPh>
    <phoneticPr fontId="5"/>
  </si>
  <si>
    <t>街路灯の設置・維持管理</t>
    <rPh sb="0" eb="3">
      <t>ガイロトウ</t>
    </rPh>
    <rPh sb="4" eb="6">
      <t>セッチ</t>
    </rPh>
    <rPh sb="7" eb="11">
      <t>イジカンリ</t>
    </rPh>
    <phoneticPr fontId="5"/>
  </si>
  <si>
    <t>JR高崎線桶川駅</t>
    <phoneticPr fontId="5"/>
  </si>
  <si>
    <t>桶川市商店街空店舗対策事業</t>
    <rPh sb="0" eb="2">
      <t>オケガワ</t>
    </rPh>
    <rPh sb="2" eb="3">
      <t>シ</t>
    </rPh>
    <rPh sb="3" eb="6">
      <t>ショウテンガイ</t>
    </rPh>
    <rPh sb="6" eb="7">
      <t>ソラ</t>
    </rPh>
    <rPh sb="7" eb="9">
      <t>テンポ</t>
    </rPh>
    <rPh sb="9" eb="13">
      <t>タイサクジギョウ</t>
    </rPh>
    <phoneticPr fontId="5"/>
  </si>
  <si>
    <t>桶川市内の5商店会の地区内の空店舗を借受けて新たにお店を出そうとされる方に対し、予算の範囲内で改装費・家賃の補助を行います。
・改装費　2分の1以内（補助限度額50万円）
・家賃　2分の1以内（補助限度額5万円・12か月まで）</t>
    <rPh sb="57" eb="58">
      <t>オコナ</t>
    </rPh>
    <phoneticPr fontId="5"/>
  </si>
  <si>
    <t>https://www.city.okegawa.lg.jp/soshiki/shiminseikatsu/sangyokankou/sangyo/sangyoshien/1716.html</t>
    <phoneticPr fontId="5"/>
  </si>
  <si>
    <t>稲荷通り商栄会</t>
  </si>
  <si>
    <t>桶川市北１丁目</t>
    <rPh sb="0" eb="4">
      <t>オケガワシキタ</t>
    </rPh>
    <rPh sb="5" eb="7">
      <t>チョウメ</t>
    </rPh>
    <phoneticPr fontId="5"/>
  </si>
  <si>
    <t>多い</t>
    <rPh sb="0" eb="1">
      <t>オオ</t>
    </rPh>
    <phoneticPr fontId="5"/>
  </si>
  <si>
    <t>夏祭りに参加、市民まつりに合わせチャリティー開催、その他街路灯管理、会合・親睦会の実施</t>
    <rPh sb="0" eb="2">
      <t>ナツマツ</t>
    </rPh>
    <rPh sb="4" eb="6">
      <t>サンカ</t>
    </rPh>
    <rPh sb="7" eb="9">
      <t>シミン</t>
    </rPh>
    <rPh sb="13" eb="14">
      <t>ア</t>
    </rPh>
    <rPh sb="22" eb="24">
      <t>カイサイ</t>
    </rPh>
    <rPh sb="27" eb="28">
      <t>ホカ</t>
    </rPh>
    <rPh sb="28" eb="31">
      <t>ガイロトウ</t>
    </rPh>
    <rPh sb="31" eb="33">
      <t>カンリ</t>
    </rPh>
    <rPh sb="34" eb="36">
      <t>カイゴウ</t>
    </rPh>
    <rPh sb="37" eb="40">
      <t>シンボクカイ</t>
    </rPh>
    <rPh sb="41" eb="43">
      <t>ジッシ</t>
    </rPh>
    <phoneticPr fontId="5"/>
  </si>
  <si>
    <t>飲食店（食事処、カフェなど）</t>
    <rPh sb="0" eb="3">
      <t>インショクテン</t>
    </rPh>
    <rPh sb="4" eb="7">
      <t>ショクジドコロ</t>
    </rPh>
    <phoneticPr fontId="5"/>
  </si>
  <si>
    <t>①、②</t>
    <phoneticPr fontId="5"/>
  </si>
  <si>
    <t>桶川稲荷神社</t>
  </si>
  <si>
    <t>桶川駅通り商店会</t>
  </si>
  <si>
    <t>桶川市寿１丁目、南１丁目</t>
    <rPh sb="0" eb="4">
      <t>オケガワシコトブキ</t>
    </rPh>
    <rPh sb="5" eb="7">
      <t>チョウメ</t>
    </rPh>
    <rPh sb="8" eb="9">
      <t>ミナミ</t>
    </rPh>
    <phoneticPr fontId="5"/>
  </si>
  <si>
    <t>祭りの際の提灯の設置。街路灯にフラッグの設置。抽選会イベントの実施。消火器の設置等。新型コロナウイルス感染症防止策のため、各会員店舗にオキシメーターと抗原検査キットを配布。</t>
    <rPh sb="0" eb="1">
      <t>マツ</t>
    </rPh>
    <rPh sb="3" eb="4">
      <t>サイ</t>
    </rPh>
    <rPh sb="5" eb="7">
      <t>チョウチン</t>
    </rPh>
    <rPh sb="8" eb="10">
      <t>セッチ</t>
    </rPh>
    <rPh sb="11" eb="14">
      <t>ガイロトウ</t>
    </rPh>
    <rPh sb="20" eb="22">
      <t>セッチ</t>
    </rPh>
    <rPh sb="23" eb="26">
      <t>チュウセンカイ</t>
    </rPh>
    <rPh sb="31" eb="33">
      <t>ジッシ</t>
    </rPh>
    <rPh sb="34" eb="37">
      <t>ショウカキ</t>
    </rPh>
    <rPh sb="38" eb="40">
      <t>セッチ</t>
    </rPh>
    <rPh sb="40" eb="41">
      <t>トウ</t>
    </rPh>
    <rPh sb="42" eb="44">
      <t>シンガタ</t>
    </rPh>
    <rPh sb="51" eb="57">
      <t>カンセンショウボウシサク</t>
    </rPh>
    <rPh sb="61" eb="62">
      <t>カク</t>
    </rPh>
    <rPh sb="62" eb="64">
      <t>カイイン</t>
    </rPh>
    <rPh sb="64" eb="66">
      <t>テンポ</t>
    </rPh>
    <rPh sb="75" eb="79">
      <t>コウゲンケンサ</t>
    </rPh>
    <rPh sb="83" eb="85">
      <t>ハイフ</t>
    </rPh>
    <phoneticPr fontId="5"/>
  </si>
  <si>
    <t>飲食店、青果店、肉屋、魚屋</t>
    <rPh sb="0" eb="3">
      <t>インショクテン</t>
    </rPh>
    <rPh sb="4" eb="6">
      <t>セイカ</t>
    </rPh>
    <rPh sb="6" eb="7">
      <t>ミセ</t>
    </rPh>
    <rPh sb="8" eb="10">
      <t>ニクヤ</t>
    </rPh>
    <rPh sb="11" eb="13">
      <t>サカナヤ</t>
    </rPh>
    <phoneticPr fontId="5"/>
  </si>
  <si>
    <t>ＪＲ高崎線桶川駅</t>
    <phoneticPr fontId="5"/>
  </si>
  <si>
    <t>たちばな商店会</t>
  </si>
  <si>
    <t>桶川市南１丁目</t>
    <rPh sb="0" eb="4">
      <t>オケガワシミナミ</t>
    </rPh>
    <rPh sb="5" eb="7">
      <t>チョウメ</t>
    </rPh>
    <phoneticPr fontId="5"/>
  </si>
  <si>
    <t>年７回</t>
    <rPh sb="0" eb="1">
      <t>ネン</t>
    </rPh>
    <rPh sb="2" eb="3">
      <t>カイ</t>
    </rPh>
    <phoneticPr fontId="5"/>
  </si>
  <si>
    <t>月額１，５００円</t>
    <rPh sb="0" eb="2">
      <t>ゲツガク</t>
    </rPh>
    <rPh sb="7" eb="8">
      <t>エン</t>
    </rPh>
    <phoneticPr fontId="5"/>
  </si>
  <si>
    <t>市民まつりへの協賛。会員間の親睦。商店街の広報活動の実施。</t>
    <rPh sb="0" eb="2">
      <t>シミン</t>
    </rPh>
    <rPh sb="7" eb="9">
      <t>キョウサン</t>
    </rPh>
    <rPh sb="10" eb="13">
      <t>カイインカン</t>
    </rPh>
    <rPh sb="14" eb="16">
      <t>シンボク</t>
    </rPh>
    <rPh sb="17" eb="20">
      <t>ショウテンガイ</t>
    </rPh>
    <rPh sb="21" eb="23">
      <t>コウホウ</t>
    </rPh>
    <rPh sb="23" eb="25">
      <t>カツドウ</t>
    </rPh>
    <rPh sb="26" eb="28">
      <t>ジッシ</t>
    </rPh>
    <phoneticPr fontId="5"/>
  </si>
  <si>
    <t>中山道桶川宿</t>
  </si>
  <si>
    <t>中山道商店会</t>
  </si>
  <si>
    <t>桶川市寿２丁目</t>
    <rPh sb="0" eb="3">
      <t>オケガワシ</t>
    </rPh>
    <rPh sb="3" eb="4">
      <t>コトブキ</t>
    </rPh>
    <rPh sb="5" eb="7">
      <t>チョウメ</t>
    </rPh>
    <phoneticPr fontId="5"/>
  </si>
  <si>
    <t>毎月第二火曜日</t>
    <rPh sb="0" eb="2">
      <t>マイツキ</t>
    </rPh>
    <rPh sb="2" eb="4">
      <t>ダイニ</t>
    </rPh>
    <rPh sb="4" eb="7">
      <t>カヨウビ</t>
    </rPh>
    <phoneticPr fontId="5"/>
  </si>
  <si>
    <t>月額３，０００円
（協力会員）
月額５，０００円
（正会員）</t>
    <rPh sb="0" eb="2">
      <t>ゲツガク</t>
    </rPh>
    <rPh sb="7" eb="8">
      <t>エン</t>
    </rPh>
    <rPh sb="10" eb="12">
      <t>キョウリョク</t>
    </rPh>
    <rPh sb="12" eb="14">
      <t>カイイン</t>
    </rPh>
    <rPh sb="13" eb="14">
      <t>キョウカイ</t>
    </rPh>
    <rPh sb="16" eb="18">
      <t>ゲツガク</t>
    </rPh>
    <rPh sb="23" eb="24">
      <t>エン</t>
    </rPh>
    <rPh sb="26" eb="29">
      <t>セイカイイン</t>
    </rPh>
    <phoneticPr fontId="5"/>
  </si>
  <si>
    <t>街並み協定・条例の周知準備、フラッグ作成、先進地視察バスハイク、桶川宿についての情報の学習と出版(非売品)、
※過去の出版物：桶川町史、桶川市における近世・近代建造物調査報告書・桶川宿本陣遺構復元管理報告書、中山道桶川宿まちなみ協定(案)
※現在進めている出版物：元禄期桶川古繪圖及び講演会資料集</t>
    <rPh sb="21" eb="22">
      <t>サキ</t>
    </rPh>
    <phoneticPr fontId="5"/>
  </si>
  <si>
    <t>生鮮</t>
    <rPh sb="0" eb="2">
      <t>セイセン</t>
    </rPh>
    <phoneticPr fontId="5"/>
  </si>
  <si>
    <t>桶川市</t>
    <rPh sb="0" eb="3">
      <t>オケガワシ</t>
    </rPh>
    <phoneticPr fontId="5"/>
  </si>
  <si>
    <t>桶川市商店会連合会</t>
  </si>
  <si>
    <t>桶川市鴨川１丁目</t>
    <rPh sb="0" eb="3">
      <t>オケガワシ</t>
    </rPh>
    <rPh sb="3" eb="5">
      <t>カモガワ</t>
    </rPh>
    <rPh sb="6" eb="8">
      <t>チョウメ</t>
    </rPh>
    <phoneticPr fontId="5"/>
  </si>
  <si>
    <t>桶川べにばなスタンプ協同組合</t>
    <rPh sb="0" eb="2">
      <t>オケガワ</t>
    </rPh>
    <rPh sb="10" eb="12">
      <t>キョウドウ</t>
    </rPh>
    <rPh sb="12" eb="14">
      <t>クミアイ</t>
    </rPh>
    <phoneticPr fontId="9"/>
  </si>
  <si>
    <t>久喜市</t>
  </si>
  <si>
    <t>青葉団地商店会</t>
  </si>
  <si>
    <t>久喜市青葉1丁目</t>
    <rPh sb="6" eb="8">
      <t>チョウメ</t>
    </rPh>
    <phoneticPr fontId="5"/>
  </si>
  <si>
    <t>愛宕通り商店会</t>
  </si>
  <si>
    <t>久喜市久喜中央1丁目</t>
    <rPh sb="8" eb="10">
      <t>チョウメ</t>
    </rPh>
    <phoneticPr fontId="5"/>
  </si>
  <si>
    <t>久喜駅、クッキープラザ</t>
    <phoneticPr fontId="5"/>
  </si>
  <si>
    <t>久喜一番街商店会</t>
  </si>
  <si>
    <t>久喜市久喜中央2丁目</t>
    <rPh sb="8" eb="10">
      <t>チョウメ</t>
    </rPh>
    <phoneticPr fontId="5"/>
  </si>
  <si>
    <t>久喜銀座会</t>
    <rPh sb="0" eb="2">
      <t>クキ</t>
    </rPh>
    <rPh sb="2" eb="5">
      <t>ギンザカイ</t>
    </rPh>
    <phoneticPr fontId="5"/>
  </si>
  <si>
    <t>久喜市久喜中央3丁目</t>
    <rPh sb="8" eb="10">
      <t>チョウメ</t>
    </rPh>
    <phoneticPr fontId="5"/>
  </si>
  <si>
    <t>江栄会商店会</t>
  </si>
  <si>
    <t>久喜市北青柳</t>
    <rPh sb="0" eb="3">
      <t>クキシ</t>
    </rPh>
    <rPh sb="3" eb="6">
      <t>キタアオヤギ</t>
    </rPh>
    <phoneticPr fontId="5"/>
  </si>
  <si>
    <t>久喜市総合運動公園</t>
  </si>
  <si>
    <t>新二商店会</t>
  </si>
  <si>
    <t>久喜市南1丁目</t>
    <rPh sb="5" eb="7">
      <t>チョウメ</t>
    </rPh>
    <phoneticPr fontId="5"/>
  </si>
  <si>
    <t>久喜市中央商店会</t>
    <rPh sb="0" eb="3">
      <t>クキシ</t>
    </rPh>
    <rPh sb="3" eb="5">
      <t>チュウオウ</t>
    </rPh>
    <rPh sb="5" eb="8">
      <t>ショウテンカイ</t>
    </rPh>
    <phoneticPr fontId="5"/>
  </si>
  <si>
    <t>久喜駅</t>
  </si>
  <si>
    <t>久喜市東栄会</t>
    <rPh sb="0" eb="3">
      <t>クキシ</t>
    </rPh>
    <rPh sb="3" eb="6">
      <t>トウエイカイ</t>
    </rPh>
    <phoneticPr fontId="5"/>
  </si>
  <si>
    <t>二番街商店会</t>
  </si>
  <si>
    <t>久喜市本町1丁目</t>
    <rPh sb="6" eb="8">
      <t>チョウメ</t>
    </rPh>
    <phoneticPr fontId="5"/>
  </si>
  <si>
    <t>東口大通り商店会</t>
  </si>
  <si>
    <t>久喜市久喜東3丁目</t>
    <rPh sb="7" eb="9">
      <t>チョウメ</t>
    </rPh>
    <phoneticPr fontId="5"/>
  </si>
  <si>
    <t>むつみ商店会</t>
  </si>
  <si>
    <t>久喜市本町4丁目</t>
    <rPh sb="6" eb="8">
      <t>チョウメ</t>
    </rPh>
    <phoneticPr fontId="5"/>
  </si>
  <si>
    <t>アリオ鷲宮</t>
  </si>
  <si>
    <t>リリオ菖蒲街路灯組合</t>
    <rPh sb="3" eb="5">
      <t>ショウブ</t>
    </rPh>
    <rPh sb="5" eb="10">
      <t>ガイロトウクミアイ</t>
    </rPh>
    <phoneticPr fontId="5"/>
  </si>
  <si>
    <t>久喜市菖蒲町菖蒲</t>
    <phoneticPr fontId="5"/>
  </si>
  <si>
    <t>モラージュ菖蒲、フォレオ菖蒲、あやめ・ラベンダーのブルーフェスティバル</t>
    <phoneticPr fontId="5"/>
  </si>
  <si>
    <t>上町ふれあい通り商店会</t>
  </si>
  <si>
    <t>久喜市栗橋東2丁目</t>
    <phoneticPr fontId="5"/>
  </si>
  <si>
    <t>栗橋駅前商店街</t>
  </si>
  <si>
    <t>久喜市栗橋中央1丁目</t>
    <phoneticPr fontId="5"/>
  </si>
  <si>
    <t>栗橋駅</t>
  </si>
  <si>
    <t>栗橋ひめプラザ協同組合</t>
  </si>
  <si>
    <t>栗橋関所通り中央商店会</t>
  </si>
  <si>
    <t>久喜市栗橋中央2丁目</t>
    <phoneticPr fontId="5"/>
  </si>
  <si>
    <t>旭町商店会</t>
  </si>
  <si>
    <t>久喜市鷲宮4丁目</t>
    <rPh sb="0" eb="3">
      <t>クキシ</t>
    </rPh>
    <rPh sb="3" eb="5">
      <t>ワシノミヤ</t>
    </rPh>
    <rPh sb="6" eb="8">
      <t>チョウメ</t>
    </rPh>
    <phoneticPr fontId="5"/>
  </si>
  <si>
    <t>鷲宮神社</t>
  </si>
  <si>
    <t>東鷲宮プラザ商店会</t>
  </si>
  <si>
    <t>久喜カード事業協同組合</t>
    <rPh sb="0" eb="2">
      <t>クキ</t>
    </rPh>
    <rPh sb="5" eb="7">
      <t>ジギョウ</t>
    </rPh>
    <rPh sb="7" eb="9">
      <t>キョウドウ</t>
    </rPh>
    <rPh sb="9" eb="11">
      <t>クミアイ</t>
    </rPh>
    <phoneticPr fontId="8"/>
  </si>
  <si>
    <t>久喜市久喜中央4丁目</t>
    <rPh sb="0" eb="3">
      <t>クキシ</t>
    </rPh>
    <rPh sb="3" eb="5">
      <t>クキ</t>
    </rPh>
    <rPh sb="5" eb="7">
      <t>チュウオウ</t>
    </rPh>
    <rPh sb="8" eb="10">
      <t>チョウメ</t>
    </rPh>
    <phoneticPr fontId="5"/>
  </si>
  <si>
    <t>栗商スタンプ会</t>
    <rPh sb="0" eb="1">
      <t>クリ</t>
    </rPh>
    <rPh sb="1" eb="2">
      <t>ショウ</t>
    </rPh>
    <rPh sb="6" eb="7">
      <t>カイ</t>
    </rPh>
    <phoneticPr fontId="8"/>
  </si>
  <si>
    <t>久喜市間鎌</t>
  </si>
  <si>
    <t>北本市</t>
  </si>
  <si>
    <t>北本団地センター商店会</t>
  </si>
  <si>
    <t>北本市栄７番地</t>
    <rPh sb="0" eb="3">
      <t>キタモトシ</t>
    </rPh>
    <rPh sb="3" eb="4">
      <t>サカエ</t>
    </rPh>
    <rPh sb="5" eb="7">
      <t>バンチ</t>
    </rPh>
    <phoneticPr fontId="5"/>
  </si>
  <si>
    <t>年３回(５月、１０月、２月）</t>
    <rPh sb="0" eb="1">
      <t>ネン</t>
    </rPh>
    <rPh sb="2" eb="3">
      <t>カイ</t>
    </rPh>
    <rPh sb="5" eb="6">
      <t>ガツ</t>
    </rPh>
    <rPh sb="9" eb="10">
      <t>ガツ</t>
    </rPh>
    <rPh sb="12" eb="13">
      <t>ガツ</t>
    </rPh>
    <phoneticPr fontId="5"/>
  </si>
  <si>
    <t>3,000人/1日（平日）</t>
    <rPh sb="5" eb="6">
      <t>ニン</t>
    </rPh>
    <rPh sb="8" eb="9">
      <t>ニチ</t>
    </rPh>
    <rPh sb="10" eb="12">
      <t>ヘイジツ</t>
    </rPh>
    <phoneticPr fontId="5"/>
  </si>
  <si>
    <t>２,000円/月</t>
    <rPh sb="5" eb="6">
      <t>エン</t>
    </rPh>
    <rPh sb="7" eb="8">
      <t>ツキ</t>
    </rPh>
    <phoneticPr fontId="5"/>
  </si>
  <si>
    <t>鮮魚、精肉、米穀、クリーニング、青果</t>
    <phoneticPr fontId="5"/>
  </si>
  <si>
    <t>ビッグエー</t>
    <phoneticPr fontId="5"/>
  </si>
  <si>
    <t>学習センター、栄小学校、南小学校</t>
    <phoneticPr fontId="5"/>
  </si>
  <si>
    <t>北本市創業支援等事業計画</t>
    <rPh sb="0" eb="3">
      <t>キタモトシ</t>
    </rPh>
    <rPh sb="3" eb="5">
      <t>ソウギョウ</t>
    </rPh>
    <rPh sb="5" eb="7">
      <t>シエン</t>
    </rPh>
    <rPh sb="7" eb="8">
      <t>トウ</t>
    </rPh>
    <rPh sb="8" eb="10">
      <t>ジギョウ</t>
    </rPh>
    <rPh sb="10" eb="12">
      <t>ケイカク</t>
    </rPh>
    <phoneticPr fontId="5"/>
  </si>
  <si>
    <t>創業希望者への情報提供、セミナーの受講等</t>
    <rPh sb="0" eb="2">
      <t>ソウギョウ</t>
    </rPh>
    <rPh sb="2" eb="5">
      <t>キボウシャ</t>
    </rPh>
    <rPh sb="7" eb="9">
      <t>ジョウホウ</t>
    </rPh>
    <rPh sb="9" eb="11">
      <t>テイキョウ</t>
    </rPh>
    <rPh sb="17" eb="19">
      <t>ジュコウ</t>
    </rPh>
    <rPh sb="19" eb="20">
      <t>トウ</t>
    </rPh>
    <phoneticPr fontId="5"/>
  </si>
  <si>
    <t>https://www.city.kitamoto.lg.jp/soshiki/shiminkeizai/sangyou/gyomu/g5/1490078450749.html</t>
    <phoneticPr fontId="5"/>
  </si>
  <si>
    <t>北本東中央通り商店会</t>
  </si>
  <si>
    <t>北本市北本2</t>
    <phoneticPr fontId="5"/>
  </si>
  <si>
    <t>１７,000人/1日(平日）</t>
    <phoneticPr fontId="5"/>
  </si>
  <si>
    <t>3,000円/月</t>
    <rPh sb="5" eb="6">
      <t>エン</t>
    </rPh>
    <rPh sb="7" eb="8">
      <t>ツキ</t>
    </rPh>
    <phoneticPr fontId="5"/>
  </si>
  <si>
    <t>生鮮３品（野菜果実、食肉、鮮魚）、物販</t>
    <phoneticPr fontId="5"/>
  </si>
  <si>
    <t>埼玉県信用金庫、埼玉りそな銀行</t>
    <phoneticPr fontId="5"/>
  </si>
  <si>
    <t>北本市空き店舗等活用推進事業補助金</t>
    <phoneticPr fontId="5"/>
  </si>
  <si>
    <t>中心市街地より半径500ｍ以内の空き店舗への出店時、改装、広告費に対する補助。諸要件あり</t>
    <rPh sb="0" eb="2">
      <t>チュウシン</t>
    </rPh>
    <rPh sb="2" eb="5">
      <t>シガイチ</t>
    </rPh>
    <rPh sb="7" eb="9">
      <t>ハンケイ</t>
    </rPh>
    <rPh sb="13" eb="15">
      <t>イナイ</t>
    </rPh>
    <rPh sb="16" eb="17">
      <t>ア</t>
    </rPh>
    <rPh sb="18" eb="20">
      <t>テンポ</t>
    </rPh>
    <rPh sb="22" eb="24">
      <t>シュッテン</t>
    </rPh>
    <rPh sb="24" eb="25">
      <t>ジ</t>
    </rPh>
    <rPh sb="26" eb="28">
      <t>カイソウ</t>
    </rPh>
    <rPh sb="29" eb="32">
      <t>コウコクヒ</t>
    </rPh>
    <rPh sb="33" eb="34">
      <t>タイ</t>
    </rPh>
    <rPh sb="36" eb="38">
      <t>ホジョ</t>
    </rPh>
    <rPh sb="39" eb="40">
      <t>ショ</t>
    </rPh>
    <rPh sb="40" eb="42">
      <t>ヨウケン</t>
    </rPh>
    <phoneticPr fontId="5"/>
  </si>
  <si>
    <t>https://www.city.kitamoto.lg.jp/soshiki/shiminkeizai/sangyou/gyomu/g5/1562029541416.html</t>
    <phoneticPr fontId="5"/>
  </si>
  <si>
    <t>三軒茶屋通り会</t>
    <rPh sb="6" eb="7">
      <t>カイ</t>
    </rPh>
    <phoneticPr fontId="8"/>
  </si>
  <si>
    <t>北本市東間2</t>
    <phoneticPr fontId="5"/>
  </si>
  <si>
    <t>年２回(３月、９月）</t>
    <phoneticPr fontId="5"/>
  </si>
  <si>
    <t>13,000人/1日(平日）</t>
    <phoneticPr fontId="5"/>
  </si>
  <si>
    <t>2,000円/月</t>
    <phoneticPr fontId="5"/>
  </si>
  <si>
    <t>勝林寺、勤労福祉センター、宮内公園</t>
    <phoneticPr fontId="5"/>
  </si>
  <si>
    <t>せんげん通り商店会</t>
  </si>
  <si>
    <t>北本市北本1</t>
    <phoneticPr fontId="5"/>
  </si>
  <si>
    <t>4,000人/1日(平日）</t>
    <phoneticPr fontId="5"/>
  </si>
  <si>
    <t>①②</t>
    <phoneticPr fontId="5"/>
  </si>
  <si>
    <t>埼玉りそな銀行</t>
    <phoneticPr fontId="5"/>
  </si>
  <si>
    <t>埼玉りそな銀行、北本整形外科病院</t>
    <phoneticPr fontId="5"/>
  </si>
  <si>
    <t>天神通り会</t>
    <rPh sb="2" eb="3">
      <t>トオ</t>
    </rPh>
    <phoneticPr fontId="8"/>
  </si>
  <si>
    <t>年３回(６月、８月、１１月）</t>
    <phoneticPr fontId="5"/>
  </si>
  <si>
    <t>16,000人/1日(平日）</t>
    <phoneticPr fontId="5"/>
  </si>
  <si>
    <t>本宿天神社、多門寺</t>
    <phoneticPr fontId="5"/>
  </si>
  <si>
    <t>北本市北本3</t>
    <phoneticPr fontId="5"/>
  </si>
  <si>
    <t>10,000人/1日(平日）</t>
    <phoneticPr fontId="5"/>
  </si>
  <si>
    <t>②③</t>
    <phoneticPr fontId="5"/>
  </si>
  <si>
    <t>八潮市</t>
  </si>
  <si>
    <t>大曽根商栄会</t>
  </si>
  <si>
    <t>八潮市大曽根</t>
    <rPh sb="0" eb="3">
      <t>ヤシオシ</t>
    </rPh>
    <rPh sb="3" eb="6">
      <t>オオソネ</t>
    </rPh>
    <phoneticPr fontId="8"/>
  </si>
  <si>
    <t>「やしお商業＆観光元気ＵＰサイト」での情報発信</t>
    <phoneticPr fontId="5"/>
  </si>
  <si>
    <t>八潮市内で商業を営む方の情報や、市内観光案内及びイベントなどを提供する情報サイトを八潮市商工観光課が運営し、市内外へ広くＰＲする。</t>
    <phoneticPr fontId="5"/>
  </si>
  <si>
    <t>けやき通り商店会</t>
  </si>
  <si>
    <t>八潮市中央四丁目</t>
    <rPh sb="0" eb="3">
      <t>ヤシオシ</t>
    </rPh>
    <rPh sb="3" eb="5">
      <t>チュウオウ</t>
    </rPh>
    <rPh sb="5" eb="6">
      <t>４</t>
    </rPh>
    <rPh sb="6" eb="8">
      <t>チョウメ</t>
    </rPh>
    <phoneticPr fontId="8"/>
  </si>
  <si>
    <t>●けやき通り豆まき感謝祭等の地域住民を対象としたイベントを開催。●やしお市民まつりパレード部会への協力。●毎月第二金曜日に「ゴミゼロ運動」を実施。商店会メンバーと地域の子どもたちとが一緒に商店街を歩きながらごみ拾いを定期的に行っている。</t>
    <phoneticPr fontId="5"/>
  </si>
  <si>
    <t>やしお花桃商店会
（旧パルコ通り商店会）</t>
    <rPh sb="3" eb="8">
      <t>ハナモモショウテンカイ</t>
    </rPh>
    <rPh sb="10" eb="11">
      <t>キュウ</t>
    </rPh>
    <phoneticPr fontId="5"/>
  </si>
  <si>
    <t>八潮市緑町四丁目</t>
    <rPh sb="0" eb="3">
      <t>ヤシオシ</t>
    </rPh>
    <rPh sb="3" eb="5">
      <t>ミドリチョウ</t>
    </rPh>
    <rPh sb="5" eb="6">
      <t>４</t>
    </rPh>
    <rPh sb="6" eb="8">
      <t>チョウメ</t>
    </rPh>
    <phoneticPr fontId="8"/>
  </si>
  <si>
    <t>R5.8
名称変更</t>
    <rPh sb="5" eb="7">
      <t>メイショウ</t>
    </rPh>
    <rPh sb="7" eb="9">
      <t>ヘンコウ</t>
    </rPh>
    <phoneticPr fontId="5"/>
  </si>
  <si>
    <t>●デジタルマップを作成。やしお花桃商店会誕生記念特別企画を開催。●毎年、中元・歳末の大売り出しを開催。●夏祭りとして「こども地域安全まつり」を開催し、防災をテーマとし、起震車による地震体験や、水消火器による訓練等を行っている。●月に１回、地域住民と共に「夜回り」を行い、防犯・地域の安全に力を入れている。</t>
    <rPh sb="9" eb="11">
      <t>サクセイ</t>
    </rPh>
    <rPh sb="15" eb="20">
      <t>ハナモモショウテンカイ</t>
    </rPh>
    <rPh sb="20" eb="24">
      <t>タンジョウキネン</t>
    </rPh>
    <rPh sb="24" eb="29">
      <t>トクベツ</t>
    </rPh>
    <rPh sb="29" eb="31">
      <t>カイサイ</t>
    </rPh>
    <phoneticPr fontId="5"/>
  </si>
  <si>
    <t>中央公園通り商店会</t>
  </si>
  <si>
    <t>八潮市中央一丁目</t>
    <rPh sb="0" eb="3">
      <t>ヤシオシ</t>
    </rPh>
    <rPh sb="3" eb="5">
      <t>チュウオウ</t>
    </rPh>
    <rPh sb="5" eb="6">
      <t>１</t>
    </rPh>
    <rPh sb="6" eb="8">
      <t>チョウメ</t>
    </rPh>
    <phoneticPr fontId="8"/>
  </si>
  <si>
    <t>装飾型街路灯の維持管理。</t>
    <phoneticPr fontId="5"/>
  </si>
  <si>
    <t>①住宅地</t>
    <rPh sb="0" eb="4">
      <t>1ジュウタクチ</t>
    </rPh>
    <phoneticPr fontId="5"/>
  </si>
  <si>
    <t>中央公園、八潮市役所</t>
    <phoneticPr fontId="5"/>
  </si>
  <si>
    <t>富士見市</t>
  </si>
  <si>
    <t>あけぼの商店会</t>
  </si>
  <si>
    <t>富士見市鶴瀬東2</t>
    <rPh sb="0" eb="4">
      <t>フジミシ</t>
    </rPh>
    <rPh sb="4" eb="7">
      <t>ツルセヒガシ</t>
    </rPh>
    <phoneticPr fontId="5"/>
  </si>
  <si>
    <t>年2000円</t>
    <rPh sb="0" eb="1">
      <t>ネン</t>
    </rPh>
    <rPh sb="5" eb="6">
      <t>エン</t>
    </rPh>
    <phoneticPr fontId="5"/>
  </si>
  <si>
    <t>魚屋、肉屋、八百屋などの生鮮3品を取り扱うお店</t>
  </si>
  <si>
    <t>ウエルシア富士見鶴瀬東店</t>
    <rPh sb="5" eb="8">
      <t>フジミ</t>
    </rPh>
    <rPh sb="8" eb="11">
      <t>ツルセヒガシ</t>
    </rPh>
    <rPh sb="11" eb="12">
      <t>テン</t>
    </rPh>
    <phoneticPr fontId="5"/>
  </si>
  <si>
    <t>貝塚の森公園、鶴瀬小学校、鶴瀬公民館（鶴瀬コミュニティセンター）</t>
    <phoneticPr fontId="5"/>
  </si>
  <si>
    <t>富士見市空き店舗出店支援事業補助金</t>
    <phoneticPr fontId="5"/>
  </si>
  <si>
    <t>市内の商店街の空き店舗を活用して創業する方に対し、店舗の改装費と賃借料の一部を助成します。１．改装費補助　対象経費の1/3以内で上限30万円　２．賃借料補助（敷金・礼金は除く）　月額家賃の1/2以内で上限5万円/月　最大で12ヵ月間申請可能　※１．と２．を合算し、1件当たり最大90万円まで申請可能。詳細につきましては、富士見市ホームページをご覧ください。</t>
    <phoneticPr fontId="5"/>
  </si>
  <si>
    <t>富士見市新規創業者支援利子補給金</t>
    <phoneticPr fontId="5"/>
  </si>
  <si>
    <t>富士見市等が実施する認定特定創業支援等事業による支援を受けて、市内で新たに創業する方に対し、創業資金を調達するために使用した融資制度の利子の一部を助成します。助成額は1年間の支払利子の1/2以内で上限が15万円であり、対象期間は60月です。よって最大75万円となります。詳細につきましては、富士見市ホームページをご覧ください。</t>
  </si>
  <si>
    <t>経営・創業相談事業</t>
  </si>
  <si>
    <t>創業準備、新規事業、経営のお困りごとなど、中小企業診断士等の専門家が伴走型で相談に応じます。日程：毎週月曜日または木曜日（祝・祭日を除く）、時間：1枠2時間　①10：00～12：00　②13：00～15：00　③15：00～17：00、場所：富士見市役所2階　第2相談室、費用：無料、持ち物：売上台帳、決算資料、事業計画書など、予約：産業経済課に電話で申込</t>
  </si>
  <si>
    <t>上沢商店会</t>
  </si>
  <si>
    <t>富士見市上沢2</t>
    <rPh sb="0" eb="4">
      <t>フジミシ</t>
    </rPh>
    <rPh sb="4" eb="6">
      <t>カミサワ</t>
    </rPh>
    <phoneticPr fontId="5"/>
  </si>
  <si>
    <t>不定</t>
    <rPh sb="0" eb="2">
      <t>フテイ</t>
    </rPh>
    <phoneticPr fontId="5"/>
  </si>
  <si>
    <t>食料品等の物販店</t>
    <phoneticPr fontId="5"/>
  </si>
  <si>
    <t>ファッションセンターじまむら</t>
    <phoneticPr fontId="5"/>
  </si>
  <si>
    <t>鶴瀬小学校、鶴瀬公民館（鶴瀬コミュニティセンター）</t>
    <phoneticPr fontId="5"/>
  </si>
  <si>
    <t>権平山商店会</t>
  </si>
  <si>
    <t>富士見市鶴瀬西2</t>
    <rPh sb="0" eb="4">
      <t>フジミシ</t>
    </rPh>
    <rPh sb="4" eb="7">
      <t>ツルセニシ</t>
    </rPh>
    <phoneticPr fontId="5"/>
  </si>
  <si>
    <t>総会1回、役員会随時</t>
    <rPh sb="0" eb="2">
      <t>ソウカイ</t>
    </rPh>
    <rPh sb="3" eb="4">
      <t>カイ</t>
    </rPh>
    <rPh sb="5" eb="8">
      <t>ヤクインカイ</t>
    </rPh>
    <rPh sb="8" eb="10">
      <t>ズイジ</t>
    </rPh>
    <phoneticPr fontId="5"/>
  </si>
  <si>
    <t>肉屋、魚屋などの生鮮食料品店</t>
    <phoneticPr fontId="5"/>
  </si>
  <si>
    <t>ＵＲ都市機構コンフォール鶴瀬、UR都市機構アルビス鶴瀬、つるせ台公園、むさし野緑地公園、鶴瀬れんげ保育園</t>
    <phoneticPr fontId="5"/>
  </si>
  <si>
    <t>つるせ台商店会</t>
  </si>
  <si>
    <t>富士見市鶴瀬西3</t>
    <rPh sb="0" eb="7">
      <t>フジミシツルセニシ</t>
    </rPh>
    <phoneticPr fontId="5"/>
  </si>
  <si>
    <t>役員会2回、総会1回</t>
    <rPh sb="0" eb="3">
      <t>ヤクインカイ</t>
    </rPh>
    <rPh sb="4" eb="5">
      <t>カイ</t>
    </rPh>
    <rPh sb="6" eb="8">
      <t>ソウカイ</t>
    </rPh>
    <rPh sb="9" eb="10">
      <t>カイ</t>
    </rPh>
    <phoneticPr fontId="5"/>
  </si>
  <si>
    <t>スーパー等の大型店や物販店を希望</t>
    <phoneticPr fontId="5"/>
  </si>
  <si>
    <t>ＵＲ都市機構コンフォール鶴瀬、つるせ台小学校</t>
    <phoneticPr fontId="5"/>
  </si>
  <si>
    <t>鶴瀬駅西口通り商店会</t>
  </si>
  <si>
    <t>富士見市大字鶴馬</t>
    <rPh sb="0" eb="4">
      <t>フジミシ</t>
    </rPh>
    <rPh sb="4" eb="6">
      <t>オオアザ</t>
    </rPh>
    <rPh sb="6" eb="8">
      <t>ツルマ</t>
    </rPh>
    <phoneticPr fontId="5"/>
  </si>
  <si>
    <t>食料品等の物販店舗</t>
    <phoneticPr fontId="5"/>
  </si>
  <si>
    <t>東武ストア鶴瀬駅ビル店</t>
    <rPh sb="0" eb="2">
      <t>トウブ</t>
    </rPh>
    <rPh sb="5" eb="8">
      <t>ツルセエキ</t>
    </rPh>
    <rPh sb="10" eb="11">
      <t>テン</t>
    </rPh>
    <phoneticPr fontId="5"/>
  </si>
  <si>
    <t>鶴瀬西交流センター、埼玉りそな銀行 鶴瀬支店、つるせ西ゆうゆうの丘公園</t>
    <phoneticPr fontId="5"/>
  </si>
  <si>
    <t>鶴瀬夢灯り商店会</t>
    <rPh sb="0" eb="2">
      <t>ツルセ</t>
    </rPh>
    <rPh sb="2" eb="3">
      <t>ユメ</t>
    </rPh>
    <rPh sb="3" eb="4">
      <t>アカ</t>
    </rPh>
    <rPh sb="5" eb="8">
      <t>ショウテンカイ</t>
    </rPh>
    <phoneticPr fontId="8"/>
  </si>
  <si>
    <t>総会年1回、役員会随時開催</t>
    <rPh sb="0" eb="2">
      <t>ソウカイ</t>
    </rPh>
    <rPh sb="2" eb="3">
      <t>ネン</t>
    </rPh>
    <rPh sb="4" eb="5">
      <t>カイ</t>
    </rPh>
    <rPh sb="6" eb="9">
      <t>ヤクインカイ</t>
    </rPh>
    <rPh sb="9" eb="11">
      <t>ズイジ</t>
    </rPh>
    <rPh sb="11" eb="13">
      <t>カイサイ</t>
    </rPh>
    <phoneticPr fontId="5"/>
  </si>
  <si>
    <t>コンビニエンスストア等の小売店</t>
    <phoneticPr fontId="5"/>
  </si>
  <si>
    <t>東武東上線鶴瀬駅、みずほ銀行鶴瀬支店、埼玉縣信用金庫鶴瀬支店</t>
    <phoneticPr fontId="5"/>
  </si>
  <si>
    <t>つるせ西商店会</t>
  </si>
  <si>
    <t>富士見市鶴瀬西2</t>
    <rPh sb="0" eb="7">
      <t>フジミシツルセニシ</t>
    </rPh>
    <phoneticPr fontId="5"/>
  </si>
  <si>
    <t>八百屋、魚屋、肉屋などの生鮮3品を取り扱うお店</t>
    <phoneticPr fontId="5"/>
  </si>
  <si>
    <t>ＵＲ都市機構コンフォール鶴瀬、むさし野緑地公園、つるせ台公園、つるせ台小学校、埼玉りそな銀行鶴瀬支店</t>
    <phoneticPr fontId="5"/>
  </si>
  <si>
    <t>鶴瀬西銀座商店会</t>
  </si>
  <si>
    <t>総会1回、監査会1回、役員会随時</t>
    <rPh sb="0" eb="2">
      <t>ソウカイ</t>
    </rPh>
    <rPh sb="3" eb="4">
      <t>カイ</t>
    </rPh>
    <rPh sb="5" eb="7">
      <t>カンサ</t>
    </rPh>
    <rPh sb="7" eb="8">
      <t>カイ</t>
    </rPh>
    <rPh sb="9" eb="10">
      <t>カイ</t>
    </rPh>
    <rPh sb="11" eb="16">
      <t>ヤクインカイズイジ</t>
    </rPh>
    <phoneticPr fontId="5"/>
  </si>
  <si>
    <t>物品販売業種、集客力のある市場のような核となる店舗</t>
    <phoneticPr fontId="5"/>
  </si>
  <si>
    <t>東武東上線鶴瀬駅、埼玉りそな銀行鶴瀬支店、鶴瀬れんげ保育園</t>
    <phoneticPr fontId="5"/>
  </si>
  <si>
    <t>鶴瀬西三丁目通り商店街</t>
  </si>
  <si>
    <t>富士見市鶴瀬西3</t>
    <rPh sb="0" eb="4">
      <t>フジミシ</t>
    </rPh>
    <rPh sb="4" eb="7">
      <t>ツルセニシ</t>
    </rPh>
    <phoneticPr fontId="5"/>
  </si>
  <si>
    <t>買回り品、最寄品の販売店</t>
    <phoneticPr fontId="5"/>
  </si>
  <si>
    <t>鶴瀬東中央通り会</t>
  </si>
  <si>
    <t>富士見市鶴瀬東1</t>
    <rPh sb="0" eb="4">
      <t>フジミシ</t>
    </rPh>
    <rPh sb="4" eb="7">
      <t>ツルセヒガシ</t>
    </rPh>
    <phoneticPr fontId="5"/>
  </si>
  <si>
    <t>食料品などの小売店舗</t>
    <phoneticPr fontId="5"/>
  </si>
  <si>
    <t>③路線沿い</t>
    <rPh sb="1" eb="3">
      <t>ロセン</t>
    </rPh>
    <rPh sb="3" eb="4">
      <t>ゾ</t>
    </rPh>
    <phoneticPr fontId="5"/>
  </si>
  <si>
    <t>東武東上線鶴瀬駅、みずほ銀行鶴瀬支店</t>
    <phoneticPr fontId="5"/>
  </si>
  <si>
    <t>寺下商店会</t>
  </si>
  <si>
    <t>富士見市貝塚2</t>
    <rPh sb="0" eb="4">
      <t>フジミシ</t>
    </rPh>
    <rPh sb="4" eb="6">
      <t>カイヅカ</t>
    </rPh>
    <phoneticPr fontId="5"/>
  </si>
  <si>
    <t>総会1回、役員会随時</t>
    <rPh sb="0" eb="2">
      <t>ソウカイ</t>
    </rPh>
    <rPh sb="3" eb="4">
      <t>カイ</t>
    </rPh>
    <rPh sb="5" eb="10">
      <t>ヤクインカイズイジ</t>
    </rPh>
    <phoneticPr fontId="5"/>
  </si>
  <si>
    <t>商店街における不足業種全般</t>
    <phoneticPr fontId="5"/>
  </si>
  <si>
    <t>水子貝塚公園（資料館）、下の谷公園、大應寺、水宮神社、本郷中学校</t>
    <phoneticPr fontId="5"/>
  </si>
  <si>
    <t>西みずほ台商店会</t>
  </si>
  <si>
    <t>富士見市西みずほ台2</t>
    <rPh sb="0" eb="4">
      <t>フジミシ</t>
    </rPh>
    <rPh sb="4" eb="5">
      <t>ニシ</t>
    </rPh>
    <rPh sb="8" eb="9">
      <t>ダイ</t>
    </rPh>
    <phoneticPr fontId="5"/>
  </si>
  <si>
    <t>物販店</t>
    <rPh sb="0" eb="3">
      <t>ブッパンテン</t>
    </rPh>
    <phoneticPr fontId="5"/>
  </si>
  <si>
    <t>マルエツみずほ台店、東武ストアみずほ台店</t>
    <phoneticPr fontId="5"/>
  </si>
  <si>
    <t>東武東上線みずほ台駅、みずほ台出張所、みずほ台コミュニティセンター、みずほ台病院、武蔵野銀行みずほ台支店</t>
    <phoneticPr fontId="5"/>
  </si>
  <si>
    <t>東みずほ台商店会</t>
  </si>
  <si>
    <t>富士見市東みずほ台1</t>
    <rPh sb="0" eb="4">
      <t>フジミシ</t>
    </rPh>
    <rPh sb="4" eb="5">
      <t>ヒガシ</t>
    </rPh>
    <rPh sb="8" eb="9">
      <t>ダイ</t>
    </rPh>
    <phoneticPr fontId="5"/>
  </si>
  <si>
    <t>集客の核となるような店舗、商店街に不足している業種等</t>
    <phoneticPr fontId="5"/>
  </si>
  <si>
    <t>東武東上線みずほ台駅、みずほ台中央公園、大原公園、埼玉りそな銀行みずほ台支店、川口信用金庫みずほ台支店</t>
    <phoneticPr fontId="5"/>
  </si>
  <si>
    <t>水谷中央商店会</t>
  </si>
  <si>
    <t>富士見市水谷東2</t>
    <rPh sb="0" eb="4">
      <t>フジミシ</t>
    </rPh>
    <rPh sb="4" eb="7">
      <t>ミズタニヒガシ</t>
    </rPh>
    <phoneticPr fontId="5"/>
  </si>
  <si>
    <t>総会：5月、役員会：6・7・10・11月</t>
    <phoneticPr fontId="5"/>
  </si>
  <si>
    <t>商店街に不足している業種</t>
    <phoneticPr fontId="5"/>
  </si>
  <si>
    <t>志木市役所、水谷東公民館（水谷東出張所）、水谷東小学校、水谷中学校、富士見みずほ幼稚園</t>
    <phoneticPr fontId="5"/>
  </si>
  <si>
    <t>つるせセーフティロード商店会</t>
  </si>
  <si>
    <t>総会：年1回、役員会：随時</t>
    <phoneticPr fontId="5"/>
  </si>
  <si>
    <t>食料品店、小売店</t>
    <phoneticPr fontId="5"/>
  </si>
  <si>
    <t>貝戸の森公園、谷津幼稚園</t>
    <rPh sb="7" eb="9">
      <t>ヤツ</t>
    </rPh>
    <rPh sb="9" eb="12">
      <t>ヨウチエン</t>
    </rPh>
    <phoneticPr fontId="5"/>
  </si>
  <si>
    <t>富士見市商店会連合会</t>
    <rPh sb="0" eb="4">
      <t>フジミシ</t>
    </rPh>
    <rPh sb="4" eb="7">
      <t>ショウテンカイ</t>
    </rPh>
    <rPh sb="7" eb="10">
      <t>レンゴウカイ</t>
    </rPh>
    <phoneticPr fontId="8"/>
  </si>
  <si>
    <t>富士見市羽沢3</t>
    <rPh sb="0" eb="4">
      <t>フジミシ</t>
    </rPh>
    <rPh sb="4" eb="6">
      <t>ハネサワ</t>
    </rPh>
    <phoneticPr fontId="5"/>
  </si>
  <si>
    <t>三郷市</t>
  </si>
  <si>
    <t>戸ケ崎三丁目南商店連合会</t>
  </si>
  <si>
    <t>三郷市戸ヶ崎３丁目</t>
    <rPh sb="0" eb="3">
      <t>ミサトシ</t>
    </rPh>
    <rPh sb="3" eb="6">
      <t>トガサキ</t>
    </rPh>
    <rPh sb="7" eb="9">
      <t>チョウメ</t>
    </rPh>
    <phoneticPr fontId="5"/>
  </si>
  <si>
    <t>きらりとひかれ起業家応援事業費補助金</t>
    <rPh sb="7" eb="18">
      <t>キギョウカオウエンジギョウヒホジョキン</t>
    </rPh>
    <phoneticPr fontId="5"/>
  </si>
  <si>
    <t>市内で起業後一年未満、又は起業しようとしているかたを対象に、対象費用の一部を補助。</t>
    <rPh sb="0" eb="2">
      <t>シナイ</t>
    </rPh>
    <rPh sb="3" eb="6">
      <t>キギョウゴ</t>
    </rPh>
    <rPh sb="6" eb="8">
      <t>イチネン</t>
    </rPh>
    <rPh sb="8" eb="10">
      <t>ミマン</t>
    </rPh>
    <rPh sb="11" eb="12">
      <t>マタ</t>
    </rPh>
    <rPh sb="13" eb="15">
      <t>キギョウ</t>
    </rPh>
    <rPh sb="26" eb="28">
      <t>タイショウ</t>
    </rPh>
    <rPh sb="30" eb="34">
      <t>タイショウヒヨウ</t>
    </rPh>
    <rPh sb="35" eb="37">
      <t>イチブ</t>
    </rPh>
    <rPh sb="38" eb="40">
      <t>ホジョ</t>
    </rPh>
    <phoneticPr fontId="5"/>
  </si>
  <si>
    <t>https://www.city.misato.lg.jp/soshiki/chiikishinko/shokokanko/1/1423.html</t>
  </si>
  <si>
    <t>三郷駅南商店会</t>
  </si>
  <si>
    <t>三郷市三郷１丁目</t>
    <rPh sb="0" eb="3">
      <t>ミサトシ</t>
    </rPh>
    <rPh sb="3" eb="5">
      <t>ミサト</t>
    </rPh>
    <rPh sb="6" eb="8">
      <t>チョウメ</t>
    </rPh>
    <phoneticPr fontId="5"/>
  </si>
  <si>
    <t>埼玉りそな銀行、JR三郷駅、みずほ銀行</t>
    <phoneticPr fontId="5"/>
  </si>
  <si>
    <t>みさと団地北商店会</t>
  </si>
  <si>
    <t>三郷市彦成３丁目</t>
    <rPh sb="0" eb="3">
      <t>ミサトシ</t>
    </rPh>
    <rPh sb="3" eb="5">
      <t>ヒコナリ</t>
    </rPh>
    <rPh sb="6" eb="8">
      <t>チョウメ</t>
    </rPh>
    <phoneticPr fontId="5"/>
  </si>
  <si>
    <t>独協医科大学附属看護専門学校三郷校、コストコホールセール新三郷倉庫店</t>
    <rPh sb="6" eb="8">
      <t>フゾク</t>
    </rPh>
    <phoneticPr fontId="5"/>
  </si>
  <si>
    <t>みさと団地センターモール協同組合</t>
  </si>
  <si>
    <t>埼玉りそな銀行、三郷市役所団地出張所、コストコホールセール新三郷倉庫店、ららぽーと新三郷</t>
    <phoneticPr fontId="5"/>
  </si>
  <si>
    <t>早稲田中央共栄会</t>
  </si>
  <si>
    <t>三郷市早稲田２丁目</t>
    <rPh sb="0" eb="3">
      <t>ミサトシ</t>
    </rPh>
    <rPh sb="3" eb="6">
      <t>ワセダ</t>
    </rPh>
    <rPh sb="7" eb="9">
      <t>チョウメ</t>
    </rPh>
    <phoneticPr fontId="5"/>
  </si>
  <si>
    <t>業務スーパー、BIG－A、JR三郷駅、文化会館、早稲田公園</t>
    <phoneticPr fontId="5"/>
  </si>
  <si>
    <t>三郷市商店会連合会</t>
    <rPh sb="3" eb="6">
      <t>ショウテンカイ</t>
    </rPh>
    <rPh sb="6" eb="9">
      <t>レンゴウカイ</t>
    </rPh>
    <phoneticPr fontId="8"/>
  </si>
  <si>
    <t>蓮田市</t>
  </si>
  <si>
    <t>閏戸商店会</t>
    <phoneticPr fontId="5"/>
  </si>
  <si>
    <t>蓮田市大字貝塚</t>
    <rPh sb="0" eb="3">
      <t>ハスダシ</t>
    </rPh>
    <rPh sb="3" eb="5">
      <t>オオアザ</t>
    </rPh>
    <rPh sb="5" eb="7">
      <t>カイヅカ</t>
    </rPh>
    <phoneticPr fontId="5"/>
  </si>
  <si>
    <t>200人／１日（平日）</t>
    <rPh sb="3" eb="4">
      <t>ニン</t>
    </rPh>
    <rPh sb="6" eb="7">
      <t>ニチ</t>
    </rPh>
    <rPh sb="8" eb="10">
      <t>ヘイジツ</t>
    </rPh>
    <phoneticPr fontId="5"/>
  </si>
  <si>
    <t>無</t>
    <rPh sb="0" eb="1">
      <t>ナ</t>
    </rPh>
    <phoneticPr fontId="5"/>
  </si>
  <si>
    <t>地元（閏戸地域）密着型の商店会である。来街者の安心・安全を第一に考え、街路灯の維持管理を行い、利用しやすい商店会つくりを進めている。また、歳末大売り出しも行っている。</t>
    <rPh sb="0" eb="2">
      <t>ジモト</t>
    </rPh>
    <rPh sb="3" eb="5">
      <t>ウルイド</t>
    </rPh>
    <rPh sb="5" eb="7">
      <t>チイキ</t>
    </rPh>
    <rPh sb="8" eb="11">
      <t>ミッチャクガタ</t>
    </rPh>
    <rPh sb="12" eb="15">
      <t>ショウテンカイ</t>
    </rPh>
    <rPh sb="19" eb="22">
      <t>ライガイシャ</t>
    </rPh>
    <rPh sb="23" eb="25">
      <t>アンシン</t>
    </rPh>
    <rPh sb="26" eb="28">
      <t>アンゼン</t>
    </rPh>
    <rPh sb="29" eb="31">
      <t>ダイイチ</t>
    </rPh>
    <rPh sb="32" eb="33">
      <t>カンガ</t>
    </rPh>
    <rPh sb="35" eb="38">
      <t>ガイロトウ</t>
    </rPh>
    <rPh sb="39" eb="41">
      <t>イジ</t>
    </rPh>
    <rPh sb="41" eb="43">
      <t>カンリ</t>
    </rPh>
    <rPh sb="44" eb="45">
      <t>オコナ</t>
    </rPh>
    <rPh sb="47" eb="49">
      <t>リヨウ</t>
    </rPh>
    <rPh sb="53" eb="56">
      <t>ショウテンカイ</t>
    </rPh>
    <rPh sb="60" eb="61">
      <t>スス</t>
    </rPh>
    <rPh sb="69" eb="71">
      <t>サイマツ</t>
    </rPh>
    <rPh sb="71" eb="73">
      <t>オオウ</t>
    </rPh>
    <rPh sb="74" eb="75">
      <t>ダ</t>
    </rPh>
    <rPh sb="77" eb="78">
      <t>オコナ</t>
    </rPh>
    <phoneticPr fontId="8"/>
  </si>
  <si>
    <t>蓮田病院、カインズホーム、山ノ神沼</t>
    <phoneticPr fontId="5"/>
  </si>
  <si>
    <t>創業支援事業</t>
    <rPh sb="0" eb="2">
      <t>ソウギョウ</t>
    </rPh>
    <rPh sb="2" eb="4">
      <t>シエン</t>
    </rPh>
    <rPh sb="4" eb="6">
      <t>ジギョウ</t>
    </rPh>
    <phoneticPr fontId="5"/>
  </si>
  <si>
    <t>市内産業の振興及び活性化を図るため、市内で新たに起業した方に対し、その起業に要する費用の一部を補助する。（１）補助対象者は、市内で起業し、申請時に起業日から起算して1年経過しない者（２）補助対象経費は、起業に係る設備費、備品購入費、広告宣伝費、登記費、賃借料（３）補助対象経費は、補助対象経費の１／２以内（４）補助限度額は、３０万円</t>
    <rPh sb="126" eb="129">
      <t>チンシャクリョウ</t>
    </rPh>
    <phoneticPr fontId="5"/>
  </si>
  <si>
    <t>椿山商店会</t>
  </si>
  <si>
    <t>蓮田市椿山１丁目</t>
    <rPh sb="0" eb="3">
      <t>ハスダシ</t>
    </rPh>
    <rPh sb="3" eb="5">
      <t>ツバキヤマ</t>
    </rPh>
    <rPh sb="6" eb="8">
      <t>チョウメ</t>
    </rPh>
    <phoneticPr fontId="5"/>
  </si>
  <si>
    <t>年12回（月1回）</t>
    <rPh sb="0" eb="1">
      <t>ネン</t>
    </rPh>
    <rPh sb="3" eb="4">
      <t>カイ</t>
    </rPh>
    <rPh sb="5" eb="6">
      <t>ツキ</t>
    </rPh>
    <rPh sb="7" eb="8">
      <t>カイ</t>
    </rPh>
    <phoneticPr fontId="5"/>
  </si>
  <si>
    <t>年会費30,000円</t>
    <rPh sb="0" eb="3">
      <t>ネンカイヒ</t>
    </rPh>
    <rPh sb="9" eb="10">
      <t>エン</t>
    </rPh>
    <phoneticPr fontId="5"/>
  </si>
  <si>
    <t>地元（椿山地区）密集型の商店会である。来街者の安心・安全を第一に考え、街路灯の建て替え及び撤去、ＬＥＤ化をし、利用しやすい商店会つくりを進めている。また、地域でのお祭りへの協賛。歳末大売出しも行っている。</t>
  </si>
  <si>
    <t>蓮田市役所、西城沼公園、榎戸公園</t>
    <phoneticPr fontId="5"/>
  </si>
  <si>
    <t>蓮田市緑町商店会</t>
  </si>
  <si>
    <t>蓮田市大字黒浜</t>
    <rPh sb="0" eb="3">
      <t>ハスダシ</t>
    </rPh>
    <rPh sb="3" eb="5">
      <t>オオアザ</t>
    </rPh>
    <rPh sb="5" eb="7">
      <t>クロハマ</t>
    </rPh>
    <phoneticPr fontId="5"/>
  </si>
  <si>
    <t>100人／１日（平日）</t>
    <rPh sb="3" eb="4">
      <t>ニン</t>
    </rPh>
    <rPh sb="6" eb="7">
      <t>ニチ</t>
    </rPh>
    <rPh sb="8" eb="10">
      <t>ヘイジツ</t>
    </rPh>
    <phoneticPr fontId="5"/>
  </si>
  <si>
    <t>月額1,500円</t>
    <rPh sb="0" eb="2">
      <t>ゲツガク</t>
    </rPh>
    <rPh sb="7" eb="8">
      <t>エン</t>
    </rPh>
    <phoneticPr fontId="5"/>
  </si>
  <si>
    <t>地元（緑町地区）密集型の商店会である。令和５年２月ごろに街路灯を撤去し、市の防犯灯へ変更した。</t>
    <rPh sb="19" eb="21">
      <t>レイワ</t>
    </rPh>
    <rPh sb="22" eb="23">
      <t>ネン</t>
    </rPh>
    <rPh sb="24" eb="25">
      <t>ガツ</t>
    </rPh>
    <rPh sb="28" eb="31">
      <t>ガイロトウ</t>
    </rPh>
    <rPh sb="32" eb="34">
      <t>テッキョ</t>
    </rPh>
    <rPh sb="36" eb="37">
      <t>シ</t>
    </rPh>
    <rPh sb="38" eb="41">
      <t>ボウハントウ</t>
    </rPh>
    <rPh sb="42" eb="44">
      <t>ヘンコウ</t>
    </rPh>
    <phoneticPr fontId="5"/>
  </si>
  <si>
    <t>蓮田市役所、国指定史跡　黒浜貝塚</t>
    <phoneticPr fontId="5"/>
  </si>
  <si>
    <t>蓮田市東口商店会</t>
    <rPh sb="0" eb="3">
      <t>ハスダシ</t>
    </rPh>
    <rPh sb="3" eb="5">
      <t>ヒガシグチ</t>
    </rPh>
    <phoneticPr fontId="8"/>
  </si>
  <si>
    <t>蓮田市東６丁目</t>
    <rPh sb="0" eb="3">
      <t>ハスダシ</t>
    </rPh>
    <rPh sb="3" eb="4">
      <t>ヒガシ</t>
    </rPh>
    <rPh sb="5" eb="7">
      <t>チョウメ</t>
    </rPh>
    <phoneticPr fontId="5"/>
  </si>
  <si>
    <t>5,000人／１日（平日）</t>
    <rPh sb="5" eb="6">
      <t>ニン</t>
    </rPh>
    <rPh sb="8" eb="9">
      <t>ニチ</t>
    </rPh>
    <rPh sb="10" eb="12">
      <t>ヘイジツ</t>
    </rPh>
    <phoneticPr fontId="5"/>
  </si>
  <si>
    <t>蓮田駅東口に広がる商店会。小中学校・大学の施設が存在し、大学生も多い場所である。また、地域の安心・安全を第一に考え、街路灯の建替え及び撤去、ＬＥＤ化をし、利用しやすい商店会つくりを進めている。また、令和4年度は、商店会の賑わいと活性化を目的としたロゴプロジェクター事業を行った。</t>
  </si>
  <si>
    <t>蓮田駅東口、蓮田市東保育園、埼玉縣信用金庫、中央公民館、人間総合科学大学</t>
    <phoneticPr fontId="5"/>
  </si>
  <si>
    <t>坂戸市</t>
  </si>
  <si>
    <t>泉町商業会</t>
    <rPh sb="0" eb="1">
      <t>イズミ</t>
    </rPh>
    <rPh sb="1" eb="2">
      <t>マチ</t>
    </rPh>
    <rPh sb="2" eb="4">
      <t>ショウギョウ</t>
    </rPh>
    <rPh sb="4" eb="5">
      <t>カイ</t>
    </rPh>
    <phoneticPr fontId="8"/>
  </si>
  <si>
    <t>坂戸市泉町3</t>
    <rPh sb="0" eb="3">
      <t>サカドシ</t>
    </rPh>
    <rPh sb="3" eb="4">
      <t>イズミ</t>
    </rPh>
    <rPh sb="4" eb="5">
      <t>チョウ</t>
    </rPh>
    <phoneticPr fontId="8"/>
  </si>
  <si>
    <t>坂戸市創業支援等事業計画に基づく創業支援</t>
    <phoneticPr fontId="5"/>
  </si>
  <si>
    <t>市内で創業しようとする方を支援するため「坂戸市創業支援等事業計画」を策定し、坂戸市商工会や創業・ベンチャー支援センター埼玉等と連携した支援を実施しています。計画に基づく支援を受けると、坂戸市創業支援事業助成金をはじめとする様々な優遇・支援策を受けられるようになります。＜問合せ＞坂戸市役所商工労政課商工労政担当049-283-1445　詳細は、ホームページよりご確認ください。</t>
    <phoneticPr fontId="5"/>
  </si>
  <si>
    <t>坂戸市創業支援事業助成金</t>
    <phoneticPr fontId="5"/>
  </si>
  <si>
    <t>市内における創業の促進と地域経済の活性化を目的に、市内の空き店舗等を利用して創業を計画している方に対し、助成金を交付します。＜対象者＞特定創業支援等事業による支援を受けた方で、市内において空き店舗等を活用して新たに創業する方。その他「坂戸市創業支援事業助成金交付要綱」に定める要件を満たす方。＜助成額＞賃借料…対象経費の2分の1、5万円/月を限度額とし、創業の日の属月から起算して12か月以内の期間。改修費…対象経費の2分の1、限度額50万円＜問合せ＞坂戸市役所商工労政課商工労政担当049-283-1445　詳細は、ホームページよりご確認ください。</t>
    <phoneticPr fontId="5"/>
  </si>
  <si>
    <t>北坂戸団地商店会</t>
    <rPh sb="0" eb="3">
      <t>キタサカド</t>
    </rPh>
    <rPh sb="3" eb="5">
      <t>ダンチ</t>
    </rPh>
    <rPh sb="5" eb="8">
      <t>ショウテンカイ</t>
    </rPh>
    <phoneticPr fontId="8"/>
  </si>
  <si>
    <t>坂戸市溝端町1</t>
    <rPh sb="0" eb="3">
      <t>サカドシ</t>
    </rPh>
    <rPh sb="3" eb="6">
      <t>ミゾハタチョウ</t>
    </rPh>
    <phoneticPr fontId="8"/>
  </si>
  <si>
    <t>北坂戸駅、坂戸市役所、北坂戸出張所、溝端公園、末広幼稚園、北坂戸団地内郵便局</t>
    <phoneticPr fontId="5"/>
  </si>
  <si>
    <t>黄金町商店会</t>
    <rPh sb="0" eb="3">
      <t>コガネチョウ</t>
    </rPh>
    <rPh sb="3" eb="6">
      <t>ショウテンカイ</t>
    </rPh>
    <phoneticPr fontId="8"/>
  </si>
  <si>
    <t>坂戸市日の出町11</t>
    <rPh sb="0" eb="3">
      <t>サカドシ</t>
    </rPh>
    <rPh sb="3" eb="4">
      <t>ヒ</t>
    </rPh>
    <rPh sb="5" eb="7">
      <t>デチョウ</t>
    </rPh>
    <phoneticPr fontId="8"/>
  </si>
  <si>
    <t>坂戸駅、中央図書館、埼玉県信用金庫坂戸支店</t>
    <phoneticPr fontId="5"/>
  </si>
  <si>
    <t>寿商店会</t>
    <rPh sb="0" eb="1">
      <t>コトブキ</t>
    </rPh>
    <rPh sb="1" eb="4">
      <t>ショウテンカイ</t>
    </rPh>
    <phoneticPr fontId="8"/>
  </si>
  <si>
    <t>坂戸市八幡2</t>
    <rPh sb="0" eb="3">
      <t>サカドシ</t>
    </rPh>
    <rPh sb="3" eb="5">
      <t>ヤハタ</t>
    </rPh>
    <phoneticPr fontId="8"/>
  </si>
  <si>
    <t>坂戸市役所、法務局、中央図書館、坂戸中学校、山村国際高等学校</t>
    <phoneticPr fontId="5"/>
  </si>
  <si>
    <t>坂戸駅北口通り商店会</t>
    <rPh sb="0" eb="2">
      <t>サカド</t>
    </rPh>
    <rPh sb="2" eb="3">
      <t>エキ</t>
    </rPh>
    <rPh sb="3" eb="5">
      <t>キタグチ</t>
    </rPh>
    <rPh sb="5" eb="6">
      <t>トオ</t>
    </rPh>
    <rPh sb="7" eb="10">
      <t>ショウテンカイ</t>
    </rPh>
    <phoneticPr fontId="8"/>
  </si>
  <si>
    <t>坂戸市日の出町13</t>
    <rPh sb="0" eb="3">
      <t>サカドシ</t>
    </rPh>
    <rPh sb="3" eb="4">
      <t>ヒ</t>
    </rPh>
    <rPh sb="5" eb="7">
      <t>デチョウ</t>
    </rPh>
    <phoneticPr fontId="8"/>
  </si>
  <si>
    <t>坂戸駅</t>
  </si>
  <si>
    <t>睦柳会</t>
  </si>
  <si>
    <t>坂戸市日の出町6</t>
    <rPh sb="0" eb="3">
      <t>サカドシ</t>
    </rPh>
    <rPh sb="3" eb="4">
      <t>ヒ</t>
    </rPh>
    <rPh sb="5" eb="7">
      <t>デチョウ</t>
    </rPh>
    <phoneticPr fontId="8"/>
  </si>
  <si>
    <t>中央商店会</t>
    <rPh sb="0" eb="2">
      <t>チュウオウ</t>
    </rPh>
    <rPh sb="2" eb="5">
      <t>ショウテンカイ</t>
    </rPh>
    <phoneticPr fontId="8"/>
  </si>
  <si>
    <t>坂戸市日の出町9</t>
    <rPh sb="0" eb="3">
      <t>サカドシ</t>
    </rPh>
    <rPh sb="3" eb="4">
      <t>ヒ</t>
    </rPh>
    <rPh sb="5" eb="7">
      <t>デチョウ</t>
    </rPh>
    <phoneticPr fontId="8"/>
  </si>
  <si>
    <t>二・三丁目商和会</t>
    <rPh sb="0" eb="1">
      <t>ニ</t>
    </rPh>
    <rPh sb="2" eb="3">
      <t>サン</t>
    </rPh>
    <rPh sb="3" eb="5">
      <t>チョウメ</t>
    </rPh>
    <rPh sb="5" eb="6">
      <t>ショウ</t>
    </rPh>
    <rPh sb="6" eb="7">
      <t>ワ</t>
    </rPh>
    <rPh sb="7" eb="8">
      <t>カイ</t>
    </rPh>
    <phoneticPr fontId="8"/>
  </si>
  <si>
    <t>坂戸市仲町3</t>
    <rPh sb="0" eb="3">
      <t>サカドシ</t>
    </rPh>
    <rPh sb="3" eb="5">
      <t>ナカチョウ</t>
    </rPh>
    <phoneticPr fontId="8"/>
  </si>
  <si>
    <t>坂戸駅、中央図書館、坂戸市文化会館、坂戸小学校</t>
    <phoneticPr fontId="5"/>
  </si>
  <si>
    <t>西坂戸ｼｮｯﾋﾟﾝｸﾞｾﾝﾀｰ連合会</t>
    <rPh sb="0" eb="3">
      <t>ニシサカド</t>
    </rPh>
    <rPh sb="15" eb="18">
      <t>レンゴウカイ</t>
    </rPh>
    <phoneticPr fontId="8"/>
  </si>
  <si>
    <t>坂戸市西坂戸3</t>
    <rPh sb="0" eb="3">
      <t>サカドシ</t>
    </rPh>
    <rPh sb="3" eb="6">
      <t>ニシサカド</t>
    </rPh>
    <phoneticPr fontId="8"/>
  </si>
  <si>
    <t>城山公民館、坂戸消防署西分署、城山壮</t>
    <phoneticPr fontId="5"/>
  </si>
  <si>
    <t>東坂戸商店会</t>
    <rPh sb="0" eb="3">
      <t>ヒガシサカド</t>
    </rPh>
    <rPh sb="3" eb="6">
      <t>ショウテンカイ</t>
    </rPh>
    <phoneticPr fontId="8"/>
  </si>
  <si>
    <t>坂戸市東坂戸2</t>
    <rPh sb="0" eb="3">
      <t>サカドシ</t>
    </rPh>
    <rPh sb="3" eb="6">
      <t>ヒガシサカド</t>
    </rPh>
    <phoneticPr fontId="8"/>
  </si>
  <si>
    <t>東坂戸出張所、東坂戸保育園、上谷小学校</t>
    <phoneticPr fontId="5"/>
  </si>
  <si>
    <t>元町曙会</t>
    <rPh sb="0" eb="2">
      <t>モトマチ</t>
    </rPh>
    <rPh sb="2" eb="3">
      <t>アケボノ</t>
    </rPh>
    <rPh sb="3" eb="4">
      <t>カイ</t>
    </rPh>
    <phoneticPr fontId="8"/>
  </si>
  <si>
    <t>坂戸市元町6</t>
    <rPh sb="0" eb="5">
      <t>サカドシモトチョウ</t>
    </rPh>
    <phoneticPr fontId="8"/>
  </si>
  <si>
    <t>坂戸文化会館、坂戸小学校</t>
    <phoneticPr fontId="5"/>
  </si>
  <si>
    <t>北坂戸中央商店会</t>
    <rPh sb="0" eb="1">
      <t>キタ</t>
    </rPh>
    <rPh sb="1" eb="3">
      <t>サカド</t>
    </rPh>
    <rPh sb="3" eb="5">
      <t>チュウオウ</t>
    </rPh>
    <rPh sb="5" eb="8">
      <t>ショウテンカイ</t>
    </rPh>
    <phoneticPr fontId="8"/>
  </si>
  <si>
    <t>坂戸市伊豆の山町21</t>
    <rPh sb="0" eb="3">
      <t>サカドシ</t>
    </rPh>
    <rPh sb="3" eb="5">
      <t>イズ</t>
    </rPh>
    <rPh sb="6" eb="8">
      <t>ヤマチョウ</t>
    </rPh>
    <phoneticPr fontId="8"/>
  </si>
  <si>
    <t>北坂戸駅、溝端公園、北坂戸公民館</t>
    <phoneticPr fontId="5"/>
  </si>
  <si>
    <t>宮町協和会</t>
    <rPh sb="0" eb="1">
      <t>ミヤ</t>
    </rPh>
    <rPh sb="1" eb="2">
      <t>マチ</t>
    </rPh>
    <rPh sb="2" eb="4">
      <t>キョウワ</t>
    </rPh>
    <rPh sb="4" eb="5">
      <t>カイ</t>
    </rPh>
    <phoneticPr fontId="8"/>
  </si>
  <si>
    <t>坂戸市日の出町5</t>
    <rPh sb="0" eb="3">
      <t>サカドシ</t>
    </rPh>
    <rPh sb="3" eb="4">
      <t>ヒ</t>
    </rPh>
    <rPh sb="5" eb="6">
      <t>デ</t>
    </rPh>
    <rPh sb="6" eb="7">
      <t>マチ</t>
    </rPh>
    <phoneticPr fontId="8"/>
  </si>
  <si>
    <t>坂戸市役所通り睦会</t>
    <rPh sb="0" eb="2">
      <t>サカド</t>
    </rPh>
    <rPh sb="2" eb="5">
      <t>シヤクショ</t>
    </rPh>
    <rPh sb="5" eb="6">
      <t>トオ</t>
    </rPh>
    <rPh sb="7" eb="8">
      <t>ムツ</t>
    </rPh>
    <rPh sb="8" eb="9">
      <t>カイ</t>
    </rPh>
    <phoneticPr fontId="8"/>
  </si>
  <si>
    <t>坂戸市八幡1</t>
    <rPh sb="0" eb="3">
      <t>サカドシ</t>
    </rPh>
    <rPh sb="3" eb="5">
      <t>ヤハタ</t>
    </rPh>
    <phoneticPr fontId="8"/>
  </si>
  <si>
    <t>坂戸市役所、千代田小学校、千代田中学校、坂戸郵便局、坂戸中学校</t>
    <phoneticPr fontId="5"/>
  </si>
  <si>
    <t>中小坂親睦会</t>
    <rPh sb="0" eb="3">
      <t>ナカオサカ</t>
    </rPh>
    <rPh sb="3" eb="5">
      <t>シンボク</t>
    </rPh>
    <rPh sb="5" eb="6">
      <t>カイ</t>
    </rPh>
    <phoneticPr fontId="8"/>
  </si>
  <si>
    <t>坂戸市中小坂</t>
    <rPh sb="0" eb="3">
      <t>サカドシ</t>
    </rPh>
    <rPh sb="3" eb="4">
      <t>ナカ</t>
    </rPh>
    <rPh sb="4" eb="5">
      <t>コ</t>
    </rPh>
    <rPh sb="5" eb="6">
      <t>サカ</t>
    </rPh>
    <phoneticPr fontId="8"/>
  </si>
  <si>
    <t>大家商店会</t>
    <rPh sb="0" eb="2">
      <t>オオヤ</t>
    </rPh>
    <rPh sb="2" eb="5">
      <t>ショウテンカイ</t>
    </rPh>
    <phoneticPr fontId="8"/>
  </si>
  <si>
    <t>坂戸市多和目</t>
    <rPh sb="0" eb="3">
      <t>サカドシ</t>
    </rPh>
    <rPh sb="3" eb="6">
      <t>タワメ</t>
    </rPh>
    <phoneticPr fontId="8"/>
  </si>
  <si>
    <t>一本松駅、西大家駅、大家小学校、大家公民館</t>
    <phoneticPr fontId="5"/>
  </si>
  <si>
    <t>北坂戸けやき通り商栄会</t>
    <rPh sb="0" eb="3">
      <t>キタサカド</t>
    </rPh>
    <rPh sb="6" eb="7">
      <t>トオ</t>
    </rPh>
    <rPh sb="8" eb="11">
      <t>ショウエイカイ</t>
    </rPh>
    <phoneticPr fontId="8"/>
  </si>
  <si>
    <t>芦山町6</t>
    <rPh sb="0" eb="3">
      <t>アシヤマチョウ</t>
    </rPh>
    <phoneticPr fontId="8"/>
  </si>
  <si>
    <t>北坂戸駅、坂戸市文化施設オルモ、芦山公園</t>
    <phoneticPr fontId="5"/>
  </si>
  <si>
    <t>幸手市</t>
  </si>
  <si>
    <t>荒宿商店会</t>
  </si>
  <si>
    <t>幸手市中３丁目</t>
    <rPh sb="0" eb="3">
      <t>サッテシ</t>
    </rPh>
    <rPh sb="3" eb="4">
      <t>ナカ</t>
    </rPh>
    <rPh sb="5" eb="7">
      <t>チョウメ</t>
    </rPh>
    <phoneticPr fontId="5"/>
  </si>
  <si>
    <t>車の通り抜けで、渋滞しやすい。</t>
  </si>
  <si>
    <t>浅間神社、聖福寺（しんてら）、幸手市役所、埼玉東部消防組合、遠藤医院</t>
    <phoneticPr fontId="5"/>
  </si>
  <si>
    <t>大杉町商店会</t>
  </si>
  <si>
    <t>幸手市中４丁目</t>
    <rPh sb="0" eb="3">
      <t>サッテシ</t>
    </rPh>
    <rPh sb="3" eb="4">
      <t>ナカ</t>
    </rPh>
    <rPh sb="5" eb="7">
      <t>チョウメ</t>
    </rPh>
    <phoneticPr fontId="5"/>
  </si>
  <si>
    <t>幸宮神社、幸手中郵便局</t>
    <phoneticPr fontId="5"/>
  </si>
  <si>
    <t>幸手市北２丁目</t>
    <rPh sb="0" eb="3">
      <t>サッテシ</t>
    </rPh>
    <rPh sb="3" eb="4">
      <t>キタ</t>
    </rPh>
    <rPh sb="5" eb="7">
      <t>チョウメ</t>
    </rPh>
    <phoneticPr fontId="5"/>
  </si>
  <si>
    <t>桜まつり湯茶接待</t>
  </si>
  <si>
    <t>ベルク</t>
    <phoneticPr fontId="5"/>
  </si>
  <si>
    <t>ベルク幸手北店、ドッグパーク幸手、権現堂公園（権現堂桜堤）、正福寺</t>
    <phoneticPr fontId="5"/>
  </si>
  <si>
    <t>栄商店会</t>
  </si>
  <si>
    <t>幸手市栄３丁目</t>
    <rPh sb="0" eb="3">
      <t>サッテシ</t>
    </rPh>
    <rPh sb="3" eb="4">
      <t>サカエ</t>
    </rPh>
    <rPh sb="5" eb="7">
      <t>チョウメ</t>
    </rPh>
    <phoneticPr fontId="5"/>
  </si>
  <si>
    <t>ビック・エー</t>
    <phoneticPr fontId="5"/>
  </si>
  <si>
    <t>東埼玉総合病院、幸手団地内郵便局</t>
    <phoneticPr fontId="5"/>
  </si>
  <si>
    <t>助町商店会</t>
  </si>
  <si>
    <t>幸手市中２丁目</t>
    <rPh sb="0" eb="3">
      <t>サッテシ</t>
    </rPh>
    <rPh sb="3" eb="4">
      <t>ナカ</t>
    </rPh>
    <rPh sb="5" eb="7">
      <t>チョウメ</t>
    </rPh>
    <phoneticPr fontId="5"/>
  </si>
  <si>
    <t>桜まつり湯茶接待、イルミネーション、かぶと虫プレゼント</t>
    <rPh sb="21" eb="22">
      <t>ムシ</t>
    </rPh>
    <phoneticPr fontId="5"/>
  </si>
  <si>
    <t>セビンイレブン中２丁目店、三州総本舗幸手店</t>
    <phoneticPr fontId="5"/>
  </si>
  <si>
    <t>岸本家住宅主屋（国登録有形文化財）、旅館あさよろず、神明神社</t>
    <phoneticPr fontId="5"/>
  </si>
  <si>
    <t>田宮商店会</t>
  </si>
  <si>
    <t>幸手市北１丁目</t>
    <rPh sb="0" eb="3">
      <t>サッテシ</t>
    </rPh>
    <rPh sb="3" eb="4">
      <t>キタ</t>
    </rPh>
    <rPh sb="5" eb="7">
      <t>チョウメ</t>
    </rPh>
    <phoneticPr fontId="5"/>
  </si>
  <si>
    <t>埼玉県立幸手桜高等学校、雷電神社</t>
    <phoneticPr fontId="5"/>
  </si>
  <si>
    <t>永文商店（横丁鉄道が残る）、平井家住宅（町屋建築が残る）、幸手宿本陣跡、問屋場跡、勤労福祉会館、ポケットパーク</t>
    <phoneticPr fontId="5"/>
  </si>
  <si>
    <t>天神町商店会</t>
  </si>
  <si>
    <t>幸手市中１丁目</t>
    <rPh sb="0" eb="3">
      <t>サッテシ</t>
    </rPh>
    <rPh sb="3" eb="4">
      <t>ナカ</t>
    </rPh>
    <rPh sb="5" eb="7">
      <t>チョウメ</t>
    </rPh>
    <phoneticPr fontId="5"/>
  </si>
  <si>
    <t>桜まつり湯茶接待、七夕まつり、ナイトバザール</t>
    <rPh sb="9" eb="11">
      <t>タナバタ</t>
    </rPh>
    <phoneticPr fontId="5"/>
  </si>
  <si>
    <t>幸手駅、天神神社、一色稲荷、満福寺</t>
    <phoneticPr fontId="5"/>
  </si>
  <si>
    <t>桜まつり湯茶接待、七夕まつり</t>
    <rPh sb="9" eb="11">
      <t>タナバタ</t>
    </rPh>
    <phoneticPr fontId="5"/>
  </si>
  <si>
    <t>ローソン、中山家具</t>
    <rPh sb="5" eb="7">
      <t>ナカヤマ</t>
    </rPh>
    <rPh sb="7" eb="9">
      <t>カグ</t>
    </rPh>
    <phoneticPr fontId="5"/>
  </si>
  <si>
    <t>埼玉りそな銀行幸手支店、武蔵野銀行幸手支店、妙観横町（日光御廻り道）</t>
    <phoneticPr fontId="5"/>
  </si>
  <si>
    <t>緑台商店会</t>
  </si>
  <si>
    <t>幸手市緑台１丁目</t>
    <rPh sb="0" eb="3">
      <t>サッテシ</t>
    </rPh>
    <rPh sb="3" eb="5">
      <t>ミドリダイ</t>
    </rPh>
    <rPh sb="6" eb="8">
      <t>チョウメ</t>
    </rPh>
    <phoneticPr fontId="5"/>
  </si>
  <si>
    <t>ヨークマート幸手店</t>
  </si>
  <si>
    <t>中央公民館、図書館、東武中央公園、天神神社</t>
    <phoneticPr fontId="5"/>
  </si>
  <si>
    <t>幸手市商業協同組合</t>
    <rPh sb="0" eb="3">
      <t>サッテシ</t>
    </rPh>
    <rPh sb="3" eb="5">
      <t>ショウギョウ</t>
    </rPh>
    <rPh sb="5" eb="7">
      <t>キョウドウ</t>
    </rPh>
    <rPh sb="7" eb="9">
      <t>クミアイ</t>
    </rPh>
    <phoneticPr fontId="8"/>
  </si>
  <si>
    <t>幸手市東３丁目</t>
    <rPh sb="0" eb="3">
      <t>サッテシ</t>
    </rPh>
    <rPh sb="3" eb="4">
      <t>ヒガシ</t>
    </rPh>
    <rPh sb="5" eb="7">
      <t>チョウメ</t>
    </rPh>
    <phoneticPr fontId="5"/>
  </si>
  <si>
    <t>幸手市共通商品券、あるかるWithカード、インターネットテラス</t>
    <rPh sb="0" eb="2">
      <t>サッテ</t>
    </rPh>
    <rPh sb="2" eb="3">
      <t>シ</t>
    </rPh>
    <rPh sb="3" eb="5">
      <t>キョウツウ</t>
    </rPh>
    <rPh sb="5" eb="8">
      <t>ショウヒンケン</t>
    </rPh>
    <phoneticPr fontId="5"/>
  </si>
  <si>
    <t>幸手市</t>
    <rPh sb="0" eb="3">
      <t>サッテシ</t>
    </rPh>
    <phoneticPr fontId="5"/>
  </si>
  <si>
    <t>幸手市商店会連合会</t>
  </si>
  <si>
    <t>歳末大売り出し事業、幸手市民まつり、桜まつり</t>
    <rPh sb="0" eb="2">
      <t>サイマツ</t>
    </rPh>
    <rPh sb="2" eb="4">
      <t>オオウ</t>
    </rPh>
    <rPh sb="5" eb="6">
      <t>ダ</t>
    </rPh>
    <rPh sb="7" eb="9">
      <t>ジギョウ</t>
    </rPh>
    <rPh sb="10" eb="12">
      <t>サッテ</t>
    </rPh>
    <rPh sb="12" eb="14">
      <t>シミン</t>
    </rPh>
    <rPh sb="18" eb="19">
      <t>サクラ</t>
    </rPh>
    <phoneticPr fontId="5"/>
  </si>
  <si>
    <t>鶴ヶ島市</t>
  </si>
  <si>
    <t>鶴ヶ島駅西口商店会</t>
  </si>
  <si>
    <t>鶴ヶ島市大字鶴ヶ丘</t>
    <phoneticPr fontId="5"/>
  </si>
  <si>
    <t>S55.1</t>
    <phoneticPr fontId="5"/>
  </si>
  <si>
    <t>総会年１回、役員会は必要時に臨時開催</t>
  </si>
  <si>
    <t>平成２６年１月(１１時～２０時)：平日２,０３０人/日、休日２.０１９人/日</t>
  </si>
  <si>
    <t>12,000円/年</t>
    <rPh sb="8" eb="9">
      <t>ネン</t>
    </rPh>
    <phoneticPr fontId="5"/>
  </si>
  <si>
    <t>生鮮産品</t>
    <rPh sb="0" eb="2">
      <t>セイセン</t>
    </rPh>
    <rPh sb="2" eb="4">
      <t>サンピン</t>
    </rPh>
    <phoneticPr fontId="5"/>
  </si>
  <si>
    <t>(株)コモディイイダ、飯能信用金庫、埼玉りそな銀行、武蔵野銀行</t>
    <phoneticPr fontId="5"/>
  </si>
  <si>
    <t>鶴ヶ島駅、郵便局鶴ヶ島駅前局、埼玉懸信用金庫、埼玉りそな銀行、武蔵野銀行</t>
    <phoneticPr fontId="5"/>
  </si>
  <si>
    <t>鶴ヶ島市東栄会</t>
  </si>
  <si>
    <t>鶴ヶ島市上広谷</t>
    <phoneticPr fontId="5"/>
  </si>
  <si>
    <t>S37.4</t>
    <phoneticPr fontId="5"/>
  </si>
  <si>
    <t>総会年1回、役員会年4～5回</t>
  </si>
  <si>
    <t>平成26年6月17日(火)10時～12時、15時～17時：460人/日</t>
  </si>
  <si>
    <t>飲食店等</t>
    <rPh sb="0" eb="3">
      <t>いんし</t>
    </rPh>
    <rPh sb="3" eb="4">
      <t>とう</t>
    </rPh>
    <phoneticPr fontId="19" type="Hiragana"/>
  </si>
  <si>
    <t>とんでん、エコス、埼玉りそな銀行、セブンイレブン、埼玉懸信用金庫</t>
    <phoneticPr fontId="5"/>
  </si>
  <si>
    <t>鶴ヶ島駅、郵便局鶴ヶ島駅前局。埼玉懸信用金庫。埼玉りそな銀行、武蔵野銀行</t>
    <phoneticPr fontId="5"/>
  </si>
  <si>
    <t>若葉商店会</t>
  </si>
  <si>
    <t>鶴ヶ島市富士見二丁目</t>
    <phoneticPr fontId="5"/>
  </si>
  <si>
    <t>S59.4</t>
    <phoneticPr fontId="5"/>
  </si>
  <si>
    <t>平成26年1月(11時～21時)：平日1,846人/日、休日1,649人/日</t>
  </si>
  <si>
    <t>6,000円/年</t>
    <phoneticPr fontId="5"/>
  </si>
  <si>
    <t>業種問わず出店してほしい</t>
    <rPh sb="0" eb="3">
      <t>ギョウシュト</t>
    </rPh>
    <rPh sb="5" eb="7">
      <t>シュッテン</t>
    </rPh>
    <phoneticPr fontId="8"/>
  </si>
  <si>
    <t>①②③⑤⑥</t>
    <phoneticPr fontId="5"/>
  </si>
  <si>
    <t>ワカバウォーク</t>
    <phoneticPr fontId="5"/>
  </si>
  <si>
    <t>若葉駅、ワカバウォーク、女子栄養大学、若葉台幼稚園、若葉台団地</t>
    <phoneticPr fontId="5"/>
  </si>
  <si>
    <t>吉川市</t>
  </si>
  <si>
    <t>吉川団地名店会</t>
  </si>
  <si>
    <t>吉川市吉川団地一丁目</t>
  </si>
  <si>
    <t>年4,000円</t>
    <rPh sb="0" eb="1">
      <t>ネン</t>
    </rPh>
    <rPh sb="6" eb="7">
      <t>エン</t>
    </rPh>
    <phoneticPr fontId="5"/>
  </si>
  <si>
    <t>ラーメン屋、蕎麦屋、魚屋、八百屋など</t>
    <phoneticPr fontId="5"/>
  </si>
  <si>
    <t>ビッグ・エー吉川団地店</t>
    <phoneticPr fontId="5"/>
  </si>
  <si>
    <t>吉川市役所、市民交流センターおあしす、関公園、さくら通り</t>
    <phoneticPr fontId="5"/>
  </si>
  <si>
    <t>創業支援事業費補助金</t>
    <phoneticPr fontId="5"/>
  </si>
  <si>
    <t>事業内容：創業の際に要する費用に対し２分の１以下を補助　補助限度額：10万円</t>
    <phoneticPr fontId="5"/>
  </si>
  <si>
    <t>https://meitenkai.com/</t>
    <phoneticPr fontId="5"/>
  </si>
  <si>
    <t>よしかわラッピーカード会</t>
  </si>
  <si>
    <t>吉川市平沼一丁目</t>
    <rPh sb="5" eb="8">
      <t>イッチョウメ</t>
    </rPh>
    <phoneticPr fontId="5"/>
  </si>
  <si>
    <t>飲食店、各種小売店・サービス店</t>
    <rPh sb="0" eb="3">
      <t>インショクテン</t>
    </rPh>
    <rPh sb="4" eb="8">
      <t>カクシュコウリ</t>
    </rPh>
    <rPh sb="8" eb="9">
      <t>テン</t>
    </rPh>
    <rPh sb="14" eb="15">
      <t>テン</t>
    </rPh>
    <phoneticPr fontId="5"/>
  </si>
  <si>
    <t>中川、さくら通り</t>
    <phoneticPr fontId="5"/>
  </si>
  <si>
    <t>https://www.instagram.com/rappycard/</t>
    <phoneticPr fontId="5"/>
  </si>
  <si>
    <t>ふじみ野市</t>
  </si>
  <si>
    <t>上福岡一番街商店会</t>
    <rPh sb="0" eb="3">
      <t>カミフクオカ</t>
    </rPh>
    <phoneticPr fontId="5"/>
  </si>
  <si>
    <t>ふじみ野市上福岡１丁目</t>
    <rPh sb="3" eb="5">
      <t>ノシ</t>
    </rPh>
    <rPh sb="5" eb="8">
      <t>カミフクオカ</t>
    </rPh>
    <rPh sb="9" eb="11">
      <t>チョウメ</t>
    </rPh>
    <phoneticPr fontId="8"/>
  </si>
  <si>
    <t>3,031人（平成28年4月22日9：00～20：00調査）</t>
    <phoneticPr fontId="5"/>
  </si>
  <si>
    <t>月額2000円</t>
    <phoneticPr fontId="5"/>
  </si>
  <si>
    <t>上福岡一番街商店会には宝探し的な店が溢れています。３０近くのお店があり、競技用自転車が並ぶ専門店や様々な居酒屋など、夜はよりまちがにぎやかになります。自分のお気に入りのお店を見つけてみませんか？</t>
    <phoneticPr fontId="5"/>
  </si>
  <si>
    <t>生鮮3品</t>
    <rPh sb="0" eb="2">
      <t>ギョウシュ</t>
    </rPh>
    <rPh sb="2" eb="3">
      <t>トショウテンカイカツドウリカイキョウリョクテンポノゾ</t>
    </rPh>
    <phoneticPr fontId="5"/>
  </si>
  <si>
    <t>イオンタウン、ビッグA</t>
    <phoneticPr fontId="5"/>
  </si>
  <si>
    <t>上福岡北口郵便局、みずほ銀行、三井住友銀行</t>
    <phoneticPr fontId="5"/>
  </si>
  <si>
    <t>ふじみ野市商店街空き店舗対策事業補助金</t>
    <rPh sb="3" eb="5">
      <t>ノシ</t>
    </rPh>
    <rPh sb="5" eb="8">
      <t>ショウテンガイ</t>
    </rPh>
    <rPh sb="8" eb="9">
      <t>ア</t>
    </rPh>
    <rPh sb="10" eb="16">
      <t>テンポタイサクジギョウ</t>
    </rPh>
    <rPh sb="16" eb="19">
      <t>ホジョキン</t>
    </rPh>
    <phoneticPr fontId="5"/>
  </si>
  <si>
    <t>市内における商店街の活性化を図るため、商店街団体等又は新規出店者が商店街内の廃業、撤退等で営業を行っていない店舗（以下「空き店舗」という。）を利用して事業を行うものに対して、補助金を交付する【問い合わせ先】ふじみ野市　産業振興課　049-262-9023</t>
    <phoneticPr fontId="5"/>
  </si>
  <si>
    <t>上野台銀座商店会</t>
  </si>
  <si>
    <t>「ふれあいの道、上野台銀座商店街」は、上福岡でも特に様々な居酒屋が立ち並ぶのが特徴です。町に根差した店づくり、店と店のつながりも大事にしているこの商店街は、一人でも安心して過ごせ、友人と訪れるにもぴったりな素敵なところです。きっとあなただけのお気に入りのお店が見つかることでしょう。</t>
    <phoneticPr fontId="5"/>
  </si>
  <si>
    <t>生鮮3品</t>
    <phoneticPr fontId="5"/>
  </si>
  <si>
    <t>①
④</t>
    <phoneticPr fontId="5"/>
  </si>
  <si>
    <t>イオンタウン</t>
    <phoneticPr fontId="5"/>
  </si>
  <si>
    <t>上福岡北口郵便局、三井住友銀行、みずほ銀行、福岡中央公園</t>
    <phoneticPr fontId="5"/>
  </si>
  <si>
    <t>エンゼル通り振興会</t>
  </si>
  <si>
    <t>1回以上</t>
    <rPh sb="1" eb="4">
      <t>カイイジョウ</t>
    </rPh>
    <phoneticPr fontId="5"/>
  </si>
  <si>
    <t>月額1000円</t>
    <phoneticPr fontId="5"/>
  </si>
  <si>
    <t>④</t>
    <phoneticPr fontId="5"/>
  </si>
  <si>
    <t>霞ヶ丘商店会</t>
  </si>
  <si>
    <t>ふじみ野市霞ヶ丘１丁目</t>
    <rPh sb="3" eb="5">
      <t>ノシ</t>
    </rPh>
    <rPh sb="5" eb="8">
      <t>カスミガオカ</t>
    </rPh>
    <rPh sb="9" eb="11">
      <t>チョウメ</t>
    </rPh>
    <phoneticPr fontId="8"/>
  </si>
  <si>
    <t>上福岡西口からすぐ近くの霞ヶ丘商店街は、グルメ雑誌に載った洋食屋などがあり、花が多く、明るく整備された街並みなので、家族での散歩や食事をするのにもぴったりです。夜もイルミネーションが輝く、ここ霞ヶ丘商店街でゆっくり過ごすのはいかがでしょうか。</t>
    <phoneticPr fontId="5"/>
  </si>
  <si>
    <t>①
②
③
⑤</t>
    <phoneticPr fontId="5"/>
  </si>
  <si>
    <t>ヤオコー、セイジョー</t>
    <phoneticPr fontId="5"/>
  </si>
  <si>
    <t>市役所出張所、ココネ上福岡、西中央公園、埼玉りそな銀行</t>
    <phoneticPr fontId="5"/>
  </si>
  <si>
    <t>上福岡駅前名店街</t>
  </si>
  <si>
    <t>月額5000円</t>
    <phoneticPr fontId="5"/>
  </si>
  <si>
    <t>東武東上線上福岡駅に一番近い商店街、駅前名店街の歴史は古く、上福岡七夕まつりの発祥の地とも言われています。現在も４０店以上の店が軒を連ね、毎月最終金曜日には、金曜楽市が行われています。また、１０月には大楽市と名打ってハロウィンイベントなどが行われています。</t>
    <phoneticPr fontId="5"/>
  </si>
  <si>
    <t>②
③
④</t>
    <phoneticPr fontId="5"/>
  </si>
  <si>
    <t>東武ストア</t>
    <rPh sb="0" eb="2">
      <t>トウブ</t>
    </rPh>
    <phoneticPr fontId="5"/>
  </si>
  <si>
    <t>みずほ銀行、三井住友銀行</t>
    <phoneticPr fontId="5"/>
  </si>
  <si>
    <t>上福岡銀座商店会</t>
  </si>
  <si>
    <t>月額3000円</t>
    <phoneticPr fontId="5"/>
  </si>
  <si>
    <t>商店会のすぐそばに、広くて大きい福岡中央公園があります。
他にも昔ながらの和菓子店、おしゃれなイタリア料理店などが並びます。
また八百屋の元気な声も飛び交う、活気あふれる商店街です。</t>
    <phoneticPr fontId="5"/>
  </si>
  <si>
    <t>③
⑧ふじみ野市福岡中央公園の近くです</t>
    <rPh sb="6" eb="8">
      <t>ノシ</t>
    </rPh>
    <rPh sb="8" eb="12">
      <t>フクオカチュウオウ</t>
    </rPh>
    <rPh sb="12" eb="14">
      <t>コウエン</t>
    </rPh>
    <rPh sb="15" eb="16">
      <t>チカ</t>
    </rPh>
    <phoneticPr fontId="5"/>
  </si>
  <si>
    <t>ふじみ野市役所、上福岡北口郵便局、みずほ銀行福岡中央公園</t>
    <phoneticPr fontId="5"/>
  </si>
  <si>
    <t>西口商店会</t>
    <phoneticPr fontId="5"/>
  </si>
  <si>
    <t>ふじみ野市西１丁目</t>
    <rPh sb="3" eb="5">
      <t>ノシ</t>
    </rPh>
    <rPh sb="5" eb="6">
      <t>ニシ</t>
    </rPh>
    <rPh sb="7" eb="9">
      <t>チョウメ</t>
    </rPh>
    <phoneticPr fontId="8"/>
  </si>
  <si>
    <t>いくつもの道が組み合わさってできている西口商店街は、中心に六道地蔵尊があり、秋にはこの地蔵尊の地蔵祭りが行われます。毎年、工夫を凝らした商店会手作りの軽食が販売され、菊の品評会が見られるため、様々なイベントを楽しみにたくさんの人が集まります。年末には歳末大売り出しも盛大に行われます。</t>
    <phoneticPr fontId="5"/>
  </si>
  <si>
    <t>市役所出張所、西公民館、埼玉りそな銀行、ココネ上福岡、西中央公園</t>
    <phoneticPr fontId="5"/>
  </si>
  <si>
    <t>サンロード上福岡商店会</t>
    <rPh sb="8" eb="10">
      <t>ショウテン</t>
    </rPh>
    <rPh sb="10" eb="11">
      <t>カイ</t>
    </rPh>
    <phoneticPr fontId="8"/>
  </si>
  <si>
    <t>上福岡駅東口を降りてまっすぐのびている大きな通りがサンロード商店街です。春は中央公園の桜がきれいで、秋はイチョウ並木で人々を楽しませます。未来へ続く一本道です。</t>
    <phoneticPr fontId="5"/>
  </si>
  <si>
    <t>生鮮3品、靴屋</t>
    <rPh sb="5" eb="7">
      <t>クツヤ</t>
    </rPh>
    <phoneticPr fontId="5"/>
  </si>
  <si>
    <t>ふじみ野市福岡中央１丁目</t>
    <rPh sb="3" eb="5">
      <t>ノシ</t>
    </rPh>
    <rPh sb="5" eb="7">
      <t>フクオカ</t>
    </rPh>
    <rPh sb="7" eb="9">
      <t>チュウオウ</t>
    </rPh>
    <rPh sb="10" eb="12">
      <t>チョウメ</t>
    </rPh>
    <phoneticPr fontId="8"/>
  </si>
  <si>
    <t>歴史のある商店街で、コロッケが美味しい肉屋、常連で賑わう居酒屋、親切丁寧な電気屋、なんと！自転車屋が２店もあり、昔から馴染み深いお客様が市外からも訪れます。なお、夏の風物詩の「ふじみ野市七夕まつり」では市内の小中学生が願いを込めて作成した竹飾りがすばらしいので、ぜひ見に来てください！</t>
    <phoneticPr fontId="5"/>
  </si>
  <si>
    <t>生鮮食品店（鮮魚店、青果店）</t>
    <rPh sb="0" eb="4">
      <t>セイセンショクヒン</t>
    </rPh>
    <rPh sb="4" eb="5">
      <t>テン</t>
    </rPh>
    <rPh sb="6" eb="9">
      <t>センギョテン</t>
    </rPh>
    <rPh sb="10" eb="13">
      <t>セイカテン</t>
    </rPh>
    <phoneticPr fontId="5"/>
  </si>
  <si>
    <t>②
③</t>
    <phoneticPr fontId="5"/>
  </si>
  <si>
    <t>福岡中央公園、ふじみ野市立上福岡図書館、埼玉縣信用金庫</t>
    <phoneticPr fontId="5"/>
  </si>
  <si>
    <t>富士見通り商店会</t>
  </si>
  <si>
    <t>ふじみ野市上福岡５丁目</t>
    <rPh sb="3" eb="5">
      <t>ノシ</t>
    </rPh>
    <rPh sb="5" eb="8">
      <t>カミフクオカ</t>
    </rPh>
    <rPh sb="9" eb="11">
      <t>チョウメ</t>
    </rPh>
    <phoneticPr fontId="8"/>
  </si>
  <si>
    <t>月額1500円</t>
    <rPh sb="0" eb="2">
      <t>ゲツガク</t>
    </rPh>
    <rPh sb="6" eb="7">
      <t>エン</t>
    </rPh>
    <phoneticPr fontId="5"/>
  </si>
  <si>
    <t>ふじみ野市の中で「一番の長距離商店街」と謳われるのがこの富士見通り商店街です。商店街を端から端まで見てまわるのは至難の業！？こだわりの専門店の中から自分だけのお気に入りのお店を見つけてみては？</t>
    <phoneticPr fontId="5"/>
  </si>
  <si>
    <t>セブンイレブン、生鮮市場TOP、ザ・ダイソー</t>
    <rPh sb="8" eb="12">
      <t>セイセンイチバ</t>
    </rPh>
    <phoneticPr fontId="5"/>
  </si>
  <si>
    <t>埼玉りそな銀行、武蔵野銀行、西公民館</t>
    <phoneticPr fontId="5"/>
  </si>
  <si>
    <t>本通り商店会</t>
  </si>
  <si>
    <t>ふじみ野市上福岡３丁目</t>
    <rPh sb="3" eb="5">
      <t>ノシ</t>
    </rPh>
    <rPh sb="5" eb="8">
      <t>カミフクオカ</t>
    </rPh>
    <rPh sb="9" eb="11">
      <t>チョウメ</t>
    </rPh>
    <phoneticPr fontId="8"/>
  </si>
  <si>
    <t>本通り商店街のおすすめは、ふじみのブランドにも認定されているオリジナル銘菓「福岡太鼓」です。お祭りのときに登場する郷土芸能「福岡太鼓」を模ったサクサクのサブレは、コーヒーのお供にぴったりです。「福岡太鼓」を売っている洋菓子店には１０席ほどの喫茶スペースもあるので、買い物帰りにゆっくりとした時間を過ごすことができます。</t>
    <phoneticPr fontId="5"/>
  </si>
  <si>
    <t>福岡中央公園、埼玉りそな銀行</t>
    <phoneticPr fontId="5"/>
  </si>
  <si>
    <t>武蔵野商店会</t>
  </si>
  <si>
    <t>ふじみ野市福岡武蔵野</t>
    <rPh sb="3" eb="5">
      <t>ノシ</t>
    </rPh>
    <rPh sb="5" eb="7">
      <t>フクオカ</t>
    </rPh>
    <rPh sb="7" eb="10">
      <t>ムサシノ</t>
    </rPh>
    <phoneticPr fontId="8"/>
  </si>
  <si>
    <t>食品（小麦粉、カレールー等）</t>
    <rPh sb="0" eb="2">
      <t>ショクヒン</t>
    </rPh>
    <rPh sb="3" eb="6">
      <t>コムギコ</t>
    </rPh>
    <rPh sb="12" eb="13">
      <t>トウ</t>
    </rPh>
    <phoneticPr fontId="5"/>
  </si>
  <si>
    <t>セブンイレブン、生鮮市場TOP、ザ・ダイソー</t>
    <phoneticPr fontId="5"/>
  </si>
  <si>
    <t>八雲通り商店会</t>
  </si>
  <si>
    <t>二本の通りからなる八雲通り商店街には、通りの間に商店街の名前の由来になった八雲神社があり、一歩入ると静かな落ち着きのある境内です。通りでは、好きなトッピングを選び、自分だけの手打ちうどんが食べられる元野球選手経営のうどん屋や、お財布に優しいランチのある本格中華屋などが見つかります。</t>
    <phoneticPr fontId="5"/>
  </si>
  <si>
    <t>上福岡北口郵便局、みずほ銀行</t>
    <phoneticPr fontId="5"/>
  </si>
  <si>
    <t>若草西公民館通り商店会</t>
  </si>
  <si>
    <t>ふじみ野市上福岡６丁目</t>
    <rPh sb="3" eb="5">
      <t>ノシ</t>
    </rPh>
    <rPh sb="5" eb="8">
      <t>カミフクオカ</t>
    </rPh>
    <rPh sb="9" eb="11">
      <t>チョウメ</t>
    </rPh>
    <phoneticPr fontId="8"/>
  </si>
  <si>
    <t>年額1000円</t>
  </si>
  <si>
    <t>西公民館、市役所出張所、埼玉りそな銀行、ココネ上福岡</t>
    <phoneticPr fontId="5"/>
  </si>
  <si>
    <t>大井ショッピング商店会</t>
  </si>
  <si>
    <t>ふじみ野市緑ヶ丘</t>
    <rPh sb="3" eb="5">
      <t>ノシ</t>
    </rPh>
    <rPh sb="5" eb="8">
      <t>ミドリガオカ</t>
    </rPh>
    <phoneticPr fontId="8"/>
  </si>
  <si>
    <t>ボリュームも種類も豊富で地元でも人気のパン屋、おでんの味が抜群の練り物屋、お惣菜も豊富なお肉屋など、手作りのお店が立ち並ぶ商店街です。ぜひ一度立ち寄ってみてください。</t>
    <phoneticPr fontId="5"/>
  </si>
  <si>
    <t>③
④</t>
    <phoneticPr fontId="5"/>
  </si>
  <si>
    <t>文京学院大学、ふじみ野市役所大井総合支所</t>
    <phoneticPr fontId="5"/>
  </si>
  <si>
    <t>亀居中央商店会</t>
  </si>
  <si>
    <t>ふじみ野市亀久保</t>
    <rPh sb="3" eb="5">
      <t>ノシ</t>
    </rPh>
    <rPh sb="5" eb="8">
      <t>カメクボ</t>
    </rPh>
    <phoneticPr fontId="8"/>
  </si>
  <si>
    <t>亀井中央商店会は、地域の人や市内唯一の大学である文京学院大学の学生さんなど「皆さんと一緒に」と商店会づくりをしています。歩道は安全な健康づくりの散歩道。商店は、新鮮な野菜が並ぶ八百屋、市内唯一の手造りの豆腐屋さんに一人一人を大切にする薬局など、安心して買い物できる店ばかり。メジロなど四季折々の小鳥が飛んでくる公園でゆっくりお休みください。</t>
    <phoneticPr fontId="5"/>
  </si>
  <si>
    <t>大学生が行くような飲食店や本屋</t>
    <rPh sb="0" eb="3">
      <t>ダイガクセイ</t>
    </rPh>
    <rPh sb="4" eb="5">
      <t>イ</t>
    </rPh>
    <rPh sb="9" eb="12">
      <t>インショクテン</t>
    </rPh>
    <rPh sb="13" eb="15">
      <t>ホンヤ</t>
    </rPh>
    <phoneticPr fontId="5"/>
  </si>
  <si>
    <t>みほの商店街</t>
    <phoneticPr fontId="5"/>
  </si>
  <si>
    <t>ふじみ野市苗間</t>
    <rPh sb="3" eb="5">
      <t>ノシ</t>
    </rPh>
    <rPh sb="5" eb="7">
      <t>ナエマ</t>
    </rPh>
    <phoneticPr fontId="8"/>
  </si>
  <si>
    <t>一つ一つの店が質の良さにこだわる商店街です。石臼でそば粉を引く蕎麦屋、素敵な花屋、国産の肉だけを揃えた肉屋では、地元で作られた野菜も買えます。さわやかセール、バカ値市などに訪れれば、「お客様に尽くす」というモットーのとおり、ほっこりとした安心感を得ること間違いなし！</t>
    <phoneticPr fontId="5"/>
  </si>
  <si>
    <t>生鮮品（特に鮮魚店）</t>
    <rPh sb="0" eb="3">
      <t>セイセンヒン</t>
    </rPh>
    <rPh sb="4" eb="5">
      <t>トク</t>
    </rPh>
    <rPh sb="6" eb="9">
      <t>センギョテン</t>
    </rPh>
    <phoneticPr fontId="5"/>
  </si>
  <si>
    <t>苗間みほの公園</t>
  </si>
  <si>
    <t>ふじみ野市</t>
    <phoneticPr fontId="5"/>
  </si>
  <si>
    <t>ふじみ野市商店会連合会</t>
    <rPh sb="3" eb="5">
      <t>ノシ</t>
    </rPh>
    <rPh sb="5" eb="8">
      <t>ショウテンカイ</t>
    </rPh>
    <rPh sb="8" eb="11">
      <t>レンゴウカイ</t>
    </rPh>
    <phoneticPr fontId="5"/>
  </si>
  <si>
    <t>白岡市</t>
  </si>
  <si>
    <t>大山商店会</t>
  </si>
  <si>
    <t>白岡市下大崎５８１－１</t>
    <phoneticPr fontId="5"/>
  </si>
  <si>
    <t>未実施</t>
    <rPh sb="0" eb="3">
      <t>ミジッシ</t>
    </rPh>
    <phoneticPr fontId="5"/>
  </si>
  <si>
    <t>０円/年</t>
    <rPh sb="1" eb="2">
      <t>エン</t>
    </rPh>
    <rPh sb="3" eb="4">
      <t>ネン</t>
    </rPh>
    <phoneticPr fontId="5"/>
  </si>
  <si>
    <t>柴山沼</t>
  </si>
  <si>
    <t>白岡駅西口商店会</t>
  </si>
  <si>
    <t>白岡市小久喜９９７－１</t>
    <phoneticPr fontId="5"/>
  </si>
  <si>
    <t>５回程度(年間)</t>
    <rPh sb="1" eb="4">
      <t>カイテイド</t>
    </rPh>
    <rPh sb="5" eb="7">
      <t>ネンカン</t>
    </rPh>
    <phoneticPr fontId="5"/>
  </si>
  <si>
    <t>24,000円/年</t>
    <rPh sb="6" eb="7">
      <t>エン</t>
    </rPh>
    <rPh sb="8" eb="9">
      <t>ネン</t>
    </rPh>
    <phoneticPr fontId="5"/>
  </si>
  <si>
    <t>飲食業、小売業</t>
    <rPh sb="0" eb="2">
      <t>インショク</t>
    </rPh>
    <rPh sb="2" eb="3">
      <t>ギョウ</t>
    </rPh>
    <rPh sb="4" eb="7">
      <t>コウリギョウ</t>
    </rPh>
    <phoneticPr fontId="5"/>
  </si>
  <si>
    <t>ファッションセンターしまむら・ドラッグストアセキ白岡中央店他</t>
    <rPh sb="29" eb="30">
      <t>ホカ</t>
    </rPh>
    <phoneticPr fontId="5"/>
  </si>
  <si>
    <t>白岡中央総合病院、白岡整形外科、久伊豆神社</t>
    <rPh sb="16" eb="19">
      <t>ヒサイズ</t>
    </rPh>
    <rPh sb="19" eb="21">
      <t>ジンジャ</t>
    </rPh>
    <phoneticPr fontId="5"/>
  </si>
  <si>
    <t>白岡駅東口商店会</t>
  </si>
  <si>
    <t>白岡市小久喜１８９－１</t>
    <phoneticPr fontId="5"/>
  </si>
  <si>
    <t>３回程度(年間)</t>
    <rPh sb="1" eb="4">
      <t>カイテイド</t>
    </rPh>
    <rPh sb="5" eb="7">
      <t>ネンカン</t>
    </rPh>
    <phoneticPr fontId="5"/>
  </si>
  <si>
    <t>12,000円/年</t>
    <rPh sb="6" eb="7">
      <t>エン</t>
    </rPh>
    <phoneticPr fontId="5"/>
  </si>
  <si>
    <t>小売業、生鮮食品</t>
    <rPh sb="0" eb="3">
      <t>コウリギョウ</t>
    </rPh>
    <rPh sb="4" eb="6">
      <t>セイセン</t>
    </rPh>
    <rPh sb="6" eb="8">
      <t>ショクヒン</t>
    </rPh>
    <phoneticPr fontId="5"/>
  </si>
  <si>
    <t>ドラッグストアセキ白岡店・マミーマート白岡店・コメリ白岡店他</t>
    <rPh sb="29" eb="30">
      <t>ホカ</t>
    </rPh>
    <phoneticPr fontId="5"/>
  </si>
  <si>
    <t>白岡中央公民館</t>
  </si>
  <si>
    <t>白岡中央商店会</t>
  </si>
  <si>
    <t>白岡市白岡東１０－１６</t>
    <rPh sb="5" eb="6">
      <t>ヒガシ</t>
    </rPh>
    <phoneticPr fontId="5"/>
  </si>
  <si>
    <t>小売業、飲食業</t>
    <rPh sb="0" eb="3">
      <t>コウリギョウ</t>
    </rPh>
    <rPh sb="4" eb="6">
      <t>インショク</t>
    </rPh>
    <rPh sb="6" eb="7">
      <t>ギョウ</t>
    </rPh>
    <phoneticPr fontId="5"/>
  </si>
  <si>
    <t>フードオフストッカー、業務スーパー、ウエルシア白岡店等</t>
    <rPh sb="11" eb="13">
      <t>ギョウム</t>
    </rPh>
    <rPh sb="23" eb="25">
      <t>シラオカ</t>
    </rPh>
    <rPh sb="25" eb="26">
      <t>ミセ</t>
    </rPh>
    <rPh sb="26" eb="27">
      <t>トウ</t>
    </rPh>
    <phoneticPr fontId="5"/>
  </si>
  <si>
    <t>八幡神社、興善寺</t>
    <phoneticPr fontId="5"/>
  </si>
  <si>
    <t>篠津商店街</t>
  </si>
  <si>
    <t>白岡市篠津１９３３－８</t>
    <phoneticPr fontId="5"/>
  </si>
  <si>
    <t>２回程度(年間)</t>
    <rPh sb="1" eb="4">
      <t>カイテイド</t>
    </rPh>
    <rPh sb="5" eb="7">
      <t>ネンカン</t>
    </rPh>
    <phoneticPr fontId="5"/>
  </si>
  <si>
    <t>3,000円/年</t>
    <rPh sb="5" eb="6">
      <t>エン</t>
    </rPh>
    <phoneticPr fontId="5"/>
  </si>
  <si>
    <t>白岡西地区商店会</t>
  </si>
  <si>
    <t>白岡市西４－１２－５</t>
    <phoneticPr fontId="5"/>
  </si>
  <si>
    <t>０円</t>
    <rPh sb="1" eb="2">
      <t>エン</t>
    </rPh>
    <phoneticPr fontId="5"/>
  </si>
  <si>
    <t>カスミ白岡店・petit madoca 白岡店・生鮮市場TOP 白岡西店</t>
    <rPh sb="3" eb="5">
      <t>シラオカ</t>
    </rPh>
    <rPh sb="5" eb="6">
      <t>テン</t>
    </rPh>
    <phoneticPr fontId="5"/>
  </si>
  <si>
    <t>高岩商店会</t>
  </si>
  <si>
    <t>白岡市高岩１７８０－２</t>
    <phoneticPr fontId="5"/>
  </si>
  <si>
    <t>ヤオコー新白岡店</t>
    <rPh sb="4" eb="7">
      <t>シンシラオカ</t>
    </rPh>
    <rPh sb="7" eb="8">
      <t>テン</t>
    </rPh>
    <phoneticPr fontId="5"/>
  </si>
  <si>
    <t>日勝商店会</t>
  </si>
  <si>
    <t>白岡市岡泉１２９８ー１</t>
    <phoneticPr fontId="5"/>
  </si>
  <si>
    <t>八坂神社</t>
  </si>
  <si>
    <t>白岡市本町通り商店会</t>
  </si>
  <si>
    <t>白岡市白岡１２０３－４</t>
    <rPh sb="3" eb="5">
      <t>シラオカ</t>
    </rPh>
    <phoneticPr fontId="5"/>
  </si>
  <si>
    <t>５～６回(年間)</t>
    <rPh sb="3" eb="4">
      <t>カイ</t>
    </rPh>
    <rPh sb="5" eb="7">
      <t>ネンカン</t>
    </rPh>
    <phoneticPr fontId="5"/>
  </si>
  <si>
    <t>24,000円/年</t>
    <rPh sb="6" eb="7">
      <t>エン</t>
    </rPh>
    <phoneticPr fontId="5"/>
  </si>
  <si>
    <t>飲食業、サービス業</t>
    <rPh sb="0" eb="3">
      <t>インショクギョウ</t>
    </rPh>
    <rPh sb="8" eb="9">
      <t>ギョウ</t>
    </rPh>
    <phoneticPr fontId="5"/>
  </si>
  <si>
    <t>白岡市</t>
    <rPh sb="0" eb="3">
      <t>シラオカシ</t>
    </rPh>
    <phoneticPr fontId="5"/>
  </si>
  <si>
    <t>白岡市商店会連合会</t>
  </si>
  <si>
    <t>白岡市篠津９４４－１３</t>
    <phoneticPr fontId="5"/>
  </si>
  <si>
    <t>各商店会会員数×600円</t>
    <rPh sb="0" eb="1">
      <t>カク</t>
    </rPh>
    <rPh sb="1" eb="4">
      <t>ショウテンカイ</t>
    </rPh>
    <rPh sb="4" eb="7">
      <t>カイインスウ</t>
    </rPh>
    <rPh sb="11" eb="12">
      <t>エン</t>
    </rPh>
    <phoneticPr fontId="5"/>
  </si>
  <si>
    <t>伊奈町</t>
  </si>
  <si>
    <t>伊奈町寿さくら通り商店会</t>
  </si>
  <si>
    <t>埼玉県北足立郡伊奈町寿２丁目</t>
    <rPh sb="0" eb="3">
      <t>サイタマケン</t>
    </rPh>
    <rPh sb="3" eb="7">
      <t>キタアダチグン</t>
    </rPh>
    <rPh sb="7" eb="10">
      <t>イナマチ</t>
    </rPh>
    <rPh sb="10" eb="11">
      <t>コトブキ</t>
    </rPh>
    <rPh sb="12" eb="14">
      <t>チョウメ</t>
    </rPh>
    <phoneticPr fontId="5"/>
  </si>
  <si>
    <t>H3.3</t>
    <phoneticPr fontId="5"/>
  </si>
  <si>
    <t>9,000円/半年</t>
    <rPh sb="5" eb="6">
      <t>エン</t>
    </rPh>
    <rPh sb="7" eb="9">
      <t>ハントシ</t>
    </rPh>
    <phoneticPr fontId="5"/>
  </si>
  <si>
    <t>伊奈役場前商店会</t>
  </si>
  <si>
    <t>埼玉県北足立郡伊奈町中央５丁目</t>
    <rPh sb="0" eb="3">
      <t>サイタマケン</t>
    </rPh>
    <rPh sb="3" eb="7">
      <t>キタアダチグン</t>
    </rPh>
    <rPh sb="7" eb="10">
      <t>イナマチ</t>
    </rPh>
    <rPh sb="10" eb="12">
      <t>チュウオウ</t>
    </rPh>
    <rPh sb="13" eb="15">
      <t>チョウメ</t>
    </rPh>
    <phoneticPr fontId="5"/>
  </si>
  <si>
    <t>H4.2</t>
    <phoneticPr fontId="5"/>
  </si>
  <si>
    <t>年2,3回</t>
    <rPh sb="0" eb="1">
      <t>ネン</t>
    </rPh>
    <rPh sb="4" eb="5">
      <t>カイ</t>
    </rPh>
    <phoneticPr fontId="5"/>
  </si>
  <si>
    <t>2,000円/月</t>
    <rPh sb="5" eb="6">
      <t>エン</t>
    </rPh>
    <rPh sb="7" eb="8">
      <t>ツキ</t>
    </rPh>
    <phoneticPr fontId="5"/>
  </si>
  <si>
    <t>伊奈町小室商店会</t>
  </si>
  <si>
    <t>埼玉県北足立郡伊奈町小室</t>
    <rPh sb="0" eb="3">
      <t>サイタマケン</t>
    </rPh>
    <rPh sb="3" eb="7">
      <t>キタアダチグン</t>
    </rPh>
    <rPh sb="7" eb="10">
      <t>イナマチ</t>
    </rPh>
    <rPh sb="10" eb="12">
      <t>コムロ</t>
    </rPh>
    <phoneticPr fontId="5"/>
  </si>
  <si>
    <t>H6.9</t>
    <phoneticPr fontId="5"/>
  </si>
  <si>
    <t>伊奈町商店会連合会</t>
    <rPh sb="0" eb="3">
      <t>イナマチ</t>
    </rPh>
    <rPh sb="3" eb="6">
      <t>ショウテンカイ</t>
    </rPh>
    <rPh sb="6" eb="9">
      <t>レンゴウカイ</t>
    </rPh>
    <phoneticPr fontId="8"/>
  </si>
  <si>
    <t>三芳町</t>
  </si>
  <si>
    <t>藤久保中央通り商店会</t>
  </si>
  <si>
    <t>入間郡三芳町藤久保</t>
    <rPh sb="0" eb="3">
      <t>イルマグン</t>
    </rPh>
    <rPh sb="3" eb="6">
      <t>ミヨシマチ</t>
    </rPh>
    <rPh sb="6" eb="9">
      <t>フジクボ</t>
    </rPh>
    <phoneticPr fontId="5"/>
  </si>
  <si>
    <t>1980年頃</t>
    <rPh sb="4" eb="5">
      <t>ネン</t>
    </rPh>
    <rPh sb="5" eb="6">
      <t>コロ</t>
    </rPh>
    <phoneticPr fontId="5"/>
  </si>
  <si>
    <t>1,500円</t>
    <phoneticPr fontId="5"/>
  </si>
  <si>
    <t>アクロスプラザ三芳店、藤久保公民館、中央図書館、藤久保出張所、藤久保小学校</t>
    <phoneticPr fontId="5"/>
  </si>
  <si>
    <t>創業支援事業</t>
  </si>
  <si>
    <t>町役場内に創業支援のワンストップ相談窓口を設け、三芳町商工会、地域金融機関等と連携し創業時の様々な課題を解決する。また、町窓口では県や国の支援策一覧表を作成し紹介できるようにするとともに、町内で創業支援を行っている支援機関を紹介している。</t>
  </si>
  <si>
    <t>毛呂山町</t>
  </si>
  <si>
    <t>医大前商店街</t>
  </si>
  <si>
    <t>毛呂山町毛呂本郷</t>
    <rPh sb="0" eb="4">
      <t>もろやままち</t>
    </rPh>
    <rPh sb="4" eb="8">
      <t>もろほんごう</t>
    </rPh>
    <phoneticPr fontId="17" type="Hiragana"/>
  </si>
  <si>
    <t>年2回（４月・５月）</t>
  </si>
  <si>
    <t>１日1,000人</t>
  </si>
  <si>
    <t>毛呂駅、埼玉医科大学</t>
  </si>
  <si>
    <t>新栄会</t>
  </si>
  <si>
    <t>年2回</t>
  </si>
  <si>
    <t>1日1,500人</t>
  </si>
  <si>
    <t>しまむら、ヤオコー</t>
  </si>
  <si>
    <t>東毛呂親和会</t>
  </si>
  <si>
    <t>毛呂山町岩井西２丁目</t>
    <rPh sb="0" eb="4">
      <t>もろやままち</t>
    </rPh>
    <rPh sb="4" eb="6">
      <t>いわい</t>
    </rPh>
    <rPh sb="6" eb="7">
      <t>にし</t>
    </rPh>
    <rPh sb="8" eb="10">
      <t>ちょうめ</t>
    </rPh>
    <phoneticPr fontId="17" type="Hiragana"/>
  </si>
  <si>
    <t>1,500人/1日</t>
    <rPh sb="5" eb="6">
      <t>にん</t>
    </rPh>
    <rPh sb="8" eb="9">
      <t>にち</t>
    </rPh>
    <phoneticPr fontId="17" type="Hiragana"/>
  </si>
  <si>
    <t>いなげや毛呂店</t>
    <rPh sb="4" eb="6">
      <t>もろ</t>
    </rPh>
    <rPh sb="6" eb="7">
      <t>みせ</t>
    </rPh>
    <phoneticPr fontId="17" type="Hiragana"/>
  </si>
  <si>
    <t>毛呂山町中央公民館、毛呂山町福祉会館、出雲伊波比神社</t>
  </si>
  <si>
    <t>やぶさめ通り商店会</t>
  </si>
  <si>
    <t>1日500人</t>
    <rPh sb="1" eb="2">
      <t>ニチ</t>
    </rPh>
    <rPh sb="5" eb="6">
      <t>ニン</t>
    </rPh>
    <phoneticPr fontId="10"/>
  </si>
  <si>
    <t>ゆずの里商店街</t>
  </si>
  <si>
    <t>年４回</t>
    <rPh sb="0" eb="1">
      <t>ねん</t>
    </rPh>
    <rPh sb="2" eb="3">
      <t>かい</t>
    </rPh>
    <phoneticPr fontId="17" type="Hiragana"/>
  </si>
  <si>
    <t>2,000人/1日</t>
    <rPh sb="5" eb="6">
      <t>にん</t>
    </rPh>
    <rPh sb="8" eb="9">
      <t>にち</t>
    </rPh>
    <phoneticPr fontId="17" type="Hiragana"/>
  </si>
  <si>
    <t>販売促進事業</t>
    <rPh sb="0" eb="2">
      <t>はんばい</t>
    </rPh>
    <rPh sb="2" eb="4">
      <t>そくしん</t>
    </rPh>
    <rPh sb="4" eb="6">
      <t>じぎょう</t>
    </rPh>
    <phoneticPr fontId="17" type="Hiragana"/>
  </si>
  <si>
    <t>商店街への集客のために感染症対策の啓発ポスターを配備し、
お客様に安心して買い物をして頂き、商店街の活性化を図る</t>
    <rPh sb="0" eb="3">
      <t>しょうてんがい</t>
    </rPh>
    <rPh sb="5" eb="7">
      <t>しゅうきゃく</t>
    </rPh>
    <rPh sb="11" eb="14">
      <t>かんせんしょう</t>
    </rPh>
    <rPh sb="14" eb="16">
      <t>たいさく</t>
    </rPh>
    <rPh sb="17" eb="19">
      <t>けいはつ</t>
    </rPh>
    <rPh sb="24" eb="26">
      <t>はいび</t>
    </rPh>
    <rPh sb="30" eb="32">
      <t>きゃくさま</t>
    </rPh>
    <rPh sb="33" eb="35">
      <t>あんしん</t>
    </rPh>
    <rPh sb="37" eb="38">
      <t>か</t>
    </rPh>
    <rPh sb="39" eb="40">
      <t>もの</t>
    </rPh>
    <rPh sb="43" eb="44">
      <t>いただ</t>
    </rPh>
    <rPh sb="46" eb="49">
      <t>しょうてんがい</t>
    </rPh>
    <rPh sb="50" eb="53">
      <t>かっせいか</t>
    </rPh>
    <rPh sb="54" eb="55">
      <t>はか</t>
    </rPh>
    <phoneticPr fontId="17" type="Hiragana"/>
  </si>
  <si>
    <t>越生町</t>
  </si>
  <si>
    <t>フラワーロード商店街</t>
  </si>
  <si>
    <t>埼玉県入間郡越生町越生東３丁目</t>
    <rPh sb="0" eb="2">
      <t>サイタマ</t>
    </rPh>
    <rPh sb="2" eb="3">
      <t>ケン</t>
    </rPh>
    <rPh sb="3" eb="5">
      <t>イルマ</t>
    </rPh>
    <rPh sb="5" eb="6">
      <t>グン</t>
    </rPh>
    <rPh sb="6" eb="8">
      <t>オゴセ</t>
    </rPh>
    <rPh sb="8" eb="9">
      <t>マチ</t>
    </rPh>
    <rPh sb="9" eb="11">
      <t>オゴセ</t>
    </rPh>
    <rPh sb="11" eb="12">
      <t>ヒガシ</t>
    </rPh>
    <rPh sb="13" eb="15">
      <t>チョウメ</t>
    </rPh>
    <phoneticPr fontId="5"/>
  </si>
  <si>
    <t>年１回</t>
  </si>
  <si>
    <t>調査なし</t>
  </si>
  <si>
    <t>一口　月１，５００円</t>
  </si>
  <si>
    <t>コンビニエンスストア、飲食店、食品スーパー、事務所</t>
  </si>
  <si>
    <t>〇</t>
    <phoneticPr fontId="5"/>
  </si>
  <si>
    <t>ウェルシア越生店</t>
    <rPh sb="5" eb="8">
      <t>オゴセテン</t>
    </rPh>
    <phoneticPr fontId="5"/>
  </si>
  <si>
    <t>越生創業塾</t>
  </si>
  <si>
    <t>越生町と越生町商工会が連携し、創業支援セミナーを実施しています。内容は、経営や財務、人材育成、販路開拓について理解を深め、事業計画を策定します。（産業競争力強化法に基づく創業支援等事業）</t>
  </si>
  <si>
    <t>ogose-syokoukai.com/　</t>
  </si>
  <si>
    <t>空き家バンク推進事業</t>
  </si>
  <si>
    <t>空き家・空き店舗バンク制度により、町内の空き家・空き店舗の情報を提供している。また、同制度による取得又は賃貸した物件を改修する場合に補助金を交付する。</t>
  </si>
  <si>
    <t>サテライトオフィス支援事業</t>
  </si>
  <si>
    <t>企業等が町内に新たにテレワークを実施するためのサテライトオフィスを開設する経費に対して補助金を交付する。</t>
  </si>
  <si>
    <t>協同組合越生スタンプ会</t>
    <rPh sb="0" eb="2">
      <t>キョウドウ</t>
    </rPh>
    <rPh sb="2" eb="4">
      <t>クミアイ</t>
    </rPh>
    <rPh sb="4" eb="6">
      <t>オゴセ</t>
    </rPh>
    <rPh sb="10" eb="11">
      <t>カイ</t>
    </rPh>
    <phoneticPr fontId="8"/>
  </si>
  <si>
    <t>街区なし</t>
    <rPh sb="0" eb="2">
      <t>ガイク</t>
    </rPh>
    <phoneticPr fontId="5"/>
  </si>
  <si>
    <t>年６回～８回</t>
  </si>
  <si>
    <t>正組合員4,000円準組合員3,000円</t>
  </si>
  <si>
    <t>嵐山町</t>
    <rPh sb="0" eb="3">
      <t>ランザンマチ</t>
    </rPh>
    <phoneticPr fontId="5"/>
  </si>
  <si>
    <t>嵐山町商店会</t>
    <rPh sb="0" eb="3">
      <t>ランザンマチ</t>
    </rPh>
    <rPh sb="3" eb="6">
      <t>ショウテンカイ</t>
    </rPh>
    <phoneticPr fontId="5"/>
  </si>
  <si>
    <t>比企郡嵐山町大字菅谷</t>
    <rPh sb="0" eb="2">
      <t>ヒキ</t>
    </rPh>
    <rPh sb="2" eb="3">
      <t>グン</t>
    </rPh>
    <rPh sb="3" eb="5">
      <t>ランザン</t>
    </rPh>
    <rPh sb="5" eb="6">
      <t>マチ</t>
    </rPh>
    <rPh sb="6" eb="8">
      <t>オオアザ</t>
    </rPh>
    <rPh sb="8" eb="10">
      <t>スガヤ</t>
    </rPh>
    <phoneticPr fontId="5"/>
  </si>
  <si>
    <t>随時</t>
    <rPh sb="0" eb="2">
      <t>ズイジ</t>
    </rPh>
    <phoneticPr fontId="5"/>
  </si>
  <si>
    <t>3164人/日</t>
    <rPh sb="4" eb="5">
      <t>ニン</t>
    </rPh>
    <rPh sb="6" eb="7">
      <t>ニチ</t>
    </rPh>
    <phoneticPr fontId="5"/>
  </si>
  <si>
    <t>【その他特記事項】令和6年4月より、事業を開始します。駅前から続く道沿いに店舗が並んでいる商店会です。</t>
    <rPh sb="3" eb="4">
      <t>タ</t>
    </rPh>
    <rPh sb="4" eb="8">
      <t>トッキジコウ</t>
    </rPh>
    <rPh sb="9" eb="11">
      <t>レイワ</t>
    </rPh>
    <rPh sb="12" eb="13">
      <t>ネン</t>
    </rPh>
    <rPh sb="14" eb="15">
      <t>ガツ</t>
    </rPh>
    <rPh sb="18" eb="20">
      <t>ジギョウ</t>
    </rPh>
    <rPh sb="21" eb="23">
      <t>カイシ</t>
    </rPh>
    <rPh sb="45" eb="48">
      <t>ショウテンカイ</t>
    </rPh>
    <phoneticPr fontId="5"/>
  </si>
  <si>
    <t>ドラックストアコスモス</t>
    <phoneticPr fontId="5"/>
  </si>
  <si>
    <t>武蔵嵐山駅</t>
    <rPh sb="0" eb="2">
      <t>ムサシ</t>
    </rPh>
    <rPh sb="2" eb="4">
      <t>ランザン</t>
    </rPh>
    <rPh sb="4" eb="5">
      <t>エキ</t>
    </rPh>
    <phoneticPr fontId="5"/>
  </si>
  <si>
    <t>嵐山町空き店舗等活用事業費補助金</t>
    <phoneticPr fontId="5"/>
  </si>
  <si>
    <t>町内の空き店舗等を利用しており、商工会の指導を受け、３年以上継続して営業又は運営することが見込まれる事業に対し、改修費等を補助します。
・改修費等補助：補助率　1/2　補助上限　50万円（市街化区域）
※市街化区域以外は、上限20万円。
・家賃補助：月額家賃の1/2（６か月以内）　補助上限　５万円
※新規創業者のみ改修費等補助と家賃補助のどちらかを選択可能。</t>
    <rPh sb="0" eb="2">
      <t>チョウナイ</t>
    </rPh>
    <rPh sb="3" eb="4">
      <t>ア</t>
    </rPh>
    <rPh sb="5" eb="7">
      <t>テンポ</t>
    </rPh>
    <rPh sb="7" eb="8">
      <t>ナド</t>
    </rPh>
    <rPh sb="9" eb="11">
      <t>リヨウ</t>
    </rPh>
    <rPh sb="53" eb="54">
      <t>タイ</t>
    </rPh>
    <rPh sb="56" eb="58">
      <t>カイシュウ</t>
    </rPh>
    <rPh sb="58" eb="59">
      <t>ヒ</t>
    </rPh>
    <rPh sb="59" eb="60">
      <t>ナド</t>
    </rPh>
    <rPh sb="61" eb="63">
      <t>ホジョ</t>
    </rPh>
    <rPh sb="69" eb="72">
      <t>カイシュウヒ</t>
    </rPh>
    <rPh sb="72" eb="73">
      <t>ナド</t>
    </rPh>
    <rPh sb="73" eb="75">
      <t>ホジョ</t>
    </rPh>
    <rPh sb="76" eb="79">
      <t>ホジョリツ</t>
    </rPh>
    <rPh sb="84" eb="86">
      <t>ホジョ</t>
    </rPh>
    <rPh sb="86" eb="88">
      <t>ジョウゲン</t>
    </rPh>
    <rPh sb="92" eb="93">
      <t>エン</t>
    </rPh>
    <rPh sb="94" eb="97">
      <t>シガイカ</t>
    </rPh>
    <rPh sb="97" eb="99">
      <t>クイキ</t>
    </rPh>
    <rPh sb="102" eb="105">
      <t>シガイカ</t>
    </rPh>
    <rPh sb="105" eb="107">
      <t>クイキ</t>
    </rPh>
    <rPh sb="107" eb="109">
      <t>イガイ</t>
    </rPh>
    <rPh sb="111" eb="113">
      <t>ジョウゲン</t>
    </rPh>
    <rPh sb="115" eb="117">
      <t>マンエン</t>
    </rPh>
    <rPh sb="120" eb="122">
      <t>ヤチン</t>
    </rPh>
    <rPh sb="122" eb="124">
      <t>ホジョ</t>
    </rPh>
    <rPh sb="125" eb="127">
      <t>ゲツガク</t>
    </rPh>
    <rPh sb="127" eb="129">
      <t>ヤチン</t>
    </rPh>
    <rPh sb="141" eb="143">
      <t>ホジョ</t>
    </rPh>
    <rPh sb="143" eb="145">
      <t>ジョウゲン</t>
    </rPh>
    <rPh sb="151" eb="153">
      <t>シンキ</t>
    </rPh>
    <rPh sb="153" eb="156">
      <t>ソウギョウシャ</t>
    </rPh>
    <rPh sb="165" eb="167">
      <t>ヤチン</t>
    </rPh>
    <rPh sb="167" eb="169">
      <t>ホジョ</t>
    </rPh>
    <phoneticPr fontId="5"/>
  </si>
  <si>
    <t>https://www.syokoukai.or.jp/syokokai/ranzan/010/20230801110253.html</t>
    <phoneticPr fontId="5"/>
  </si>
  <si>
    <t>小川町</t>
  </si>
  <si>
    <t>小川町停車場通り商店会</t>
  </si>
  <si>
    <t>埼玉県比企郡小川町大字大塚</t>
    <rPh sb="0" eb="3">
      <t>サイタマケン</t>
    </rPh>
    <rPh sb="3" eb="6">
      <t>ヒキグン</t>
    </rPh>
    <rPh sb="6" eb="9">
      <t>オガワマチ</t>
    </rPh>
    <rPh sb="9" eb="11">
      <t>オオアザ</t>
    </rPh>
    <rPh sb="11" eb="13">
      <t>オオツカ</t>
    </rPh>
    <phoneticPr fontId="5"/>
  </si>
  <si>
    <t>700人/1日</t>
    <rPh sb="3" eb="4">
      <t>ニン</t>
    </rPh>
    <rPh sb="6" eb="7">
      <t>ニチ</t>
    </rPh>
    <phoneticPr fontId="5"/>
  </si>
  <si>
    <t>小川町停車場通り商店会は、小川町駅からメインストリートに面する４２店舗で構成する商店会。周辺には、スーパーマーケットや町役場、観光案内所、銀行などがあり、多くの人で賑わっている。
町や商工会等と連携をしながら、まちゼミをはじめ、様々なイベント企画や参加を行っている。商店会独自で福引元気市（年末）を毎年開催したり、小川町七夕まつりへの参加協力等を行うなど積極的に活動をしている。
また、駅前ロータリーや駅前通りの花壇の手入れを行うなど、環境美化活動にも力を入れている。
令和４年度には、国の「がんばろう！商店街」事業に採択され、商店会の冊子を作成するなど町の活性化に貢献しております。</t>
    <rPh sb="0" eb="3">
      <t>オガワマチ</t>
    </rPh>
    <rPh sb="3" eb="7">
      <t>テイシャバドオ</t>
    </rPh>
    <rPh sb="8" eb="11">
      <t>ショウテンカイ</t>
    </rPh>
    <rPh sb="13" eb="16">
      <t>オガワマチ</t>
    </rPh>
    <rPh sb="16" eb="17">
      <t>エキ</t>
    </rPh>
    <rPh sb="28" eb="29">
      <t>メン</t>
    </rPh>
    <rPh sb="33" eb="35">
      <t>テンポ</t>
    </rPh>
    <rPh sb="36" eb="38">
      <t>コウセイ</t>
    </rPh>
    <rPh sb="40" eb="43">
      <t>ショウテンカイ</t>
    </rPh>
    <rPh sb="44" eb="46">
      <t>シュウヘン</t>
    </rPh>
    <rPh sb="59" eb="60">
      <t>マチ</t>
    </rPh>
    <rPh sb="60" eb="62">
      <t>ヤクバ</t>
    </rPh>
    <rPh sb="63" eb="65">
      <t>カンコウ</t>
    </rPh>
    <rPh sb="65" eb="67">
      <t>アンナイ</t>
    </rPh>
    <rPh sb="67" eb="68">
      <t>ジョ</t>
    </rPh>
    <rPh sb="69" eb="71">
      <t>ギンコウ</t>
    </rPh>
    <rPh sb="77" eb="78">
      <t>オオ</t>
    </rPh>
    <rPh sb="80" eb="81">
      <t>ヒト</t>
    </rPh>
    <rPh sb="82" eb="83">
      <t>ニギ</t>
    </rPh>
    <rPh sb="90" eb="91">
      <t>マチ</t>
    </rPh>
    <rPh sb="92" eb="95">
      <t>ショウコウカイ</t>
    </rPh>
    <rPh sb="95" eb="96">
      <t>トウ</t>
    </rPh>
    <rPh sb="97" eb="99">
      <t>レンケイ</t>
    </rPh>
    <rPh sb="114" eb="116">
      <t>サマザマ</t>
    </rPh>
    <rPh sb="121" eb="123">
      <t>キカク</t>
    </rPh>
    <rPh sb="124" eb="126">
      <t>サンカ</t>
    </rPh>
    <rPh sb="127" eb="128">
      <t>オコナ</t>
    </rPh>
    <rPh sb="133" eb="136">
      <t>ショウテンカイ</t>
    </rPh>
    <rPh sb="136" eb="138">
      <t>ドクジ</t>
    </rPh>
    <rPh sb="139" eb="144">
      <t>フクビキゲンキイチ</t>
    </rPh>
    <rPh sb="145" eb="147">
      <t>ネンマツ</t>
    </rPh>
    <rPh sb="149" eb="151">
      <t>マイトシ</t>
    </rPh>
    <rPh sb="151" eb="153">
      <t>カイサイ</t>
    </rPh>
    <rPh sb="157" eb="160">
      <t>オガワマチ</t>
    </rPh>
    <rPh sb="160" eb="162">
      <t>タナバタ</t>
    </rPh>
    <rPh sb="252" eb="255">
      <t>ショウテンガイ</t>
    </rPh>
    <rPh sb="256" eb="258">
      <t>ジギョウ</t>
    </rPh>
    <rPh sb="259" eb="261">
      <t>サイタク</t>
    </rPh>
    <rPh sb="264" eb="267">
      <t>ショウテンカイ</t>
    </rPh>
    <rPh sb="268" eb="270">
      <t>サッシ</t>
    </rPh>
    <rPh sb="271" eb="273">
      <t>サクセイ</t>
    </rPh>
    <rPh sb="277" eb="278">
      <t>マチ</t>
    </rPh>
    <rPh sb="279" eb="282">
      <t>カッセイカ</t>
    </rPh>
    <rPh sb="283" eb="285">
      <t>コウケン</t>
    </rPh>
    <phoneticPr fontId="5"/>
  </si>
  <si>
    <t>飲食店、食品小売業など</t>
    <rPh sb="0" eb="3">
      <t>インショクテン</t>
    </rPh>
    <rPh sb="4" eb="6">
      <t>ショクヒン</t>
    </rPh>
    <rPh sb="6" eb="9">
      <t>コウリギョウ</t>
    </rPh>
    <phoneticPr fontId="5"/>
  </si>
  <si>
    <t>―</t>
    <phoneticPr fontId="5"/>
  </si>
  <si>
    <t>小川町役場、栃本親水公園、コワーキングロビーNESTo、和紙体験学習センター、むすびめ（観光案内所）</t>
    <phoneticPr fontId="5"/>
  </si>
  <si>
    <t>小川町商店街活性化等商工振興補助金</t>
    <rPh sb="0" eb="3">
      <t>オガワマチ</t>
    </rPh>
    <rPh sb="3" eb="14">
      <t>ショウテンガイカッセイカトウショウコウシンコウ</t>
    </rPh>
    <rPh sb="14" eb="17">
      <t>ホジョキン</t>
    </rPh>
    <phoneticPr fontId="5"/>
  </si>
  <si>
    <t>該当区域内の空き店舗等を賃貸借して出店する方に対し、店舗等の改修費及び賃借料の一部を補助します。
主な条件：2年間継続して営業することなど。詳細はHPをご確認ください。</t>
    <rPh sb="49" eb="50">
      <t>オモ</t>
    </rPh>
    <rPh sb="51" eb="53">
      <t>ジョウケン</t>
    </rPh>
    <rPh sb="55" eb="57">
      <t>ネンカン</t>
    </rPh>
    <rPh sb="57" eb="59">
      <t>ケイゾク</t>
    </rPh>
    <rPh sb="61" eb="63">
      <t>エイギョウ</t>
    </rPh>
    <phoneticPr fontId="5"/>
  </si>
  <si>
    <t>小川町三愛会</t>
  </si>
  <si>
    <t>500人/1日</t>
    <rPh sb="3" eb="4">
      <t>ニン</t>
    </rPh>
    <rPh sb="6" eb="7">
      <t>ニチ</t>
    </rPh>
    <phoneticPr fontId="5"/>
  </si>
  <si>
    <t xml:space="preserve">小川町三愛会は、小川町駅から徒歩５分程度に位置する商店会。周辺には、幼稚園や図書館、薬局などがあり、毎日徒歩や車での通行が一定数ある。
町や商工会等と連携をしながら、まちゼミをはじめ、小川町七夕まつりへの参加協力を行うなど、様々な活動をしている。
商店会独自の取組みとして、毎年4月下旬に「春花プレゼントセール」と7月中旬頃に「七夕まつりセール」を開催し、商店の販売促進及び商店会周辺のにぎわいの創出に取組む事業を実施している。
</t>
    <rPh sb="0" eb="3">
      <t>オガワマチ</t>
    </rPh>
    <rPh sb="3" eb="6">
      <t>サンアイカイ</t>
    </rPh>
    <rPh sb="8" eb="11">
      <t>オガワマチ</t>
    </rPh>
    <rPh sb="11" eb="12">
      <t>エキ</t>
    </rPh>
    <rPh sb="14" eb="16">
      <t>トホ</t>
    </rPh>
    <rPh sb="17" eb="20">
      <t>フンテイド</t>
    </rPh>
    <rPh sb="21" eb="23">
      <t>イチ</t>
    </rPh>
    <rPh sb="25" eb="28">
      <t>ショウテンカイ</t>
    </rPh>
    <rPh sb="29" eb="31">
      <t>シュウヘン</t>
    </rPh>
    <rPh sb="34" eb="37">
      <t>ヨウチエン</t>
    </rPh>
    <rPh sb="38" eb="41">
      <t>トショカン</t>
    </rPh>
    <rPh sb="42" eb="44">
      <t>ヤッキョク</t>
    </rPh>
    <rPh sb="50" eb="52">
      <t>マイニチ</t>
    </rPh>
    <rPh sb="52" eb="54">
      <t>トホ</t>
    </rPh>
    <rPh sb="55" eb="56">
      <t>クルマ</t>
    </rPh>
    <rPh sb="58" eb="60">
      <t>ツウコウ</t>
    </rPh>
    <rPh sb="61" eb="64">
      <t>イッテイスウ</t>
    </rPh>
    <rPh sb="68" eb="69">
      <t>マチ</t>
    </rPh>
    <rPh sb="70" eb="73">
      <t>ショウコウカイ</t>
    </rPh>
    <rPh sb="73" eb="74">
      <t>トウ</t>
    </rPh>
    <rPh sb="75" eb="77">
      <t>レンケイ</t>
    </rPh>
    <rPh sb="92" eb="95">
      <t>オガワマチ</t>
    </rPh>
    <rPh sb="95" eb="97">
      <t>タナバタ</t>
    </rPh>
    <rPh sb="102" eb="106">
      <t>サンカキョウリョク</t>
    </rPh>
    <rPh sb="107" eb="108">
      <t>オコナ</t>
    </rPh>
    <rPh sb="112" eb="114">
      <t>サマザマ</t>
    </rPh>
    <rPh sb="115" eb="117">
      <t>カツドウ</t>
    </rPh>
    <rPh sb="124" eb="127">
      <t>ショウテンカイ</t>
    </rPh>
    <rPh sb="127" eb="129">
      <t>ドクジ</t>
    </rPh>
    <rPh sb="130" eb="132">
      <t>トリク</t>
    </rPh>
    <rPh sb="137" eb="139">
      <t>マイトシ</t>
    </rPh>
    <rPh sb="140" eb="141">
      <t>ガツ</t>
    </rPh>
    <rPh sb="141" eb="143">
      <t>ゲジュン</t>
    </rPh>
    <rPh sb="145" eb="146">
      <t>ハル</t>
    </rPh>
    <rPh sb="146" eb="147">
      <t>ハナ</t>
    </rPh>
    <rPh sb="158" eb="159">
      <t>ガツ</t>
    </rPh>
    <rPh sb="159" eb="161">
      <t>チュウジュン</t>
    </rPh>
    <rPh sb="161" eb="162">
      <t>コロ</t>
    </rPh>
    <rPh sb="164" eb="166">
      <t>タナバタ</t>
    </rPh>
    <rPh sb="174" eb="176">
      <t>カイサイ</t>
    </rPh>
    <rPh sb="178" eb="180">
      <t>ショウテン</t>
    </rPh>
    <rPh sb="181" eb="185">
      <t>ハンバイソクシン</t>
    </rPh>
    <rPh sb="185" eb="186">
      <t>オヨ</t>
    </rPh>
    <rPh sb="187" eb="189">
      <t>ショウテン</t>
    </rPh>
    <rPh sb="189" eb="190">
      <t>カイ</t>
    </rPh>
    <rPh sb="190" eb="192">
      <t>シュウヘン</t>
    </rPh>
    <rPh sb="198" eb="200">
      <t>ソウシュツ</t>
    </rPh>
    <rPh sb="201" eb="203">
      <t>トリク</t>
    </rPh>
    <rPh sb="204" eb="206">
      <t>ジギョウ</t>
    </rPh>
    <rPh sb="207" eb="209">
      <t>ジッシ</t>
    </rPh>
    <phoneticPr fontId="5"/>
  </si>
  <si>
    <t>該当区域内の空き店舗等を賃貸借して出店する方に対し、店舗等の改修費及び賃借料の一部を補助します。
主な条件：2年間継続して営業することなど。詳細はHPをご確認ください。</t>
    <rPh sb="49" eb="50">
      <t>オモ</t>
    </rPh>
    <rPh sb="51" eb="53">
      <t>ジョウケン</t>
    </rPh>
    <rPh sb="55" eb="57">
      <t>ネンカン</t>
    </rPh>
    <rPh sb="57" eb="59">
      <t>ケイゾク</t>
    </rPh>
    <rPh sb="61" eb="63">
      <t>エイギョウ</t>
    </rPh>
    <rPh sb="70" eb="72">
      <t>ショウサイ</t>
    </rPh>
    <rPh sb="77" eb="79">
      <t>カクニン</t>
    </rPh>
    <phoneticPr fontId="5"/>
  </si>
  <si>
    <t>東小川パークヒル商店会</t>
  </si>
  <si>
    <t>埼玉県比企郡小川町東小川</t>
    <rPh sb="0" eb="3">
      <t>サイタマケン</t>
    </rPh>
    <rPh sb="3" eb="6">
      <t>ヒキグン</t>
    </rPh>
    <rPh sb="6" eb="9">
      <t>オガワマチ</t>
    </rPh>
    <rPh sb="9" eb="12">
      <t>ヒガシオガワ</t>
    </rPh>
    <phoneticPr fontId="5"/>
  </si>
  <si>
    <t>年1回
（他、イベント毎に会議を開催）</t>
    <rPh sb="0" eb="1">
      <t>ネン</t>
    </rPh>
    <rPh sb="2" eb="3">
      <t>カイ</t>
    </rPh>
    <rPh sb="5" eb="6">
      <t>ホカ</t>
    </rPh>
    <rPh sb="11" eb="12">
      <t>ゴト</t>
    </rPh>
    <rPh sb="13" eb="15">
      <t>カイギ</t>
    </rPh>
    <rPh sb="16" eb="18">
      <t>カイサイ</t>
    </rPh>
    <phoneticPr fontId="5"/>
  </si>
  <si>
    <t>200人/1日</t>
    <rPh sb="3" eb="4">
      <t>ニン</t>
    </rPh>
    <rPh sb="6" eb="7">
      <t>ニチ</t>
    </rPh>
    <phoneticPr fontId="5"/>
  </si>
  <si>
    <t>月3,000円
（商店会専用駐車場代）</t>
    <rPh sb="0" eb="1">
      <t>ツキ</t>
    </rPh>
    <rPh sb="6" eb="7">
      <t>エン</t>
    </rPh>
    <rPh sb="9" eb="12">
      <t>ショウテンカイ</t>
    </rPh>
    <rPh sb="12" eb="14">
      <t>センヨウ</t>
    </rPh>
    <rPh sb="14" eb="17">
      <t>チュウシャジョウ</t>
    </rPh>
    <rPh sb="17" eb="18">
      <t>ダイ</t>
    </rPh>
    <phoneticPr fontId="5"/>
  </si>
  <si>
    <t>東小川パークヒル商店会は、東小川地区の中心に位置する地元密着の商店会。周辺には、廃校となった旧上野台中学校があり、現在町のキャンパスUECHUとして、サテライトオフィスや特産品販売所としての活用が本格化し、活性化が進んでいる。今後、さらに多くの人が東小川地区を訪れることが期待できる。
地元密着型の小規模な商店会であるが、「秋まつり」や「歳末まつり」といった各種イベントを実施し、地元の方との交流を通じ、地域の活性化や販売促進を図っている。
また、花いっぱい運動と名付けた環境美化活動も実施しており、商店会全体を明るく保っている。</t>
    <rPh sb="13" eb="16">
      <t>ヒガシオガワ</t>
    </rPh>
    <rPh sb="16" eb="18">
      <t>チク</t>
    </rPh>
    <rPh sb="19" eb="21">
      <t>チュウシン</t>
    </rPh>
    <rPh sb="22" eb="24">
      <t>イチ</t>
    </rPh>
    <rPh sb="26" eb="30">
      <t>ジモトミッチャク</t>
    </rPh>
    <rPh sb="31" eb="34">
      <t>ショウテンカイ</t>
    </rPh>
    <rPh sb="35" eb="37">
      <t>シュウヘン</t>
    </rPh>
    <rPh sb="40" eb="42">
      <t>ハイコウ</t>
    </rPh>
    <rPh sb="46" eb="47">
      <t>キュウ</t>
    </rPh>
    <rPh sb="47" eb="50">
      <t>ウエノダイ</t>
    </rPh>
    <rPh sb="50" eb="53">
      <t>チュウガッコウ</t>
    </rPh>
    <rPh sb="57" eb="59">
      <t>ゲンザイ</t>
    </rPh>
    <rPh sb="59" eb="60">
      <t>マチ</t>
    </rPh>
    <rPh sb="85" eb="90">
      <t>トクサンヒンハンバイ</t>
    </rPh>
    <rPh sb="90" eb="91">
      <t>ショ</t>
    </rPh>
    <rPh sb="95" eb="97">
      <t>カツヨウ</t>
    </rPh>
    <rPh sb="98" eb="101">
      <t>ホンカクカ</t>
    </rPh>
    <rPh sb="103" eb="106">
      <t>カッセイカ</t>
    </rPh>
    <rPh sb="107" eb="108">
      <t>スス</t>
    </rPh>
    <rPh sb="113" eb="115">
      <t>コンゴ</t>
    </rPh>
    <rPh sb="119" eb="120">
      <t>オオ</t>
    </rPh>
    <rPh sb="122" eb="123">
      <t>ヒト</t>
    </rPh>
    <rPh sb="124" eb="127">
      <t>ヒガシオガワ</t>
    </rPh>
    <rPh sb="127" eb="129">
      <t>チク</t>
    </rPh>
    <rPh sb="130" eb="131">
      <t>オトズ</t>
    </rPh>
    <rPh sb="136" eb="138">
      <t>キタイ</t>
    </rPh>
    <rPh sb="143" eb="148">
      <t>ジモトミッチャクガタ</t>
    </rPh>
    <rPh sb="149" eb="152">
      <t>ショウキボ</t>
    </rPh>
    <rPh sb="153" eb="156">
      <t>ショウテンカイ</t>
    </rPh>
    <rPh sb="162" eb="163">
      <t>アキ</t>
    </rPh>
    <rPh sb="169" eb="171">
      <t>サイマツ</t>
    </rPh>
    <rPh sb="179" eb="181">
      <t>カクシュ</t>
    </rPh>
    <rPh sb="186" eb="188">
      <t>ジッシ</t>
    </rPh>
    <rPh sb="190" eb="192">
      <t>ジモト</t>
    </rPh>
    <rPh sb="193" eb="194">
      <t>カタ</t>
    </rPh>
    <rPh sb="196" eb="198">
      <t>コウリュウ</t>
    </rPh>
    <rPh sb="199" eb="200">
      <t>ツウ</t>
    </rPh>
    <rPh sb="202" eb="204">
      <t>チイキ</t>
    </rPh>
    <rPh sb="205" eb="208">
      <t>カッセイカ</t>
    </rPh>
    <rPh sb="209" eb="213">
      <t>ハンバイソクシン</t>
    </rPh>
    <rPh sb="214" eb="215">
      <t>ハカ</t>
    </rPh>
    <rPh sb="224" eb="225">
      <t>ハナ</t>
    </rPh>
    <rPh sb="229" eb="231">
      <t>ウンドウ</t>
    </rPh>
    <rPh sb="232" eb="234">
      <t>ナヅ</t>
    </rPh>
    <rPh sb="236" eb="240">
      <t>カンキョウビカ</t>
    </rPh>
    <rPh sb="240" eb="242">
      <t>カツドウ</t>
    </rPh>
    <rPh sb="243" eb="245">
      <t>ジッシ</t>
    </rPh>
    <rPh sb="250" eb="253">
      <t>ショウテンカイ</t>
    </rPh>
    <rPh sb="253" eb="255">
      <t>ゼンタイ</t>
    </rPh>
    <rPh sb="256" eb="257">
      <t>アカ</t>
    </rPh>
    <rPh sb="259" eb="260">
      <t>タモ</t>
    </rPh>
    <phoneticPr fontId="5"/>
  </si>
  <si>
    <t>スーバーマーケット、カフェ、日用品の販売など</t>
    <rPh sb="14" eb="17">
      <t>ニチヨウヒン</t>
    </rPh>
    <rPh sb="18" eb="20">
      <t>ハンバイ</t>
    </rPh>
    <phoneticPr fontId="5"/>
  </si>
  <si>
    <t>③⑤</t>
    <phoneticPr fontId="5"/>
  </si>
  <si>
    <t>旧上野台中学校サテライトオフィス、道の駅おがわまち、旧下里分校カタクリとニリンソウの里、仙元山見晴らしの丘公園</t>
    <phoneticPr fontId="5"/>
  </si>
  <si>
    <t>小川町中央商店街協同組合</t>
    <rPh sb="8" eb="10">
      <t>キョウドウ</t>
    </rPh>
    <rPh sb="10" eb="12">
      <t>クミアイ</t>
    </rPh>
    <phoneticPr fontId="8"/>
  </si>
  <si>
    <t>鳩山町</t>
  </si>
  <si>
    <t>鳩山ニュータウン中央商店会</t>
  </si>
  <si>
    <t>鳩山ニュータウン内いちょう通り沿い</t>
  </si>
  <si>
    <t>鳩山町コミュニティ・マルシェ、鳩山町役場東出張所、鳩山町ふれあいセンター</t>
  </si>
  <si>
    <t>今宿商店街</t>
  </si>
  <si>
    <t>鳩山町大字今宿地内県道沿い</t>
  </si>
  <si>
    <t>鳩山町商工会、鳩山町今宿コミュニティセンター</t>
  </si>
  <si>
    <t>プチプラザ商店街</t>
  </si>
  <si>
    <t>鳩山ニュータウン松ヶ丘3丁目</t>
  </si>
  <si>
    <t>鳩山町立図書館、鳩山町多世代活動交流センター、鳩山町地域包括ケアセンター</t>
  </si>
  <si>
    <t>横瀬町</t>
    <rPh sb="0" eb="3">
      <t>ヨコゼマチ</t>
    </rPh>
    <phoneticPr fontId="17"/>
  </si>
  <si>
    <t>（一社）横瀬町観光協会</t>
    <rPh sb="1" eb="3">
      <t>イッシャ</t>
    </rPh>
    <rPh sb="4" eb="7">
      <t>ヨコゼマチ</t>
    </rPh>
    <rPh sb="7" eb="9">
      <t>カンコウ</t>
    </rPh>
    <rPh sb="9" eb="11">
      <t>キョウカイ</t>
    </rPh>
    <phoneticPr fontId="17"/>
  </si>
  <si>
    <t>秩父郡横瀬町大字芦ヶ久保</t>
    <rPh sb="0" eb="3">
      <t>チチブグン</t>
    </rPh>
    <rPh sb="3" eb="8">
      <t>ヨコゼマチオオアザ</t>
    </rPh>
    <rPh sb="8" eb="12">
      <t>アシガクボ</t>
    </rPh>
    <phoneticPr fontId="10"/>
  </si>
  <si>
    <t>長瀞町</t>
  </si>
  <si>
    <t>はつらつ長瀞商店会</t>
    <rPh sb="4" eb="6">
      <t>ナガトロ</t>
    </rPh>
    <rPh sb="6" eb="9">
      <t>ショウテンカイ</t>
    </rPh>
    <phoneticPr fontId="10"/>
  </si>
  <si>
    <t>長瀞町長瀞</t>
    <rPh sb="0" eb="2">
      <t>ながとろ</t>
    </rPh>
    <rPh sb="2" eb="3">
      <t>まち</t>
    </rPh>
    <rPh sb="3" eb="5">
      <t>ながとろ</t>
    </rPh>
    <phoneticPr fontId="17" type="Hiragana"/>
  </si>
  <si>
    <t>随時</t>
    <rPh sb="0" eb="2">
      <t>ずいじ</t>
    </rPh>
    <phoneticPr fontId="17" type="Hiragana"/>
  </si>
  <si>
    <t>年間約300万人以上の人が徒歩で通行。季節変動が激しい。</t>
  </si>
  <si>
    <t>年22,000円</t>
    <rPh sb="0" eb="1">
      <t>ねん</t>
    </rPh>
    <rPh sb="7" eb="8">
      <t>えん</t>
    </rPh>
    <phoneticPr fontId="17" type="Hiragana"/>
  </si>
  <si>
    <t>飲食業</t>
  </si>
  <si>
    <t>岩畳宝、登山神社</t>
  </si>
  <si>
    <t>ちちぶ地域創業支援事業</t>
  </si>
  <si>
    <t>この事業はサポート窓口の開設、「創業塾」の開講などにより、秩父地域内で創業を希望する方々を応援していきます。「特定創業支援事業」に位置づけられた支援を受けることにより、「証明書」が発行され、創業者向けの信用保証の拡充や株式会社の設立時の登記に係る登録免許税の軽減といったメリットがあります。</t>
  </si>
  <si>
    <t>長瀞町中小企業融資制度資金借入利子補給</t>
  </si>
  <si>
    <t>長瀞町中小企業融資制度資金借入利子補給に関する条例、規則に基づき、町内中小企業者が株式会社日本政策金融公庫資金を借り入れた場合に利子補給を交付する制度です。</t>
  </si>
  <si>
    <t>小鹿野町</t>
  </si>
  <si>
    <t>おがのシルクロード商店会</t>
    <rPh sb="9" eb="12">
      <t>ショウテンカイ</t>
    </rPh>
    <phoneticPr fontId="17"/>
  </si>
  <si>
    <t>小鹿野町小鹿野298-1</t>
    <rPh sb="0" eb="4">
      <t>オガノマチ</t>
    </rPh>
    <rPh sb="4" eb="7">
      <t>オガノ</t>
    </rPh>
    <phoneticPr fontId="10"/>
  </si>
  <si>
    <t>理事会９回</t>
  </si>
  <si>
    <t>6,000円</t>
  </si>
  <si>
    <t>　当商店会では、中心市街地の活性化を目的とした、路地スタ、七夕フェスティバル、年末の大売り出し福引イベントなどを実施している。</t>
    <rPh sb="1" eb="2">
      <t>トウ</t>
    </rPh>
    <rPh sb="2" eb="5">
      <t>ショウテンカイ</t>
    </rPh>
    <rPh sb="8" eb="10">
      <t>チュウシン</t>
    </rPh>
    <rPh sb="10" eb="13">
      <t>シガイチ</t>
    </rPh>
    <rPh sb="14" eb="17">
      <t>カッセイカ</t>
    </rPh>
    <rPh sb="18" eb="20">
      <t>モクテキ</t>
    </rPh>
    <rPh sb="24" eb="26">
      <t>ロジ</t>
    </rPh>
    <rPh sb="29" eb="31">
      <t>タナバタ</t>
    </rPh>
    <rPh sb="39" eb="41">
      <t>ネンマツ</t>
    </rPh>
    <rPh sb="42" eb="44">
      <t>オオウ</t>
    </rPh>
    <rPh sb="45" eb="46">
      <t>ダ</t>
    </rPh>
    <rPh sb="47" eb="49">
      <t>フクビ</t>
    </rPh>
    <rPh sb="56" eb="58">
      <t>ジッシ</t>
    </rPh>
    <phoneticPr fontId="10"/>
  </si>
  <si>
    <t>ラコマート小鹿野店</t>
    <rPh sb="5" eb="8">
      <t>おがの</t>
    </rPh>
    <rPh sb="8" eb="9">
      <t>てん</t>
    </rPh>
    <phoneticPr fontId="17" type="Hiragana"/>
  </si>
  <si>
    <t>小鹿野中央病院、小鹿野町役場、小鹿野文化センター、JAちちぶ小鹿野支店、ガソリンスタンド、埼玉りそな銀行小鹿野支店</t>
  </si>
  <si>
    <t>美里町</t>
    <rPh sb="0" eb="2">
      <t>ミサト</t>
    </rPh>
    <rPh sb="2" eb="3">
      <t>マチ</t>
    </rPh>
    <phoneticPr fontId="8"/>
  </si>
  <si>
    <t>美里虹カード会</t>
  </si>
  <si>
    <t>児玉郡美里町大字木部323-3</t>
    <rPh sb="0" eb="3">
      <t>コダマグン</t>
    </rPh>
    <rPh sb="3" eb="6">
      <t>ミサトマチ</t>
    </rPh>
    <rPh sb="6" eb="8">
      <t>オオアザ</t>
    </rPh>
    <rPh sb="8" eb="10">
      <t>キベ</t>
    </rPh>
    <phoneticPr fontId="5"/>
  </si>
  <si>
    <t>寄居町</t>
  </si>
  <si>
    <t>岩崎商店会</t>
  </si>
  <si>
    <t>埼玉県大里郡寄居町大字桜沢</t>
    <rPh sb="0" eb="3">
      <t>サイタマケン</t>
    </rPh>
    <rPh sb="3" eb="9">
      <t>オオサトグンヨリイマチ</t>
    </rPh>
    <rPh sb="9" eb="11">
      <t>オオアザ</t>
    </rPh>
    <rPh sb="11" eb="13">
      <t>サクラザワ</t>
    </rPh>
    <phoneticPr fontId="10"/>
  </si>
  <si>
    <t>駐車場、看板（2つ）の管理。</t>
    <rPh sb="0" eb="3">
      <t>チュウシャジョウ</t>
    </rPh>
    <rPh sb="4" eb="6">
      <t>カンバン</t>
    </rPh>
    <rPh sb="11" eb="13">
      <t>カンリ</t>
    </rPh>
    <phoneticPr fontId="10"/>
  </si>
  <si>
    <t>③路線沿い(バス等)</t>
    <rPh sb="1" eb="3">
      <t>ロセン</t>
    </rPh>
    <rPh sb="3" eb="4">
      <t>ゾ</t>
    </rPh>
    <rPh sb="8" eb="9">
      <t>トウ</t>
    </rPh>
    <phoneticPr fontId="10"/>
  </si>
  <si>
    <t>玉淀駅、JAふかや 寄居中央支店</t>
  </si>
  <si>
    <t>特定創業支援等事業</t>
  </si>
  <si>
    <t>これから創業される方、創業後間もない方を対象に、
「経営」「財務」「人材育成」「販路開拓」の知識習得を
目的として継続的に行う支援</t>
  </si>
  <si>
    <t>空き店舗等活用補助金</t>
  </si>
  <si>
    <t>対象区域内の空き店舗を活用する
出店者に店舗改装費用と宣伝広告費の
一部を補助</t>
  </si>
  <si>
    <t>ふるさと寄居商店会</t>
    <rPh sb="4" eb="6">
      <t>ヨリイ</t>
    </rPh>
    <rPh sb="6" eb="9">
      <t>ショウテンカイ</t>
    </rPh>
    <phoneticPr fontId="17"/>
  </si>
  <si>
    <t>埼玉県大里郡寄居町大字寄居</t>
    <rPh sb="0" eb="3">
      <t>サイタマケン</t>
    </rPh>
    <rPh sb="3" eb="11">
      <t>オオサトグンヨリイマチオオアザ</t>
    </rPh>
    <rPh sb="11" eb="13">
      <t>ヨリイ</t>
    </rPh>
    <phoneticPr fontId="10"/>
  </si>
  <si>
    <t>ピーク時間帯は、中高生、大学生の通学時間帯。通行量は18時台が多く、19時台では減少。</t>
  </si>
  <si>
    <t>年6000円</t>
    <rPh sb="0" eb="1">
      <t>ネン</t>
    </rPh>
    <rPh sb="5" eb="6">
      <t>エン</t>
    </rPh>
    <phoneticPr fontId="10"/>
  </si>
  <si>
    <t>【取組】令和５年度地域商業・商店街活動応援事業として「関係人口の増加、新事業の創出に繋げる空き店舗調査事業」を実施。</t>
    <rPh sb="1" eb="3">
      <t>トリク</t>
    </rPh>
    <rPh sb="55" eb="57">
      <t>ジッシ</t>
    </rPh>
    <phoneticPr fontId="10"/>
  </si>
  <si>
    <t>製造小売業、飲食業</t>
    <rPh sb="0" eb="2">
      <t>セイゾウ</t>
    </rPh>
    <rPh sb="2" eb="5">
      <t>コウリギョウ</t>
    </rPh>
    <rPh sb="6" eb="8">
      <t>インショク</t>
    </rPh>
    <rPh sb="8" eb="9">
      <t>ギョウ</t>
    </rPh>
    <phoneticPr fontId="10"/>
  </si>
  <si>
    <t>②駅前、③路線沿い(バス等)</t>
    <rPh sb="1" eb="3">
      <t>エキマエ</t>
    </rPh>
    <rPh sb="5" eb="7">
      <t>ロセン</t>
    </rPh>
    <rPh sb="7" eb="8">
      <t>ゾ</t>
    </rPh>
    <rPh sb="12" eb="13">
      <t>トウ</t>
    </rPh>
    <phoneticPr fontId="10"/>
  </si>
  <si>
    <t>寄居駅、Ｙｏｔｔｅｃｏ、ＹＯＲＩＢＡ、雀宮公園、ベルク フォルテ寄居店</t>
  </si>
  <si>
    <t>宮代町</t>
  </si>
  <si>
    <t>大学通り商店会</t>
  </si>
  <si>
    <t>宮代町本田1丁目～5丁目</t>
    <rPh sb="10" eb="12">
      <t>チョウメ</t>
    </rPh>
    <phoneticPr fontId="5"/>
  </si>
  <si>
    <t>年４回（５月、７月、１１月、３月）</t>
    <phoneticPr fontId="5"/>
  </si>
  <si>
    <t>２，０００人／１日（平日）</t>
    <phoneticPr fontId="5"/>
  </si>
  <si>
    <t>1ヶ月
1,500円</t>
    <rPh sb="2" eb="3">
      <t>ゲツ</t>
    </rPh>
    <rPh sb="9" eb="10">
      <t>エン</t>
    </rPh>
    <phoneticPr fontId="5"/>
  </si>
  <si>
    <t>魚屋、肉屋、八百屋、オープンカフェなど</t>
  </si>
  <si>
    <t>③路線沿い(バス等)</t>
    <rPh sb="1" eb="4">
      <t>ロセンゾ</t>
    </rPh>
    <rPh sb="8" eb="9">
      <t>トウ</t>
    </rPh>
    <phoneticPr fontId="5"/>
  </si>
  <si>
    <t>クスリのアオキ</t>
    <phoneticPr fontId="5"/>
  </si>
  <si>
    <t>商工業活性化事業補助金</t>
  </si>
  <si>
    <t>町内の商工業者（中小企業者に限る。以下同じ）が商工業の活性化を目的として行う事業に要する経費について、一部助成を行う事業です。メニューは、空き店舗活用事業、経営改善事業、事業承継促進事業があり、補助率は２分の１以内で事業ごとに限度額が定められています。</t>
  </si>
  <si>
    <t>宮代町創業促進事業補助金</t>
  </si>
  <si>
    <t>町内の産業振興、新規雇用の創出及び定住促進を図るため、町内で小規模企業者として創業する方又は申請時において創業の日から1年を経過していない小規模企業者に創業にかかる経費の一部を補助します。
補助率は２分の１以内で限度額は20万円（千円未満切捨て）です。</t>
    <phoneticPr fontId="5"/>
  </si>
  <si>
    <t>東武動物公園駅西口商店会</t>
  </si>
  <si>
    <t>宮代町中央1丁目～3丁目
宮代町笠原1丁目～2丁目
宮代町山崎
の一部</t>
    <rPh sb="3" eb="5">
      <t>チュウオウ</t>
    </rPh>
    <rPh sb="6" eb="8">
      <t>チョウメ</t>
    </rPh>
    <rPh sb="10" eb="12">
      <t>チョウメ</t>
    </rPh>
    <rPh sb="13" eb="16">
      <t>ミヤシロマチ</t>
    </rPh>
    <rPh sb="16" eb="18">
      <t>カサハラ</t>
    </rPh>
    <rPh sb="19" eb="21">
      <t>チョウメ</t>
    </rPh>
    <rPh sb="23" eb="25">
      <t>チョウメ</t>
    </rPh>
    <rPh sb="26" eb="29">
      <t>ミヤシロマチ</t>
    </rPh>
    <rPh sb="29" eb="31">
      <t>ヤマザキ</t>
    </rPh>
    <rPh sb="33" eb="35">
      <t>イチブ</t>
    </rPh>
    <phoneticPr fontId="5"/>
  </si>
  <si>
    <t>１か月
1,200円</t>
    <phoneticPr fontId="5"/>
  </si>
  <si>
    <t>魚屋、肉屋</t>
  </si>
  <si>
    <t>東武ストア
無印良品
セキ薬品</t>
    <rPh sb="0" eb="2">
      <t>トウブ</t>
    </rPh>
    <rPh sb="6" eb="8">
      <t>ムジルシ</t>
    </rPh>
    <rPh sb="8" eb="10">
      <t>リョウヒン</t>
    </rPh>
    <rPh sb="13" eb="15">
      <t>ヤクヒン</t>
    </rPh>
    <phoneticPr fontId="5"/>
  </si>
  <si>
    <t>東武動物公園駅、コミュニティセンター進修館、東武動物公園、新しい村、駅前商業施設</t>
    <phoneticPr fontId="5"/>
  </si>
  <si>
    <t>町内の産業振興、新規雇用の創出及び定住促進を図るため、町内で小規模企業者として創業する方又は申請時において創業の日から1年を経過していない小規模企業者に創業にかかる経費の一部を補助します。
補助率は２分の１以内で限度額は20万円（千円未満切捨て）です。</t>
    <phoneticPr fontId="5"/>
  </si>
  <si>
    <t>東武動物公園駅東口商店会</t>
  </si>
  <si>
    <t>宮代町百間5丁目</t>
    <phoneticPr fontId="5"/>
  </si>
  <si>
    <t>年2回～3回</t>
    <rPh sb="0" eb="1">
      <t>ネン</t>
    </rPh>
    <rPh sb="2" eb="3">
      <t>カイ</t>
    </rPh>
    <rPh sb="5" eb="6">
      <t>カイ</t>
    </rPh>
    <phoneticPr fontId="5"/>
  </si>
  <si>
    <t>2万人/日</t>
    <rPh sb="1" eb="3">
      <t>マンニン</t>
    </rPh>
    <rPh sb="4" eb="5">
      <t>ニチ</t>
    </rPh>
    <phoneticPr fontId="5"/>
  </si>
  <si>
    <t>食品関係、銀行、新しい村の東口への出店</t>
    <phoneticPr fontId="5"/>
  </si>
  <si>
    <t>東武動物公園、百間公民館、宮代町立東小学校</t>
    <rPh sb="0" eb="2">
      <t>トウブ</t>
    </rPh>
    <rPh sb="16" eb="17">
      <t>タ</t>
    </rPh>
    <phoneticPr fontId="5"/>
  </si>
  <si>
    <t>杉戸町</t>
    <rPh sb="0" eb="3">
      <t>スギトマチ</t>
    </rPh>
    <phoneticPr fontId="8"/>
  </si>
  <si>
    <t>高野台商店会</t>
  </si>
  <si>
    <t>埼玉県北葛飾郡杉戸町高野台西1丁目付近</t>
    <rPh sb="10" eb="13">
      <t>タカノダイ</t>
    </rPh>
    <rPh sb="13" eb="14">
      <t>ニシ</t>
    </rPh>
    <rPh sb="15" eb="17">
      <t>チョウメ</t>
    </rPh>
    <rPh sb="17" eb="19">
      <t>フキン</t>
    </rPh>
    <phoneticPr fontId="5"/>
  </si>
  <si>
    <t>杉戸高野台駅、杉戸西近隣公園</t>
    <phoneticPr fontId="5"/>
  </si>
  <si>
    <t>高野団地商栄会</t>
  </si>
  <si>
    <t>埼玉県北葛飾郡杉戸町下高野１丁目</t>
    <rPh sb="10" eb="13">
      <t>シモタカノ</t>
    </rPh>
    <rPh sb="14" eb="16">
      <t>チョウメ</t>
    </rPh>
    <phoneticPr fontId="5"/>
  </si>
  <si>
    <t>フレッシュタウン商店会</t>
  </si>
  <si>
    <t>埼玉県北葛飾郡杉戸町杉戸</t>
    <rPh sb="10" eb="12">
      <t>スギト</t>
    </rPh>
    <phoneticPr fontId="5"/>
  </si>
  <si>
    <t>杉戸中央商店会</t>
    <rPh sb="0" eb="2">
      <t>スギト</t>
    </rPh>
    <rPh sb="2" eb="4">
      <t>チュウオウ</t>
    </rPh>
    <phoneticPr fontId="8"/>
  </si>
  <si>
    <t>埼玉県北葛飾郡杉戸町杉戸3丁目付近</t>
    <rPh sb="10" eb="12">
      <t>スギト</t>
    </rPh>
    <rPh sb="13" eb="15">
      <t>チョウメ</t>
    </rPh>
    <rPh sb="15" eb="17">
      <t>フキン</t>
    </rPh>
    <phoneticPr fontId="5"/>
  </si>
  <si>
    <t>東武動物公園駅、旧日光街道、古利根川</t>
    <phoneticPr fontId="5"/>
  </si>
  <si>
    <t xml:space="preserve">
所在地</t>
    <phoneticPr fontId="5"/>
  </si>
  <si>
    <t>新座市片山２丁目</t>
    <rPh sb="0" eb="3">
      <t>ニイザシ</t>
    </rPh>
    <rPh sb="3" eb="5">
      <t>カタヤマ</t>
    </rPh>
    <rPh sb="6" eb="8">
      <t>チョウメ</t>
    </rPh>
    <phoneticPr fontId="5"/>
  </si>
  <si>
    <t>　※未掲載の商店街組織あり。</t>
    <rPh sb="2" eb="5">
      <t>ミケイサイ</t>
    </rPh>
    <rPh sb="6" eb="9">
      <t>ショウテンガイ</t>
    </rPh>
    <rPh sb="9" eb="11">
      <t>ソシキ</t>
    </rPh>
    <phoneticPr fontId="5"/>
  </si>
  <si>
    <t>令和6年度商店街組織一覧　（商店街組織数：771）</t>
    <rPh sb="10" eb="12">
      <t>イチラン</t>
    </rPh>
    <rPh sb="14" eb="17">
      <t>ショウテンガイ</t>
    </rPh>
    <rPh sb="17" eb="19">
      <t>ソシキ</t>
    </rPh>
    <rPh sb="19" eb="2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</si>
</sst>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27">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u/>
      <sz val="11"/>
      <color theme="10"/>
      <name val="ＭＳ Ｐゴシック"/>
      <family val="2"/>
      <charset val="128"/>
    </font>
    <font>
      <sz val="12"/>
      <name val="メイリオ"/>
      <family val="3"/>
      <charset val="128"/>
    </font>
    <font>
      <sz val="6"/>
      <name val="ＭＳ Ｐゴシック"/>
      <family val="2"/>
      <charset val="128"/>
    </font>
    <font>
      <b/>
      <sz val="12"/>
      <name val="メイリオ"/>
      <family val="3"/>
      <charset val="128"/>
    </font>
    <font>
      <b/>
      <sz val="28"/>
      <name val="メイリオ"/>
      <family val="3"/>
      <charset val="128"/>
    </font>
    <font>
      <sz val="6"/>
      <name val="游ゴシック"/>
      <family val="2"/>
      <charset val="128"/>
      <scheme val="minor"/>
    </font>
    <font>
      <sz val="11"/>
      <color theme="1"/>
      <name val="游ゴシック"/>
      <family val="2"/>
      <charset val="128"/>
      <scheme val="minor"/>
    </font>
    <font>
      <sz val="6"/>
      <name val="ＭＳ Ｐゴシック"/>
      <family val="3"/>
    </font>
    <font>
      <sz val="10"/>
      <color theme="1"/>
      <name val="Arial"/>
      <family val="2"/>
    </font>
    <font>
      <sz val="11"/>
      <name val="ＭＳ Ｐゴシック"/>
      <family val="3"/>
      <charset val="128"/>
    </font>
    <font>
      <u/>
      <sz val="12"/>
      <name val="メイリオ"/>
      <family val="3"/>
      <charset val="128"/>
    </font>
    <font>
      <sz val="12"/>
      <name val="HG丸ｺﾞｼｯｸM-PRO"/>
      <family val="3"/>
      <charset val="128"/>
    </font>
    <font>
      <sz val="12"/>
      <color rgb="FFFF0000"/>
      <name val="HG丸ｺﾞｼｯｸM-PRO"/>
      <family val="3"/>
      <charset val="128"/>
    </font>
    <font>
      <sz val="12"/>
      <color theme="1"/>
      <name val="HG丸ｺﾞｼｯｸM-PRO"/>
      <family val="3"/>
      <charset val="128"/>
    </font>
    <font>
      <sz val="6"/>
      <name val="游ゴシック"/>
      <family val="3"/>
      <charset val="128"/>
    </font>
    <font>
      <sz val="16"/>
      <name val="メイリオ"/>
      <family val="3"/>
      <charset val="128"/>
    </font>
    <font>
      <sz val="6"/>
      <name val="游ゴシック"/>
      <family val="3"/>
    </font>
    <font>
      <sz val="10"/>
      <name val="ＭＳ Ｐゴシック"/>
      <family val="3"/>
    </font>
    <font>
      <sz val="6"/>
      <name val="ＭＳ Ｐゴシック"/>
      <family val="3"/>
      <charset val="128"/>
    </font>
    <font>
      <sz val="10"/>
      <name val="ＭＳ Ｐゴシック"/>
      <family val="3"/>
      <charset val="128"/>
    </font>
    <font>
      <strike/>
      <sz val="12"/>
      <name val="メイリオ"/>
      <family val="3"/>
      <charset val="128"/>
    </font>
    <font>
      <b/>
      <sz val="14"/>
      <color indexed="81"/>
      <name val="游ゴシック"/>
      <family val="3"/>
      <charset val="128"/>
      <scheme val="minor"/>
    </font>
    <font>
      <sz val="14"/>
      <color indexed="81"/>
      <name val="游ゴシック"/>
      <family val="3"/>
      <charset val="128"/>
      <scheme val="minor"/>
    </font>
    <font>
      <b/>
      <sz val="14"/>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top/>
      <bottom style="thin">
        <color auto="1"/>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0">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9" fillId="0" borderId="0">
      <alignment vertical="center"/>
    </xf>
    <xf numFmtId="0" fontId="1" fillId="0" borderId="0">
      <alignment vertical="center"/>
    </xf>
    <xf numFmtId="0" fontId="12" fillId="0" borderId="0"/>
    <xf numFmtId="0" fontId="12" fillId="0" borderId="0"/>
    <xf numFmtId="0" fontId="3" fillId="0" borderId="0" applyNumberFormat="0" applyFill="0" applyBorder="0" applyProtection="0"/>
    <xf numFmtId="38" fontId="1" fillId="0" borderId="0" applyFont="0" applyFill="0" applyBorder="0" applyProtection="0"/>
  </cellStyleXfs>
  <cellXfs count="120">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Fill="1" applyBorder="1">
      <alignment vertical="center"/>
    </xf>
    <xf numFmtId="0" fontId="7" fillId="0" borderId="0" xfId="0" applyFont="1" applyAlignment="1">
      <alignment horizontal="lef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horizontal="centerContinuous" vertical="center"/>
    </xf>
    <xf numFmtId="0" fontId="6" fillId="2" borderId="2" xfId="0" applyFont="1" applyFill="1" applyBorder="1" applyAlignment="1">
      <alignment horizontal="centerContinuous" vertical="center"/>
    </xf>
    <xf numFmtId="0" fontId="6" fillId="2" borderId="3" xfId="0" applyFont="1" applyFill="1" applyBorder="1" applyAlignment="1">
      <alignment vertical="center"/>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4" xfId="0" applyFont="1" applyFill="1" applyBorder="1" applyAlignment="1">
      <alignment vertical="center"/>
    </xf>
    <xf numFmtId="0" fontId="6" fillId="2" borderId="2" xfId="0" applyFont="1" applyFill="1" applyBorder="1" applyAlignment="1">
      <alignment vertical="center" wrapText="1"/>
    </xf>
    <xf numFmtId="0" fontId="6" fillId="2" borderId="5" xfId="0" applyFont="1" applyFill="1" applyBorder="1" applyAlignment="1">
      <alignment horizontal="centerContinuous" vertical="center"/>
    </xf>
    <xf numFmtId="0" fontId="6" fillId="2" borderId="6" xfId="0" applyFont="1" applyFill="1" applyBorder="1" applyAlignment="1">
      <alignment horizontal="centerContinuous" vertical="center"/>
    </xf>
    <xf numFmtId="0" fontId="6" fillId="2" borderId="7" xfId="0" applyFont="1" applyFill="1" applyBorder="1" applyAlignment="1">
      <alignment horizontal="centerContinuous" vertical="center"/>
    </xf>
    <xf numFmtId="0" fontId="6" fillId="2" borderId="6" xfId="0" applyFont="1" applyFill="1" applyBorder="1" applyAlignment="1">
      <alignment vertical="center"/>
    </xf>
    <xf numFmtId="0" fontId="6" fillId="0" borderId="0" xfId="0" applyFont="1" applyFill="1" applyBorder="1" applyAlignment="1">
      <alignment horizontal="center" vertical="center" wrapText="1"/>
    </xf>
    <xf numFmtId="0" fontId="6" fillId="2" borderId="8"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10" xfId="0" applyFont="1" applyFill="1" applyBorder="1" applyAlignment="1">
      <alignment horizontal="centerContinuous" vertical="top" wrapText="1"/>
    </xf>
    <xf numFmtId="0" fontId="6" fillId="2" borderId="9" xfId="0" applyFont="1" applyFill="1" applyBorder="1" applyAlignment="1">
      <alignment horizontal="centerContinuous" vertical="top"/>
    </xf>
    <xf numFmtId="0" fontId="6" fillId="2" borderId="10" xfId="0" applyFont="1" applyFill="1" applyBorder="1" applyAlignment="1">
      <alignment horizontal="center" vertical="top" wrapText="1"/>
    </xf>
    <xf numFmtId="0" fontId="6" fillId="2" borderId="11" xfId="0" applyFont="1" applyFill="1" applyBorder="1" applyAlignment="1">
      <alignment horizontal="center" vertical="top"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4" fillId="2" borderId="6" xfId="4" applyFont="1" applyFill="1" applyBorder="1" applyAlignment="1">
      <alignment horizontal="center" vertical="center"/>
    </xf>
    <xf numFmtId="0" fontId="4" fillId="0" borderId="6" xfId="4" applyFont="1" applyFill="1" applyBorder="1" applyAlignment="1">
      <alignment horizontal="center" vertical="center"/>
    </xf>
    <xf numFmtId="0" fontId="4" fillId="0" borderId="7" xfId="4" applyFont="1" applyFill="1" applyBorder="1" applyAlignment="1">
      <alignment horizontal="left" vertical="center"/>
    </xf>
    <xf numFmtId="0" fontId="4" fillId="0" borderId="5" xfId="4" applyFont="1" applyFill="1" applyBorder="1" applyAlignment="1">
      <alignment horizontal="left" vertical="center" wrapText="1" shrinkToFit="1"/>
    </xf>
    <xf numFmtId="0" fontId="4" fillId="0" borderId="6" xfId="5" applyFont="1" applyFill="1" applyBorder="1" applyAlignment="1">
      <alignment horizontal="left" vertical="center" wrapText="1" shrinkToFit="1"/>
    </xf>
    <xf numFmtId="0" fontId="4" fillId="0" borderId="6" xfId="0" applyFont="1" applyBorder="1" applyAlignment="1">
      <alignment horizontal="left" vertical="center" wrapText="1"/>
    </xf>
    <xf numFmtId="0" fontId="4" fillId="0" borderId="6" xfId="5" applyFont="1" applyBorder="1" applyAlignment="1">
      <alignment horizontal="center" vertical="center" wrapText="1" shrinkToFit="1"/>
    </xf>
    <xf numFmtId="57" fontId="4" fillId="0" borderId="6" xfId="5" applyNumberFormat="1" applyFont="1" applyBorder="1" applyAlignment="1">
      <alignment horizontal="center" vertical="center" wrapText="1" shrinkToFit="1"/>
    </xf>
    <xf numFmtId="0" fontId="4" fillId="0" borderId="6" xfId="0" applyFont="1" applyFill="1" applyBorder="1" applyAlignment="1">
      <alignment horizontal="left" vertical="center" wrapText="1"/>
    </xf>
    <xf numFmtId="0" fontId="4" fillId="0" borderId="6" xfId="5" applyFont="1" applyBorder="1" applyAlignment="1">
      <alignment horizontal="left" vertical="center" wrapText="1"/>
    </xf>
    <xf numFmtId="0" fontId="4" fillId="0" borderId="6" xfId="5" applyFont="1" applyBorder="1" applyAlignment="1">
      <alignment horizontal="center" vertical="center" wrapText="1"/>
    </xf>
    <xf numFmtId="0" fontId="4" fillId="0" borderId="6" xfId="5" applyFont="1" applyFill="1" applyBorder="1" applyAlignment="1">
      <alignment horizontal="left" vertical="center" wrapText="1"/>
    </xf>
    <xf numFmtId="0" fontId="4" fillId="0" borderId="0" xfId="4" applyFont="1" applyFill="1">
      <alignment vertical="center"/>
    </xf>
    <xf numFmtId="0" fontId="4" fillId="0" borderId="6" xfId="0" applyFont="1" applyBorder="1" applyAlignment="1">
      <alignment horizontal="left" vertical="center" wrapText="1" shrinkToFit="1"/>
    </xf>
    <xf numFmtId="49" fontId="4" fillId="0" borderId="6" xfId="5" applyNumberFormat="1" applyFont="1" applyFill="1" applyBorder="1" applyAlignment="1">
      <alignment horizontal="left" vertical="center" wrapText="1"/>
    </xf>
    <xf numFmtId="0" fontId="4" fillId="0" borderId="6" xfId="5" applyFont="1" applyFill="1" applyBorder="1" applyAlignment="1">
      <alignment horizontal="center" vertical="center" wrapText="1" shrinkToFit="1"/>
    </xf>
    <xf numFmtId="57" fontId="4" fillId="0" borderId="6" xfId="5" applyNumberFormat="1" applyFont="1" applyFill="1" applyBorder="1" applyAlignment="1">
      <alignment horizontal="center" vertical="center" wrapText="1" shrinkToFit="1"/>
    </xf>
    <xf numFmtId="0" fontId="4" fillId="0" borderId="6" xfId="5" applyFont="1" applyFill="1" applyBorder="1" applyAlignment="1">
      <alignment horizontal="center" vertical="center" wrapText="1"/>
    </xf>
    <xf numFmtId="0" fontId="4" fillId="0" borderId="6" xfId="6" applyFont="1" applyBorder="1" applyAlignment="1">
      <alignment horizontal="left" vertical="center" wrapText="1"/>
    </xf>
    <xf numFmtId="0" fontId="4" fillId="0" borderId="7" xfId="5" applyFont="1" applyFill="1" applyBorder="1" applyAlignment="1">
      <alignment horizontal="left" vertical="center" wrapText="1" shrinkToFit="1"/>
    </xf>
    <xf numFmtId="0" fontId="4" fillId="0" borderId="5" xfId="5" applyFont="1" applyFill="1" applyBorder="1" applyAlignment="1">
      <alignment horizontal="left" vertical="center" wrapText="1" shrinkToFit="1"/>
    </xf>
    <xf numFmtId="0" fontId="4" fillId="0" borderId="6" xfId="7" applyFont="1" applyBorder="1" applyAlignment="1">
      <alignment horizontal="left" vertical="center" wrapText="1" shrinkToFit="1"/>
    </xf>
    <xf numFmtId="3" fontId="4" fillId="0" borderId="6" xfId="5" applyNumberFormat="1" applyFont="1" applyBorder="1" applyAlignment="1">
      <alignment horizontal="center" vertical="center" wrapText="1" shrinkToFit="1"/>
    </xf>
    <xf numFmtId="0" fontId="4" fillId="0" borderId="6" xfId="5" applyFont="1" applyBorder="1" applyAlignment="1">
      <alignment horizontal="left" vertical="center" wrapText="1" shrinkToFit="1"/>
    </xf>
    <xf numFmtId="0" fontId="13" fillId="0" borderId="6" xfId="8" applyFont="1" applyFill="1" applyBorder="1" applyAlignment="1">
      <alignment horizontal="left" vertical="center" wrapText="1"/>
    </xf>
    <xf numFmtId="0" fontId="4" fillId="0" borderId="0" xfId="0" applyFont="1" applyFill="1">
      <alignment vertical="center"/>
    </xf>
    <xf numFmtId="0" fontId="4" fillId="0" borderId="6" xfId="7" quotePrefix="1" applyFont="1" applyBorder="1" applyAlignment="1">
      <alignment horizontal="left" vertical="center" wrapText="1" shrinkToFit="1"/>
    </xf>
    <xf numFmtId="0" fontId="4" fillId="0" borderId="6" xfId="0" applyFont="1" applyBorder="1" applyAlignment="1">
      <alignment horizontal="left" vertical="center"/>
    </xf>
    <xf numFmtId="0" fontId="4" fillId="0" borderId="6" xfId="5" applyFont="1" applyBorder="1" applyAlignment="1">
      <alignment horizontal="left" vertical="center"/>
    </xf>
    <xf numFmtId="0" fontId="4" fillId="0" borderId="6" xfId="0" applyFont="1" applyFill="1" applyBorder="1" applyAlignment="1">
      <alignment horizontal="left" vertical="center"/>
    </xf>
    <xf numFmtId="0" fontId="4" fillId="0" borderId="7" xfId="5" applyFont="1" applyFill="1" applyBorder="1" applyAlignment="1">
      <alignment horizontal="left" vertical="center" wrapText="1"/>
    </xf>
    <xf numFmtId="0" fontId="4" fillId="0" borderId="5" xfId="5" applyFont="1" applyFill="1" applyBorder="1" applyAlignment="1">
      <alignment horizontal="left" vertical="center" wrapText="1"/>
    </xf>
    <xf numFmtId="0" fontId="4" fillId="0" borderId="7" xfId="4" applyFont="1" applyFill="1" applyBorder="1" applyAlignment="1">
      <alignment horizontal="left" vertical="center" wrapText="1" shrinkToFit="1"/>
    </xf>
    <xf numFmtId="38" fontId="4" fillId="0" borderId="6" xfId="1" applyFont="1" applyFill="1" applyBorder="1" applyAlignment="1">
      <alignment horizontal="center" vertical="center" wrapText="1" shrinkToFit="1"/>
    </xf>
    <xf numFmtId="38" fontId="4" fillId="0" borderId="6" xfId="9" applyFont="1" applyFill="1" applyBorder="1" applyAlignment="1">
      <alignment horizontal="center" vertical="center" wrapText="1" shrinkToFit="1"/>
    </xf>
    <xf numFmtId="0" fontId="4" fillId="0" borderId="6" xfId="5" applyFont="1" applyFill="1" applyBorder="1" applyAlignment="1">
      <alignment horizontal="center" vertical="center"/>
    </xf>
    <xf numFmtId="49" fontId="4" fillId="0" borderId="6" xfId="5" applyNumberFormat="1" applyFont="1" applyBorder="1" applyAlignment="1">
      <alignment horizontal="left" vertical="center" wrapText="1"/>
    </xf>
    <xf numFmtId="0" fontId="4" fillId="0" borderId="6" xfId="4" applyFont="1" applyFill="1" applyBorder="1" applyAlignment="1">
      <alignment horizontal="left" vertical="center" wrapText="1" shrinkToFit="1"/>
    </xf>
    <xf numFmtId="0" fontId="4" fillId="0" borderId="6" xfId="4" applyFont="1" applyFill="1" applyBorder="1" applyAlignment="1">
      <alignment horizontal="center" vertical="center" wrapText="1" shrinkToFit="1"/>
    </xf>
    <xf numFmtId="49" fontId="4" fillId="0" borderId="6" xfId="4" applyNumberFormat="1"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Fill="1" applyBorder="1" applyAlignment="1">
      <alignment horizontal="left" vertical="center" wrapText="1" shrinkToFit="1"/>
    </xf>
    <xf numFmtId="0" fontId="4" fillId="0" borderId="5"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6" xfId="0" applyFont="1" applyFill="1" applyBorder="1" applyAlignment="1">
      <alignment horizontal="center" vertical="center" wrapText="1" shrinkToFit="1"/>
    </xf>
    <xf numFmtId="57" fontId="4" fillId="0" borderId="6" xfId="0" applyNumberFormat="1" applyFont="1" applyBorder="1" applyAlignment="1">
      <alignment horizontal="center" vertical="center" wrapText="1" shrinkToFit="1"/>
    </xf>
    <xf numFmtId="0" fontId="13" fillId="0" borderId="6" xfId="0" applyFont="1" applyBorder="1" applyAlignment="1">
      <alignment horizontal="left" vertical="center" wrapText="1"/>
    </xf>
    <xf numFmtId="0" fontId="18" fillId="0" borderId="0" xfId="0" applyFont="1" applyFill="1">
      <alignment vertical="center"/>
    </xf>
    <xf numFmtId="0" fontId="4" fillId="0" borderId="7" xfId="4" applyFont="1" applyFill="1" applyBorder="1" applyAlignment="1">
      <alignment horizontal="left" vertical="center" wrapText="1"/>
    </xf>
    <xf numFmtId="0" fontId="4" fillId="0" borderId="5" xfId="4" applyFont="1" applyFill="1" applyBorder="1" applyAlignment="1">
      <alignment horizontal="left" vertical="center" wrapText="1"/>
    </xf>
    <xf numFmtId="0" fontId="4" fillId="0" borderId="6" xfId="5" applyFont="1" applyFill="1" applyBorder="1" applyAlignment="1">
      <alignment horizontal="left" vertical="center" shrinkToFit="1"/>
    </xf>
    <xf numFmtId="57" fontId="4" fillId="0" borderId="6" xfId="5" applyNumberFormat="1" applyFont="1" applyBorder="1" applyAlignment="1">
      <alignment horizontal="center" vertical="center" wrapText="1"/>
    </xf>
    <xf numFmtId="57" fontId="4" fillId="0" borderId="6" xfId="5" applyNumberFormat="1" applyFont="1" applyBorder="1" applyAlignment="1">
      <alignment horizontal="left" vertical="center" wrapText="1"/>
    </xf>
    <xf numFmtId="0" fontId="4" fillId="0" borderId="6" xfId="4" applyFont="1" applyBorder="1" applyAlignment="1">
      <alignment horizontal="left" vertical="center" wrapText="1" shrinkToFit="1"/>
    </xf>
    <xf numFmtId="0" fontId="4" fillId="0" borderId="6" xfId="4" applyFont="1" applyBorder="1" applyAlignment="1">
      <alignment horizontal="center" vertical="center" wrapText="1" shrinkToFit="1"/>
    </xf>
    <xf numFmtId="57" fontId="4" fillId="0" borderId="6" xfId="4" applyNumberFormat="1" applyFont="1" applyBorder="1" applyAlignment="1">
      <alignment horizontal="center" vertical="center" wrapText="1" shrinkToFit="1"/>
    </xf>
    <xf numFmtId="0" fontId="4" fillId="0" borderId="6" xfId="0" applyFont="1" applyBorder="1" applyAlignment="1">
      <alignment horizontal="center" vertical="center" wrapText="1" shrinkToFit="1"/>
    </xf>
    <xf numFmtId="176" fontId="4" fillId="0" borderId="6" xfId="0" applyNumberFormat="1" applyFont="1" applyBorder="1" applyAlignment="1">
      <alignment horizontal="left" vertical="center" wrapText="1"/>
    </xf>
    <xf numFmtId="0" fontId="13" fillId="0" borderId="6" xfId="3" applyFont="1" applyBorder="1" applyAlignment="1">
      <alignment horizontal="left" vertical="center" wrapText="1"/>
    </xf>
    <xf numFmtId="0" fontId="4" fillId="0" borderId="6" xfId="4" applyFont="1" applyBorder="1" applyAlignment="1">
      <alignment horizontal="left" vertical="center" wrapText="1"/>
    </xf>
    <xf numFmtId="0" fontId="13" fillId="0" borderId="6" xfId="3" applyFont="1" applyFill="1" applyBorder="1" applyAlignment="1">
      <alignment horizontal="left" vertical="center" wrapText="1"/>
    </xf>
    <xf numFmtId="0" fontId="4" fillId="0" borderId="6" xfId="4" applyFont="1" applyFill="1" applyBorder="1" applyAlignment="1">
      <alignment horizontal="left" vertical="center" wrapText="1"/>
    </xf>
    <xf numFmtId="0" fontId="4" fillId="0" borderId="6" xfId="5" applyFont="1" applyBorder="1" applyAlignment="1">
      <alignment horizontal="center" vertical="center"/>
    </xf>
    <xf numFmtId="0" fontId="4" fillId="0" borderId="7" xfId="5" applyFont="1" applyBorder="1" applyAlignment="1">
      <alignment horizontal="left" vertical="center" wrapText="1" shrinkToFit="1"/>
    </xf>
    <xf numFmtId="0" fontId="4" fillId="0" borderId="5" xfId="5" applyFont="1" applyBorder="1" applyAlignment="1">
      <alignment horizontal="left" vertical="center" wrapText="1" shrinkToFit="1"/>
    </xf>
    <xf numFmtId="0" fontId="4" fillId="0" borderId="0" xfId="5" applyFont="1" applyFill="1">
      <alignment vertical="center"/>
    </xf>
    <xf numFmtId="0" fontId="4" fillId="0" borderId="7" xfId="5" applyFont="1" applyBorder="1" applyAlignment="1">
      <alignment horizontal="left" vertical="center" wrapText="1"/>
    </xf>
    <xf numFmtId="0" fontId="4" fillId="0" borderId="5" xfId="5" applyFont="1" applyBorder="1" applyAlignment="1">
      <alignment horizontal="left" vertical="center" wrapText="1"/>
    </xf>
    <xf numFmtId="0" fontId="4" fillId="0" borderId="6" xfId="4" applyFont="1" applyBorder="1" applyAlignment="1">
      <alignment horizontal="center" vertical="center"/>
    </xf>
    <xf numFmtId="0" fontId="4" fillId="0" borderId="7" xfId="4" applyFont="1" applyBorder="1" applyAlignment="1">
      <alignment horizontal="left" vertical="center" wrapText="1" shrinkToFit="1"/>
    </xf>
    <xf numFmtId="0" fontId="4" fillId="0" borderId="5" xfId="4" applyFont="1" applyBorder="1" applyAlignment="1">
      <alignment horizontal="left" vertical="center" wrapText="1" shrinkToFit="1"/>
    </xf>
    <xf numFmtId="0" fontId="13" fillId="0" borderId="6" xfId="3" applyFont="1" applyFill="1" applyBorder="1" applyAlignment="1">
      <alignment horizontal="left" vertical="center" wrapText="1" shrinkToFit="1"/>
    </xf>
    <xf numFmtId="0" fontId="4" fillId="0" borderId="12" xfId="4" applyFont="1" applyBorder="1" applyAlignment="1">
      <alignment horizontal="center" vertical="center" wrapText="1" shrinkToFit="1"/>
    </xf>
    <xf numFmtId="0" fontId="4" fillId="0" borderId="6" xfId="5" applyNumberFormat="1" applyFont="1" applyBorder="1" applyAlignment="1">
      <alignment horizontal="center" vertical="center" wrapText="1" shrinkToFit="1"/>
    </xf>
    <xf numFmtId="0" fontId="4" fillId="0" borderId="6" xfId="0" applyFont="1" applyFill="1" applyBorder="1" applyAlignment="1">
      <alignment horizontal="center" vertical="center" wrapText="1"/>
    </xf>
    <xf numFmtId="0" fontId="4" fillId="0" borderId="6" xfId="5" applyFont="1" applyBorder="1" applyAlignment="1">
      <alignment vertical="center" wrapText="1"/>
    </xf>
    <xf numFmtId="0" fontId="13" fillId="0" borderId="6" xfId="3" applyFont="1" applyFill="1" applyBorder="1" applyAlignment="1">
      <alignment vertical="center" wrapText="1"/>
    </xf>
    <xf numFmtId="6" fontId="4" fillId="0" borderId="6" xfId="2" applyFont="1" applyFill="1" applyBorder="1" applyAlignment="1">
      <alignment horizontal="center" vertical="center" wrapText="1" shrinkToFit="1"/>
    </xf>
    <xf numFmtId="0" fontId="4" fillId="0" borderId="6" xfId="8" applyFont="1" applyFill="1" applyBorder="1" applyAlignment="1">
      <alignment horizontal="left" vertical="center" wrapText="1"/>
    </xf>
    <xf numFmtId="0" fontId="23" fillId="0" borderId="6" xfId="0" applyFont="1" applyBorder="1" applyAlignment="1">
      <alignment horizontal="left" vertical="center" wrapText="1"/>
    </xf>
    <xf numFmtId="0" fontId="4" fillId="0" borderId="6" xfId="5" applyFont="1" applyBorder="1" applyAlignment="1">
      <alignment horizontal="left" vertical="center" shrinkToFit="1"/>
    </xf>
    <xf numFmtId="0" fontId="4" fillId="0" borderId="6"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5" xfId="0" applyFont="1" applyFill="1" applyBorder="1" applyAlignment="1">
      <alignment horizontal="left" vertical="center" wrapText="1"/>
    </xf>
    <xf numFmtId="57" fontId="4" fillId="0" borderId="6" xfId="0" applyNumberFormat="1" applyFont="1" applyFill="1" applyBorder="1" applyAlignment="1">
      <alignment horizontal="center" vertical="center" wrapText="1"/>
    </xf>
    <xf numFmtId="0" fontId="4" fillId="0" borderId="0" xfId="0" applyFont="1" applyFill="1" applyAlignment="1">
      <alignment vertical="center" wrapText="1"/>
    </xf>
    <xf numFmtId="56" fontId="4" fillId="0" borderId="6" xfId="5" applyNumberFormat="1" applyFont="1" applyBorder="1" applyAlignment="1">
      <alignment horizontal="left" vertical="center" wrapText="1"/>
    </xf>
  </cellXfs>
  <cellStyles count="10">
    <cellStyle name="Normal" xfId="4" xr:uid="{68914768-49B0-412F-A8DF-167093918B1D}"/>
    <cellStyle name="Normal 2" xfId="5" xr:uid="{6C104BFA-D124-4F68-BB89-56BF19AD01D3}"/>
    <cellStyle name="ハイパーリンク" xfId="3" builtinId="8"/>
    <cellStyle name="ハイパーリンク 2" xfId="8" xr:uid="{03AA7874-A75B-4D75-B8E4-E20596DCA2EA}"/>
    <cellStyle name="桁区切り" xfId="1" builtinId="6"/>
    <cellStyle name="桁区切り 2" xfId="9" xr:uid="{F753C8CC-CFC3-4259-9CA0-E7300CB6F115}"/>
    <cellStyle name="通貨" xfId="2" builtinId="7"/>
    <cellStyle name="標準" xfId="0" builtinId="0"/>
    <cellStyle name="標準 5" xfId="7" xr:uid="{64B0B4AD-03C1-43A9-9D0E-C4012FCA8C7D}"/>
    <cellStyle name="標準_Sheet1" xfId="6" xr:uid="{48139C42-8E89-43DE-B62A-ACE50E7CD6BF}"/>
  </cellStyles>
  <dxfs count="7">
    <dxf>
      <font>
        <color rgb="FF9C0006"/>
      </font>
      <fill>
        <patternFill>
          <bgColor rgb="FFFFC7CE"/>
        </patternFill>
      </fill>
    </dxf>
    <dxf>
      <fill>
        <patternFill>
          <bgColor theme="7" tint="0.39994506668294322"/>
        </patternFill>
      </fill>
    </dxf>
    <dxf>
      <fill>
        <patternFill>
          <bgColor rgb="FF7030A0"/>
        </patternFill>
      </fill>
    </dxf>
    <dxf>
      <fill>
        <patternFill>
          <bgColor theme="7" tint="0.39994506668294322"/>
        </patternFill>
      </fill>
    </dxf>
    <dxf>
      <fill>
        <patternFill>
          <bgColor theme="7" tint="0.39994506668294322"/>
        </patternFill>
      </fill>
    </dxf>
    <dxf>
      <fill>
        <patternFill>
          <bgColor rgb="FF7030A0"/>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fsv-int04-1.saitama.local\&#29987;&#26989;&#21172;&#20685;&#37096;\&#21830;&#26989;&#12539;&#12469;&#12540;&#12499;&#12473;&#29987;&#26989;&#25903;&#25588;&#35506;\R02&#24180;&#24230;\02&#21830;&#26989;&#25285;&#24403;\&#9733;&#20196;&#21644;&#65299;&#24180;&#24230;&#20107;&#26989;&#28310;&#20633;&#9733;\&#12304;R3&#28310;&#20633;&#12305;&#21830;&#24215;&#34903;&#32076;&#21942;&#23455;&#24907;&#35519;&#26619;\03&#35519;&#26619;&#22996;&#35351;\&#65298;&#35519;&#26619;&#23455;&#26045;&#28310;&#20633;\&#21830;&#24215;&#34903;&#12522;&#12473;&#12488;&#28310;&#20633;\&#12304;&#20462;&#27491;&#29992;&#12505;&#12540;&#12473;ver2&#12305;R3_&#22524;&#29577;&#30476;&#21830;&#24215;&#34903;&#12522;&#12473;&#12488;(&#20491;&#20154;&#24773;&#22577;&#26377;&#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ーベイ用（030802）"/>
      <sheetName val="×サーベイ用（030730）"/>
      <sheetName val="→対象外「５」 "/>
      <sheetName val="→対象外「４」"/>
      <sheetName val="→対象外「3 ※､2※」  "/>
      <sheetName val="最終版ベース（030729）"/>
      <sheetName val="【R3仮】商店街リスト（蕨）"/>
      <sheetName val="さいたま市加工ｖｅｒ【修正用】商店街リスト_2021 (3)"/>
      <sheetName val="【修正用】商店街リスト_2021"/>
      <sheetName val="商店街リスト_2021 (元)"/>
      <sheetName val="（参考）H28時点商店街リスト"/>
      <sheetName val="さいたま市"/>
    </sheetNames>
    <sheetDataSet>
      <sheetData sheetId="0"/>
      <sheetData sheetId="1"/>
      <sheetData sheetId="2"/>
      <sheetData sheetId="3"/>
      <sheetData sheetId="4"/>
      <sheetData sheetId="5"/>
      <sheetData sheetId="6"/>
      <sheetData sheetId="7"/>
      <sheetData sheetId="8"/>
      <sheetData sheetId="9"/>
      <sheetData sheetId="10"/>
      <sheetData sheetId="11">
        <row r="3">
          <cell r="C3" t="str">
            <v>名称</v>
          </cell>
          <cell r="D3" t="str">
            <v>代表者</v>
          </cell>
          <cell r="E3" t="str">
            <v>連絡窓口（送付先）代表者</v>
          </cell>
          <cell r="F3" t="str">
            <v>連絡窓口（送付先）住所</v>
          </cell>
        </row>
        <row r="4">
          <cell r="C4" t="str">
            <v>秋葉商工会</v>
          </cell>
          <cell r="D4" t="str">
            <v>組田　孝治</v>
          </cell>
          <cell r="E4" t="str">
            <v>組田　孝治</v>
          </cell>
          <cell r="F4" t="str">
            <v>さいたま市西区中釘３６４－３</v>
          </cell>
        </row>
        <row r="5">
          <cell r="C5" t="str">
            <v>天沼商工親交会商店会</v>
          </cell>
          <cell r="D5" t="str">
            <v>中神　健一</v>
          </cell>
          <cell r="E5" t="str">
            <v>中神　健一</v>
          </cell>
          <cell r="F5" t="str">
            <v>さいたま市大宮区天沼町１丁目２番地</v>
          </cell>
        </row>
        <row r="6">
          <cell r="C6" t="str">
            <v>一の宮通り商店会</v>
          </cell>
          <cell r="D6" t="str">
            <v>大久保　薫</v>
          </cell>
          <cell r="E6" t="str">
            <v>大久保　薫</v>
          </cell>
          <cell r="F6" t="str">
            <v>さいたま市大宮区大門町2-11</v>
          </cell>
        </row>
        <row r="7">
          <cell r="C7" t="str">
            <v>ウエストサイドストリート商店会</v>
          </cell>
          <cell r="D7" t="str">
            <v>新井　正男</v>
          </cell>
          <cell r="E7" t="str">
            <v>新井　正男</v>
          </cell>
          <cell r="F7" t="str">
            <v>さいたま市大宮区大門町１丁目２番地　オスカービル</v>
          </cell>
        </row>
        <row r="8">
          <cell r="C8" t="str">
            <v>内野本郷商工親和会</v>
          </cell>
          <cell r="D8" t="str">
            <v>神田　一夫</v>
          </cell>
          <cell r="E8" t="str">
            <v>神田　一夫</v>
          </cell>
          <cell r="F8" t="str">
            <v>さいたま市西区内野本郷5-5-3</v>
          </cell>
        </row>
        <row r="9">
          <cell r="C9" t="str">
            <v>桜盛会</v>
          </cell>
          <cell r="D9" t="str">
            <v>鈴木　良美</v>
          </cell>
          <cell r="E9" t="str">
            <v>鈴木　良美</v>
          </cell>
          <cell r="F9" t="str">
            <v>さいたま市大宮区桜木町２－４４０</v>
          </cell>
        </row>
        <row r="10">
          <cell r="C10" t="str">
            <v>大砂土東商工会</v>
          </cell>
          <cell r="D10" t="str">
            <v>小澤　和廣</v>
          </cell>
          <cell r="E10" t="str">
            <v>小澤　和廣</v>
          </cell>
          <cell r="F10" t="str">
            <v>さいたま市見沼区大和田町２丁目３２７番地１３</v>
          </cell>
        </row>
        <row r="11">
          <cell r="C11" t="str">
            <v>大成２丁目商工親栄会</v>
          </cell>
          <cell r="D11" t="str">
            <v>情報提供不可</v>
          </cell>
        </row>
        <row r="12">
          <cell r="C12" t="str">
            <v>大成三丁目商工会</v>
          </cell>
          <cell r="D12" t="str">
            <v>佐久間　宏人</v>
          </cell>
          <cell r="E12" t="str">
            <v>佐久間　宏人</v>
          </cell>
          <cell r="F12" t="str">
            <v>さいたま市大宮区大成町3丁目363-2</v>
          </cell>
        </row>
        <row r="13">
          <cell r="C13" t="str">
            <v>大宮一番街商店街協同組合</v>
          </cell>
          <cell r="D13" t="str">
            <v>加藤　眞男</v>
          </cell>
          <cell r="E13" t="str">
            <v>加藤　眞男</v>
          </cell>
          <cell r="F13" t="str">
            <v>さいたま市大宮区宮町１－７７</v>
          </cell>
        </row>
        <row r="14">
          <cell r="C14" t="str">
            <v>大宮吉敷町商工振興会</v>
          </cell>
          <cell r="D14" t="str">
            <v>大沢　規郎</v>
          </cell>
          <cell r="E14" t="str">
            <v>橋本　洋子</v>
          </cell>
          <cell r="F14" t="str">
            <v>さいたま市大宮区吉敷町1-11-3橋本昭司ビル</v>
          </cell>
        </row>
        <row r="15">
          <cell r="C15" t="str">
            <v>大宮北銀座協栄会</v>
          </cell>
          <cell r="D15" t="str">
            <v>松下　三友</v>
          </cell>
          <cell r="E15" t="str">
            <v>松下　三友</v>
          </cell>
          <cell r="F15" t="str">
            <v>さいたま市大宮区宮町４丁目３６番地</v>
          </cell>
        </row>
        <row r="16">
          <cell r="C16" t="str">
            <v>大宮銀座商店街協同組合</v>
          </cell>
          <cell r="D16" t="str">
            <v>栗原　俊明</v>
          </cell>
          <cell r="E16" t="str">
            <v>栗原　俊明</v>
          </cell>
          <cell r="F16" t="str">
            <v>さいたま市大宮区宮町１丁目５番地　銀座ビル9F</v>
          </cell>
        </row>
        <row r="17">
          <cell r="C17" t="str">
            <v>大宮白鳩商工会</v>
          </cell>
          <cell r="D17" t="str">
            <v>橋本　弘一</v>
          </cell>
          <cell r="E17" t="str">
            <v>橋本　弘一</v>
          </cell>
          <cell r="F17" t="str">
            <v>さいたま市大宮区桜木町２丁目４７６番地</v>
          </cell>
        </row>
        <row r="18">
          <cell r="C18" t="str">
            <v>大宮スカイビル商店会</v>
          </cell>
          <cell r="D18" t="str">
            <v>井原　昌浩</v>
          </cell>
          <cell r="E18" t="str">
            <v>井原　昌浩</v>
          </cell>
          <cell r="F18" t="str">
            <v>さいたま市大宮区桜木町１丁目６番地　B2</v>
          </cell>
        </row>
        <row r="19">
          <cell r="C19" t="str">
            <v>大宮東栄会</v>
          </cell>
          <cell r="D19" t="str">
            <v>堀田 敏広</v>
          </cell>
          <cell r="E19" t="str">
            <v>堀田 敏広</v>
          </cell>
          <cell r="F19" t="str">
            <v>さいたま市大宮区東町２丁目２８４番地</v>
          </cell>
        </row>
        <row r="20">
          <cell r="C20" t="str">
            <v>大宮土手町商工会</v>
          </cell>
          <cell r="D20" t="str">
            <v>吉田　昭次</v>
          </cell>
          <cell r="E20" t="str">
            <v>吉田　昭次</v>
          </cell>
          <cell r="F20" t="str">
            <v>さいたま市北区宮原町３－３０－１　あさひ衣料</v>
          </cell>
        </row>
        <row r="21">
          <cell r="C21" t="str">
            <v>大宮仲仙道中央商店街協同組合</v>
          </cell>
          <cell r="D21" t="str">
            <v>町田　宏遠</v>
          </cell>
          <cell r="E21" t="str">
            <v>町田　宏遠</v>
          </cell>
          <cell r="F21" t="str">
            <v>さいたま市大宮区宮町1-62　大宮ラクーン8F　大宮仲仙道中央商店街協同組合事務局</v>
          </cell>
        </row>
        <row r="22">
          <cell r="C22" t="str">
            <v>大宮西口商店会協同組合</v>
          </cell>
          <cell r="D22" t="str">
            <v>水嶋　清己</v>
          </cell>
          <cell r="E22" t="str">
            <v>水嶋　清己</v>
          </cell>
          <cell r="F22" t="str">
            <v>さいたま市大宮区桜木町１丁目６番地２４　B3</v>
          </cell>
        </row>
        <row r="23">
          <cell r="C23" t="str">
            <v>大宮西口富士見通り商店会</v>
          </cell>
          <cell r="D23" t="str">
            <v>安田　大輔</v>
          </cell>
          <cell r="E23" t="str">
            <v>安田　大輔</v>
          </cell>
          <cell r="F23" t="str">
            <v>さいたま市大宮区桜木町２－１５９</v>
          </cell>
        </row>
        <row r="24">
          <cell r="C24" t="str">
            <v>大宮東口駅前通り新昭栄会</v>
          </cell>
          <cell r="D24" t="str">
            <v>花俣　淳一</v>
          </cell>
          <cell r="E24" t="str">
            <v>花俣　淳一</v>
          </cell>
          <cell r="F24" t="str">
            <v>さいたま市見沼区南中丸５８２番地１０</v>
          </cell>
        </row>
        <row r="25">
          <cell r="C25" t="str">
            <v>大宮平和通商店会</v>
          </cell>
          <cell r="D25" t="str">
            <v>小室　貞雄</v>
          </cell>
          <cell r="E25" t="str">
            <v>小室　貞雄</v>
          </cell>
          <cell r="F25" t="str">
            <v>さいたま市大宮区宮町５丁目２７番地</v>
          </cell>
        </row>
        <row r="26">
          <cell r="C26" t="str">
            <v>大谷商店会</v>
          </cell>
          <cell r="D26" t="str">
            <v>五十嵐　啓二</v>
          </cell>
          <cell r="E26" t="str">
            <v>五十嵐　啓二</v>
          </cell>
          <cell r="F26" t="str">
            <v>さいたま市見沼区大字大谷１７８２番地３</v>
          </cell>
        </row>
        <row r="27">
          <cell r="C27" t="str">
            <v>大和田銀座商店会</v>
          </cell>
          <cell r="D27" t="str">
            <v>岡本　清夫</v>
          </cell>
          <cell r="E27" t="str">
            <v>岡本　清夫</v>
          </cell>
          <cell r="F27" t="str">
            <v>さいたま市見沼区大和田町２丁目１３０７番地</v>
          </cell>
        </row>
        <row r="28">
          <cell r="C28" t="str">
            <v>大和田ふれあい通り商店会</v>
          </cell>
          <cell r="D28" t="str">
            <v>浅子　剛</v>
          </cell>
          <cell r="E28" t="str">
            <v>浅子　剛</v>
          </cell>
          <cell r="F28" t="str">
            <v>さいたま市見沼区大和田町1-1389</v>
          </cell>
        </row>
        <row r="29">
          <cell r="C29" t="str">
            <v>片柳商工会</v>
          </cell>
          <cell r="D29" t="str">
            <v>田村　琢実</v>
          </cell>
          <cell r="E29" t="str">
            <v>田村　琢実</v>
          </cell>
          <cell r="F29" t="str">
            <v>さいたま市見沼区東新井５８７－２</v>
          </cell>
        </row>
        <row r="30">
          <cell r="C30" t="str">
            <v>北袋町商工親和会</v>
          </cell>
          <cell r="D30" t="str">
            <v>南　哲</v>
          </cell>
          <cell r="E30" t="str">
            <v>南　哲</v>
          </cell>
          <cell r="F30" t="str">
            <v>さいたま市大宮区北袋町1-130-2　</v>
          </cell>
        </row>
        <row r="31">
          <cell r="C31" t="str">
            <v>きらら商店街振興組合</v>
          </cell>
          <cell r="D31" t="str">
            <v>石川　忠久</v>
          </cell>
          <cell r="E31" t="str">
            <v>石川　忠久</v>
          </cell>
          <cell r="F31" t="str">
            <v>さいたま市北区日進町２丁目８１０番地　生和菓子豆の木</v>
          </cell>
        </row>
        <row r="32">
          <cell r="C32" t="str">
            <v>さいたま新都心駅東口中山道商店会</v>
          </cell>
          <cell r="D32" t="str">
            <v>内田　聖</v>
          </cell>
          <cell r="E32" t="str">
            <v>内田　聖</v>
          </cell>
          <cell r="F32" t="str">
            <v>さいたま市大宮区浅間町２丁目２４４番地１毎日興業㈱田部井様方</v>
          </cell>
        </row>
        <row r="33">
          <cell r="C33" t="str">
            <v>桜木親交会</v>
          </cell>
          <cell r="D33" t="str">
            <v>細田　勝司</v>
          </cell>
          <cell r="E33" t="str">
            <v>細田　勝司</v>
          </cell>
          <cell r="F33" t="str">
            <v>さいたま市大宮区桜木町２丁目２９２番地１</v>
          </cell>
        </row>
        <row r="34">
          <cell r="C34" t="str">
            <v>さくら四条通り商店会</v>
          </cell>
          <cell r="D34" t="str">
            <v>青木　正治</v>
          </cell>
          <cell r="E34" t="str">
            <v>青木　正治</v>
          </cell>
          <cell r="F34" t="str">
            <v>さいたま市大宮区桜木町４丁目２９２番地１</v>
          </cell>
        </row>
        <row r="35">
          <cell r="C35" t="str">
            <v>桜中央商店会</v>
          </cell>
          <cell r="D35" t="str">
            <v>金子　佳弘</v>
          </cell>
          <cell r="E35" t="str">
            <v>金子　佳弘</v>
          </cell>
          <cell r="F35" t="str">
            <v>さいたま市大宮区桜木町４丁目３８番地</v>
          </cell>
        </row>
        <row r="36">
          <cell r="C36" t="str">
            <v>盆栽町桜通り商栄会</v>
          </cell>
          <cell r="D36" t="str">
            <v>野口　平八</v>
          </cell>
          <cell r="E36" t="str">
            <v>野口　平八</v>
          </cell>
          <cell r="F36" t="str">
            <v>さいたま市北区盆栽町５２６番地９</v>
          </cell>
        </row>
        <row r="37">
          <cell r="C37" t="str">
            <v>指扇一番通り商栄会</v>
          </cell>
          <cell r="D37" t="str">
            <v>内海　雄二</v>
          </cell>
          <cell r="E37" t="str">
            <v>内海　雄二</v>
          </cell>
          <cell r="F37" t="str">
            <v>さいたま市西区指扇２６４４</v>
          </cell>
        </row>
        <row r="38">
          <cell r="C38" t="str">
            <v>指扇中央銀座商工会</v>
          </cell>
          <cell r="D38" t="str">
            <v>小堀　誠史</v>
          </cell>
          <cell r="E38" t="str">
            <v>小堀　誠史</v>
          </cell>
          <cell r="F38" t="str">
            <v>さいたま市西区大字髙木１６６９－８</v>
          </cell>
        </row>
        <row r="39">
          <cell r="C39" t="str">
            <v>指扇中央通り商工会</v>
          </cell>
          <cell r="D39" t="str">
            <v>福田　育久</v>
          </cell>
          <cell r="E39" t="str">
            <v>福田　育久</v>
          </cell>
          <cell r="F39" t="str">
            <v>さいたま市西区指扇4292-5</v>
          </cell>
        </row>
        <row r="40">
          <cell r="C40" t="str">
            <v>下町商工振興会</v>
          </cell>
          <cell r="D40" t="str">
            <v>松本　亀夫</v>
          </cell>
          <cell r="E40" t="str">
            <v>松本　亀夫</v>
          </cell>
          <cell r="F40" t="str">
            <v>さいたま市大宮区下町１丁目５０番地</v>
          </cell>
        </row>
        <row r="41">
          <cell r="C41" t="str">
            <v>神宮台商店会</v>
          </cell>
          <cell r="D41" t="str">
            <v>小田嶋 　範明</v>
          </cell>
          <cell r="E41" t="str">
            <v>小田嶋 　範明</v>
          </cell>
          <cell r="F41" t="str">
            <v>さいたま市見沼区大字東宮下５９９番地４</v>
          </cell>
        </row>
        <row r="42">
          <cell r="C42" t="str">
            <v>すずらん通り正栄会</v>
          </cell>
          <cell r="D42" t="str">
            <v>角井　光</v>
          </cell>
          <cell r="E42" t="str">
            <v>角井　光</v>
          </cell>
          <cell r="F42" t="str">
            <v>さいたま市大宮区桜木町２－１－１</v>
          </cell>
        </row>
        <row r="43">
          <cell r="C43" t="str">
            <v>住吉通り商店会</v>
          </cell>
          <cell r="D43" t="str">
            <v>望月  義一</v>
          </cell>
          <cell r="E43" t="str">
            <v>望月  義一</v>
          </cell>
          <cell r="F43" t="str">
            <v>さいたま市大宮区宮町１丁目３８番地</v>
          </cell>
        </row>
        <row r="44">
          <cell r="C44" t="str">
            <v>清河寺商工会</v>
          </cell>
          <cell r="D44" t="str">
            <v>山崎　広徳</v>
          </cell>
          <cell r="E44" t="str">
            <v>山崎　広徳</v>
          </cell>
          <cell r="F44" t="str">
            <v>さいたま市西区清河寺１２３５－１</v>
          </cell>
        </row>
        <row r="45">
          <cell r="C45" t="str">
            <v>浅間町商工振興会</v>
          </cell>
          <cell r="D45" t="str">
            <v>樺沢　二郎</v>
          </cell>
          <cell r="E45" t="str">
            <v>新井　敏史</v>
          </cell>
          <cell r="F45" t="str">
            <v>さいたま市大宮区浅間町２丁目５３番１号　大宮浅間郵便局</v>
          </cell>
        </row>
        <row r="46">
          <cell r="C46" t="str">
            <v>大門町商店会</v>
          </cell>
          <cell r="D46" t="str">
            <v>情報提供不可</v>
          </cell>
        </row>
        <row r="47">
          <cell r="C47" t="str">
            <v>中央通り商店街広小路会</v>
          </cell>
          <cell r="D47" t="str">
            <v>酒井　正次</v>
          </cell>
          <cell r="E47" t="str">
            <v>酒井　正次</v>
          </cell>
          <cell r="F47" t="str">
            <v>さいたま市大宮区大門町２丁目９４番地　福呂屋様方</v>
          </cell>
        </row>
        <row r="48">
          <cell r="C48" t="str">
            <v>中央通り新栄会</v>
          </cell>
          <cell r="D48" t="str">
            <v>渡部　澄子</v>
          </cell>
          <cell r="E48" t="str">
            <v>渡部　澄子</v>
          </cell>
          <cell r="F48" t="str">
            <v>さいたま市大宮区高鼻町１－１５－１－１００３</v>
          </cell>
        </row>
        <row r="49">
          <cell r="C49" t="str">
            <v>ときわ通り商店会</v>
          </cell>
          <cell r="D49" t="str">
            <v>杉本　務</v>
          </cell>
          <cell r="E49" t="str">
            <v>杉本　務</v>
          </cell>
          <cell r="F49" t="str">
            <v>さいたま市大宮区宮町３丁目７番地</v>
          </cell>
        </row>
        <row r="50">
          <cell r="C50" t="str">
            <v>土呂西口商工幸栄会</v>
          </cell>
          <cell r="D50" t="str">
            <v>町田　昌保</v>
          </cell>
          <cell r="E50" t="str">
            <v>町田　昌保</v>
          </cell>
          <cell r="F50" t="str">
            <v>さいたま市北区土呂町１丁目１７番地６</v>
          </cell>
        </row>
        <row r="51">
          <cell r="C51" t="str">
            <v>土呂町二丁目商工親和会</v>
          </cell>
          <cell r="D51" t="str">
            <v>角田　猛</v>
          </cell>
          <cell r="E51" t="str">
            <v>角田　猛</v>
          </cell>
          <cell r="F51" t="str">
            <v>さいたま市北区土呂町2-102-9</v>
          </cell>
        </row>
        <row r="52">
          <cell r="C52" t="str">
            <v>DOM専門店街協同組合</v>
          </cell>
          <cell r="D52" t="str">
            <v>藤澤　均</v>
          </cell>
          <cell r="E52" t="str">
            <v>藤澤　均</v>
          </cell>
          <cell r="F52" t="str">
            <v>さいたま市大宮区桜木町２丁目３番地　㈲藤沢商店</v>
          </cell>
        </row>
        <row r="53">
          <cell r="C53" t="str">
            <v>仲町三丁目照明会</v>
          </cell>
          <cell r="D53" t="str">
            <v>芹澤　宏侑</v>
          </cell>
          <cell r="E53" t="str">
            <v>芹澤　宏侑</v>
          </cell>
          <cell r="F53" t="str">
            <v>さいたま大宮区仲町3－133</v>
          </cell>
        </row>
        <row r="54">
          <cell r="C54" t="str">
            <v>中山道照明会</v>
          </cell>
          <cell r="D54" t="str">
            <v>川鍋  裕夫</v>
          </cell>
          <cell r="E54" t="str">
            <v>川鍋  裕夫</v>
          </cell>
          <cell r="F54" t="str">
            <v>さいたま市大宮区仲町２丁目６０番地</v>
          </cell>
        </row>
        <row r="55">
          <cell r="C55" t="str">
            <v>なかまち通り照明会</v>
          </cell>
          <cell r="D55" t="str">
            <v>多久和　三智子</v>
          </cell>
          <cell r="E55" t="str">
            <v>多久和　三智子</v>
          </cell>
          <cell r="F55" t="str">
            <v>さいたま市大宮区仲町２丁目３９番地</v>
          </cell>
        </row>
        <row r="56">
          <cell r="C56" t="str">
            <v>七里商工会</v>
          </cell>
          <cell r="D56" t="str">
            <v>水村　光一</v>
          </cell>
          <cell r="E56" t="str">
            <v>水村　光一</v>
          </cell>
          <cell r="F56" t="str">
            <v>さいたま市見沼区東門前４４番地３</v>
          </cell>
        </row>
        <row r="57">
          <cell r="C57" t="str">
            <v>春里商工会</v>
          </cell>
          <cell r="D57" t="str">
            <v>情報提供不可</v>
          </cell>
        </row>
        <row r="58">
          <cell r="C58" t="str">
            <v>東新井名店街</v>
          </cell>
          <cell r="D58" t="str">
            <v>小林　達也</v>
          </cell>
          <cell r="E58" t="str">
            <v>小林　達也</v>
          </cell>
          <cell r="F58" t="str">
            <v>さいたま市見沼区大字東新井７１０番地１０４</v>
          </cell>
        </row>
        <row r="59">
          <cell r="C59" t="str">
            <v>東大成町商工親和会</v>
          </cell>
          <cell r="D59" t="str">
            <v>日野　俊彦</v>
          </cell>
          <cell r="E59" t="str">
            <v>日野　俊彦</v>
          </cell>
          <cell r="F59" t="str">
            <v>さいたま市北区東大成町１丁目５８７番地</v>
          </cell>
        </row>
        <row r="60">
          <cell r="C60" t="str">
            <v>東大宮６丁目商工親睦会</v>
          </cell>
          <cell r="D60" t="str">
            <v>會田　房男</v>
          </cell>
          <cell r="E60" t="str">
            <v>會田　房男</v>
          </cell>
          <cell r="F60" t="str">
            <v>さいたま市見沼区東大宮６丁目１５番地１３</v>
          </cell>
        </row>
        <row r="61">
          <cell r="C61" t="str">
            <v>東大宮銀座会</v>
          </cell>
          <cell r="D61" t="str">
            <v>佐藤　裕三</v>
          </cell>
          <cell r="E61" t="str">
            <v>佐藤　裕三</v>
          </cell>
          <cell r="F61" t="str">
            <v>さいたま市見沼区東大宮5-30-6</v>
          </cell>
        </row>
        <row r="62">
          <cell r="C62" t="str">
            <v>東大宮商工会</v>
          </cell>
          <cell r="D62" t="str">
            <v>郡司　茂行</v>
          </cell>
          <cell r="E62" t="str">
            <v>郡司　茂行</v>
          </cell>
          <cell r="F62" t="str">
            <v>さいたま市見沼区東大宮4-21-4</v>
          </cell>
        </row>
        <row r="63">
          <cell r="C63" t="str">
            <v>東大宮商店会</v>
          </cell>
          <cell r="D63" t="str">
            <v>細井　義弘</v>
          </cell>
          <cell r="E63" t="str">
            <v>細井　義弘</v>
          </cell>
          <cell r="F63" t="str">
            <v>さいたま市見沼区東大宮５丁目３１番地１</v>
          </cell>
        </row>
        <row r="64">
          <cell r="C64" t="str">
            <v>東大宮名店会</v>
          </cell>
          <cell r="D64" t="str">
            <v>長門　毅</v>
          </cell>
          <cell r="E64" t="str">
            <v>長門　毅</v>
          </cell>
          <cell r="F64" t="str">
            <v>さいたま市見沼区東大宮5-47-29</v>
          </cell>
        </row>
        <row r="65">
          <cell r="C65" t="str">
            <v>氷川本通り商店会</v>
          </cell>
          <cell r="D65" t="str">
            <v>新井　孝治</v>
          </cell>
          <cell r="E65" t="str">
            <v>新井　孝治</v>
          </cell>
          <cell r="F65" t="str">
            <v>さいたま市大宮区大門町3-205</v>
          </cell>
        </row>
        <row r="66">
          <cell r="C66" t="str">
            <v>ファンキー横丁商店会</v>
          </cell>
          <cell r="D66" t="str">
            <v>立澤    誠</v>
          </cell>
          <cell r="E66" t="str">
            <v>立澤    誠</v>
          </cell>
          <cell r="F66" t="str">
            <v>さいたま市大宮区宮町１丁目４２番地　3F</v>
          </cell>
        </row>
        <row r="67">
          <cell r="C67" t="str">
            <v>ほづみ商工会</v>
          </cell>
          <cell r="D67" t="str">
            <v>永島　誠司</v>
          </cell>
          <cell r="E67" t="str">
            <v>永島　誠司</v>
          </cell>
          <cell r="F67" t="str">
            <v>さいたま市西区大字指扇領辻３６番地</v>
          </cell>
        </row>
        <row r="68">
          <cell r="C68" t="str">
            <v>堀の内商店親和会</v>
          </cell>
          <cell r="D68" t="str">
            <v>川上　敬三</v>
          </cell>
          <cell r="E68" t="str">
            <v>川上　敬三</v>
          </cell>
          <cell r="F68" t="str">
            <v>さいたま市大宮区堀の内町２－２７</v>
          </cell>
        </row>
        <row r="69">
          <cell r="C69" t="str">
            <v>本郷町商店会</v>
          </cell>
          <cell r="D69" t="str">
            <v>情報提供不可</v>
          </cell>
        </row>
        <row r="70">
          <cell r="C70" t="str">
            <v>盆栽町中央通り商店会</v>
          </cell>
          <cell r="D70" t="str">
            <v>加田　洋二</v>
          </cell>
          <cell r="E70" t="str">
            <v>加田　洋二</v>
          </cell>
          <cell r="F70" t="str">
            <v>さいたま市北区盆栽町６２番地</v>
          </cell>
        </row>
        <row r="71">
          <cell r="C71" t="str">
            <v>前原商業組合</v>
          </cell>
          <cell r="D71" t="str">
            <v>情報提供不可</v>
          </cell>
        </row>
        <row r="72">
          <cell r="C72" t="str">
            <v>南銀座親正会</v>
          </cell>
          <cell r="D72" t="str">
            <v>情報提供不可</v>
          </cell>
        </row>
        <row r="73">
          <cell r="C73" t="str">
            <v>南中野商店会</v>
          </cell>
          <cell r="D73" t="str">
            <v>田村　琢実</v>
          </cell>
          <cell r="E73" t="str">
            <v>田村　琢実</v>
          </cell>
          <cell r="F73" t="str">
            <v>さいたま市見沼区東新井５８７－２</v>
          </cell>
        </row>
        <row r="74">
          <cell r="C74" t="str">
            <v>三橋一丁目商工親和会</v>
          </cell>
          <cell r="D74" t="str">
            <v>島波　正幸</v>
          </cell>
          <cell r="E74" t="str">
            <v>島波　正幸</v>
          </cell>
          <cell r="F74" t="str">
            <v>さいたま市大宮区三橋１丁目５９５－２</v>
          </cell>
        </row>
        <row r="75">
          <cell r="C75" t="str">
            <v>三橋六丁目商工振興会</v>
          </cell>
          <cell r="D75" t="str">
            <v>荒井　清</v>
          </cell>
          <cell r="E75" t="str">
            <v>荒井　清</v>
          </cell>
          <cell r="F75" t="str">
            <v>さいたま市西区三橋６丁目１０３９番地６</v>
          </cell>
        </row>
        <row r="76">
          <cell r="C76" t="str">
            <v>三橋商店会</v>
          </cell>
          <cell r="D76" t="str">
            <v>南　次郎</v>
          </cell>
          <cell r="E76" t="str">
            <v>南　次郎</v>
          </cell>
          <cell r="F76" t="str">
            <v>さいたま市大宮区上小町１０３９番地</v>
          </cell>
        </row>
        <row r="77">
          <cell r="C77" t="str">
            <v>宮町商栄会</v>
          </cell>
          <cell r="D77" t="str">
            <v>大河内　靖史</v>
          </cell>
          <cell r="E77" t="str">
            <v>大河内　靖史</v>
          </cell>
          <cell r="F77" t="str">
            <v>さいたま市大宮区宮町2-28　あじせんビル</v>
          </cell>
        </row>
        <row r="78">
          <cell r="C78" t="str">
            <v>宮原町三丁目商工会</v>
          </cell>
          <cell r="D78" t="str">
            <v>林　誠治</v>
          </cell>
          <cell r="E78" t="str">
            <v>林　誠治</v>
          </cell>
          <cell r="F78" t="str">
            <v>さいたま市北区宮原町３丁目３９９番地</v>
          </cell>
        </row>
        <row r="79">
          <cell r="C79" t="str">
            <v>さいたま北商工協同組合</v>
          </cell>
          <cell r="D79" t="str">
            <v>松本　宏毅</v>
          </cell>
          <cell r="E79" t="str">
            <v>松本　宏毅</v>
          </cell>
          <cell r="F79" t="str">
            <v>さいたま市北区別所町６１－６</v>
          </cell>
        </row>
        <row r="80">
          <cell r="C80" t="str">
            <v>宮原町二丁目商工会</v>
          </cell>
          <cell r="D80" t="str">
            <v>町田　晴雄</v>
          </cell>
          <cell r="E80" t="str">
            <v>町田　晴雄</v>
          </cell>
          <cell r="F80" t="str">
            <v>さいたま市北区宮原町２丁目３８番地７　卯月様方</v>
          </cell>
        </row>
        <row r="81">
          <cell r="C81" t="str">
            <v>宮町大栄会</v>
          </cell>
          <cell r="D81" t="str">
            <v>竹山　均</v>
          </cell>
          <cell r="E81" t="str">
            <v>竹山　均</v>
          </cell>
          <cell r="F81" t="str">
            <v>さいたま市大宮区宮町３丁目１５番地</v>
          </cell>
        </row>
        <row r="82">
          <cell r="C82" t="str">
            <v>吉一灯和会</v>
          </cell>
          <cell r="D82" t="str">
            <v>原　寛</v>
          </cell>
          <cell r="E82" t="str">
            <v>原　寛</v>
          </cell>
          <cell r="F82" t="str">
            <v>さいたま市北区吉野町１丁目４１５番地３</v>
          </cell>
        </row>
        <row r="83">
          <cell r="C83" t="str">
            <v>大宮南銀座商店会</v>
          </cell>
          <cell r="D83" t="str">
            <v>小島　敏也</v>
          </cell>
          <cell r="E83" t="str">
            <v>小島　敏也</v>
          </cell>
          <cell r="F83" t="str">
            <v>さいたま市中央区八王子3-32-15</v>
          </cell>
        </row>
        <row r="84">
          <cell r="C84" t="str">
            <v>西口中央エリア商店会</v>
          </cell>
          <cell r="D84" t="str">
            <v>山中　正夫</v>
          </cell>
          <cell r="E84" t="str">
            <v>山中　正夫</v>
          </cell>
          <cell r="F84" t="str">
            <v>さいたま市大宮区桜木町１－１－５</v>
          </cell>
        </row>
        <row r="85">
          <cell r="C85" t="str">
            <v>さくら小路弥生会</v>
          </cell>
          <cell r="D85" t="str">
            <v>椿沢　満</v>
          </cell>
          <cell r="E85" t="str">
            <v>細沼　和雄</v>
          </cell>
          <cell r="F85" t="str">
            <v>さいたま市大宮区東町１－１１７　ＡＴ５Ｆ　柳屋商店</v>
          </cell>
        </row>
        <row r="86">
          <cell r="C86" t="str">
            <v>円阿弥商店会</v>
          </cell>
          <cell r="D86" t="str">
            <v>蓜島  諒二</v>
          </cell>
          <cell r="E86" t="str">
            <v>蓜島  諒二</v>
          </cell>
          <cell r="F86" t="str">
            <v>さいたま市中央区円阿弥２丁目９番２１号</v>
          </cell>
        </row>
        <row r="87">
          <cell r="C87" t="str">
            <v>笠間通り商店会</v>
          </cell>
          <cell r="D87" t="str">
            <v>辻村　直秋</v>
          </cell>
          <cell r="E87" t="str">
            <v>辻村　直秋</v>
          </cell>
          <cell r="F87" t="str">
            <v>さいたま市中央区下落合６－１４－７－２０３</v>
          </cell>
        </row>
        <row r="88">
          <cell r="C88" t="str">
            <v>上町商店会</v>
          </cell>
          <cell r="D88" t="str">
            <v>菅野　勲</v>
          </cell>
          <cell r="E88" t="str">
            <v>菅野　勲</v>
          </cell>
          <cell r="F88" t="str">
            <v>さいたま市中央区本町西３丁目４番２４号</v>
          </cell>
        </row>
        <row r="89">
          <cell r="C89" t="str">
            <v>北与野・新都心商店会</v>
          </cell>
          <cell r="D89" t="str">
            <v>近藤　登志夫</v>
          </cell>
          <cell r="E89" t="str">
            <v>近藤　登志夫</v>
          </cell>
          <cell r="F89" t="str">
            <v>さいたま市中央区上落合２丁目４番２号３５１１号室</v>
          </cell>
        </row>
        <row r="90">
          <cell r="C90" t="str">
            <v>下町商店会</v>
          </cell>
          <cell r="D90" t="str">
            <v>伊藤　恭史</v>
          </cell>
          <cell r="E90" t="str">
            <v>伊藤　恭史</v>
          </cell>
          <cell r="F90" t="str">
            <v>さいたま市中央区本町東２－１０－２０</v>
          </cell>
        </row>
        <row r="91">
          <cell r="C91" t="str">
            <v>仲町商工会</v>
          </cell>
          <cell r="D91" t="str">
            <v>小久保　明夫</v>
          </cell>
          <cell r="E91" t="str">
            <v>小久保　明夫</v>
          </cell>
          <cell r="F91" t="str">
            <v>さいたま市中央区本町東３丁目１３番１９号</v>
          </cell>
        </row>
        <row r="92">
          <cell r="C92" t="str">
            <v>八王子商店会</v>
          </cell>
          <cell r="D92" t="str">
            <v>情報提供不可</v>
          </cell>
        </row>
        <row r="93">
          <cell r="C93" t="str">
            <v>与野銀座商店街協同組合</v>
          </cell>
          <cell r="D93" t="str">
            <v>倉持　一夫</v>
          </cell>
          <cell r="E93" t="str">
            <v>与野銀座商店街協同組合　事務局</v>
          </cell>
          <cell r="F93" t="str">
            <v>さいたま市中央区下落合５－４－３　産業文化ｾﾝﾀｰ５階　</v>
          </cell>
        </row>
        <row r="94">
          <cell r="C94" t="str">
            <v>与野中央通り商友会</v>
          </cell>
          <cell r="D94" t="str">
            <v>横山　政則（会長逝去、後継者決定してない。送付先を仮に「与野中央通り商友会」へ）</v>
          </cell>
          <cell r="E94" t="str">
            <v>与野中央通り商友会</v>
          </cell>
          <cell r="F94" t="str">
            <v>さいたま市中央区下落合５丁目１０番７号</v>
          </cell>
        </row>
        <row r="95">
          <cell r="C95" t="str">
            <v>旭通り商栄会</v>
          </cell>
          <cell r="D95" t="str">
            <v>情報提供不可</v>
          </cell>
        </row>
        <row r="96">
          <cell r="C96" t="str">
            <v>浦高通り商店会</v>
          </cell>
          <cell r="D96" t="str">
            <v>武正　公一</v>
          </cell>
          <cell r="E96" t="str">
            <v>野口　英男</v>
          </cell>
          <cell r="F96" t="str">
            <v>さいたま市浦和区元町３丁目１番５号</v>
          </cell>
        </row>
        <row r="97">
          <cell r="C97" t="str">
            <v>うらもん商店街</v>
          </cell>
          <cell r="D97" t="str">
            <v>中島　良夫</v>
          </cell>
          <cell r="E97" t="str">
            <v>中島　良夫</v>
          </cell>
          <cell r="F97" t="str">
            <v>さいたま市浦和区仲町２丁目１７番１号</v>
          </cell>
        </row>
        <row r="98">
          <cell r="C98" t="str">
            <v>浦和駅東口大通り商店会</v>
          </cell>
          <cell r="D98" t="str">
            <v>鈴木　眞砂夫</v>
          </cell>
          <cell r="E98" t="str">
            <v>鈴木　眞砂夫</v>
          </cell>
          <cell r="F98" t="str">
            <v>さいたま市浦和区東高砂町１９－２</v>
          </cell>
        </row>
        <row r="99">
          <cell r="C99" t="str">
            <v>商店街振興組合浦和銀座誠商会</v>
          </cell>
          <cell r="D99" t="str">
            <v>暮泉　圭二</v>
          </cell>
          <cell r="E99" t="str">
            <v>暮泉　圭二</v>
          </cell>
          <cell r="F99" t="str">
            <v>さいたま市浦和区仲町１丁目５番８号　野州ビル５Ｆ</v>
          </cell>
        </row>
        <row r="100">
          <cell r="C100" t="str">
            <v>浦和高架下商店会</v>
          </cell>
          <cell r="D100" t="str">
            <v>戸﨑　洋</v>
          </cell>
          <cell r="E100" t="str">
            <v>戸﨑　洋</v>
          </cell>
          <cell r="F100" t="str">
            <v>さいたま市浦和区仲町１丁目８番５号</v>
          </cell>
        </row>
        <row r="101">
          <cell r="C101" t="str">
            <v>浦和中央商店会</v>
          </cell>
          <cell r="D101" t="str">
            <v>情報提供不可</v>
          </cell>
        </row>
        <row r="102">
          <cell r="C102" t="str">
            <v>浦和六辻商店会</v>
          </cell>
          <cell r="D102" t="str">
            <v>中村　元徳</v>
          </cell>
          <cell r="E102" t="str">
            <v>中村　元徳</v>
          </cell>
          <cell r="F102" t="str">
            <v>さいたま市南区辻２丁目１１番２号</v>
          </cell>
        </row>
        <row r="103">
          <cell r="C103" t="str">
            <v>木崎共栄会</v>
          </cell>
          <cell r="D103" t="str">
            <v>小川　逸郎</v>
          </cell>
          <cell r="E103" t="str">
            <v>小川　逸郎</v>
          </cell>
          <cell r="F103" t="str">
            <v>さいたま市浦和区木崎１丁目３番２３号</v>
          </cell>
        </row>
        <row r="104">
          <cell r="C104" t="str">
            <v>岸町商店街</v>
          </cell>
          <cell r="D104" t="str">
            <v>勝浦　稔</v>
          </cell>
          <cell r="E104" t="str">
            <v>勝浦　稔</v>
          </cell>
          <cell r="F104" t="str">
            <v>さいたま市浦和区岸町６丁目１番２４号</v>
          </cell>
        </row>
        <row r="105">
          <cell r="C105" t="str">
            <v>岸四商店会</v>
          </cell>
          <cell r="D105" t="str">
            <v>佐藤　政義</v>
          </cell>
          <cell r="E105" t="str">
            <v>佐藤　政義</v>
          </cell>
          <cell r="F105" t="str">
            <v>さいたま市浦和区岸町４丁目２４番４号</v>
          </cell>
        </row>
        <row r="106">
          <cell r="C106" t="str">
            <v>北浦和共栄会</v>
          </cell>
          <cell r="D106" t="str">
            <v>上澤　恭世</v>
          </cell>
          <cell r="E106" t="str">
            <v>上澤　恭世</v>
          </cell>
          <cell r="F106" t="str">
            <v>さいたま市浦和区北浦和３－４－１　三宝ビル２Ｆ</v>
          </cell>
        </row>
        <row r="107">
          <cell r="C107" t="str">
            <v>北浦和GINZAﾚｯｽﾞ商店会</v>
          </cell>
          <cell r="D107" t="str">
            <v>大郷　恒吉</v>
          </cell>
          <cell r="E107" t="str">
            <v>大郷　恒吉</v>
          </cell>
          <cell r="F107" t="str">
            <v>さいたま市浦和区北浦和１丁目１番７号</v>
          </cell>
        </row>
        <row r="108">
          <cell r="C108" t="str">
            <v>栄通り商店会</v>
          </cell>
          <cell r="D108" t="str">
            <v>加藤　孝光</v>
          </cell>
          <cell r="E108" t="str">
            <v>加藤　孝光</v>
          </cell>
          <cell r="F108" t="str">
            <v>さいたま市浦和区北浦和1-2-15　スペインバル（エルマニータ）</v>
          </cell>
        </row>
        <row r="109">
          <cell r="C109" t="str">
            <v>北浦和西口銀座商店街振興組合</v>
          </cell>
          <cell r="D109" t="str">
            <v>斎藤　光人</v>
          </cell>
          <cell r="E109" t="str">
            <v>北浦和西口銀座商店街振興組合</v>
          </cell>
          <cell r="F109" t="str">
            <v>さいたま市浦和区常盤１０丁目１０－１４－１０１号室</v>
          </cell>
        </row>
        <row r="110">
          <cell r="C110" t="str">
            <v>北浦和西口商店会</v>
          </cell>
          <cell r="D110" t="str">
            <v>小林　義雄</v>
          </cell>
          <cell r="E110" t="str">
            <v>小林　義雄</v>
          </cell>
          <cell r="F110" t="str">
            <v>さいたま市浦和区北浦和４丁目３番１０号　北浦和西口商店会ポスト宛</v>
          </cell>
        </row>
        <row r="111">
          <cell r="C111" t="str">
            <v>北浦和西口振興会</v>
          </cell>
          <cell r="D111" t="str">
            <v>折原　隆行</v>
          </cell>
          <cell r="E111" t="str">
            <v>折原　隆行</v>
          </cell>
          <cell r="F111" t="str">
            <v>さいたま市浦和区常盤９丁目１７番１２号</v>
          </cell>
        </row>
        <row r="112">
          <cell r="C112" t="str">
            <v>北浦和平和通り商店会</v>
          </cell>
          <cell r="D112" t="str">
            <v>田口　進</v>
          </cell>
          <cell r="E112" t="str">
            <v>田口　進</v>
          </cell>
          <cell r="F112" t="str">
            <v>さいたま市浦和区北浦和３丁目８番６号</v>
          </cell>
        </row>
        <row r="113">
          <cell r="C113" t="str">
            <v>北浦和南銀座商店会</v>
          </cell>
          <cell r="D113" t="str">
            <v>杉浦　文俊</v>
          </cell>
          <cell r="E113" t="str">
            <v>杉浦　文俊</v>
          </cell>
          <cell r="F113" t="str">
            <v>さいたま市浦和区常盤3丁目18番20号</v>
          </cell>
        </row>
        <row r="114">
          <cell r="C114" t="str">
            <v>県庁通り商栄会</v>
          </cell>
          <cell r="D114" t="str">
            <v>関口　進</v>
          </cell>
          <cell r="E114" t="str">
            <v>関口　進</v>
          </cell>
          <cell r="F114" t="str">
            <v>さいたま市浦和区高砂２－３－１８</v>
          </cell>
        </row>
        <row r="115">
          <cell r="C115" t="str">
            <v>県庁通り商友会</v>
          </cell>
          <cell r="D115" t="str">
            <v>染谷　幸一</v>
          </cell>
          <cell r="E115" t="str">
            <v>染谷　幸一</v>
          </cell>
          <cell r="F115" t="str">
            <v>さいたま市浦和区高砂１丁目６番１０号</v>
          </cell>
        </row>
        <row r="116">
          <cell r="C116" t="str">
            <v>コスタ浦和商店会</v>
          </cell>
          <cell r="D116" t="str">
            <v>林　基弘</v>
          </cell>
          <cell r="E116" t="str">
            <v>林　基弘</v>
          </cell>
          <cell r="F116" t="str">
            <v>さいたま市浦和区岸町４丁目２６番１号１０１</v>
          </cell>
        </row>
        <row r="117">
          <cell r="C117" t="str">
            <v>コルソ商店会</v>
          </cell>
          <cell r="D117" t="str">
            <v>田中　器一</v>
          </cell>
          <cell r="E117" t="str">
            <v>田中　器一</v>
          </cell>
          <cell r="F117" t="str">
            <v>さいたま市浦和区高砂１丁目１２番１号</v>
          </cell>
        </row>
        <row r="118">
          <cell r="C118" t="str">
            <v>埼大通り商店会</v>
          </cell>
          <cell r="D118" t="str">
            <v>志村　英寿</v>
          </cell>
          <cell r="E118" t="str">
            <v>志村　英寿</v>
          </cell>
          <cell r="F118" t="str">
            <v>さいたま市桜区上大久保１００６－１</v>
          </cell>
        </row>
        <row r="119">
          <cell r="C119" t="str">
            <v>彩の街南浦和商店会</v>
          </cell>
          <cell r="D119" t="str">
            <v>小池　高明</v>
          </cell>
          <cell r="E119" t="str">
            <v>小池　高明</v>
          </cell>
          <cell r="F119" t="str">
            <v>さいたま市南区南本町２－２０－２</v>
          </cell>
        </row>
        <row r="120">
          <cell r="C120" t="str">
            <v>鹿手袋商店会</v>
          </cell>
          <cell r="D120" t="str">
            <v>島田　定男</v>
          </cell>
          <cell r="E120" t="str">
            <v>島田　定男</v>
          </cell>
          <cell r="F120" t="str">
            <v>さいたま市南区鹿手袋３丁目３番８号</v>
          </cell>
        </row>
        <row r="121">
          <cell r="C121" t="str">
            <v>市役所通り商店会</v>
          </cell>
          <cell r="D121" t="str">
            <v>遠藤　久美</v>
          </cell>
          <cell r="E121" t="str">
            <v>遠藤　久美</v>
          </cell>
          <cell r="F121" t="str">
            <v>さいたま市浦和区仲町２丁目１９番１７号</v>
          </cell>
        </row>
        <row r="122">
          <cell r="C122" t="str">
            <v>白鍬商盛会</v>
          </cell>
          <cell r="D122" t="str">
            <v>内田　清</v>
          </cell>
          <cell r="E122" t="str">
            <v>内田　清</v>
          </cell>
          <cell r="F122" t="str">
            <v>さいたま市中央区八王子５－７－７</v>
          </cell>
        </row>
        <row r="123">
          <cell r="C123" t="str">
            <v>白幡商店会</v>
          </cell>
          <cell r="D123" t="str">
            <v>木下　優</v>
          </cell>
          <cell r="E123" t="str">
            <v>木下　優</v>
          </cell>
          <cell r="F123" t="str">
            <v>さいたま市南区白幡2-4-1</v>
          </cell>
        </row>
        <row r="124">
          <cell r="C124" t="str">
            <v>大泉院通り商店会</v>
          </cell>
          <cell r="D124" t="str">
            <v>荻島　忠雄</v>
          </cell>
          <cell r="E124" t="str">
            <v>荻島　忠雄</v>
          </cell>
          <cell r="F124" t="str">
            <v>さいたま市桜区大字大久保領家８０番地３</v>
          </cell>
        </row>
        <row r="125">
          <cell r="C125" t="str">
            <v>大東商工会</v>
          </cell>
          <cell r="D125" t="str">
            <v>村山　健次</v>
          </cell>
          <cell r="E125" t="str">
            <v>村山　健次</v>
          </cell>
          <cell r="F125" t="str">
            <v>さいたま市浦和区大東３丁目１６番８号</v>
          </cell>
        </row>
        <row r="126">
          <cell r="C126" t="str">
            <v>商店街振興組合高砂共栄会</v>
          </cell>
          <cell r="D126" t="str">
            <v>佃　茂明</v>
          </cell>
          <cell r="E126" t="str">
            <v>佃　茂明</v>
          </cell>
          <cell r="F126" t="str">
            <v>さいたま市浦和区高砂２－１１－１４</v>
          </cell>
        </row>
        <row r="127">
          <cell r="C127" t="str">
            <v>高砂二親会</v>
          </cell>
          <cell r="D127" t="str">
            <v>市川　淳平</v>
          </cell>
          <cell r="E127" t="str">
            <v>市川　淳平</v>
          </cell>
          <cell r="F127" t="str">
            <v>さいたま市浦和区高砂２丁目８番５号</v>
          </cell>
        </row>
        <row r="128">
          <cell r="C128" t="str">
            <v>田島通り商店会　</v>
          </cell>
          <cell r="D128" t="str">
            <v>情報提供不可</v>
          </cell>
        </row>
        <row r="129">
          <cell r="C129" t="str">
            <v>常盤１・２丁目商店会</v>
          </cell>
          <cell r="D129" t="str">
            <v>田口　雅之</v>
          </cell>
          <cell r="E129" t="str">
            <v>田口　雅之</v>
          </cell>
          <cell r="F129" t="str">
            <v>さいたま市浦和区常盤１－３－１３</v>
          </cell>
        </row>
        <row r="130">
          <cell r="C130" t="str">
            <v>仲一街商店会</v>
          </cell>
          <cell r="D130" t="str">
            <v>森田　寅夫</v>
          </cell>
          <cell r="E130" t="str">
            <v>森田　寅夫</v>
          </cell>
          <cell r="F130" t="str">
            <v>さいたま市浦和区仲町１丁目５番７号</v>
          </cell>
        </row>
        <row r="131">
          <cell r="C131" t="str">
            <v>仲一平和街商店会</v>
          </cell>
          <cell r="D131" t="str">
            <v>情報提供不可</v>
          </cell>
        </row>
        <row r="132">
          <cell r="C132" t="str">
            <v>中尾商店会</v>
          </cell>
          <cell r="D132" t="str">
            <v>弓削田　淳夫</v>
          </cell>
          <cell r="E132" t="str">
            <v>弓削田　淳夫</v>
          </cell>
          <cell r="F132" t="str">
            <v>さいたま市緑区東浦和9-20-13</v>
          </cell>
        </row>
        <row r="133">
          <cell r="C133" t="str">
            <v>南高通り商店会</v>
          </cell>
          <cell r="D133" t="str">
            <v>秋本　清一</v>
          </cell>
          <cell r="E133" t="str">
            <v>秋本　清一</v>
          </cell>
          <cell r="F133" t="str">
            <v>さいたま市南区辻４丁目７番４号</v>
          </cell>
        </row>
        <row r="134">
          <cell r="C134" t="str">
            <v>西浦和駅前商店会</v>
          </cell>
          <cell r="D134" t="str">
            <v>佐藤　紀征</v>
          </cell>
          <cell r="E134" t="str">
            <v>佐藤　紀征</v>
          </cell>
          <cell r="F134" t="str">
            <v>さいたま市桜区田島３－１９－１４</v>
          </cell>
        </row>
        <row r="135">
          <cell r="C135" t="str">
            <v>原山商栄会</v>
          </cell>
          <cell r="D135" t="str">
            <v>川上　行生</v>
          </cell>
          <cell r="E135" t="str">
            <v>川上　行生</v>
          </cell>
          <cell r="F135" t="str">
            <v>さいたま市緑区原山１丁目６番１号</v>
          </cell>
        </row>
        <row r="136">
          <cell r="C136" t="str">
            <v>東浦和大通り商店会</v>
          </cell>
          <cell r="D136" t="str">
            <v>澤野　伸司</v>
          </cell>
          <cell r="E136" t="str">
            <v>澤野　伸司</v>
          </cell>
          <cell r="F136" t="str">
            <v>さいたま市緑区東浦和４丁目２７番地１</v>
          </cell>
        </row>
        <row r="137">
          <cell r="C137" t="str">
            <v>東浦和中央商店会</v>
          </cell>
          <cell r="D137" t="str">
            <v>饗庭　英彦</v>
          </cell>
          <cell r="E137" t="str">
            <v>饗庭　英彦</v>
          </cell>
          <cell r="F137" t="str">
            <v>さいたま市緑区大字中尾2167</v>
          </cell>
        </row>
        <row r="138">
          <cell r="C138" t="str">
            <v>東仲町商店会</v>
          </cell>
          <cell r="D138" t="str">
            <v>根岸　秀夫</v>
          </cell>
          <cell r="E138" t="str">
            <v>根岸　秀夫</v>
          </cell>
          <cell r="F138" t="str">
            <v>さいたま市浦和区東仲町９番９号</v>
          </cell>
        </row>
        <row r="139">
          <cell r="C139" t="str">
            <v>東本太商店会</v>
          </cell>
          <cell r="D139" t="str">
            <v>野崎　正一</v>
          </cell>
          <cell r="E139" t="str">
            <v>野崎　正一</v>
          </cell>
          <cell r="F139" t="str">
            <v>さいたま市浦和区本太１丁目３７番１４号</v>
          </cell>
        </row>
        <row r="140">
          <cell r="C140" t="str">
            <v>日の出通り商友会</v>
          </cell>
          <cell r="D140" t="str">
            <v>野口　泰雄</v>
          </cell>
          <cell r="E140" t="str">
            <v>野口　泰雄</v>
          </cell>
          <cell r="F140" t="str">
            <v>さいたま市緑区原山４丁目３２番２９号</v>
          </cell>
        </row>
        <row r="141">
          <cell r="C141" t="str">
            <v>広ヶ谷戸商店会</v>
          </cell>
          <cell r="D141" t="str">
            <v>東川　一人</v>
          </cell>
          <cell r="E141" t="str">
            <v>東川　一人</v>
          </cell>
          <cell r="F141" t="str">
            <v>さいたま市南区広ヶ谷戸３番地３号</v>
          </cell>
        </row>
        <row r="142">
          <cell r="C142" t="str">
            <v>二ﾂ橋商栄会</v>
          </cell>
          <cell r="D142" t="str">
            <v>竹前　龍一</v>
          </cell>
          <cell r="E142" t="str">
            <v>橋野　由紀夫</v>
          </cell>
          <cell r="F142" t="str">
            <v>さいたま市浦和区本太５-２５-１</v>
          </cell>
        </row>
        <row r="143">
          <cell r="C143" t="str">
            <v>ホップ南通り商店会</v>
          </cell>
          <cell r="D143" t="str">
            <v>青山　喜平</v>
          </cell>
          <cell r="E143" t="str">
            <v>青山　喜平</v>
          </cell>
          <cell r="F143" t="str">
            <v>さいたま市浦和区常盤３丁目１８番１３号</v>
          </cell>
        </row>
        <row r="144">
          <cell r="C144" t="str">
            <v>マーレ商店会</v>
          </cell>
          <cell r="D144" t="str">
            <v>中森　福代</v>
          </cell>
          <cell r="E144" t="str">
            <v>中森　福代</v>
          </cell>
          <cell r="F144" t="str">
            <v>さいたま市南区白幡５丁目１９番１９号</v>
          </cell>
        </row>
        <row r="145">
          <cell r="C145" t="str">
            <v>前地通り商店会</v>
          </cell>
          <cell r="D145" t="str">
            <v>村山　和正</v>
          </cell>
          <cell r="E145" t="str">
            <v>中島　祐二</v>
          </cell>
          <cell r="F145" t="str">
            <v>さいたま市浦和区東高砂町１７－１　浦和東高砂郵便局</v>
          </cell>
        </row>
        <row r="146">
          <cell r="C146" t="str">
            <v>南浦和共栄会</v>
          </cell>
          <cell r="D146" t="str">
            <v>小比類巻　豊作</v>
          </cell>
          <cell r="E146" t="str">
            <v>小比類巻　豊作</v>
          </cell>
          <cell r="F146" t="str">
            <v>さいたま市南区南浦和３丁目３１番８号</v>
          </cell>
        </row>
        <row r="147">
          <cell r="C147" t="str">
            <v>南浦和商店会</v>
          </cell>
          <cell r="D147" t="str">
            <v>新保　信義</v>
          </cell>
          <cell r="E147" t="str">
            <v>南浦和商店会</v>
          </cell>
          <cell r="F147" t="str">
            <v>さいたま市南区南浦和３丁目２６番１１号　ツインレイクⅡ－１０１(事務所)　</v>
          </cell>
        </row>
        <row r="148">
          <cell r="C148" t="str">
            <v>南浦和西口商店会</v>
          </cell>
          <cell r="D148" t="str">
            <v>情報提供不可</v>
          </cell>
        </row>
        <row r="149">
          <cell r="C149" t="str">
            <v>三室商店会</v>
          </cell>
          <cell r="D149" t="str">
            <v>星野　栄一</v>
          </cell>
          <cell r="E149" t="str">
            <v>星野　栄一</v>
          </cell>
          <cell r="F149" t="str">
            <v>さいたま市緑区大字三室１２８６番地１</v>
          </cell>
        </row>
        <row r="150">
          <cell r="C150" t="str">
            <v>本太中央商店会</v>
          </cell>
          <cell r="D150" t="str">
            <v>石塚　紀行</v>
          </cell>
          <cell r="E150" t="str">
            <v>石塚　紀行</v>
          </cell>
          <cell r="F150" t="str">
            <v>さいたま市浦和区本太２丁目９番７号</v>
          </cell>
        </row>
        <row r="151">
          <cell r="C151" t="str">
            <v>市宿商店会</v>
          </cell>
          <cell r="D151" t="str">
            <v>天粕　一男</v>
          </cell>
          <cell r="E151" t="str">
            <v>天粕　一男</v>
          </cell>
          <cell r="F151" t="str">
            <v>さいたま市岩槻区本町２丁目３番２４号</v>
          </cell>
        </row>
        <row r="152">
          <cell r="C152" t="str">
            <v>一番街商店会</v>
          </cell>
          <cell r="D152" t="str">
            <v>小宮　彰</v>
          </cell>
          <cell r="E152" t="str">
            <v>小宮　彰</v>
          </cell>
          <cell r="F152" t="str">
            <v>さいたま市岩槻区本町３丁目１０番１６号</v>
          </cell>
        </row>
        <row r="153">
          <cell r="C153" t="str">
            <v>岩槻駅前商店会</v>
          </cell>
          <cell r="D153" t="str">
            <v>矢作　悦士</v>
          </cell>
          <cell r="E153" t="str">
            <v>矢作　悦士</v>
          </cell>
          <cell r="F153" t="str">
            <v>さいたま市岩槻区西町４丁目３番５号</v>
          </cell>
        </row>
        <row r="154">
          <cell r="C154" t="str">
            <v>大戸ネオン会</v>
          </cell>
          <cell r="D154" t="str">
            <v>小島　好立</v>
          </cell>
          <cell r="E154" t="str">
            <v>小島　好立</v>
          </cell>
          <cell r="F154" t="str">
            <v>さいたま市岩槻区大戸１７２３</v>
          </cell>
        </row>
        <row r="155">
          <cell r="C155" t="str">
            <v>区役所通り商店会</v>
          </cell>
          <cell r="D155" t="str">
            <v>田中　泰治</v>
          </cell>
          <cell r="E155" t="str">
            <v>田中　泰治</v>
          </cell>
          <cell r="F155" t="str">
            <v>さいたま市岩槻区本町５丁目５番１３号</v>
          </cell>
        </row>
        <row r="156">
          <cell r="C156" t="str">
            <v xml:space="preserve">栄町通り商友会 </v>
          </cell>
          <cell r="D156" t="str">
            <v>吉田　金一郎</v>
          </cell>
          <cell r="E156" t="str">
            <v>吉田　金一郎</v>
          </cell>
          <cell r="F156" t="str">
            <v>さいたま市岩槻区本町４丁目２番３４号</v>
          </cell>
        </row>
        <row r="157">
          <cell r="C157" t="str">
            <v>諏訪商店会</v>
          </cell>
          <cell r="D157" t="str">
            <v>岡崎　実</v>
          </cell>
          <cell r="E157" t="str">
            <v>岡崎　実</v>
          </cell>
          <cell r="F157" t="str">
            <v>さいたま市岩槻区諏訪３丁目１番地１</v>
          </cell>
        </row>
        <row r="158">
          <cell r="C158" t="str">
            <v>仲町商店会</v>
          </cell>
          <cell r="D158" t="str">
            <v>横田　剛志</v>
          </cell>
          <cell r="E158" t="str">
            <v>横田　剛志</v>
          </cell>
          <cell r="F158" t="str">
            <v>さいたま市岩槻区仲町１丁目１０番２８号</v>
          </cell>
        </row>
        <row r="159">
          <cell r="C159" t="str">
            <v>西町商店会</v>
          </cell>
          <cell r="D159" t="str">
            <v>篠永　一郎</v>
          </cell>
          <cell r="E159" t="str">
            <v>篠永　一郎</v>
          </cell>
          <cell r="F159" t="str">
            <v>さいたま市岩槻区西町１丁目４番７号</v>
          </cell>
        </row>
        <row r="160">
          <cell r="C160" t="str">
            <v>人形町通り親睦会</v>
          </cell>
          <cell r="D160" t="str">
            <v>生田　才唯</v>
          </cell>
          <cell r="E160" t="str">
            <v>生田　才唯</v>
          </cell>
          <cell r="F160" t="str">
            <v>さいたま市岩槻区本町１丁目３番１０号</v>
          </cell>
        </row>
        <row r="161">
          <cell r="C161" t="str">
            <v>東岩槻商店会</v>
          </cell>
          <cell r="D161" t="str">
            <v>斉藤　茂</v>
          </cell>
          <cell r="E161" t="str">
            <v>斉藤　茂</v>
          </cell>
          <cell r="F161" t="str">
            <v>さいたま市岩槻区東岩槻１丁目８番地４</v>
          </cell>
        </row>
        <row r="162">
          <cell r="C162" t="str">
            <v>本町中央商店会</v>
          </cell>
          <cell r="D162" t="str">
            <v>水野　兼太郎</v>
          </cell>
          <cell r="E162" t="str">
            <v>水野　兼太郎</v>
          </cell>
          <cell r="F162" t="str">
            <v>さいたま市岩槻区本町４丁目２番１０号</v>
          </cell>
        </row>
        <row r="163">
          <cell r="C163" t="str">
            <v>本丸キラキラ商店会</v>
          </cell>
          <cell r="D163" t="str">
            <v>橋本　正好</v>
          </cell>
          <cell r="E163" t="str">
            <v>橋本　正好</v>
          </cell>
          <cell r="F163" t="str">
            <v>さいたま市岩槻区本丸２丁目１７番１７号</v>
          </cell>
        </row>
        <row r="164">
          <cell r="C164" t="str">
            <v>ワッツ専門店会</v>
          </cell>
          <cell r="D164" t="str">
            <v>上田　敦朗</v>
          </cell>
          <cell r="E164" t="str">
            <v>上田　敦朗</v>
          </cell>
          <cell r="F164" t="str">
            <v>さいたま市岩槻区本町３丁目１番１号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ity.kounosu.saitama.jp/page/1466.html" TargetMode="External"/><Relationship Id="rId18" Type="http://schemas.openxmlformats.org/officeDocument/2006/relationships/hyperlink" Target="https://www.city.kounosu.saitama.jp/page/1474.html" TargetMode="External"/><Relationship Id="rId26" Type="http://schemas.openxmlformats.org/officeDocument/2006/relationships/hyperlink" Target="http://www.warabi.ne.jp/~machiren/vacant.html" TargetMode="External"/><Relationship Id="rId21" Type="http://schemas.openxmlformats.org/officeDocument/2006/relationships/hyperlink" Target="https://www.city.kounosu.saitama.jp/page/1474.html" TargetMode="External"/><Relationship Id="rId34" Type="http://schemas.openxmlformats.org/officeDocument/2006/relationships/hyperlink" Target="https://www.city.okegawa.lg.jp/soshiki/shiminseikatsu/sangyokankou/sangyo/sangyoshien/1716.html" TargetMode="External"/><Relationship Id="rId7" Type="http://schemas.openxmlformats.org/officeDocument/2006/relationships/hyperlink" Target="../../../../../../../../../../AppData/Local/Microsoft/Windows/INetCache/IE/5Y4N74JA/%23" TargetMode="External"/><Relationship Id="rId12" Type="http://schemas.openxmlformats.org/officeDocument/2006/relationships/hyperlink" Target="https://www.city.kounosu.saitama.jp/page/1466.html" TargetMode="External"/><Relationship Id="rId17" Type="http://schemas.openxmlformats.org/officeDocument/2006/relationships/hyperlink" Target="https://www.city.kounosu.saitama.jp/page/1474.html" TargetMode="External"/><Relationship Id="rId25" Type="http://schemas.openxmlformats.org/officeDocument/2006/relationships/hyperlink" Target="http://www.warabi.ne.jp/~machiren/vacant.html" TargetMode="External"/><Relationship Id="rId33" Type="http://schemas.openxmlformats.org/officeDocument/2006/relationships/hyperlink" Target="https://www.syokoukai.or.jp/syokokai/ranzan/010/20230801110253.html" TargetMode="External"/><Relationship Id="rId2" Type="http://schemas.openxmlformats.org/officeDocument/2006/relationships/hyperlink" Target="../../../../../../../../../../AppData/Local/Microsoft/Windows/INetCache/IE/RDNV180F/%23" TargetMode="External"/><Relationship Id="rId16" Type="http://schemas.openxmlformats.org/officeDocument/2006/relationships/hyperlink" Target="https://www.city.kounosu.saitama.jp/page/1474.html" TargetMode="External"/><Relationship Id="rId20" Type="http://schemas.openxmlformats.org/officeDocument/2006/relationships/hyperlink" Target="https://www.city.kounosu.saitama.jp/page/1474.html" TargetMode="External"/><Relationship Id="rId29" Type="http://schemas.openxmlformats.org/officeDocument/2006/relationships/hyperlink" Target="https://www.city.kitamoto.lg.jp/soshiki/shiminkeizai/sangyou/gyomu/g5/1490078450749.html" TargetMode="External"/><Relationship Id="rId1" Type="http://schemas.openxmlformats.org/officeDocument/2006/relationships/hyperlink" Target="../../../../../../../../../../AppData/Local/Microsoft/Windows/INetCache/IE/RDNV180F/%23" TargetMode="External"/><Relationship Id="rId6" Type="http://schemas.openxmlformats.org/officeDocument/2006/relationships/hyperlink" Target="../../../../../../../../../../AppData/Local/Microsoft/Windows/INetCache/IE/RDNV180F/%23" TargetMode="External"/><Relationship Id="rId11" Type="http://schemas.openxmlformats.org/officeDocument/2006/relationships/hyperlink" Target="https://www.city.kounosu.saitama.jp/page/1466.html" TargetMode="External"/><Relationship Id="rId24" Type="http://schemas.openxmlformats.org/officeDocument/2006/relationships/hyperlink" Target="http://www.warabi.ne.jp/~machiren/vacant.html" TargetMode="External"/><Relationship Id="rId32" Type="http://schemas.openxmlformats.org/officeDocument/2006/relationships/hyperlink" Target="https://www.city.kitamoto.lg.jp/soshiki/shiminkeizai/sangyou/gyomu/g5/1562029541416.html" TargetMode="External"/><Relationship Id="rId37" Type="http://schemas.openxmlformats.org/officeDocument/2006/relationships/comments" Target="../comments1.xml"/><Relationship Id="rId5" Type="http://schemas.openxmlformats.org/officeDocument/2006/relationships/hyperlink" Target="../../../../../../../../../../AppData/Local/Microsoft/Windows/INetCache/IE/RDNV180F/%23" TargetMode="External"/><Relationship Id="rId15" Type="http://schemas.openxmlformats.org/officeDocument/2006/relationships/hyperlink" Target="https://www.city.kounosu.saitama.jp/page/1466.html" TargetMode="External"/><Relationship Id="rId23" Type="http://schemas.openxmlformats.org/officeDocument/2006/relationships/hyperlink" Target="http://www.warabi.ne.jp/~machiren/vacant.html" TargetMode="External"/><Relationship Id="rId28" Type="http://schemas.openxmlformats.org/officeDocument/2006/relationships/hyperlink" Target="https://www.city.kitamoto.lg.jp/soshiki/shiminkeizai/sangyou/gyomu/g5/1490078450749.html" TargetMode="External"/><Relationship Id="rId36" Type="http://schemas.openxmlformats.org/officeDocument/2006/relationships/vmlDrawing" Target="../drawings/vmlDrawing1.vml"/><Relationship Id="rId10" Type="http://schemas.openxmlformats.org/officeDocument/2006/relationships/hyperlink" Target="https://www.city.kounosu.saitama.jp/page/1466.html" TargetMode="External"/><Relationship Id="rId19" Type="http://schemas.openxmlformats.org/officeDocument/2006/relationships/hyperlink" Target="https://www.city.kounosu.saitama.jp/page/1474.html" TargetMode="External"/><Relationship Id="rId31" Type="http://schemas.openxmlformats.org/officeDocument/2006/relationships/hyperlink" Target="https://www.city.kitamoto.lg.jp/soshiki/shiminkeizai/sangyou/gyomu/g5/1562029541416.html" TargetMode="External"/><Relationship Id="rId4" Type="http://schemas.openxmlformats.org/officeDocument/2006/relationships/hyperlink" Target="../../../../../../../../../../AppData/Local/Microsoft/Windows/INetCache/IE/RDNV180F/%23" TargetMode="External"/><Relationship Id="rId9" Type="http://schemas.openxmlformats.org/officeDocument/2006/relationships/hyperlink" Target="https://www.city.kounosu.saitama.jp/page/1466.html" TargetMode="External"/><Relationship Id="rId14" Type="http://schemas.openxmlformats.org/officeDocument/2006/relationships/hyperlink" Target="https://www.city.kounosu.saitama.jp/page/1466.html" TargetMode="External"/><Relationship Id="rId22" Type="http://schemas.openxmlformats.org/officeDocument/2006/relationships/hyperlink" Target="https://www.city.kounosu.saitama.jp/page/1474.html" TargetMode="External"/><Relationship Id="rId27" Type="http://schemas.openxmlformats.org/officeDocument/2006/relationships/hyperlink" Target="https://www.city.okegawa.lg.jp/soshiki/shiminseikatsu/sangyokankou/sangyo/sangyoshien/1716.html" TargetMode="External"/><Relationship Id="rId30" Type="http://schemas.openxmlformats.org/officeDocument/2006/relationships/hyperlink" Target="https://www.city.kitamoto.lg.jp/soshiki/shiminkeizai/sangyou/gyomu/g5/1562029541416.html" TargetMode="External"/><Relationship Id="rId35" Type="http://schemas.openxmlformats.org/officeDocument/2006/relationships/printerSettings" Target="../printerSettings/printerSettings1.bin"/><Relationship Id="rId8" Type="http://schemas.openxmlformats.org/officeDocument/2006/relationships/hyperlink" Target="../../../../../../../../../../AppData/Local/Microsoft/Windows/INetCache/IE/5Y4N74JA/%23" TargetMode="External"/><Relationship Id="rId3" Type="http://schemas.openxmlformats.org/officeDocument/2006/relationships/hyperlink" Target="../../../../../../../../../../AppData/Local/Microsoft/Windows/INetCache/IE/RDNV180F/%2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4975E-0A62-4E2A-AB84-E70EABE4E387}">
  <sheetPr>
    <tabColor theme="4"/>
    <pageSetUpPr fitToPage="1"/>
  </sheetPr>
  <dimension ref="A1:AF766"/>
  <sheetViews>
    <sheetView showGridLines="0" tabSelected="1" zoomScale="40" zoomScaleNormal="40" workbookViewId="0">
      <selection activeCell="A2" sqref="A2"/>
    </sheetView>
  </sheetViews>
  <sheetFormatPr defaultColWidth="9" defaultRowHeight="19.5"/>
  <cols>
    <col min="1" max="1" width="13.125" style="1" customWidth="1"/>
    <col min="2" max="2" width="13.125" style="1" hidden="1" customWidth="1"/>
    <col min="3" max="4" width="13.125" style="2" customWidth="1"/>
    <col min="5" max="6" width="50.625" style="2" customWidth="1"/>
    <col min="7" max="11" width="25.625" style="1" customWidth="1"/>
    <col min="12" max="12" width="75.625" style="2" customWidth="1"/>
    <col min="13" max="13" width="50.625" style="2" customWidth="1"/>
    <col min="14" max="14" width="25.625" style="1" customWidth="1"/>
    <col min="15" max="21" width="13.125" style="1" customWidth="1"/>
    <col min="22" max="24" width="50.625" style="2" customWidth="1"/>
    <col min="25" max="25" width="75.625" style="2" customWidth="1"/>
    <col min="26" max="26" width="50.625" style="5" customWidth="1"/>
    <col min="27" max="27" width="50.625" style="2" customWidth="1"/>
    <col min="28" max="28" width="75.625" style="2" customWidth="1"/>
    <col min="29" max="29" width="50.625" style="5" customWidth="1"/>
    <col min="30" max="30" width="50.625" style="2" customWidth="1"/>
    <col min="31" max="31" width="75.625" style="2" customWidth="1"/>
    <col min="32" max="32" width="50.625" style="5" customWidth="1"/>
    <col min="33" max="16384" width="9" style="58"/>
  </cols>
  <sheetData>
    <row r="1" spans="1:32" s="6" customFormat="1" ht="24.75" customHeight="1">
      <c r="A1" s="1"/>
      <c r="B1" s="1"/>
      <c r="C1" s="2"/>
      <c r="D1" s="2"/>
      <c r="E1" s="2"/>
      <c r="F1" s="3"/>
      <c r="G1" s="4"/>
      <c r="H1" s="4"/>
      <c r="I1" s="4"/>
      <c r="J1" s="4"/>
      <c r="K1" s="4"/>
      <c r="L1" s="3"/>
      <c r="M1" s="3"/>
      <c r="N1" s="4"/>
      <c r="O1" s="4"/>
      <c r="P1" s="4"/>
      <c r="Q1" s="4"/>
      <c r="R1" s="4"/>
      <c r="S1" s="4"/>
      <c r="T1" s="1"/>
      <c r="U1" s="1"/>
      <c r="V1" s="2"/>
      <c r="W1" s="2"/>
      <c r="X1" s="2"/>
      <c r="Y1" s="2"/>
      <c r="Z1" s="5"/>
      <c r="AA1" s="2"/>
      <c r="AB1" s="2"/>
      <c r="AC1" s="5"/>
      <c r="AD1" s="2"/>
      <c r="AE1" s="2"/>
      <c r="AF1" s="5"/>
    </row>
    <row r="2" spans="1:32" s="6" customFormat="1" ht="43.5">
      <c r="A2" s="7" t="s">
        <v>3127</v>
      </c>
      <c r="B2" s="1"/>
      <c r="C2" s="3"/>
      <c r="D2" s="3"/>
      <c r="E2" s="3"/>
      <c r="F2" s="2"/>
      <c r="G2" s="4"/>
      <c r="H2" s="4"/>
      <c r="I2" s="4"/>
      <c r="J2" s="4"/>
      <c r="K2" s="4"/>
      <c r="L2" s="3"/>
      <c r="M2" s="3"/>
      <c r="N2" s="4"/>
      <c r="O2" s="4"/>
      <c r="P2" s="4"/>
      <c r="Q2" s="4"/>
      <c r="R2" s="4"/>
      <c r="S2" s="4"/>
      <c r="T2" s="1"/>
      <c r="U2" s="1"/>
      <c r="V2" s="2"/>
      <c r="W2" s="2"/>
      <c r="X2" s="2"/>
      <c r="Y2" s="2"/>
      <c r="Z2" s="5"/>
      <c r="AA2" s="2"/>
      <c r="AB2" s="2"/>
      <c r="AC2" s="5"/>
      <c r="AD2" s="2"/>
      <c r="AE2" s="2"/>
      <c r="AF2" s="5"/>
    </row>
    <row r="3" spans="1:32" s="6" customFormat="1" ht="24.75" customHeight="1">
      <c r="A3" s="2" t="s">
        <v>3126</v>
      </c>
      <c r="B3" s="1"/>
      <c r="C3" s="2"/>
      <c r="D3" s="2"/>
      <c r="E3" s="2"/>
      <c r="F3" s="3"/>
      <c r="G3" s="4"/>
      <c r="H3" s="4"/>
      <c r="I3" s="4"/>
      <c r="J3" s="4"/>
      <c r="K3" s="4"/>
      <c r="L3" s="3"/>
      <c r="M3" s="3"/>
      <c r="N3" s="4"/>
      <c r="O3" s="4"/>
      <c r="P3" s="4"/>
      <c r="Q3" s="4"/>
      <c r="R3" s="4"/>
      <c r="S3" s="4"/>
      <c r="T3" s="1"/>
      <c r="U3" s="1"/>
      <c r="V3" s="2"/>
      <c r="W3" s="2"/>
      <c r="X3" s="2"/>
      <c r="Y3" s="2"/>
      <c r="Z3" s="5"/>
      <c r="AA3" s="2"/>
      <c r="AB3" s="2"/>
      <c r="AC3" s="5"/>
      <c r="AD3" s="2"/>
      <c r="AE3" s="2"/>
      <c r="AF3" s="5"/>
    </row>
    <row r="4" spans="1:32" s="21" customFormat="1" ht="35.25" customHeight="1">
      <c r="A4" s="8"/>
      <c r="B4" s="9"/>
      <c r="C4" s="10"/>
      <c r="D4" s="11"/>
      <c r="E4" s="12"/>
      <c r="F4" s="13"/>
      <c r="G4" s="14"/>
      <c r="H4" s="14"/>
      <c r="I4" s="14"/>
      <c r="J4" s="12"/>
      <c r="K4" s="15"/>
      <c r="L4" s="16"/>
      <c r="M4" s="14"/>
      <c r="N4" s="15"/>
      <c r="O4" s="17" t="s">
        <v>0</v>
      </c>
      <c r="P4" s="18"/>
      <c r="Q4" s="18"/>
      <c r="R4" s="18"/>
      <c r="S4" s="18"/>
      <c r="T4" s="18"/>
      <c r="U4" s="18"/>
      <c r="V4" s="19"/>
      <c r="W4" s="14"/>
      <c r="X4" s="17" t="s">
        <v>1</v>
      </c>
      <c r="Y4" s="18"/>
      <c r="Z4" s="18"/>
      <c r="AA4" s="18"/>
      <c r="AB4" s="18"/>
      <c r="AC4" s="18"/>
      <c r="AD4" s="18"/>
      <c r="AE4" s="18"/>
      <c r="AF4" s="20"/>
    </row>
    <row r="5" spans="1:32" s="21" customFormat="1" ht="89.25" customHeight="1">
      <c r="A5" s="22" t="s">
        <v>2</v>
      </c>
      <c r="B5" s="23" t="s">
        <v>3</v>
      </c>
      <c r="C5" s="24" t="s">
        <v>4</v>
      </c>
      <c r="D5" s="25"/>
      <c r="E5" s="26" t="s">
        <v>5</v>
      </c>
      <c r="F5" s="26" t="s">
        <v>3124</v>
      </c>
      <c r="G5" s="27" t="s">
        <v>6</v>
      </c>
      <c r="H5" s="27" t="s">
        <v>7</v>
      </c>
      <c r="I5" s="27" t="s">
        <v>8</v>
      </c>
      <c r="J5" s="26" t="s">
        <v>9</v>
      </c>
      <c r="K5" s="27" t="s">
        <v>10</v>
      </c>
      <c r="L5" s="23" t="s">
        <v>11</v>
      </c>
      <c r="M5" s="27" t="s">
        <v>12</v>
      </c>
      <c r="N5" s="27" t="s">
        <v>13</v>
      </c>
      <c r="O5" s="28" t="s">
        <v>14</v>
      </c>
      <c r="P5" s="29" t="s">
        <v>15</v>
      </c>
      <c r="Q5" s="29" t="s">
        <v>16</v>
      </c>
      <c r="R5" s="29" t="s">
        <v>17</v>
      </c>
      <c r="S5" s="29" t="s">
        <v>18</v>
      </c>
      <c r="T5" s="29" t="s">
        <v>19</v>
      </c>
      <c r="U5" s="29" t="s">
        <v>20</v>
      </c>
      <c r="V5" s="30" t="s">
        <v>21</v>
      </c>
      <c r="W5" s="27" t="s">
        <v>22</v>
      </c>
      <c r="X5" s="31" t="s">
        <v>23</v>
      </c>
      <c r="Y5" s="32" t="s">
        <v>24</v>
      </c>
      <c r="Z5" s="29" t="s">
        <v>25</v>
      </c>
      <c r="AA5" s="32" t="s">
        <v>26</v>
      </c>
      <c r="AB5" s="32" t="s">
        <v>27</v>
      </c>
      <c r="AC5" s="29" t="s">
        <v>28</v>
      </c>
      <c r="AD5" s="32" t="s">
        <v>29</v>
      </c>
      <c r="AE5" s="32" t="s">
        <v>30</v>
      </c>
      <c r="AF5" s="29" t="s">
        <v>31</v>
      </c>
    </row>
    <row r="6" spans="1:32" s="45" customFormat="1" ht="50.1" customHeight="1">
      <c r="A6" s="33">
        <v>1</v>
      </c>
      <c r="B6" s="34">
        <v>1</v>
      </c>
      <c r="C6" s="35" t="s">
        <v>32</v>
      </c>
      <c r="D6" s="36" t="s">
        <v>33</v>
      </c>
      <c r="E6" s="37" t="s">
        <v>34</v>
      </c>
      <c r="F6" s="38" t="s">
        <v>35</v>
      </c>
      <c r="G6" s="39"/>
      <c r="H6" s="40"/>
      <c r="I6" s="39"/>
      <c r="J6" s="39"/>
      <c r="K6" s="39"/>
      <c r="L6" s="41" t="s">
        <v>36</v>
      </c>
      <c r="M6" s="42"/>
      <c r="N6" s="41"/>
      <c r="O6" s="43"/>
      <c r="P6" s="43"/>
      <c r="Q6" s="43"/>
      <c r="R6" s="43"/>
      <c r="S6" s="43"/>
      <c r="T6" s="43"/>
      <c r="U6" s="43"/>
      <c r="V6" s="42"/>
      <c r="W6" s="42" t="s">
        <v>36</v>
      </c>
      <c r="X6" s="42"/>
      <c r="Y6" s="42"/>
      <c r="Z6" s="42"/>
      <c r="AA6" s="42"/>
      <c r="AB6" s="42"/>
      <c r="AC6" s="42"/>
      <c r="AD6" s="42"/>
      <c r="AE6" s="42"/>
      <c r="AF6" s="44"/>
    </row>
    <row r="7" spans="1:32" s="45" customFormat="1" ht="50.1" customHeight="1">
      <c r="A7" s="33">
        <v>2</v>
      </c>
      <c r="B7" s="34">
        <v>1</v>
      </c>
      <c r="C7" s="35" t="s">
        <v>32</v>
      </c>
      <c r="D7" s="36" t="s">
        <v>33</v>
      </c>
      <c r="E7" s="37" t="s">
        <v>37</v>
      </c>
      <c r="F7" s="38" t="s">
        <v>38</v>
      </c>
      <c r="G7" s="39"/>
      <c r="H7" s="40"/>
      <c r="I7" s="39"/>
      <c r="J7" s="39"/>
      <c r="K7" s="39"/>
      <c r="L7" s="41" t="s">
        <v>36</v>
      </c>
      <c r="M7" s="42"/>
      <c r="N7" s="41"/>
      <c r="O7" s="43"/>
      <c r="P7" s="43"/>
      <c r="Q7" s="43"/>
      <c r="R7" s="43"/>
      <c r="S7" s="43"/>
      <c r="T7" s="43"/>
      <c r="U7" s="43"/>
      <c r="V7" s="42"/>
      <c r="W7" s="42" t="s">
        <v>36</v>
      </c>
      <c r="X7" s="42"/>
      <c r="Y7" s="42"/>
      <c r="Z7" s="42"/>
      <c r="AA7" s="42"/>
      <c r="AB7" s="42"/>
      <c r="AC7" s="42"/>
      <c r="AD7" s="42"/>
      <c r="AE7" s="42"/>
      <c r="AF7" s="44"/>
    </row>
    <row r="8" spans="1:32" s="45" customFormat="1" ht="50.1" customHeight="1">
      <c r="A8" s="33">
        <v>3</v>
      </c>
      <c r="B8" s="34">
        <v>1</v>
      </c>
      <c r="C8" s="35" t="s">
        <v>32</v>
      </c>
      <c r="D8" s="36" t="s">
        <v>33</v>
      </c>
      <c r="E8" s="37" t="s">
        <v>39</v>
      </c>
      <c r="F8" s="38" t="s">
        <v>40</v>
      </c>
      <c r="G8" s="39"/>
      <c r="H8" s="40"/>
      <c r="I8" s="39"/>
      <c r="J8" s="39"/>
      <c r="K8" s="39"/>
      <c r="L8" s="41" t="s">
        <v>36</v>
      </c>
      <c r="M8" s="42"/>
      <c r="N8" s="41"/>
      <c r="O8" s="43"/>
      <c r="P8" s="43"/>
      <c r="Q8" s="43"/>
      <c r="R8" s="43"/>
      <c r="S8" s="43"/>
      <c r="T8" s="43"/>
      <c r="U8" s="43"/>
      <c r="V8" s="42"/>
      <c r="W8" s="42" t="s">
        <v>36</v>
      </c>
      <c r="X8" s="42"/>
      <c r="Y8" s="42"/>
      <c r="Z8" s="42"/>
      <c r="AA8" s="42"/>
      <c r="AB8" s="42"/>
      <c r="AC8" s="42"/>
      <c r="AD8" s="42"/>
      <c r="AE8" s="42"/>
      <c r="AF8" s="44"/>
    </row>
    <row r="9" spans="1:32" s="45" customFormat="1" ht="50.1" customHeight="1">
      <c r="A9" s="33">
        <v>4</v>
      </c>
      <c r="B9" s="34">
        <v>1</v>
      </c>
      <c r="C9" s="35" t="s">
        <v>32</v>
      </c>
      <c r="D9" s="36" t="s">
        <v>33</v>
      </c>
      <c r="E9" s="37" t="s">
        <v>41</v>
      </c>
      <c r="F9" s="38" t="s">
        <v>42</v>
      </c>
      <c r="G9" s="39"/>
      <c r="H9" s="40"/>
      <c r="I9" s="39"/>
      <c r="J9" s="39"/>
      <c r="K9" s="39"/>
      <c r="L9" s="41" t="s">
        <v>36</v>
      </c>
      <c r="M9" s="42"/>
      <c r="N9" s="41"/>
      <c r="O9" s="43"/>
      <c r="P9" s="43"/>
      <c r="Q9" s="43"/>
      <c r="R9" s="43"/>
      <c r="S9" s="43"/>
      <c r="T9" s="43"/>
      <c r="U9" s="43"/>
      <c r="V9" s="42"/>
      <c r="W9" s="42" t="s">
        <v>36</v>
      </c>
      <c r="X9" s="42"/>
      <c r="Y9" s="42"/>
      <c r="Z9" s="42"/>
      <c r="AA9" s="42"/>
      <c r="AB9" s="42"/>
      <c r="AC9" s="42"/>
      <c r="AD9" s="42"/>
      <c r="AE9" s="42"/>
      <c r="AF9" s="44"/>
    </row>
    <row r="10" spans="1:32" s="45" customFormat="1" ht="50.1" customHeight="1">
      <c r="A10" s="33">
        <v>5</v>
      </c>
      <c r="B10" s="34">
        <v>1</v>
      </c>
      <c r="C10" s="35" t="s">
        <v>32</v>
      </c>
      <c r="D10" s="36" t="s">
        <v>33</v>
      </c>
      <c r="E10" s="37" t="s">
        <v>43</v>
      </c>
      <c r="F10" s="38" t="s">
        <v>44</v>
      </c>
      <c r="G10" s="39"/>
      <c r="H10" s="40"/>
      <c r="I10" s="39"/>
      <c r="J10" s="39"/>
      <c r="K10" s="39"/>
      <c r="L10" s="41" t="s">
        <v>36</v>
      </c>
      <c r="M10" s="42"/>
      <c r="N10" s="41"/>
      <c r="O10" s="43"/>
      <c r="P10" s="43"/>
      <c r="Q10" s="43"/>
      <c r="R10" s="43"/>
      <c r="S10" s="43"/>
      <c r="T10" s="43"/>
      <c r="U10" s="43"/>
      <c r="V10" s="42"/>
      <c r="W10" s="42" t="s">
        <v>36</v>
      </c>
      <c r="X10" s="42"/>
      <c r="Y10" s="42"/>
      <c r="Z10" s="42"/>
      <c r="AA10" s="42"/>
      <c r="AB10" s="42"/>
      <c r="AC10" s="42"/>
      <c r="AD10" s="42"/>
      <c r="AE10" s="42"/>
      <c r="AF10" s="44"/>
    </row>
    <row r="11" spans="1:32" s="45" customFormat="1" ht="50.1" customHeight="1">
      <c r="A11" s="33">
        <v>6</v>
      </c>
      <c r="B11" s="34">
        <v>1</v>
      </c>
      <c r="C11" s="35" t="s">
        <v>32</v>
      </c>
      <c r="D11" s="36" t="s">
        <v>33</v>
      </c>
      <c r="E11" s="37" t="s">
        <v>45</v>
      </c>
      <c r="F11" s="38" t="s">
        <v>35</v>
      </c>
      <c r="G11" s="39"/>
      <c r="H11" s="40"/>
      <c r="I11" s="39"/>
      <c r="J11" s="39"/>
      <c r="K11" s="39"/>
      <c r="L11" s="41" t="s">
        <v>36</v>
      </c>
      <c r="M11" s="42"/>
      <c r="N11" s="41"/>
      <c r="O11" s="43"/>
      <c r="P11" s="43"/>
      <c r="Q11" s="43"/>
      <c r="R11" s="43"/>
      <c r="S11" s="43"/>
      <c r="T11" s="43"/>
      <c r="U11" s="43"/>
      <c r="V11" s="42"/>
      <c r="W11" s="42" t="s">
        <v>36</v>
      </c>
      <c r="X11" s="42"/>
      <c r="Y11" s="42"/>
      <c r="Z11" s="42"/>
      <c r="AA11" s="42"/>
      <c r="AB11" s="42"/>
      <c r="AC11" s="42"/>
      <c r="AD11" s="42"/>
      <c r="AE11" s="42"/>
      <c r="AF11" s="44"/>
    </row>
    <row r="12" spans="1:32" s="45" customFormat="1" ht="50.1" customHeight="1">
      <c r="A12" s="33">
        <v>7</v>
      </c>
      <c r="B12" s="34">
        <v>1</v>
      </c>
      <c r="C12" s="35" t="s">
        <v>32</v>
      </c>
      <c r="D12" s="36" t="s">
        <v>33</v>
      </c>
      <c r="E12" s="37" t="s">
        <v>46</v>
      </c>
      <c r="F12" s="38" t="s">
        <v>47</v>
      </c>
      <c r="G12" s="39"/>
      <c r="H12" s="40"/>
      <c r="I12" s="39"/>
      <c r="J12" s="39"/>
      <c r="K12" s="39"/>
      <c r="L12" s="41" t="s">
        <v>36</v>
      </c>
      <c r="M12" s="42"/>
      <c r="N12" s="41"/>
      <c r="O12" s="43"/>
      <c r="P12" s="43"/>
      <c r="Q12" s="43"/>
      <c r="R12" s="43"/>
      <c r="S12" s="43"/>
      <c r="T12" s="43"/>
      <c r="U12" s="43"/>
      <c r="V12" s="42"/>
      <c r="W12" s="42" t="s">
        <v>36</v>
      </c>
      <c r="X12" s="42"/>
      <c r="Y12" s="42"/>
      <c r="Z12" s="42"/>
      <c r="AA12" s="42"/>
      <c r="AB12" s="42"/>
      <c r="AC12" s="42"/>
      <c r="AD12" s="42"/>
      <c r="AE12" s="42"/>
      <c r="AF12" s="44"/>
    </row>
    <row r="13" spans="1:32" s="45" customFormat="1" ht="50.1" customHeight="1">
      <c r="A13" s="33">
        <v>8</v>
      </c>
      <c r="B13" s="34">
        <v>1</v>
      </c>
      <c r="C13" s="35" t="s">
        <v>32</v>
      </c>
      <c r="D13" s="36" t="s">
        <v>33</v>
      </c>
      <c r="E13" s="37" t="s">
        <v>48</v>
      </c>
      <c r="F13" s="38" t="s">
        <v>49</v>
      </c>
      <c r="G13" s="39"/>
      <c r="H13" s="40"/>
      <c r="I13" s="39"/>
      <c r="J13" s="39"/>
      <c r="K13" s="39"/>
      <c r="L13" s="41" t="s">
        <v>36</v>
      </c>
      <c r="M13" s="42"/>
      <c r="N13" s="41"/>
      <c r="O13" s="43"/>
      <c r="P13" s="43"/>
      <c r="Q13" s="43"/>
      <c r="R13" s="43"/>
      <c r="S13" s="43"/>
      <c r="T13" s="43"/>
      <c r="U13" s="43"/>
      <c r="V13" s="42"/>
      <c r="W13" s="42" t="s">
        <v>36</v>
      </c>
      <c r="X13" s="42"/>
      <c r="Y13" s="42"/>
      <c r="Z13" s="42"/>
      <c r="AA13" s="42"/>
      <c r="AB13" s="42"/>
      <c r="AC13" s="42"/>
      <c r="AD13" s="42"/>
      <c r="AE13" s="42"/>
      <c r="AF13" s="44"/>
    </row>
    <row r="14" spans="1:32" s="45" customFormat="1" ht="50.1" customHeight="1">
      <c r="A14" s="33">
        <v>9</v>
      </c>
      <c r="B14" s="34">
        <v>1</v>
      </c>
      <c r="C14" s="35" t="s">
        <v>32</v>
      </c>
      <c r="D14" s="36" t="s">
        <v>50</v>
      </c>
      <c r="E14" s="37" t="s">
        <v>51</v>
      </c>
      <c r="F14" s="38" t="s">
        <v>52</v>
      </c>
      <c r="G14" s="39"/>
      <c r="H14" s="40"/>
      <c r="I14" s="39"/>
      <c r="J14" s="39"/>
      <c r="K14" s="39"/>
      <c r="L14" s="41" t="s">
        <v>36</v>
      </c>
      <c r="M14" s="42"/>
      <c r="N14" s="41"/>
      <c r="O14" s="43"/>
      <c r="P14" s="43"/>
      <c r="Q14" s="43"/>
      <c r="R14" s="43"/>
      <c r="S14" s="43"/>
      <c r="T14" s="43"/>
      <c r="U14" s="43"/>
      <c r="V14" s="42"/>
      <c r="W14" s="42" t="s">
        <v>36</v>
      </c>
      <c r="X14" s="42"/>
      <c r="Y14" s="42"/>
      <c r="Z14" s="42"/>
      <c r="AA14" s="42"/>
      <c r="AB14" s="42"/>
      <c r="AC14" s="42"/>
      <c r="AD14" s="42"/>
      <c r="AE14" s="42"/>
      <c r="AF14" s="44"/>
    </row>
    <row r="15" spans="1:32" s="45" customFormat="1" ht="50.1" customHeight="1">
      <c r="A15" s="33">
        <v>10</v>
      </c>
      <c r="B15" s="34">
        <v>1</v>
      </c>
      <c r="C15" s="35" t="s">
        <v>32</v>
      </c>
      <c r="D15" s="36" t="s">
        <v>50</v>
      </c>
      <c r="E15" s="37" t="s">
        <v>53</v>
      </c>
      <c r="F15" s="38" t="s">
        <v>52</v>
      </c>
      <c r="G15" s="39"/>
      <c r="H15" s="40"/>
      <c r="I15" s="39"/>
      <c r="J15" s="39"/>
      <c r="K15" s="39"/>
      <c r="L15" s="41" t="s">
        <v>36</v>
      </c>
      <c r="M15" s="42"/>
      <c r="N15" s="41"/>
      <c r="O15" s="43"/>
      <c r="P15" s="43"/>
      <c r="Q15" s="43"/>
      <c r="R15" s="43"/>
      <c r="S15" s="43"/>
      <c r="T15" s="43"/>
      <c r="U15" s="43"/>
      <c r="V15" s="42"/>
      <c r="W15" s="42" t="s">
        <v>36</v>
      </c>
      <c r="X15" s="42"/>
      <c r="Y15" s="42"/>
      <c r="Z15" s="42"/>
      <c r="AA15" s="42"/>
      <c r="AB15" s="42"/>
      <c r="AC15" s="42"/>
      <c r="AD15" s="42"/>
      <c r="AE15" s="42"/>
      <c r="AF15" s="44"/>
    </row>
    <row r="16" spans="1:32" s="45" customFormat="1" ht="50.1" customHeight="1">
      <c r="A16" s="33">
        <v>11</v>
      </c>
      <c r="B16" s="34">
        <v>1</v>
      </c>
      <c r="C16" s="35" t="s">
        <v>32</v>
      </c>
      <c r="D16" s="36" t="s">
        <v>50</v>
      </c>
      <c r="E16" s="37" t="s">
        <v>54</v>
      </c>
      <c r="F16" s="38" t="s">
        <v>55</v>
      </c>
      <c r="G16" s="39"/>
      <c r="H16" s="40"/>
      <c r="I16" s="39"/>
      <c r="J16" s="39"/>
      <c r="K16" s="39"/>
      <c r="L16" s="41" t="s">
        <v>36</v>
      </c>
      <c r="M16" s="42"/>
      <c r="N16" s="41"/>
      <c r="O16" s="43"/>
      <c r="P16" s="43"/>
      <c r="Q16" s="43"/>
      <c r="R16" s="43"/>
      <c r="S16" s="43"/>
      <c r="T16" s="43"/>
      <c r="U16" s="43"/>
      <c r="V16" s="42"/>
      <c r="W16" s="42" t="s">
        <v>36</v>
      </c>
      <c r="X16" s="42"/>
      <c r="Y16" s="42"/>
      <c r="Z16" s="42"/>
      <c r="AA16" s="42"/>
      <c r="AB16" s="42"/>
      <c r="AC16" s="42"/>
      <c r="AD16" s="42"/>
      <c r="AE16" s="42"/>
      <c r="AF16" s="44"/>
    </row>
    <row r="17" spans="1:32" s="45" customFormat="1" ht="50.1" customHeight="1">
      <c r="A17" s="33">
        <v>12</v>
      </c>
      <c r="B17" s="34">
        <v>1</v>
      </c>
      <c r="C17" s="35" t="s">
        <v>32</v>
      </c>
      <c r="D17" s="36" t="s">
        <v>50</v>
      </c>
      <c r="E17" s="37" t="s">
        <v>56</v>
      </c>
      <c r="F17" s="38" t="s">
        <v>57</v>
      </c>
      <c r="G17" s="39"/>
      <c r="H17" s="40"/>
      <c r="I17" s="39"/>
      <c r="J17" s="39"/>
      <c r="K17" s="39"/>
      <c r="L17" s="41" t="s">
        <v>36</v>
      </c>
      <c r="M17" s="42"/>
      <c r="N17" s="41"/>
      <c r="O17" s="43"/>
      <c r="P17" s="43"/>
      <c r="Q17" s="43"/>
      <c r="R17" s="43"/>
      <c r="S17" s="43"/>
      <c r="T17" s="43"/>
      <c r="U17" s="43"/>
      <c r="V17" s="42"/>
      <c r="W17" s="42" t="s">
        <v>36</v>
      </c>
      <c r="X17" s="42"/>
      <c r="Y17" s="42"/>
      <c r="Z17" s="42"/>
      <c r="AA17" s="42"/>
      <c r="AB17" s="42"/>
      <c r="AC17" s="42"/>
      <c r="AD17" s="42"/>
      <c r="AE17" s="42"/>
      <c r="AF17" s="44"/>
    </row>
    <row r="18" spans="1:32" s="45" customFormat="1" ht="50.1" customHeight="1">
      <c r="A18" s="33">
        <v>13</v>
      </c>
      <c r="B18" s="34">
        <v>1</v>
      </c>
      <c r="C18" s="35" t="s">
        <v>32</v>
      </c>
      <c r="D18" s="36" t="s">
        <v>50</v>
      </c>
      <c r="E18" s="37" t="s">
        <v>58</v>
      </c>
      <c r="F18" s="38" t="s">
        <v>59</v>
      </c>
      <c r="G18" s="39"/>
      <c r="H18" s="40"/>
      <c r="I18" s="39"/>
      <c r="J18" s="39"/>
      <c r="K18" s="39"/>
      <c r="L18" s="41" t="s">
        <v>36</v>
      </c>
      <c r="M18" s="42"/>
      <c r="N18" s="41"/>
      <c r="O18" s="43"/>
      <c r="P18" s="43"/>
      <c r="Q18" s="43"/>
      <c r="R18" s="43"/>
      <c r="S18" s="43"/>
      <c r="T18" s="43"/>
      <c r="U18" s="43"/>
      <c r="V18" s="42"/>
      <c r="W18" s="42" t="s">
        <v>36</v>
      </c>
      <c r="X18" s="42"/>
      <c r="Y18" s="42"/>
      <c r="Z18" s="42"/>
      <c r="AA18" s="42"/>
      <c r="AB18" s="42"/>
      <c r="AC18" s="42"/>
      <c r="AD18" s="42"/>
      <c r="AE18" s="42"/>
      <c r="AF18" s="44"/>
    </row>
    <row r="19" spans="1:32" s="45" customFormat="1" ht="50.1" customHeight="1">
      <c r="A19" s="33">
        <v>14</v>
      </c>
      <c r="B19" s="34">
        <v>1</v>
      </c>
      <c r="C19" s="35" t="s">
        <v>32</v>
      </c>
      <c r="D19" s="36" t="s">
        <v>50</v>
      </c>
      <c r="E19" s="37" t="s">
        <v>60</v>
      </c>
      <c r="F19" s="38" t="s">
        <v>61</v>
      </c>
      <c r="G19" s="39"/>
      <c r="H19" s="40"/>
      <c r="I19" s="39"/>
      <c r="J19" s="39"/>
      <c r="K19" s="39"/>
      <c r="L19" s="41" t="s">
        <v>36</v>
      </c>
      <c r="M19" s="42"/>
      <c r="N19" s="41"/>
      <c r="O19" s="43"/>
      <c r="P19" s="43"/>
      <c r="Q19" s="43"/>
      <c r="R19" s="43"/>
      <c r="S19" s="43"/>
      <c r="T19" s="43"/>
      <c r="U19" s="43"/>
      <c r="V19" s="42"/>
      <c r="W19" s="42" t="s">
        <v>36</v>
      </c>
      <c r="X19" s="42"/>
      <c r="Y19" s="42"/>
      <c r="Z19" s="42"/>
      <c r="AA19" s="42"/>
      <c r="AB19" s="42"/>
      <c r="AC19" s="42"/>
      <c r="AD19" s="42"/>
      <c r="AE19" s="42"/>
      <c r="AF19" s="44"/>
    </row>
    <row r="20" spans="1:32" s="45" customFormat="1" ht="50.1" customHeight="1">
      <c r="A20" s="33">
        <v>15</v>
      </c>
      <c r="B20" s="34">
        <v>1</v>
      </c>
      <c r="C20" s="35" t="s">
        <v>32</v>
      </c>
      <c r="D20" s="36" t="s">
        <v>50</v>
      </c>
      <c r="E20" s="37" t="s">
        <v>62</v>
      </c>
      <c r="F20" s="38" t="s">
        <v>63</v>
      </c>
      <c r="G20" s="39"/>
      <c r="H20" s="40"/>
      <c r="I20" s="39"/>
      <c r="J20" s="39"/>
      <c r="K20" s="39"/>
      <c r="L20" s="41" t="s">
        <v>36</v>
      </c>
      <c r="M20" s="42"/>
      <c r="N20" s="41"/>
      <c r="O20" s="43"/>
      <c r="P20" s="43"/>
      <c r="Q20" s="43"/>
      <c r="R20" s="43"/>
      <c r="S20" s="43"/>
      <c r="T20" s="43"/>
      <c r="U20" s="43"/>
      <c r="V20" s="42"/>
      <c r="W20" s="42" t="s">
        <v>36</v>
      </c>
      <c r="X20" s="42"/>
      <c r="Y20" s="42"/>
      <c r="Z20" s="42"/>
      <c r="AA20" s="42"/>
      <c r="AB20" s="42"/>
      <c r="AC20" s="42"/>
      <c r="AD20" s="42"/>
      <c r="AE20" s="42"/>
      <c r="AF20" s="44"/>
    </row>
    <row r="21" spans="1:32" s="45" customFormat="1" ht="50.1" customHeight="1">
      <c r="A21" s="33">
        <v>16</v>
      </c>
      <c r="B21" s="34">
        <v>1</v>
      </c>
      <c r="C21" s="35" t="s">
        <v>32</v>
      </c>
      <c r="D21" s="36" t="s">
        <v>50</v>
      </c>
      <c r="E21" s="37" t="s">
        <v>64</v>
      </c>
      <c r="F21" s="38" t="s">
        <v>65</v>
      </c>
      <c r="G21" s="39"/>
      <c r="H21" s="40"/>
      <c r="I21" s="39"/>
      <c r="J21" s="39"/>
      <c r="K21" s="39"/>
      <c r="L21" s="41" t="s">
        <v>36</v>
      </c>
      <c r="M21" s="42"/>
      <c r="N21" s="41"/>
      <c r="O21" s="43"/>
      <c r="P21" s="43"/>
      <c r="Q21" s="43"/>
      <c r="R21" s="43"/>
      <c r="S21" s="43"/>
      <c r="T21" s="43"/>
      <c r="U21" s="43"/>
      <c r="V21" s="42"/>
      <c r="W21" s="42" t="s">
        <v>36</v>
      </c>
      <c r="X21" s="42"/>
      <c r="Y21" s="42"/>
      <c r="Z21" s="42"/>
      <c r="AA21" s="42"/>
      <c r="AB21" s="42"/>
      <c r="AC21" s="42"/>
      <c r="AD21" s="42"/>
      <c r="AE21" s="42"/>
      <c r="AF21" s="44"/>
    </row>
    <row r="22" spans="1:32" s="45" customFormat="1" ht="50.1" customHeight="1">
      <c r="A22" s="33">
        <v>17</v>
      </c>
      <c r="B22" s="34">
        <v>1</v>
      </c>
      <c r="C22" s="35" t="s">
        <v>32</v>
      </c>
      <c r="D22" s="36" t="s">
        <v>50</v>
      </c>
      <c r="E22" s="37" t="s">
        <v>66</v>
      </c>
      <c r="F22" s="46" t="s">
        <v>67</v>
      </c>
      <c r="G22" s="39"/>
      <c r="H22" s="40"/>
      <c r="I22" s="39"/>
      <c r="J22" s="39"/>
      <c r="K22" s="39"/>
      <c r="L22" s="41" t="s">
        <v>36</v>
      </c>
      <c r="M22" s="42"/>
      <c r="N22" s="41"/>
      <c r="O22" s="43"/>
      <c r="P22" s="43"/>
      <c r="Q22" s="43"/>
      <c r="R22" s="43"/>
      <c r="S22" s="43"/>
      <c r="T22" s="43"/>
      <c r="U22" s="43"/>
      <c r="V22" s="42"/>
      <c r="W22" s="42" t="s">
        <v>36</v>
      </c>
      <c r="X22" s="42"/>
      <c r="Y22" s="42"/>
      <c r="Z22" s="42"/>
      <c r="AA22" s="42"/>
      <c r="AB22" s="42"/>
      <c r="AC22" s="42"/>
      <c r="AD22" s="42"/>
      <c r="AE22" s="42"/>
      <c r="AF22" s="44"/>
    </row>
    <row r="23" spans="1:32" s="45" customFormat="1" ht="50.1" customHeight="1">
      <c r="A23" s="33">
        <v>18</v>
      </c>
      <c r="B23" s="34">
        <v>1</v>
      </c>
      <c r="C23" s="35" t="s">
        <v>32</v>
      </c>
      <c r="D23" s="36" t="s">
        <v>50</v>
      </c>
      <c r="E23" s="37" t="s">
        <v>68</v>
      </c>
      <c r="F23" s="38" t="s">
        <v>69</v>
      </c>
      <c r="G23" s="39"/>
      <c r="H23" s="40"/>
      <c r="I23" s="39"/>
      <c r="J23" s="39"/>
      <c r="K23" s="39"/>
      <c r="L23" s="41" t="s">
        <v>36</v>
      </c>
      <c r="M23" s="42"/>
      <c r="N23" s="41"/>
      <c r="O23" s="43"/>
      <c r="P23" s="43"/>
      <c r="Q23" s="43"/>
      <c r="R23" s="43"/>
      <c r="S23" s="43"/>
      <c r="T23" s="43"/>
      <c r="U23" s="43"/>
      <c r="V23" s="42"/>
      <c r="W23" s="42" t="s">
        <v>36</v>
      </c>
      <c r="X23" s="42"/>
      <c r="Y23" s="42"/>
      <c r="Z23" s="42"/>
      <c r="AA23" s="42"/>
      <c r="AB23" s="42"/>
      <c r="AC23" s="42"/>
      <c r="AD23" s="42"/>
      <c r="AE23" s="42"/>
      <c r="AF23" s="44"/>
    </row>
    <row r="24" spans="1:32" s="45" customFormat="1" ht="50.1" customHeight="1">
      <c r="A24" s="33">
        <v>19</v>
      </c>
      <c r="B24" s="34">
        <v>1</v>
      </c>
      <c r="C24" s="35" t="s">
        <v>32</v>
      </c>
      <c r="D24" s="36" t="s">
        <v>70</v>
      </c>
      <c r="E24" s="37" t="s">
        <v>71</v>
      </c>
      <c r="F24" s="38" t="s">
        <v>72</v>
      </c>
      <c r="G24" s="39"/>
      <c r="H24" s="40"/>
      <c r="I24" s="39"/>
      <c r="J24" s="39"/>
      <c r="K24" s="39"/>
      <c r="L24" s="41" t="s">
        <v>36</v>
      </c>
      <c r="M24" s="42"/>
      <c r="N24" s="41"/>
      <c r="O24" s="43"/>
      <c r="P24" s="43"/>
      <c r="Q24" s="43"/>
      <c r="R24" s="43"/>
      <c r="S24" s="43"/>
      <c r="T24" s="43"/>
      <c r="U24" s="43"/>
      <c r="V24" s="42"/>
      <c r="W24" s="42" t="s">
        <v>36</v>
      </c>
      <c r="X24" s="42"/>
      <c r="Y24" s="42"/>
      <c r="Z24" s="42"/>
      <c r="AA24" s="42"/>
      <c r="AB24" s="42"/>
      <c r="AC24" s="42"/>
      <c r="AD24" s="42"/>
      <c r="AE24" s="42"/>
      <c r="AF24" s="44"/>
    </row>
    <row r="25" spans="1:32" s="45" customFormat="1" ht="50.1" customHeight="1">
      <c r="A25" s="33">
        <v>20</v>
      </c>
      <c r="B25" s="34">
        <v>1</v>
      </c>
      <c r="C25" s="35" t="s">
        <v>32</v>
      </c>
      <c r="D25" s="36" t="s">
        <v>70</v>
      </c>
      <c r="E25" s="37" t="s">
        <v>73</v>
      </c>
      <c r="F25" s="38" t="s">
        <v>74</v>
      </c>
      <c r="G25" s="39"/>
      <c r="H25" s="40"/>
      <c r="I25" s="39"/>
      <c r="J25" s="39"/>
      <c r="K25" s="39"/>
      <c r="L25" s="41" t="s">
        <v>36</v>
      </c>
      <c r="M25" s="42"/>
      <c r="N25" s="41"/>
      <c r="O25" s="43"/>
      <c r="P25" s="43"/>
      <c r="Q25" s="43"/>
      <c r="R25" s="43"/>
      <c r="S25" s="43"/>
      <c r="T25" s="43"/>
      <c r="U25" s="43"/>
      <c r="V25" s="42"/>
      <c r="W25" s="42" t="s">
        <v>36</v>
      </c>
      <c r="X25" s="42"/>
      <c r="Y25" s="42"/>
      <c r="Z25" s="42"/>
      <c r="AA25" s="42"/>
      <c r="AB25" s="42"/>
      <c r="AC25" s="42"/>
      <c r="AD25" s="42"/>
      <c r="AE25" s="42"/>
      <c r="AF25" s="44"/>
    </row>
    <row r="26" spans="1:32" s="45" customFormat="1" ht="50.1" customHeight="1">
      <c r="A26" s="33">
        <v>21</v>
      </c>
      <c r="B26" s="34">
        <v>1</v>
      </c>
      <c r="C26" s="35" t="s">
        <v>32</v>
      </c>
      <c r="D26" s="36" t="s">
        <v>70</v>
      </c>
      <c r="E26" s="37" t="s">
        <v>75</v>
      </c>
      <c r="F26" s="38" t="s">
        <v>76</v>
      </c>
      <c r="G26" s="39"/>
      <c r="H26" s="40"/>
      <c r="I26" s="39"/>
      <c r="J26" s="39"/>
      <c r="K26" s="39"/>
      <c r="L26" s="41" t="s">
        <v>36</v>
      </c>
      <c r="M26" s="42"/>
      <c r="N26" s="41"/>
      <c r="O26" s="43"/>
      <c r="P26" s="43"/>
      <c r="Q26" s="43"/>
      <c r="R26" s="43"/>
      <c r="S26" s="43"/>
      <c r="T26" s="43"/>
      <c r="U26" s="43"/>
      <c r="V26" s="42"/>
      <c r="W26" s="42" t="s">
        <v>36</v>
      </c>
      <c r="X26" s="42"/>
      <c r="Y26" s="42"/>
      <c r="Z26" s="42"/>
      <c r="AA26" s="42"/>
      <c r="AB26" s="42"/>
      <c r="AC26" s="42"/>
      <c r="AD26" s="42"/>
      <c r="AE26" s="42"/>
      <c r="AF26" s="44"/>
    </row>
    <row r="27" spans="1:32" s="45" customFormat="1" ht="50.1" customHeight="1">
      <c r="A27" s="33">
        <v>22</v>
      </c>
      <c r="B27" s="34">
        <v>1</v>
      </c>
      <c r="C27" s="35" t="s">
        <v>32</v>
      </c>
      <c r="D27" s="36" t="s">
        <v>70</v>
      </c>
      <c r="E27" s="37" t="s">
        <v>77</v>
      </c>
      <c r="F27" s="38" t="s">
        <v>78</v>
      </c>
      <c r="G27" s="39"/>
      <c r="H27" s="40"/>
      <c r="I27" s="39"/>
      <c r="J27" s="39"/>
      <c r="K27" s="39"/>
      <c r="L27" s="41" t="s">
        <v>36</v>
      </c>
      <c r="M27" s="42"/>
      <c r="N27" s="41"/>
      <c r="O27" s="43"/>
      <c r="P27" s="43"/>
      <c r="Q27" s="43"/>
      <c r="R27" s="43"/>
      <c r="S27" s="43"/>
      <c r="T27" s="43"/>
      <c r="U27" s="43"/>
      <c r="V27" s="42"/>
      <c r="W27" s="42" t="s">
        <v>36</v>
      </c>
      <c r="X27" s="42"/>
      <c r="Y27" s="42"/>
      <c r="Z27" s="42"/>
      <c r="AA27" s="42"/>
      <c r="AB27" s="42"/>
      <c r="AC27" s="42"/>
      <c r="AD27" s="42"/>
      <c r="AE27" s="42"/>
      <c r="AF27" s="44"/>
    </row>
    <row r="28" spans="1:32" s="45" customFormat="1" ht="50.1" customHeight="1">
      <c r="A28" s="33">
        <v>23</v>
      </c>
      <c r="B28" s="34">
        <v>1</v>
      </c>
      <c r="C28" s="35" t="s">
        <v>32</v>
      </c>
      <c r="D28" s="36" t="s">
        <v>70</v>
      </c>
      <c r="E28" s="37" t="s">
        <v>79</v>
      </c>
      <c r="F28" s="38" t="s">
        <v>78</v>
      </c>
      <c r="G28" s="39"/>
      <c r="H28" s="40"/>
      <c r="I28" s="39"/>
      <c r="J28" s="39"/>
      <c r="K28" s="39"/>
      <c r="L28" s="41" t="s">
        <v>36</v>
      </c>
      <c r="M28" s="42"/>
      <c r="N28" s="41"/>
      <c r="O28" s="43"/>
      <c r="P28" s="43"/>
      <c r="Q28" s="43"/>
      <c r="R28" s="43"/>
      <c r="S28" s="43"/>
      <c r="T28" s="43"/>
      <c r="U28" s="43"/>
      <c r="V28" s="42"/>
      <c r="W28" s="42" t="s">
        <v>36</v>
      </c>
      <c r="X28" s="42"/>
      <c r="Y28" s="42"/>
      <c r="Z28" s="42"/>
      <c r="AA28" s="42"/>
      <c r="AB28" s="42"/>
      <c r="AC28" s="42"/>
      <c r="AD28" s="42"/>
      <c r="AE28" s="42"/>
      <c r="AF28" s="44"/>
    </row>
    <row r="29" spans="1:32" s="45" customFormat="1" ht="50.1" customHeight="1">
      <c r="A29" s="33">
        <v>24</v>
      </c>
      <c r="B29" s="34">
        <v>1</v>
      </c>
      <c r="C29" s="35" t="s">
        <v>32</v>
      </c>
      <c r="D29" s="36" t="s">
        <v>70</v>
      </c>
      <c r="E29" s="37" t="s">
        <v>80</v>
      </c>
      <c r="F29" s="38" t="s">
        <v>81</v>
      </c>
      <c r="G29" s="39"/>
      <c r="H29" s="40"/>
      <c r="I29" s="39"/>
      <c r="J29" s="39"/>
      <c r="K29" s="39"/>
      <c r="L29" s="41" t="s">
        <v>36</v>
      </c>
      <c r="M29" s="42"/>
      <c r="N29" s="41"/>
      <c r="O29" s="43"/>
      <c r="P29" s="43"/>
      <c r="Q29" s="43"/>
      <c r="R29" s="43"/>
      <c r="S29" s="43"/>
      <c r="T29" s="43"/>
      <c r="U29" s="43"/>
      <c r="V29" s="42"/>
      <c r="W29" s="42" t="s">
        <v>36</v>
      </c>
      <c r="X29" s="42"/>
      <c r="Y29" s="42"/>
      <c r="Z29" s="42"/>
      <c r="AA29" s="42"/>
      <c r="AB29" s="42"/>
      <c r="AC29" s="42"/>
      <c r="AD29" s="42"/>
      <c r="AE29" s="42"/>
      <c r="AF29" s="44"/>
    </row>
    <row r="30" spans="1:32" s="45" customFormat="1" ht="50.1" customHeight="1">
      <c r="A30" s="33">
        <v>25</v>
      </c>
      <c r="B30" s="34">
        <v>1</v>
      </c>
      <c r="C30" s="35" t="s">
        <v>32</v>
      </c>
      <c r="D30" s="36" t="s">
        <v>70</v>
      </c>
      <c r="E30" s="37" t="s">
        <v>82</v>
      </c>
      <c r="F30" s="38" t="s">
        <v>83</v>
      </c>
      <c r="G30" s="39"/>
      <c r="H30" s="40"/>
      <c r="I30" s="39"/>
      <c r="J30" s="39"/>
      <c r="K30" s="39"/>
      <c r="L30" s="41" t="s">
        <v>36</v>
      </c>
      <c r="M30" s="42"/>
      <c r="N30" s="41"/>
      <c r="O30" s="43"/>
      <c r="P30" s="43"/>
      <c r="Q30" s="43"/>
      <c r="R30" s="43"/>
      <c r="S30" s="43"/>
      <c r="T30" s="43"/>
      <c r="U30" s="43"/>
      <c r="V30" s="42"/>
      <c r="W30" s="42" t="s">
        <v>36</v>
      </c>
      <c r="X30" s="42"/>
      <c r="Y30" s="42"/>
      <c r="Z30" s="42"/>
      <c r="AA30" s="42"/>
      <c r="AB30" s="42"/>
      <c r="AC30" s="42"/>
      <c r="AD30" s="42"/>
      <c r="AE30" s="42"/>
      <c r="AF30" s="44"/>
    </row>
    <row r="31" spans="1:32" s="45" customFormat="1" ht="50.1" customHeight="1">
      <c r="A31" s="33">
        <v>26</v>
      </c>
      <c r="B31" s="34">
        <v>1</v>
      </c>
      <c r="C31" s="35" t="s">
        <v>32</v>
      </c>
      <c r="D31" s="36" t="s">
        <v>70</v>
      </c>
      <c r="E31" s="37" t="s">
        <v>84</v>
      </c>
      <c r="F31" s="38" t="s">
        <v>81</v>
      </c>
      <c r="G31" s="39"/>
      <c r="H31" s="40"/>
      <c r="I31" s="39"/>
      <c r="J31" s="39"/>
      <c r="K31" s="39"/>
      <c r="L31" s="41" t="s">
        <v>36</v>
      </c>
      <c r="M31" s="42"/>
      <c r="N31" s="41"/>
      <c r="O31" s="43"/>
      <c r="P31" s="43"/>
      <c r="Q31" s="43"/>
      <c r="R31" s="43"/>
      <c r="S31" s="43"/>
      <c r="T31" s="43"/>
      <c r="U31" s="43"/>
      <c r="V31" s="42"/>
      <c r="W31" s="42" t="s">
        <v>36</v>
      </c>
      <c r="X31" s="42"/>
      <c r="Y31" s="42"/>
      <c r="Z31" s="42"/>
      <c r="AA31" s="42"/>
      <c r="AB31" s="42"/>
      <c r="AC31" s="42"/>
      <c r="AD31" s="42"/>
      <c r="AE31" s="42"/>
      <c r="AF31" s="44"/>
    </row>
    <row r="32" spans="1:32" s="45" customFormat="1" ht="50.1" customHeight="1">
      <c r="A32" s="33">
        <v>27</v>
      </c>
      <c r="B32" s="34">
        <v>1</v>
      </c>
      <c r="C32" s="35" t="s">
        <v>32</v>
      </c>
      <c r="D32" s="36" t="s">
        <v>70</v>
      </c>
      <c r="E32" s="37" t="s">
        <v>85</v>
      </c>
      <c r="F32" s="38" t="s">
        <v>83</v>
      </c>
      <c r="G32" s="39"/>
      <c r="H32" s="40"/>
      <c r="I32" s="39"/>
      <c r="J32" s="39"/>
      <c r="K32" s="39"/>
      <c r="L32" s="41" t="s">
        <v>36</v>
      </c>
      <c r="M32" s="42"/>
      <c r="N32" s="41"/>
      <c r="O32" s="43"/>
      <c r="P32" s="43"/>
      <c r="Q32" s="43"/>
      <c r="R32" s="43"/>
      <c r="S32" s="43"/>
      <c r="T32" s="43"/>
      <c r="U32" s="43"/>
      <c r="V32" s="42"/>
      <c r="W32" s="42" t="s">
        <v>36</v>
      </c>
      <c r="X32" s="42"/>
      <c r="Y32" s="42"/>
      <c r="Z32" s="42"/>
      <c r="AA32" s="42"/>
      <c r="AB32" s="42"/>
      <c r="AC32" s="42"/>
      <c r="AD32" s="42"/>
      <c r="AE32" s="42"/>
      <c r="AF32" s="44"/>
    </row>
    <row r="33" spans="1:32" s="45" customFormat="1" ht="50.1" customHeight="1">
      <c r="A33" s="33">
        <v>28</v>
      </c>
      <c r="B33" s="34">
        <v>1</v>
      </c>
      <c r="C33" s="35" t="s">
        <v>32</v>
      </c>
      <c r="D33" s="36" t="s">
        <v>70</v>
      </c>
      <c r="E33" s="37" t="s">
        <v>86</v>
      </c>
      <c r="F33" s="38" t="s">
        <v>81</v>
      </c>
      <c r="G33" s="39"/>
      <c r="H33" s="40"/>
      <c r="I33" s="39"/>
      <c r="J33" s="39"/>
      <c r="K33" s="39"/>
      <c r="L33" s="41" t="s">
        <v>36</v>
      </c>
      <c r="M33" s="42"/>
      <c r="N33" s="41"/>
      <c r="O33" s="43"/>
      <c r="P33" s="43"/>
      <c r="Q33" s="43"/>
      <c r="R33" s="43"/>
      <c r="S33" s="43"/>
      <c r="T33" s="43"/>
      <c r="U33" s="43"/>
      <c r="V33" s="42"/>
      <c r="W33" s="42" t="s">
        <v>36</v>
      </c>
      <c r="X33" s="42"/>
      <c r="Y33" s="42"/>
      <c r="Z33" s="42"/>
      <c r="AA33" s="42"/>
      <c r="AB33" s="42"/>
      <c r="AC33" s="42"/>
      <c r="AD33" s="42"/>
      <c r="AE33" s="42"/>
      <c r="AF33" s="44"/>
    </row>
    <row r="34" spans="1:32" s="45" customFormat="1" ht="50.1" customHeight="1">
      <c r="A34" s="33">
        <v>29</v>
      </c>
      <c r="B34" s="34">
        <v>1</v>
      </c>
      <c r="C34" s="35" t="s">
        <v>32</v>
      </c>
      <c r="D34" s="36" t="s">
        <v>70</v>
      </c>
      <c r="E34" s="37" t="s">
        <v>87</v>
      </c>
      <c r="F34" s="38" t="s">
        <v>88</v>
      </c>
      <c r="G34" s="39"/>
      <c r="H34" s="40"/>
      <c r="I34" s="39"/>
      <c r="J34" s="39"/>
      <c r="K34" s="39"/>
      <c r="L34" s="41" t="s">
        <v>36</v>
      </c>
      <c r="M34" s="42"/>
      <c r="N34" s="41"/>
      <c r="O34" s="43"/>
      <c r="P34" s="43"/>
      <c r="Q34" s="43"/>
      <c r="R34" s="43"/>
      <c r="S34" s="43"/>
      <c r="T34" s="43"/>
      <c r="U34" s="43"/>
      <c r="V34" s="42"/>
      <c r="W34" s="42" t="s">
        <v>36</v>
      </c>
      <c r="X34" s="42"/>
      <c r="Y34" s="42"/>
      <c r="Z34" s="42"/>
      <c r="AA34" s="42"/>
      <c r="AB34" s="42"/>
      <c r="AC34" s="42"/>
      <c r="AD34" s="42"/>
      <c r="AE34" s="42"/>
      <c r="AF34" s="44"/>
    </row>
    <row r="35" spans="1:32" s="45" customFormat="1" ht="50.1" customHeight="1">
      <c r="A35" s="33">
        <v>30</v>
      </c>
      <c r="B35" s="34">
        <v>1</v>
      </c>
      <c r="C35" s="35" t="s">
        <v>32</v>
      </c>
      <c r="D35" s="36" t="s">
        <v>70</v>
      </c>
      <c r="E35" s="37" t="s">
        <v>89</v>
      </c>
      <c r="F35" s="38" t="s">
        <v>88</v>
      </c>
      <c r="G35" s="39"/>
      <c r="H35" s="40"/>
      <c r="I35" s="39"/>
      <c r="J35" s="39"/>
      <c r="K35" s="39"/>
      <c r="L35" s="41" t="s">
        <v>36</v>
      </c>
      <c r="M35" s="42"/>
      <c r="N35" s="41"/>
      <c r="O35" s="43"/>
      <c r="P35" s="43"/>
      <c r="Q35" s="43"/>
      <c r="R35" s="43"/>
      <c r="S35" s="43"/>
      <c r="T35" s="43"/>
      <c r="U35" s="43"/>
      <c r="V35" s="42"/>
      <c r="W35" s="42" t="s">
        <v>36</v>
      </c>
      <c r="X35" s="42"/>
      <c r="Y35" s="42"/>
      <c r="Z35" s="42"/>
      <c r="AA35" s="42"/>
      <c r="AB35" s="42"/>
      <c r="AC35" s="42"/>
      <c r="AD35" s="42"/>
      <c r="AE35" s="42"/>
      <c r="AF35" s="44"/>
    </row>
    <row r="36" spans="1:32" s="45" customFormat="1" ht="50.1" customHeight="1">
      <c r="A36" s="33">
        <v>31</v>
      </c>
      <c r="B36" s="34">
        <v>1</v>
      </c>
      <c r="C36" s="35" t="s">
        <v>32</v>
      </c>
      <c r="D36" s="36" t="s">
        <v>70</v>
      </c>
      <c r="E36" s="37" t="s">
        <v>90</v>
      </c>
      <c r="F36" s="46" t="s">
        <v>91</v>
      </c>
      <c r="G36" s="39"/>
      <c r="H36" s="40"/>
      <c r="I36" s="39"/>
      <c r="J36" s="39"/>
      <c r="K36" s="39"/>
      <c r="L36" s="41" t="s">
        <v>36</v>
      </c>
      <c r="M36" s="42"/>
      <c r="N36" s="41"/>
      <c r="O36" s="43"/>
      <c r="P36" s="43"/>
      <c r="Q36" s="43"/>
      <c r="R36" s="43"/>
      <c r="S36" s="43"/>
      <c r="T36" s="43"/>
      <c r="U36" s="43"/>
      <c r="V36" s="42"/>
      <c r="W36" s="42" t="s">
        <v>36</v>
      </c>
      <c r="X36" s="42"/>
      <c r="Y36" s="42"/>
      <c r="Z36" s="42"/>
      <c r="AA36" s="42"/>
      <c r="AB36" s="42"/>
      <c r="AC36" s="42"/>
      <c r="AD36" s="42"/>
      <c r="AE36" s="42"/>
      <c r="AF36" s="44"/>
    </row>
    <row r="37" spans="1:32" s="45" customFormat="1" ht="50.1" customHeight="1">
      <c r="A37" s="33">
        <v>32</v>
      </c>
      <c r="B37" s="34">
        <v>1</v>
      </c>
      <c r="C37" s="35" t="s">
        <v>32</v>
      </c>
      <c r="D37" s="36" t="s">
        <v>70</v>
      </c>
      <c r="E37" s="37" t="s">
        <v>92</v>
      </c>
      <c r="F37" s="38" t="s">
        <v>93</v>
      </c>
      <c r="G37" s="39"/>
      <c r="H37" s="40"/>
      <c r="I37" s="39"/>
      <c r="J37" s="39"/>
      <c r="K37" s="39"/>
      <c r="L37" s="41" t="s">
        <v>36</v>
      </c>
      <c r="M37" s="42"/>
      <c r="N37" s="41"/>
      <c r="O37" s="43"/>
      <c r="P37" s="43"/>
      <c r="Q37" s="43"/>
      <c r="R37" s="43"/>
      <c r="S37" s="43"/>
      <c r="T37" s="43"/>
      <c r="U37" s="43"/>
      <c r="V37" s="42"/>
      <c r="W37" s="42" t="s">
        <v>36</v>
      </c>
      <c r="X37" s="42"/>
      <c r="Y37" s="42"/>
      <c r="Z37" s="42"/>
      <c r="AA37" s="42"/>
      <c r="AB37" s="42"/>
      <c r="AC37" s="42"/>
      <c r="AD37" s="42"/>
      <c r="AE37" s="42"/>
      <c r="AF37" s="44"/>
    </row>
    <row r="38" spans="1:32" s="45" customFormat="1" ht="50.1" customHeight="1">
      <c r="A38" s="33">
        <v>33</v>
      </c>
      <c r="B38" s="34">
        <v>1</v>
      </c>
      <c r="C38" s="35" t="s">
        <v>32</v>
      </c>
      <c r="D38" s="36" t="s">
        <v>70</v>
      </c>
      <c r="E38" s="37" t="s">
        <v>94</v>
      </c>
      <c r="F38" s="38" t="s">
        <v>95</v>
      </c>
      <c r="G38" s="39"/>
      <c r="H38" s="40"/>
      <c r="I38" s="39"/>
      <c r="J38" s="39"/>
      <c r="K38" s="39"/>
      <c r="L38" s="41" t="s">
        <v>36</v>
      </c>
      <c r="M38" s="42"/>
      <c r="N38" s="41"/>
      <c r="O38" s="43"/>
      <c r="P38" s="43"/>
      <c r="Q38" s="43"/>
      <c r="R38" s="43"/>
      <c r="S38" s="43"/>
      <c r="T38" s="43"/>
      <c r="U38" s="43"/>
      <c r="V38" s="42"/>
      <c r="W38" s="42" t="s">
        <v>36</v>
      </c>
      <c r="X38" s="42"/>
      <c r="Y38" s="42"/>
      <c r="Z38" s="42"/>
      <c r="AA38" s="42"/>
      <c r="AB38" s="42"/>
      <c r="AC38" s="42"/>
      <c r="AD38" s="42"/>
      <c r="AE38" s="42"/>
      <c r="AF38" s="44"/>
    </row>
    <row r="39" spans="1:32" s="45" customFormat="1" ht="50.1" customHeight="1">
      <c r="A39" s="33">
        <v>34</v>
      </c>
      <c r="B39" s="34">
        <v>1</v>
      </c>
      <c r="C39" s="35" t="s">
        <v>32</v>
      </c>
      <c r="D39" s="36" t="s">
        <v>70</v>
      </c>
      <c r="E39" s="37" t="s">
        <v>96</v>
      </c>
      <c r="F39" s="38" t="s">
        <v>97</v>
      </c>
      <c r="G39" s="39"/>
      <c r="H39" s="40"/>
      <c r="I39" s="39"/>
      <c r="J39" s="39"/>
      <c r="K39" s="39"/>
      <c r="L39" s="41" t="s">
        <v>36</v>
      </c>
      <c r="M39" s="42"/>
      <c r="N39" s="41"/>
      <c r="O39" s="43"/>
      <c r="P39" s="43"/>
      <c r="Q39" s="43"/>
      <c r="R39" s="43"/>
      <c r="S39" s="43"/>
      <c r="T39" s="43"/>
      <c r="U39" s="43"/>
      <c r="V39" s="42"/>
      <c r="W39" s="42" t="s">
        <v>36</v>
      </c>
      <c r="X39" s="42"/>
      <c r="Y39" s="42"/>
      <c r="Z39" s="42"/>
      <c r="AA39" s="42"/>
      <c r="AB39" s="42"/>
      <c r="AC39" s="42"/>
      <c r="AD39" s="42"/>
      <c r="AE39" s="42"/>
      <c r="AF39" s="44"/>
    </row>
    <row r="40" spans="1:32" s="45" customFormat="1" ht="50.1" customHeight="1">
      <c r="A40" s="33">
        <v>35</v>
      </c>
      <c r="B40" s="34">
        <v>1</v>
      </c>
      <c r="C40" s="35" t="s">
        <v>32</v>
      </c>
      <c r="D40" s="36" t="s">
        <v>70</v>
      </c>
      <c r="E40" s="37" t="s">
        <v>98</v>
      </c>
      <c r="F40" s="38" t="s">
        <v>99</v>
      </c>
      <c r="G40" s="39"/>
      <c r="H40" s="40"/>
      <c r="I40" s="39"/>
      <c r="J40" s="39"/>
      <c r="K40" s="39"/>
      <c r="L40" s="41" t="s">
        <v>36</v>
      </c>
      <c r="M40" s="42"/>
      <c r="N40" s="41"/>
      <c r="O40" s="43"/>
      <c r="P40" s="43"/>
      <c r="Q40" s="43"/>
      <c r="R40" s="43"/>
      <c r="S40" s="43"/>
      <c r="T40" s="43"/>
      <c r="U40" s="43"/>
      <c r="V40" s="42"/>
      <c r="W40" s="42" t="s">
        <v>36</v>
      </c>
      <c r="X40" s="42"/>
      <c r="Y40" s="42"/>
      <c r="Z40" s="42"/>
      <c r="AA40" s="42"/>
      <c r="AB40" s="42"/>
      <c r="AC40" s="42"/>
      <c r="AD40" s="42"/>
      <c r="AE40" s="42"/>
      <c r="AF40" s="44"/>
    </row>
    <row r="41" spans="1:32" s="45" customFormat="1" ht="50.1" customHeight="1">
      <c r="A41" s="33">
        <v>36</v>
      </c>
      <c r="B41" s="34">
        <v>1</v>
      </c>
      <c r="C41" s="35" t="s">
        <v>32</v>
      </c>
      <c r="D41" s="36" t="s">
        <v>70</v>
      </c>
      <c r="E41" s="37" t="s">
        <v>100</v>
      </c>
      <c r="F41" s="38" t="s">
        <v>101</v>
      </c>
      <c r="G41" s="39"/>
      <c r="H41" s="40"/>
      <c r="I41" s="39"/>
      <c r="J41" s="39"/>
      <c r="K41" s="39"/>
      <c r="L41" s="41" t="s">
        <v>36</v>
      </c>
      <c r="M41" s="42"/>
      <c r="N41" s="41"/>
      <c r="O41" s="43"/>
      <c r="P41" s="43"/>
      <c r="Q41" s="43"/>
      <c r="R41" s="43"/>
      <c r="S41" s="43"/>
      <c r="T41" s="43"/>
      <c r="U41" s="43"/>
      <c r="V41" s="42"/>
      <c r="W41" s="42" t="s">
        <v>36</v>
      </c>
      <c r="X41" s="42"/>
      <c r="Y41" s="42"/>
      <c r="Z41" s="42"/>
      <c r="AA41" s="42"/>
      <c r="AB41" s="42"/>
      <c r="AC41" s="42"/>
      <c r="AD41" s="42"/>
      <c r="AE41" s="42"/>
      <c r="AF41" s="44"/>
    </row>
    <row r="42" spans="1:32" s="45" customFormat="1" ht="50.1" customHeight="1">
      <c r="A42" s="33">
        <v>37</v>
      </c>
      <c r="B42" s="34">
        <v>1</v>
      </c>
      <c r="C42" s="35" t="s">
        <v>32</v>
      </c>
      <c r="D42" s="36" t="s">
        <v>70</v>
      </c>
      <c r="E42" s="37" t="s">
        <v>102</v>
      </c>
      <c r="F42" s="38" t="s">
        <v>103</v>
      </c>
      <c r="G42" s="39"/>
      <c r="H42" s="40"/>
      <c r="I42" s="39"/>
      <c r="J42" s="39"/>
      <c r="K42" s="39"/>
      <c r="L42" s="41" t="s">
        <v>36</v>
      </c>
      <c r="M42" s="42"/>
      <c r="N42" s="41"/>
      <c r="O42" s="43"/>
      <c r="P42" s="43"/>
      <c r="Q42" s="43"/>
      <c r="R42" s="43"/>
      <c r="S42" s="43"/>
      <c r="T42" s="43"/>
      <c r="U42" s="43"/>
      <c r="V42" s="42"/>
      <c r="W42" s="42" t="s">
        <v>36</v>
      </c>
      <c r="X42" s="42"/>
      <c r="Y42" s="42"/>
      <c r="Z42" s="42"/>
      <c r="AA42" s="42"/>
      <c r="AB42" s="42"/>
      <c r="AC42" s="42"/>
      <c r="AD42" s="42"/>
      <c r="AE42" s="42"/>
      <c r="AF42" s="44"/>
    </row>
    <row r="43" spans="1:32" s="45" customFormat="1" ht="50.1" customHeight="1">
      <c r="A43" s="33">
        <v>38</v>
      </c>
      <c r="B43" s="34">
        <v>1</v>
      </c>
      <c r="C43" s="35" t="s">
        <v>32</v>
      </c>
      <c r="D43" s="36" t="s">
        <v>70</v>
      </c>
      <c r="E43" s="37" t="s">
        <v>104</v>
      </c>
      <c r="F43" s="38" t="s">
        <v>103</v>
      </c>
      <c r="G43" s="39"/>
      <c r="H43" s="40"/>
      <c r="I43" s="39"/>
      <c r="J43" s="39"/>
      <c r="K43" s="39"/>
      <c r="L43" s="41" t="s">
        <v>36</v>
      </c>
      <c r="M43" s="42"/>
      <c r="N43" s="41"/>
      <c r="O43" s="43"/>
      <c r="P43" s="43"/>
      <c r="Q43" s="43"/>
      <c r="R43" s="43"/>
      <c r="S43" s="43"/>
      <c r="T43" s="43"/>
      <c r="U43" s="43"/>
      <c r="V43" s="42"/>
      <c r="W43" s="42" t="s">
        <v>36</v>
      </c>
      <c r="X43" s="42"/>
      <c r="Y43" s="42"/>
      <c r="Z43" s="42"/>
      <c r="AA43" s="42"/>
      <c r="AB43" s="42"/>
      <c r="AC43" s="42"/>
      <c r="AD43" s="42"/>
      <c r="AE43" s="42"/>
      <c r="AF43" s="44"/>
    </row>
    <row r="44" spans="1:32" s="45" customFormat="1" ht="50.1" customHeight="1">
      <c r="A44" s="33">
        <v>39</v>
      </c>
      <c r="B44" s="34">
        <v>1</v>
      </c>
      <c r="C44" s="35" t="s">
        <v>32</v>
      </c>
      <c r="D44" s="36" t="s">
        <v>70</v>
      </c>
      <c r="E44" s="37" t="s">
        <v>105</v>
      </c>
      <c r="F44" s="38" t="s">
        <v>106</v>
      </c>
      <c r="G44" s="39"/>
      <c r="H44" s="40"/>
      <c r="I44" s="39"/>
      <c r="J44" s="39"/>
      <c r="K44" s="39"/>
      <c r="L44" s="41" t="s">
        <v>36</v>
      </c>
      <c r="M44" s="42"/>
      <c r="N44" s="41"/>
      <c r="O44" s="43"/>
      <c r="P44" s="43"/>
      <c r="Q44" s="43"/>
      <c r="R44" s="43"/>
      <c r="S44" s="43"/>
      <c r="T44" s="43"/>
      <c r="U44" s="43"/>
      <c r="V44" s="42"/>
      <c r="W44" s="42" t="s">
        <v>36</v>
      </c>
      <c r="X44" s="42"/>
      <c r="Y44" s="42"/>
      <c r="Z44" s="42"/>
      <c r="AA44" s="42"/>
      <c r="AB44" s="42"/>
      <c r="AC44" s="42"/>
      <c r="AD44" s="42"/>
      <c r="AE44" s="42"/>
      <c r="AF44" s="44"/>
    </row>
    <row r="45" spans="1:32" s="45" customFormat="1" ht="50.1" customHeight="1">
      <c r="A45" s="33">
        <v>40</v>
      </c>
      <c r="B45" s="34">
        <v>1</v>
      </c>
      <c r="C45" s="35" t="s">
        <v>32</v>
      </c>
      <c r="D45" s="36" t="s">
        <v>70</v>
      </c>
      <c r="E45" s="37" t="s">
        <v>107</v>
      </c>
      <c r="F45" s="38" t="s">
        <v>103</v>
      </c>
      <c r="G45" s="39"/>
      <c r="H45" s="40"/>
      <c r="I45" s="39"/>
      <c r="J45" s="39"/>
      <c r="K45" s="39"/>
      <c r="L45" s="41" t="s">
        <v>36</v>
      </c>
      <c r="M45" s="42"/>
      <c r="N45" s="41"/>
      <c r="O45" s="43"/>
      <c r="P45" s="43"/>
      <c r="Q45" s="43"/>
      <c r="R45" s="43"/>
      <c r="S45" s="43"/>
      <c r="T45" s="43"/>
      <c r="U45" s="43"/>
      <c r="V45" s="42"/>
      <c r="W45" s="42" t="s">
        <v>36</v>
      </c>
      <c r="X45" s="42"/>
      <c r="Y45" s="42"/>
      <c r="Z45" s="42"/>
      <c r="AA45" s="42"/>
      <c r="AB45" s="42"/>
      <c r="AC45" s="42"/>
      <c r="AD45" s="42"/>
      <c r="AE45" s="42"/>
      <c r="AF45" s="44"/>
    </row>
    <row r="46" spans="1:32" s="45" customFormat="1" ht="50.1" customHeight="1">
      <c r="A46" s="33">
        <v>41</v>
      </c>
      <c r="B46" s="34">
        <v>1</v>
      </c>
      <c r="C46" s="35" t="s">
        <v>32</v>
      </c>
      <c r="D46" s="36" t="s">
        <v>70</v>
      </c>
      <c r="E46" s="37" t="s">
        <v>108</v>
      </c>
      <c r="F46" s="38" t="s">
        <v>109</v>
      </c>
      <c r="G46" s="39"/>
      <c r="H46" s="40"/>
      <c r="I46" s="39"/>
      <c r="J46" s="39"/>
      <c r="K46" s="39"/>
      <c r="L46" s="41" t="s">
        <v>36</v>
      </c>
      <c r="M46" s="42"/>
      <c r="N46" s="41"/>
      <c r="O46" s="43"/>
      <c r="P46" s="43"/>
      <c r="Q46" s="43"/>
      <c r="R46" s="43"/>
      <c r="S46" s="43"/>
      <c r="T46" s="43"/>
      <c r="U46" s="43"/>
      <c r="V46" s="42"/>
      <c r="W46" s="42" t="s">
        <v>36</v>
      </c>
      <c r="X46" s="42"/>
      <c r="Y46" s="42"/>
      <c r="Z46" s="42"/>
      <c r="AA46" s="42"/>
      <c r="AB46" s="42"/>
      <c r="AC46" s="42"/>
      <c r="AD46" s="42"/>
      <c r="AE46" s="42"/>
      <c r="AF46" s="44"/>
    </row>
    <row r="47" spans="1:32" s="45" customFormat="1" ht="50.1" customHeight="1">
      <c r="A47" s="33">
        <v>42</v>
      </c>
      <c r="B47" s="34">
        <v>1</v>
      </c>
      <c r="C47" s="35" t="s">
        <v>32</v>
      </c>
      <c r="D47" s="36" t="s">
        <v>70</v>
      </c>
      <c r="E47" s="37" t="s">
        <v>110</v>
      </c>
      <c r="F47" s="38" t="s">
        <v>111</v>
      </c>
      <c r="G47" s="39"/>
      <c r="H47" s="40"/>
      <c r="I47" s="39"/>
      <c r="J47" s="39"/>
      <c r="K47" s="39"/>
      <c r="L47" s="41" t="s">
        <v>36</v>
      </c>
      <c r="M47" s="42"/>
      <c r="N47" s="41"/>
      <c r="O47" s="43"/>
      <c r="P47" s="43"/>
      <c r="Q47" s="43"/>
      <c r="R47" s="43"/>
      <c r="S47" s="43"/>
      <c r="T47" s="43"/>
      <c r="U47" s="43"/>
      <c r="V47" s="42"/>
      <c r="W47" s="42" t="s">
        <v>36</v>
      </c>
      <c r="X47" s="42"/>
      <c r="Y47" s="42"/>
      <c r="Z47" s="42"/>
      <c r="AA47" s="42"/>
      <c r="AB47" s="42"/>
      <c r="AC47" s="42"/>
      <c r="AD47" s="42"/>
      <c r="AE47" s="42"/>
      <c r="AF47" s="44"/>
    </row>
    <row r="48" spans="1:32" s="45" customFormat="1" ht="50.1" customHeight="1">
      <c r="A48" s="33">
        <v>43</v>
      </c>
      <c r="B48" s="34">
        <v>1</v>
      </c>
      <c r="C48" s="35" t="s">
        <v>32</v>
      </c>
      <c r="D48" s="36" t="s">
        <v>70</v>
      </c>
      <c r="E48" s="37" t="s">
        <v>112</v>
      </c>
      <c r="F48" s="38" t="s">
        <v>113</v>
      </c>
      <c r="G48" s="39"/>
      <c r="H48" s="40"/>
      <c r="I48" s="39"/>
      <c r="J48" s="39"/>
      <c r="K48" s="39"/>
      <c r="L48" s="41" t="s">
        <v>36</v>
      </c>
      <c r="M48" s="42"/>
      <c r="N48" s="41"/>
      <c r="O48" s="43"/>
      <c r="P48" s="43"/>
      <c r="Q48" s="43"/>
      <c r="R48" s="43"/>
      <c r="S48" s="43"/>
      <c r="T48" s="43"/>
      <c r="U48" s="43"/>
      <c r="V48" s="42"/>
      <c r="W48" s="42" t="s">
        <v>36</v>
      </c>
      <c r="X48" s="42"/>
      <c r="Y48" s="42"/>
      <c r="Z48" s="42"/>
      <c r="AA48" s="42"/>
      <c r="AB48" s="42"/>
      <c r="AC48" s="42"/>
      <c r="AD48" s="42"/>
      <c r="AE48" s="42"/>
      <c r="AF48" s="44"/>
    </row>
    <row r="49" spans="1:32" s="45" customFormat="1" ht="50.1" customHeight="1">
      <c r="A49" s="33">
        <v>44</v>
      </c>
      <c r="B49" s="34">
        <v>1</v>
      </c>
      <c r="C49" s="35" t="s">
        <v>32</v>
      </c>
      <c r="D49" s="36" t="s">
        <v>70</v>
      </c>
      <c r="E49" s="37" t="s">
        <v>114</v>
      </c>
      <c r="F49" s="38" t="s">
        <v>115</v>
      </c>
      <c r="G49" s="39"/>
      <c r="H49" s="40"/>
      <c r="I49" s="39"/>
      <c r="J49" s="39"/>
      <c r="K49" s="39"/>
      <c r="L49" s="41" t="s">
        <v>36</v>
      </c>
      <c r="M49" s="42"/>
      <c r="N49" s="41"/>
      <c r="O49" s="43"/>
      <c r="P49" s="43"/>
      <c r="Q49" s="43"/>
      <c r="R49" s="43"/>
      <c r="S49" s="43"/>
      <c r="T49" s="43"/>
      <c r="U49" s="43"/>
      <c r="V49" s="42"/>
      <c r="W49" s="42" t="s">
        <v>36</v>
      </c>
      <c r="X49" s="42"/>
      <c r="Y49" s="42"/>
      <c r="Z49" s="42"/>
      <c r="AA49" s="42"/>
      <c r="AB49" s="42"/>
      <c r="AC49" s="42"/>
      <c r="AD49" s="42"/>
      <c r="AE49" s="42"/>
      <c r="AF49" s="44"/>
    </row>
    <row r="50" spans="1:32" s="45" customFormat="1" ht="50.1" customHeight="1">
      <c r="A50" s="33">
        <v>45</v>
      </c>
      <c r="B50" s="34">
        <v>1</v>
      </c>
      <c r="C50" s="35" t="s">
        <v>32</v>
      </c>
      <c r="D50" s="36" t="s">
        <v>70</v>
      </c>
      <c r="E50" s="37" t="s">
        <v>116</v>
      </c>
      <c r="F50" s="38" t="s">
        <v>117</v>
      </c>
      <c r="G50" s="39"/>
      <c r="H50" s="40"/>
      <c r="I50" s="39"/>
      <c r="J50" s="39"/>
      <c r="K50" s="39"/>
      <c r="L50" s="41" t="s">
        <v>36</v>
      </c>
      <c r="M50" s="42"/>
      <c r="N50" s="41"/>
      <c r="O50" s="43"/>
      <c r="P50" s="43"/>
      <c r="Q50" s="43"/>
      <c r="R50" s="43"/>
      <c r="S50" s="43"/>
      <c r="T50" s="43"/>
      <c r="U50" s="43"/>
      <c r="V50" s="42"/>
      <c r="W50" s="42" t="s">
        <v>36</v>
      </c>
      <c r="X50" s="42"/>
      <c r="Y50" s="42"/>
      <c r="Z50" s="42"/>
      <c r="AA50" s="42"/>
      <c r="AB50" s="42"/>
      <c r="AC50" s="42"/>
      <c r="AD50" s="42"/>
      <c r="AE50" s="42"/>
      <c r="AF50" s="44"/>
    </row>
    <row r="51" spans="1:32" s="45" customFormat="1" ht="50.1" customHeight="1">
      <c r="A51" s="33">
        <v>46</v>
      </c>
      <c r="B51" s="34">
        <v>1</v>
      </c>
      <c r="C51" s="35" t="s">
        <v>32</v>
      </c>
      <c r="D51" s="36" t="s">
        <v>70</v>
      </c>
      <c r="E51" s="37" t="s">
        <v>118</v>
      </c>
      <c r="F51" s="38" t="s">
        <v>119</v>
      </c>
      <c r="G51" s="39"/>
      <c r="H51" s="40"/>
      <c r="I51" s="39"/>
      <c r="J51" s="39"/>
      <c r="K51" s="39"/>
      <c r="L51" s="41" t="s">
        <v>36</v>
      </c>
      <c r="M51" s="42"/>
      <c r="N51" s="41"/>
      <c r="O51" s="43"/>
      <c r="P51" s="43"/>
      <c r="Q51" s="43"/>
      <c r="R51" s="43"/>
      <c r="S51" s="43"/>
      <c r="T51" s="43"/>
      <c r="U51" s="43"/>
      <c r="V51" s="42"/>
      <c r="W51" s="42" t="s">
        <v>36</v>
      </c>
      <c r="X51" s="42"/>
      <c r="Y51" s="42"/>
      <c r="Z51" s="42"/>
      <c r="AA51" s="42"/>
      <c r="AB51" s="42"/>
      <c r="AC51" s="42"/>
      <c r="AD51" s="42"/>
      <c r="AE51" s="42"/>
      <c r="AF51" s="44"/>
    </row>
    <row r="52" spans="1:32" s="45" customFormat="1" ht="50.1" customHeight="1">
      <c r="A52" s="33">
        <v>47</v>
      </c>
      <c r="B52" s="34">
        <v>1</v>
      </c>
      <c r="C52" s="35" t="s">
        <v>32</v>
      </c>
      <c r="D52" s="36" t="s">
        <v>70</v>
      </c>
      <c r="E52" s="37" t="s">
        <v>120</v>
      </c>
      <c r="F52" s="38" t="s">
        <v>119</v>
      </c>
      <c r="G52" s="39"/>
      <c r="H52" s="40"/>
      <c r="I52" s="39"/>
      <c r="J52" s="39"/>
      <c r="K52" s="39"/>
      <c r="L52" s="41" t="s">
        <v>36</v>
      </c>
      <c r="M52" s="42"/>
      <c r="N52" s="41"/>
      <c r="O52" s="43"/>
      <c r="P52" s="43"/>
      <c r="Q52" s="43"/>
      <c r="R52" s="43"/>
      <c r="S52" s="43"/>
      <c r="T52" s="43"/>
      <c r="U52" s="43"/>
      <c r="V52" s="42"/>
      <c r="W52" s="42" t="s">
        <v>36</v>
      </c>
      <c r="X52" s="42"/>
      <c r="Y52" s="42"/>
      <c r="Z52" s="42"/>
      <c r="AA52" s="42"/>
      <c r="AB52" s="42"/>
      <c r="AC52" s="42"/>
      <c r="AD52" s="42"/>
      <c r="AE52" s="42"/>
      <c r="AF52" s="44"/>
    </row>
    <row r="53" spans="1:32" s="45" customFormat="1" ht="50.1" customHeight="1">
      <c r="A53" s="33">
        <v>48</v>
      </c>
      <c r="B53" s="34">
        <v>1</v>
      </c>
      <c r="C53" s="35" t="s">
        <v>32</v>
      </c>
      <c r="D53" s="36" t="s">
        <v>70</v>
      </c>
      <c r="E53" s="37" t="s">
        <v>121</v>
      </c>
      <c r="F53" s="38" t="s">
        <v>122</v>
      </c>
      <c r="G53" s="39"/>
      <c r="H53" s="40"/>
      <c r="I53" s="39"/>
      <c r="J53" s="39"/>
      <c r="K53" s="39"/>
      <c r="L53" s="41" t="s">
        <v>36</v>
      </c>
      <c r="M53" s="42"/>
      <c r="N53" s="41"/>
      <c r="O53" s="43"/>
      <c r="P53" s="43"/>
      <c r="Q53" s="43"/>
      <c r="R53" s="43"/>
      <c r="S53" s="43"/>
      <c r="T53" s="43"/>
      <c r="U53" s="43"/>
      <c r="V53" s="42"/>
      <c r="W53" s="42" t="s">
        <v>36</v>
      </c>
      <c r="X53" s="42"/>
      <c r="Y53" s="42"/>
      <c r="Z53" s="42"/>
      <c r="AA53" s="42"/>
      <c r="AB53" s="42"/>
      <c r="AC53" s="42"/>
      <c r="AD53" s="42"/>
      <c r="AE53" s="42"/>
      <c r="AF53" s="44"/>
    </row>
    <row r="54" spans="1:32" s="45" customFormat="1" ht="50.1" customHeight="1">
      <c r="A54" s="33">
        <v>49</v>
      </c>
      <c r="B54" s="34">
        <v>1</v>
      </c>
      <c r="C54" s="35" t="s">
        <v>32</v>
      </c>
      <c r="D54" s="36" t="s">
        <v>70</v>
      </c>
      <c r="E54" s="37" t="s">
        <v>123</v>
      </c>
      <c r="F54" s="38" t="s">
        <v>119</v>
      </c>
      <c r="G54" s="39"/>
      <c r="H54" s="40"/>
      <c r="I54" s="39"/>
      <c r="J54" s="39"/>
      <c r="K54" s="39"/>
      <c r="L54" s="41" t="s">
        <v>36</v>
      </c>
      <c r="M54" s="42"/>
      <c r="N54" s="41"/>
      <c r="O54" s="43"/>
      <c r="P54" s="43"/>
      <c r="Q54" s="43"/>
      <c r="R54" s="43"/>
      <c r="S54" s="43"/>
      <c r="T54" s="43"/>
      <c r="U54" s="43"/>
      <c r="V54" s="42"/>
      <c r="W54" s="42" t="s">
        <v>36</v>
      </c>
      <c r="X54" s="42"/>
      <c r="Y54" s="42"/>
      <c r="Z54" s="42"/>
      <c r="AA54" s="42"/>
      <c r="AB54" s="42"/>
      <c r="AC54" s="42"/>
      <c r="AD54" s="42"/>
      <c r="AE54" s="42"/>
      <c r="AF54" s="44"/>
    </row>
    <row r="55" spans="1:32" s="45" customFormat="1" ht="50.1" customHeight="1">
      <c r="A55" s="33">
        <v>50</v>
      </c>
      <c r="B55" s="34">
        <v>1</v>
      </c>
      <c r="C55" s="35" t="s">
        <v>32</v>
      </c>
      <c r="D55" s="36" t="s">
        <v>70</v>
      </c>
      <c r="E55" s="37" t="s">
        <v>124</v>
      </c>
      <c r="F55" s="46" t="s">
        <v>125</v>
      </c>
      <c r="G55" s="39"/>
      <c r="H55" s="40"/>
      <c r="I55" s="39"/>
      <c r="J55" s="39"/>
      <c r="K55" s="39"/>
      <c r="L55" s="41" t="s">
        <v>36</v>
      </c>
      <c r="M55" s="42"/>
      <c r="N55" s="41"/>
      <c r="O55" s="43"/>
      <c r="P55" s="43"/>
      <c r="Q55" s="43"/>
      <c r="R55" s="43"/>
      <c r="S55" s="43"/>
      <c r="T55" s="43"/>
      <c r="U55" s="43"/>
      <c r="V55" s="42"/>
      <c r="W55" s="42" t="s">
        <v>36</v>
      </c>
      <c r="X55" s="42"/>
      <c r="Y55" s="42"/>
      <c r="Z55" s="42"/>
      <c r="AA55" s="42"/>
      <c r="AB55" s="42"/>
      <c r="AC55" s="42"/>
      <c r="AD55" s="42"/>
      <c r="AE55" s="42"/>
      <c r="AF55" s="44"/>
    </row>
    <row r="56" spans="1:32" s="45" customFormat="1" ht="50.1" customHeight="1">
      <c r="A56" s="33">
        <v>51</v>
      </c>
      <c r="B56" s="34">
        <v>1</v>
      </c>
      <c r="C56" s="35" t="s">
        <v>32</v>
      </c>
      <c r="D56" s="36" t="s">
        <v>70</v>
      </c>
      <c r="E56" s="37" t="s">
        <v>126</v>
      </c>
      <c r="F56" s="38" t="s">
        <v>127</v>
      </c>
      <c r="G56" s="39"/>
      <c r="H56" s="40"/>
      <c r="I56" s="39"/>
      <c r="J56" s="39"/>
      <c r="K56" s="39"/>
      <c r="L56" s="41" t="s">
        <v>36</v>
      </c>
      <c r="M56" s="42"/>
      <c r="N56" s="41"/>
      <c r="O56" s="43"/>
      <c r="P56" s="43"/>
      <c r="Q56" s="43"/>
      <c r="R56" s="43"/>
      <c r="S56" s="43"/>
      <c r="T56" s="43"/>
      <c r="U56" s="43"/>
      <c r="V56" s="42"/>
      <c r="W56" s="42" t="s">
        <v>36</v>
      </c>
      <c r="X56" s="42"/>
      <c r="Y56" s="42"/>
      <c r="Z56" s="42"/>
      <c r="AA56" s="42"/>
      <c r="AB56" s="42"/>
      <c r="AC56" s="42"/>
      <c r="AD56" s="42"/>
      <c r="AE56" s="42"/>
      <c r="AF56" s="44"/>
    </row>
    <row r="57" spans="1:32" s="45" customFormat="1" ht="50.1" customHeight="1">
      <c r="A57" s="33">
        <v>52</v>
      </c>
      <c r="B57" s="34">
        <v>1</v>
      </c>
      <c r="C57" s="35" t="s">
        <v>32</v>
      </c>
      <c r="D57" s="36" t="s">
        <v>70</v>
      </c>
      <c r="E57" s="37" t="s">
        <v>128</v>
      </c>
      <c r="F57" s="38" t="s">
        <v>125</v>
      </c>
      <c r="G57" s="39"/>
      <c r="H57" s="40"/>
      <c r="I57" s="39"/>
      <c r="J57" s="39"/>
      <c r="K57" s="39"/>
      <c r="L57" s="41" t="s">
        <v>36</v>
      </c>
      <c r="M57" s="42"/>
      <c r="N57" s="41"/>
      <c r="O57" s="43"/>
      <c r="P57" s="43"/>
      <c r="Q57" s="43"/>
      <c r="R57" s="43"/>
      <c r="S57" s="43"/>
      <c r="T57" s="43"/>
      <c r="U57" s="43"/>
      <c r="V57" s="42"/>
      <c r="W57" s="42" t="s">
        <v>36</v>
      </c>
      <c r="X57" s="42"/>
      <c r="Y57" s="42"/>
      <c r="Z57" s="42"/>
      <c r="AA57" s="42"/>
      <c r="AB57" s="42"/>
      <c r="AC57" s="42"/>
      <c r="AD57" s="42"/>
      <c r="AE57" s="42"/>
      <c r="AF57" s="44"/>
    </row>
    <row r="58" spans="1:32" s="45" customFormat="1" ht="50.1" customHeight="1">
      <c r="A58" s="33">
        <v>53</v>
      </c>
      <c r="B58" s="34">
        <v>1</v>
      </c>
      <c r="C58" s="35" t="s">
        <v>32</v>
      </c>
      <c r="D58" s="36" t="s">
        <v>70</v>
      </c>
      <c r="E58" s="37" t="s">
        <v>129</v>
      </c>
      <c r="F58" s="38" t="s">
        <v>127</v>
      </c>
      <c r="G58" s="39"/>
      <c r="H58" s="40"/>
      <c r="I58" s="39"/>
      <c r="J58" s="39"/>
      <c r="K58" s="39"/>
      <c r="L58" s="41" t="s">
        <v>36</v>
      </c>
      <c r="M58" s="42"/>
      <c r="N58" s="41"/>
      <c r="O58" s="43"/>
      <c r="P58" s="43"/>
      <c r="Q58" s="43"/>
      <c r="R58" s="43"/>
      <c r="S58" s="43"/>
      <c r="T58" s="43"/>
      <c r="U58" s="43"/>
      <c r="V58" s="42"/>
      <c r="W58" s="42" t="s">
        <v>36</v>
      </c>
      <c r="X58" s="42"/>
      <c r="Y58" s="42"/>
      <c r="Z58" s="42"/>
      <c r="AA58" s="42"/>
      <c r="AB58" s="42"/>
      <c r="AC58" s="42"/>
      <c r="AD58" s="42"/>
      <c r="AE58" s="42"/>
      <c r="AF58" s="44"/>
    </row>
    <row r="59" spans="1:32" s="45" customFormat="1" ht="50.1" customHeight="1">
      <c r="A59" s="33">
        <v>54</v>
      </c>
      <c r="B59" s="34">
        <v>1</v>
      </c>
      <c r="C59" s="35" t="s">
        <v>32</v>
      </c>
      <c r="D59" s="36" t="s">
        <v>70</v>
      </c>
      <c r="E59" s="37" t="s">
        <v>130</v>
      </c>
      <c r="F59" s="38" t="s">
        <v>131</v>
      </c>
      <c r="G59" s="39"/>
      <c r="H59" s="40"/>
      <c r="I59" s="39"/>
      <c r="J59" s="39"/>
      <c r="K59" s="39"/>
      <c r="L59" s="41" t="s">
        <v>36</v>
      </c>
      <c r="M59" s="42"/>
      <c r="N59" s="41"/>
      <c r="O59" s="43"/>
      <c r="P59" s="43"/>
      <c r="Q59" s="43"/>
      <c r="R59" s="43"/>
      <c r="S59" s="43"/>
      <c r="T59" s="43"/>
      <c r="U59" s="43"/>
      <c r="V59" s="42"/>
      <c r="W59" s="42" t="s">
        <v>36</v>
      </c>
      <c r="X59" s="42"/>
      <c r="Y59" s="42"/>
      <c r="Z59" s="42"/>
      <c r="AA59" s="42"/>
      <c r="AB59" s="42"/>
      <c r="AC59" s="42"/>
      <c r="AD59" s="42"/>
      <c r="AE59" s="42"/>
      <c r="AF59" s="44"/>
    </row>
    <row r="60" spans="1:32" s="45" customFormat="1" ht="50.1" customHeight="1">
      <c r="A60" s="33">
        <v>55</v>
      </c>
      <c r="B60" s="34">
        <v>1</v>
      </c>
      <c r="C60" s="35" t="s">
        <v>32</v>
      </c>
      <c r="D60" s="36" t="s">
        <v>70</v>
      </c>
      <c r="E60" s="37" t="s">
        <v>132</v>
      </c>
      <c r="F60" s="38" t="s">
        <v>133</v>
      </c>
      <c r="G60" s="39"/>
      <c r="H60" s="40"/>
      <c r="I60" s="39"/>
      <c r="J60" s="39"/>
      <c r="K60" s="39"/>
      <c r="L60" s="41" t="s">
        <v>36</v>
      </c>
      <c r="M60" s="42"/>
      <c r="N60" s="41"/>
      <c r="O60" s="43"/>
      <c r="P60" s="43"/>
      <c r="Q60" s="43"/>
      <c r="R60" s="43"/>
      <c r="S60" s="43"/>
      <c r="T60" s="43"/>
      <c r="U60" s="43"/>
      <c r="V60" s="42"/>
      <c r="W60" s="42" t="s">
        <v>36</v>
      </c>
      <c r="X60" s="42"/>
      <c r="Y60" s="42"/>
      <c r="Z60" s="42"/>
      <c r="AA60" s="42"/>
      <c r="AB60" s="42"/>
      <c r="AC60" s="42"/>
      <c r="AD60" s="42"/>
      <c r="AE60" s="42"/>
      <c r="AF60" s="44"/>
    </row>
    <row r="61" spans="1:32" s="45" customFormat="1" ht="50.1" customHeight="1">
      <c r="A61" s="33">
        <v>56</v>
      </c>
      <c r="B61" s="34">
        <v>1</v>
      </c>
      <c r="C61" s="35" t="s">
        <v>32</v>
      </c>
      <c r="D61" s="36" t="s">
        <v>70</v>
      </c>
      <c r="E61" s="37" t="s">
        <v>134</v>
      </c>
      <c r="F61" s="38" t="s">
        <v>133</v>
      </c>
      <c r="G61" s="39"/>
      <c r="H61" s="40"/>
      <c r="I61" s="39"/>
      <c r="J61" s="39"/>
      <c r="K61" s="39"/>
      <c r="L61" s="41" t="s">
        <v>36</v>
      </c>
      <c r="M61" s="42"/>
      <c r="N61" s="41"/>
      <c r="O61" s="43"/>
      <c r="P61" s="43"/>
      <c r="Q61" s="43"/>
      <c r="R61" s="43"/>
      <c r="S61" s="43"/>
      <c r="T61" s="43"/>
      <c r="U61" s="43"/>
      <c r="V61" s="42"/>
      <c r="W61" s="42" t="s">
        <v>36</v>
      </c>
      <c r="X61" s="42"/>
      <c r="Y61" s="42"/>
      <c r="Z61" s="42"/>
      <c r="AA61" s="42"/>
      <c r="AB61" s="42"/>
      <c r="AC61" s="42"/>
      <c r="AD61" s="42"/>
      <c r="AE61" s="42"/>
      <c r="AF61" s="44"/>
    </row>
    <row r="62" spans="1:32" s="45" customFormat="1" ht="50.1" customHeight="1">
      <c r="A62" s="33">
        <v>57</v>
      </c>
      <c r="B62" s="34">
        <v>1</v>
      </c>
      <c r="C62" s="35" t="s">
        <v>32</v>
      </c>
      <c r="D62" s="36" t="s">
        <v>70</v>
      </c>
      <c r="E62" s="37" t="s">
        <v>135</v>
      </c>
      <c r="F62" s="38" t="s">
        <v>136</v>
      </c>
      <c r="G62" s="39"/>
      <c r="H62" s="40"/>
      <c r="I62" s="39"/>
      <c r="J62" s="39"/>
      <c r="K62" s="39"/>
      <c r="L62" s="41" t="s">
        <v>36</v>
      </c>
      <c r="M62" s="42"/>
      <c r="N62" s="41"/>
      <c r="O62" s="43"/>
      <c r="P62" s="43"/>
      <c r="Q62" s="43"/>
      <c r="R62" s="43"/>
      <c r="S62" s="43"/>
      <c r="T62" s="43"/>
      <c r="U62" s="43"/>
      <c r="V62" s="42"/>
      <c r="W62" s="42" t="s">
        <v>36</v>
      </c>
      <c r="X62" s="42"/>
      <c r="Y62" s="42"/>
      <c r="Z62" s="42"/>
      <c r="AA62" s="42"/>
      <c r="AB62" s="42"/>
      <c r="AC62" s="42"/>
      <c r="AD62" s="42"/>
      <c r="AE62" s="42"/>
      <c r="AF62" s="44"/>
    </row>
    <row r="63" spans="1:32" s="45" customFormat="1" ht="50.1" customHeight="1">
      <c r="A63" s="33">
        <v>58</v>
      </c>
      <c r="B63" s="34">
        <v>1</v>
      </c>
      <c r="C63" s="35" t="s">
        <v>32</v>
      </c>
      <c r="D63" s="36" t="s">
        <v>70</v>
      </c>
      <c r="E63" s="37" t="s">
        <v>137</v>
      </c>
      <c r="F63" s="38" t="s">
        <v>138</v>
      </c>
      <c r="G63" s="39"/>
      <c r="H63" s="40"/>
      <c r="I63" s="39"/>
      <c r="J63" s="39"/>
      <c r="K63" s="39"/>
      <c r="L63" s="41"/>
      <c r="M63" s="42"/>
      <c r="N63" s="41"/>
      <c r="O63" s="43"/>
      <c r="P63" s="43"/>
      <c r="Q63" s="43"/>
      <c r="R63" s="43"/>
      <c r="S63" s="43"/>
      <c r="T63" s="43"/>
      <c r="U63" s="43"/>
      <c r="V63" s="42"/>
      <c r="W63" s="42" t="s">
        <v>36</v>
      </c>
      <c r="X63" s="42"/>
      <c r="Y63" s="42"/>
      <c r="Z63" s="42"/>
      <c r="AA63" s="42"/>
      <c r="AB63" s="42"/>
      <c r="AC63" s="42"/>
      <c r="AD63" s="42"/>
      <c r="AE63" s="42"/>
      <c r="AF63" s="44"/>
    </row>
    <row r="64" spans="1:32" s="45" customFormat="1" ht="50.1" customHeight="1">
      <c r="A64" s="33">
        <v>59</v>
      </c>
      <c r="B64" s="34">
        <v>1</v>
      </c>
      <c r="C64" s="35" t="s">
        <v>32</v>
      </c>
      <c r="D64" s="36" t="s">
        <v>70</v>
      </c>
      <c r="E64" s="37" t="s">
        <v>139</v>
      </c>
      <c r="F64" s="38" t="s">
        <v>140</v>
      </c>
      <c r="G64" s="39"/>
      <c r="H64" s="40"/>
      <c r="I64" s="39"/>
      <c r="J64" s="39"/>
      <c r="K64" s="39"/>
      <c r="L64" s="41"/>
      <c r="M64" s="42"/>
      <c r="N64" s="41"/>
      <c r="O64" s="43"/>
      <c r="P64" s="43"/>
      <c r="Q64" s="43"/>
      <c r="R64" s="43"/>
      <c r="S64" s="43"/>
      <c r="T64" s="43"/>
      <c r="U64" s="43"/>
      <c r="V64" s="42"/>
      <c r="W64" s="42" t="s">
        <v>36</v>
      </c>
      <c r="X64" s="42"/>
      <c r="Y64" s="42"/>
      <c r="Z64" s="42"/>
      <c r="AA64" s="42"/>
      <c r="AB64" s="42"/>
      <c r="AC64" s="42"/>
      <c r="AD64" s="42"/>
      <c r="AE64" s="42"/>
      <c r="AF64" s="44"/>
    </row>
    <row r="65" spans="1:32" s="45" customFormat="1" ht="50.1" customHeight="1">
      <c r="A65" s="33">
        <v>60</v>
      </c>
      <c r="B65" s="34">
        <v>1</v>
      </c>
      <c r="C65" s="35" t="s">
        <v>32</v>
      </c>
      <c r="D65" s="36" t="s">
        <v>70</v>
      </c>
      <c r="E65" s="37" t="s">
        <v>141</v>
      </c>
      <c r="F65" s="46" t="s">
        <v>142</v>
      </c>
      <c r="G65" s="39"/>
      <c r="H65" s="40"/>
      <c r="I65" s="39"/>
      <c r="J65" s="39"/>
      <c r="K65" s="39"/>
      <c r="L65" s="41"/>
      <c r="M65" s="42"/>
      <c r="N65" s="41"/>
      <c r="O65" s="43"/>
      <c r="P65" s="43"/>
      <c r="Q65" s="43"/>
      <c r="R65" s="43"/>
      <c r="S65" s="43"/>
      <c r="T65" s="43"/>
      <c r="U65" s="43"/>
      <c r="V65" s="42"/>
      <c r="W65" s="42" t="s">
        <v>36</v>
      </c>
      <c r="X65" s="42"/>
      <c r="Y65" s="42"/>
      <c r="Z65" s="42"/>
      <c r="AA65" s="42"/>
      <c r="AB65" s="42"/>
      <c r="AC65" s="42"/>
      <c r="AD65" s="42"/>
      <c r="AE65" s="42"/>
      <c r="AF65" s="44"/>
    </row>
    <row r="66" spans="1:32" s="45" customFormat="1" ht="50.1" customHeight="1">
      <c r="A66" s="33">
        <v>61</v>
      </c>
      <c r="B66" s="34">
        <v>1</v>
      </c>
      <c r="C66" s="35" t="s">
        <v>32</v>
      </c>
      <c r="D66" s="36" t="s">
        <v>70</v>
      </c>
      <c r="E66" s="37" t="s">
        <v>143</v>
      </c>
      <c r="F66" s="38" t="s">
        <v>78</v>
      </c>
      <c r="G66" s="39"/>
      <c r="H66" s="40"/>
      <c r="I66" s="39"/>
      <c r="J66" s="39"/>
      <c r="K66" s="39"/>
      <c r="L66" s="41"/>
      <c r="M66" s="42"/>
      <c r="N66" s="41"/>
      <c r="O66" s="43"/>
      <c r="P66" s="43"/>
      <c r="Q66" s="43"/>
      <c r="R66" s="43"/>
      <c r="S66" s="43"/>
      <c r="T66" s="43"/>
      <c r="U66" s="43"/>
      <c r="V66" s="42"/>
      <c r="W66" s="42" t="s">
        <v>36</v>
      </c>
      <c r="X66" s="42"/>
      <c r="Y66" s="42"/>
      <c r="Z66" s="42"/>
      <c r="AA66" s="42"/>
      <c r="AB66" s="42"/>
      <c r="AC66" s="42"/>
      <c r="AD66" s="42"/>
      <c r="AE66" s="42"/>
      <c r="AF66" s="44"/>
    </row>
    <row r="67" spans="1:32" s="45" customFormat="1" ht="50.1" customHeight="1">
      <c r="A67" s="33">
        <v>62</v>
      </c>
      <c r="B67" s="34">
        <v>1</v>
      </c>
      <c r="C67" s="35" t="s">
        <v>32</v>
      </c>
      <c r="D67" s="36" t="s">
        <v>70</v>
      </c>
      <c r="E67" s="37" t="s">
        <v>144</v>
      </c>
      <c r="F67" s="38" t="s">
        <v>119</v>
      </c>
      <c r="G67" s="39"/>
      <c r="H67" s="40"/>
      <c r="I67" s="39"/>
      <c r="J67" s="39"/>
      <c r="K67" s="39"/>
      <c r="L67" s="41"/>
      <c r="M67" s="42"/>
      <c r="N67" s="41"/>
      <c r="O67" s="43"/>
      <c r="P67" s="43"/>
      <c r="Q67" s="43"/>
      <c r="R67" s="43"/>
      <c r="S67" s="43"/>
      <c r="T67" s="43"/>
      <c r="U67" s="43"/>
      <c r="V67" s="42"/>
      <c r="W67" s="42" t="s">
        <v>36</v>
      </c>
      <c r="X67" s="42"/>
      <c r="Y67" s="42"/>
      <c r="Z67" s="42"/>
      <c r="AA67" s="42"/>
      <c r="AB67" s="42"/>
      <c r="AC67" s="42"/>
      <c r="AD67" s="42"/>
      <c r="AE67" s="42"/>
      <c r="AF67" s="44"/>
    </row>
    <row r="68" spans="1:32" s="45" customFormat="1" ht="50.1" customHeight="1">
      <c r="A68" s="33">
        <v>63</v>
      </c>
      <c r="B68" s="34">
        <v>1</v>
      </c>
      <c r="C68" s="35" t="s">
        <v>32</v>
      </c>
      <c r="D68" s="36" t="s">
        <v>145</v>
      </c>
      <c r="E68" s="37" t="s">
        <v>146</v>
      </c>
      <c r="F68" s="47"/>
      <c r="G68" s="48"/>
      <c r="H68" s="49"/>
      <c r="I68" s="48"/>
      <c r="J68" s="48"/>
      <c r="K68" s="48"/>
      <c r="L68" s="41"/>
      <c r="M68" s="44"/>
      <c r="N68" s="41"/>
      <c r="O68" s="50"/>
      <c r="P68" s="50"/>
      <c r="Q68" s="50"/>
      <c r="R68" s="50"/>
      <c r="S68" s="50"/>
      <c r="T68" s="50"/>
      <c r="U68" s="50"/>
      <c r="V68" s="44"/>
      <c r="W68" s="44" t="s">
        <v>36</v>
      </c>
      <c r="X68" s="44"/>
      <c r="Y68" s="44"/>
      <c r="Z68" s="44"/>
      <c r="AA68" s="44"/>
      <c r="AB68" s="44"/>
      <c r="AC68" s="44"/>
      <c r="AD68" s="44"/>
      <c r="AE68" s="44"/>
      <c r="AF68" s="44"/>
    </row>
    <row r="69" spans="1:32" s="45" customFormat="1" ht="50.1" customHeight="1">
      <c r="A69" s="33">
        <v>64</v>
      </c>
      <c r="B69" s="34">
        <v>1</v>
      </c>
      <c r="C69" s="35" t="s">
        <v>32</v>
      </c>
      <c r="D69" s="36" t="s">
        <v>147</v>
      </c>
      <c r="E69" s="37" t="s">
        <v>148</v>
      </c>
      <c r="F69" s="38" t="s">
        <v>149</v>
      </c>
      <c r="G69" s="39"/>
      <c r="H69" s="40"/>
      <c r="I69" s="39"/>
      <c r="J69" s="39"/>
      <c r="K69" s="39"/>
      <c r="L69" s="41"/>
      <c r="M69" s="42"/>
      <c r="N69" s="41"/>
      <c r="O69" s="43"/>
      <c r="P69" s="43"/>
      <c r="Q69" s="43"/>
      <c r="R69" s="43"/>
      <c r="S69" s="43"/>
      <c r="T69" s="43"/>
      <c r="U69" s="43"/>
      <c r="V69" s="42"/>
      <c r="W69" s="42" t="s">
        <v>36</v>
      </c>
      <c r="X69" s="42"/>
      <c r="Y69" s="42"/>
      <c r="Z69" s="42"/>
      <c r="AA69" s="42"/>
      <c r="AB69" s="42"/>
      <c r="AC69" s="42"/>
      <c r="AD69" s="42"/>
      <c r="AE69" s="42"/>
      <c r="AF69" s="44"/>
    </row>
    <row r="70" spans="1:32" s="45" customFormat="1" ht="50.1" customHeight="1">
      <c r="A70" s="33">
        <v>65</v>
      </c>
      <c r="B70" s="34">
        <v>1</v>
      </c>
      <c r="C70" s="35" t="s">
        <v>32</v>
      </c>
      <c r="D70" s="36" t="s">
        <v>147</v>
      </c>
      <c r="E70" s="37" t="s">
        <v>150</v>
      </c>
      <c r="F70" s="46" t="s">
        <v>151</v>
      </c>
      <c r="G70" s="39"/>
      <c r="H70" s="40"/>
      <c r="I70" s="39"/>
      <c r="J70" s="39"/>
      <c r="K70" s="39"/>
      <c r="L70" s="41"/>
      <c r="M70" s="42"/>
      <c r="N70" s="41"/>
      <c r="O70" s="43"/>
      <c r="P70" s="43"/>
      <c r="Q70" s="43"/>
      <c r="R70" s="43"/>
      <c r="S70" s="43"/>
      <c r="T70" s="43"/>
      <c r="U70" s="43"/>
      <c r="V70" s="42"/>
      <c r="W70" s="42" t="s">
        <v>36</v>
      </c>
      <c r="X70" s="42"/>
      <c r="Y70" s="42"/>
      <c r="Z70" s="42"/>
      <c r="AA70" s="42"/>
      <c r="AB70" s="42"/>
      <c r="AC70" s="42"/>
      <c r="AD70" s="42"/>
      <c r="AE70" s="42"/>
      <c r="AF70" s="44"/>
    </row>
    <row r="71" spans="1:32" s="45" customFormat="1" ht="50.1" customHeight="1">
      <c r="A71" s="33">
        <v>66</v>
      </c>
      <c r="B71" s="34">
        <v>1</v>
      </c>
      <c r="C71" s="35" t="s">
        <v>32</v>
      </c>
      <c r="D71" s="36" t="s">
        <v>147</v>
      </c>
      <c r="E71" s="37" t="s">
        <v>152</v>
      </c>
      <c r="F71" s="38" t="s">
        <v>153</v>
      </c>
      <c r="G71" s="39"/>
      <c r="H71" s="40"/>
      <c r="I71" s="39"/>
      <c r="J71" s="39"/>
      <c r="K71" s="39"/>
      <c r="L71" s="41"/>
      <c r="M71" s="42"/>
      <c r="N71" s="41"/>
      <c r="O71" s="43"/>
      <c r="P71" s="43"/>
      <c r="Q71" s="43"/>
      <c r="R71" s="43"/>
      <c r="S71" s="43"/>
      <c r="T71" s="43"/>
      <c r="U71" s="43"/>
      <c r="V71" s="42"/>
      <c r="W71" s="42" t="s">
        <v>36</v>
      </c>
      <c r="X71" s="42"/>
      <c r="Y71" s="42"/>
      <c r="Z71" s="42"/>
      <c r="AA71" s="42"/>
      <c r="AB71" s="42"/>
      <c r="AC71" s="42"/>
      <c r="AD71" s="42"/>
      <c r="AE71" s="42"/>
      <c r="AF71" s="44"/>
    </row>
    <row r="72" spans="1:32" s="45" customFormat="1" ht="50.1" customHeight="1">
      <c r="A72" s="33">
        <v>67</v>
      </c>
      <c r="B72" s="34">
        <v>1</v>
      </c>
      <c r="C72" s="35" t="s">
        <v>32</v>
      </c>
      <c r="D72" s="36" t="s">
        <v>147</v>
      </c>
      <c r="E72" s="37" t="s">
        <v>154</v>
      </c>
      <c r="F72" s="38" t="s">
        <v>155</v>
      </c>
      <c r="G72" s="39"/>
      <c r="H72" s="40"/>
      <c r="I72" s="39"/>
      <c r="J72" s="39"/>
      <c r="K72" s="39"/>
      <c r="L72" s="41"/>
      <c r="M72" s="42"/>
      <c r="N72" s="41"/>
      <c r="O72" s="43"/>
      <c r="P72" s="43"/>
      <c r="Q72" s="43"/>
      <c r="R72" s="43"/>
      <c r="S72" s="43"/>
      <c r="T72" s="43"/>
      <c r="U72" s="43"/>
      <c r="V72" s="42"/>
      <c r="W72" s="42" t="s">
        <v>36</v>
      </c>
      <c r="X72" s="42"/>
      <c r="Y72" s="42"/>
      <c r="Z72" s="42"/>
      <c r="AA72" s="42"/>
      <c r="AB72" s="42"/>
      <c r="AC72" s="42"/>
      <c r="AD72" s="42"/>
      <c r="AE72" s="42"/>
      <c r="AF72" s="44"/>
    </row>
    <row r="73" spans="1:32" s="45" customFormat="1" ht="50.1" customHeight="1">
      <c r="A73" s="33">
        <v>68</v>
      </c>
      <c r="B73" s="34">
        <v>1</v>
      </c>
      <c r="C73" s="35" t="s">
        <v>32</v>
      </c>
      <c r="D73" s="36" t="s">
        <v>147</v>
      </c>
      <c r="E73" s="37" t="s">
        <v>156</v>
      </c>
      <c r="F73" s="38" t="s">
        <v>157</v>
      </c>
      <c r="G73" s="39"/>
      <c r="H73" s="40"/>
      <c r="I73" s="39"/>
      <c r="J73" s="39"/>
      <c r="K73" s="39"/>
      <c r="L73" s="41"/>
      <c r="M73" s="42"/>
      <c r="N73" s="41"/>
      <c r="O73" s="43"/>
      <c r="P73" s="43"/>
      <c r="Q73" s="43"/>
      <c r="R73" s="43"/>
      <c r="S73" s="43"/>
      <c r="T73" s="43"/>
      <c r="U73" s="43"/>
      <c r="V73" s="42"/>
      <c r="W73" s="42" t="s">
        <v>36</v>
      </c>
      <c r="X73" s="42"/>
      <c r="Y73" s="42"/>
      <c r="Z73" s="42"/>
      <c r="AA73" s="42"/>
      <c r="AB73" s="42"/>
      <c r="AC73" s="42"/>
      <c r="AD73" s="42"/>
      <c r="AE73" s="42"/>
      <c r="AF73" s="44"/>
    </row>
    <row r="74" spans="1:32" s="45" customFormat="1" ht="50.1" customHeight="1">
      <c r="A74" s="33">
        <v>69</v>
      </c>
      <c r="B74" s="34">
        <v>1</v>
      </c>
      <c r="C74" s="35" t="s">
        <v>32</v>
      </c>
      <c r="D74" s="36" t="s">
        <v>147</v>
      </c>
      <c r="E74" s="37" t="s">
        <v>158</v>
      </c>
      <c r="F74" s="46" t="s">
        <v>157</v>
      </c>
      <c r="G74" s="39"/>
      <c r="H74" s="40"/>
      <c r="I74" s="39"/>
      <c r="J74" s="39"/>
      <c r="K74" s="39"/>
      <c r="L74" s="41"/>
      <c r="M74" s="42"/>
      <c r="N74" s="41"/>
      <c r="O74" s="43"/>
      <c r="P74" s="43"/>
      <c r="Q74" s="43"/>
      <c r="R74" s="43"/>
      <c r="S74" s="43"/>
      <c r="T74" s="43"/>
      <c r="U74" s="43"/>
      <c r="V74" s="42"/>
      <c r="W74" s="42" t="s">
        <v>36</v>
      </c>
      <c r="X74" s="42"/>
      <c r="Y74" s="42"/>
      <c r="Z74" s="42"/>
      <c r="AA74" s="42"/>
      <c r="AB74" s="42"/>
      <c r="AC74" s="42"/>
      <c r="AD74" s="42"/>
      <c r="AE74" s="42"/>
      <c r="AF74" s="44"/>
    </row>
    <row r="75" spans="1:32" s="45" customFormat="1" ht="50.1" customHeight="1">
      <c r="A75" s="33">
        <v>70</v>
      </c>
      <c r="B75" s="34">
        <v>1</v>
      </c>
      <c r="C75" s="35" t="s">
        <v>32</v>
      </c>
      <c r="D75" s="36" t="s">
        <v>147</v>
      </c>
      <c r="E75" s="37" t="s">
        <v>159</v>
      </c>
      <c r="F75" s="38" t="s">
        <v>157</v>
      </c>
      <c r="G75" s="39"/>
      <c r="H75" s="40"/>
      <c r="I75" s="39"/>
      <c r="J75" s="39"/>
      <c r="K75" s="39"/>
      <c r="L75" s="41"/>
      <c r="M75" s="42"/>
      <c r="N75" s="41"/>
      <c r="O75" s="43"/>
      <c r="P75" s="43"/>
      <c r="Q75" s="43"/>
      <c r="R75" s="43"/>
      <c r="S75" s="43"/>
      <c r="T75" s="43"/>
      <c r="U75" s="43"/>
      <c r="V75" s="42"/>
      <c r="W75" s="42" t="s">
        <v>36</v>
      </c>
      <c r="X75" s="42"/>
      <c r="Y75" s="42"/>
      <c r="Z75" s="42"/>
      <c r="AA75" s="42"/>
      <c r="AB75" s="42"/>
      <c r="AC75" s="42"/>
      <c r="AD75" s="42"/>
      <c r="AE75" s="42"/>
      <c r="AF75" s="44"/>
    </row>
    <row r="76" spans="1:32" s="45" customFormat="1" ht="50.1" customHeight="1">
      <c r="A76" s="33">
        <v>71</v>
      </c>
      <c r="B76" s="34">
        <v>1</v>
      </c>
      <c r="C76" s="35" t="s">
        <v>32</v>
      </c>
      <c r="D76" s="36" t="s">
        <v>147</v>
      </c>
      <c r="E76" s="37" t="s">
        <v>160</v>
      </c>
      <c r="F76" s="38" t="s">
        <v>161</v>
      </c>
      <c r="G76" s="39"/>
      <c r="H76" s="40"/>
      <c r="I76" s="39"/>
      <c r="J76" s="39"/>
      <c r="K76" s="39"/>
      <c r="L76" s="41"/>
      <c r="M76" s="42"/>
      <c r="N76" s="41"/>
      <c r="O76" s="43"/>
      <c r="P76" s="43"/>
      <c r="Q76" s="43"/>
      <c r="R76" s="43"/>
      <c r="S76" s="43"/>
      <c r="T76" s="43"/>
      <c r="U76" s="43"/>
      <c r="V76" s="42"/>
      <c r="W76" s="42" t="s">
        <v>36</v>
      </c>
      <c r="X76" s="42"/>
      <c r="Y76" s="42"/>
      <c r="Z76" s="42"/>
      <c r="AA76" s="42"/>
      <c r="AB76" s="42"/>
      <c r="AC76" s="42"/>
      <c r="AD76" s="42"/>
      <c r="AE76" s="42"/>
      <c r="AF76" s="44"/>
    </row>
    <row r="77" spans="1:32" s="45" customFormat="1" ht="50.1" customHeight="1">
      <c r="A77" s="33">
        <v>72</v>
      </c>
      <c r="B77" s="34">
        <v>1</v>
      </c>
      <c r="C77" s="35" t="s">
        <v>32</v>
      </c>
      <c r="D77" s="36" t="s">
        <v>147</v>
      </c>
      <c r="E77" s="37" t="s">
        <v>162</v>
      </c>
      <c r="F77" s="38" t="s">
        <v>163</v>
      </c>
      <c r="G77" s="39"/>
      <c r="H77" s="40"/>
      <c r="I77" s="39"/>
      <c r="J77" s="39"/>
      <c r="K77" s="39"/>
      <c r="L77" s="41"/>
      <c r="M77" s="42"/>
      <c r="N77" s="41"/>
      <c r="O77" s="43"/>
      <c r="P77" s="43"/>
      <c r="Q77" s="43"/>
      <c r="R77" s="43"/>
      <c r="S77" s="43"/>
      <c r="T77" s="43"/>
      <c r="U77" s="43"/>
      <c r="V77" s="42"/>
      <c r="W77" s="42" t="s">
        <v>36</v>
      </c>
      <c r="X77" s="42"/>
      <c r="Y77" s="42"/>
      <c r="Z77" s="42"/>
      <c r="AA77" s="42"/>
      <c r="AB77" s="42"/>
      <c r="AC77" s="42"/>
      <c r="AD77" s="42"/>
      <c r="AE77" s="42"/>
      <c r="AF77" s="44"/>
    </row>
    <row r="78" spans="1:32" s="45" customFormat="1" ht="50.1" customHeight="1">
      <c r="A78" s="33">
        <v>73</v>
      </c>
      <c r="B78" s="34">
        <v>1</v>
      </c>
      <c r="C78" s="35" t="s">
        <v>32</v>
      </c>
      <c r="D78" s="36" t="s">
        <v>147</v>
      </c>
      <c r="E78" s="37" t="s">
        <v>164</v>
      </c>
      <c r="F78" s="38" t="s">
        <v>165</v>
      </c>
      <c r="G78" s="39"/>
      <c r="H78" s="40"/>
      <c r="I78" s="39"/>
      <c r="J78" s="39"/>
      <c r="K78" s="39"/>
      <c r="L78" s="41"/>
      <c r="M78" s="42"/>
      <c r="N78" s="41"/>
      <c r="O78" s="43"/>
      <c r="P78" s="43"/>
      <c r="Q78" s="43"/>
      <c r="R78" s="43"/>
      <c r="S78" s="43"/>
      <c r="T78" s="43"/>
      <c r="U78" s="43"/>
      <c r="V78" s="42"/>
      <c r="W78" s="42" t="s">
        <v>36</v>
      </c>
      <c r="X78" s="42"/>
      <c r="Y78" s="42"/>
      <c r="Z78" s="42"/>
      <c r="AA78" s="42"/>
      <c r="AB78" s="42"/>
      <c r="AC78" s="42"/>
      <c r="AD78" s="42"/>
      <c r="AE78" s="42"/>
      <c r="AF78" s="44"/>
    </row>
    <row r="79" spans="1:32" s="45" customFormat="1" ht="50.1" customHeight="1">
      <c r="A79" s="33">
        <v>74</v>
      </c>
      <c r="B79" s="34">
        <v>1</v>
      </c>
      <c r="C79" s="35" t="s">
        <v>32</v>
      </c>
      <c r="D79" s="36" t="s">
        <v>147</v>
      </c>
      <c r="E79" s="37" t="s">
        <v>166</v>
      </c>
      <c r="F79" s="38" t="s">
        <v>167</v>
      </c>
      <c r="G79" s="39"/>
      <c r="H79" s="40"/>
      <c r="I79" s="39"/>
      <c r="J79" s="39"/>
      <c r="K79" s="39"/>
      <c r="L79" s="41"/>
      <c r="M79" s="42"/>
      <c r="N79" s="41"/>
      <c r="O79" s="43"/>
      <c r="P79" s="43"/>
      <c r="Q79" s="43"/>
      <c r="R79" s="43"/>
      <c r="S79" s="43"/>
      <c r="T79" s="43"/>
      <c r="U79" s="43"/>
      <c r="V79" s="42"/>
      <c r="W79" s="42" t="s">
        <v>36</v>
      </c>
      <c r="X79" s="42"/>
      <c r="Y79" s="42"/>
      <c r="Z79" s="42"/>
      <c r="AA79" s="42"/>
      <c r="AB79" s="42"/>
      <c r="AC79" s="42"/>
      <c r="AD79" s="42"/>
      <c r="AE79" s="42"/>
      <c r="AF79" s="44"/>
    </row>
    <row r="80" spans="1:32" s="45" customFormat="1" ht="50.1" customHeight="1">
      <c r="A80" s="33">
        <v>75</v>
      </c>
      <c r="B80" s="34">
        <v>1</v>
      </c>
      <c r="C80" s="35" t="s">
        <v>32</v>
      </c>
      <c r="D80" s="36" t="s">
        <v>147</v>
      </c>
      <c r="E80" s="37" t="s">
        <v>168</v>
      </c>
      <c r="F80" s="38" t="s">
        <v>169</v>
      </c>
      <c r="G80" s="39"/>
      <c r="H80" s="40"/>
      <c r="I80" s="39"/>
      <c r="J80" s="39"/>
      <c r="K80" s="39"/>
      <c r="L80" s="41"/>
      <c r="M80" s="42"/>
      <c r="N80" s="41"/>
      <c r="O80" s="43"/>
      <c r="P80" s="43"/>
      <c r="Q80" s="43"/>
      <c r="R80" s="43"/>
      <c r="S80" s="43"/>
      <c r="T80" s="43"/>
      <c r="U80" s="43"/>
      <c r="V80" s="42"/>
      <c r="W80" s="42" t="s">
        <v>36</v>
      </c>
      <c r="X80" s="42"/>
      <c r="Y80" s="42"/>
      <c r="Z80" s="42"/>
      <c r="AA80" s="42"/>
      <c r="AB80" s="42"/>
      <c r="AC80" s="42"/>
      <c r="AD80" s="42"/>
      <c r="AE80" s="42"/>
      <c r="AF80" s="44"/>
    </row>
    <row r="81" spans="1:32" s="45" customFormat="1" ht="50.1" customHeight="1">
      <c r="A81" s="33">
        <v>76</v>
      </c>
      <c r="B81" s="34">
        <v>1</v>
      </c>
      <c r="C81" s="35" t="s">
        <v>32</v>
      </c>
      <c r="D81" s="36" t="s">
        <v>147</v>
      </c>
      <c r="E81" s="37" t="s">
        <v>170</v>
      </c>
      <c r="F81" s="38" t="s">
        <v>171</v>
      </c>
      <c r="G81" s="39"/>
      <c r="H81" s="40"/>
      <c r="I81" s="39"/>
      <c r="J81" s="39"/>
      <c r="K81" s="39"/>
      <c r="L81" s="41"/>
      <c r="M81" s="42"/>
      <c r="N81" s="41"/>
      <c r="O81" s="43"/>
      <c r="P81" s="43"/>
      <c r="Q81" s="43"/>
      <c r="R81" s="43"/>
      <c r="S81" s="43"/>
      <c r="T81" s="43"/>
      <c r="U81" s="43"/>
      <c r="V81" s="42"/>
      <c r="W81" s="42" t="s">
        <v>36</v>
      </c>
      <c r="X81" s="42"/>
      <c r="Y81" s="42"/>
      <c r="Z81" s="42"/>
      <c r="AA81" s="42"/>
      <c r="AB81" s="42"/>
      <c r="AC81" s="42"/>
      <c r="AD81" s="42"/>
      <c r="AE81" s="42"/>
      <c r="AF81" s="44"/>
    </row>
    <row r="82" spans="1:32" s="45" customFormat="1" ht="50.1" customHeight="1">
      <c r="A82" s="33">
        <v>77</v>
      </c>
      <c r="B82" s="34">
        <v>1</v>
      </c>
      <c r="C82" s="35" t="s">
        <v>32</v>
      </c>
      <c r="D82" s="36" t="s">
        <v>147</v>
      </c>
      <c r="E82" s="37" t="s">
        <v>172</v>
      </c>
      <c r="F82" s="38" t="s">
        <v>173</v>
      </c>
      <c r="G82" s="39"/>
      <c r="H82" s="40"/>
      <c r="I82" s="39"/>
      <c r="J82" s="39"/>
      <c r="K82" s="39"/>
      <c r="L82" s="41"/>
      <c r="M82" s="42"/>
      <c r="N82" s="41"/>
      <c r="O82" s="43"/>
      <c r="P82" s="43"/>
      <c r="Q82" s="43"/>
      <c r="R82" s="43"/>
      <c r="S82" s="43"/>
      <c r="T82" s="43"/>
      <c r="U82" s="43"/>
      <c r="V82" s="42"/>
      <c r="W82" s="42" t="s">
        <v>36</v>
      </c>
      <c r="X82" s="42"/>
      <c r="Y82" s="42"/>
      <c r="Z82" s="42"/>
      <c r="AA82" s="42"/>
      <c r="AB82" s="42"/>
      <c r="AC82" s="42"/>
      <c r="AD82" s="42"/>
      <c r="AE82" s="42"/>
      <c r="AF82" s="44"/>
    </row>
    <row r="83" spans="1:32" s="45" customFormat="1" ht="50.1" customHeight="1">
      <c r="A83" s="33">
        <v>78</v>
      </c>
      <c r="B83" s="34">
        <v>1</v>
      </c>
      <c r="C83" s="35" t="s">
        <v>32</v>
      </c>
      <c r="D83" s="36" t="s">
        <v>174</v>
      </c>
      <c r="E83" s="37" t="s">
        <v>175</v>
      </c>
      <c r="F83" s="38" t="s">
        <v>176</v>
      </c>
      <c r="G83" s="39"/>
      <c r="H83" s="40"/>
      <c r="I83" s="39"/>
      <c r="J83" s="39"/>
      <c r="K83" s="39"/>
      <c r="L83" s="41"/>
      <c r="M83" s="42"/>
      <c r="N83" s="41"/>
      <c r="O83" s="43"/>
      <c r="P83" s="43"/>
      <c r="Q83" s="43"/>
      <c r="R83" s="43"/>
      <c r="S83" s="43"/>
      <c r="T83" s="43"/>
      <c r="U83" s="43"/>
      <c r="V83" s="42"/>
      <c r="W83" s="42" t="s">
        <v>36</v>
      </c>
      <c r="X83" s="42"/>
      <c r="Y83" s="42"/>
      <c r="Z83" s="42"/>
      <c r="AA83" s="42"/>
      <c r="AB83" s="42"/>
      <c r="AC83" s="42"/>
      <c r="AD83" s="42"/>
      <c r="AE83" s="42"/>
      <c r="AF83" s="44"/>
    </row>
    <row r="84" spans="1:32" s="45" customFormat="1" ht="50.1" customHeight="1">
      <c r="A84" s="33">
        <v>79</v>
      </c>
      <c r="B84" s="34">
        <v>1</v>
      </c>
      <c r="C84" s="35" t="s">
        <v>32</v>
      </c>
      <c r="D84" s="36" t="s">
        <v>174</v>
      </c>
      <c r="E84" s="37" t="s">
        <v>177</v>
      </c>
      <c r="F84" s="38" t="s">
        <v>178</v>
      </c>
      <c r="G84" s="39"/>
      <c r="H84" s="40"/>
      <c r="I84" s="39"/>
      <c r="J84" s="39"/>
      <c r="K84" s="39"/>
      <c r="L84" s="41"/>
      <c r="M84" s="42"/>
      <c r="N84" s="41"/>
      <c r="O84" s="43"/>
      <c r="P84" s="43"/>
      <c r="Q84" s="43"/>
      <c r="R84" s="43"/>
      <c r="S84" s="43"/>
      <c r="T84" s="43"/>
      <c r="U84" s="43"/>
      <c r="V84" s="42"/>
      <c r="W84" s="42" t="s">
        <v>36</v>
      </c>
      <c r="X84" s="42"/>
      <c r="Y84" s="42"/>
      <c r="Z84" s="42"/>
      <c r="AA84" s="42"/>
      <c r="AB84" s="42"/>
      <c r="AC84" s="42"/>
      <c r="AD84" s="42"/>
      <c r="AE84" s="42"/>
      <c r="AF84" s="44"/>
    </row>
    <row r="85" spans="1:32" s="45" customFormat="1" ht="50.1" customHeight="1">
      <c r="A85" s="33">
        <v>80</v>
      </c>
      <c r="B85" s="34">
        <v>1</v>
      </c>
      <c r="C85" s="35" t="s">
        <v>32</v>
      </c>
      <c r="D85" s="36" t="s">
        <v>174</v>
      </c>
      <c r="E85" s="37" t="s">
        <v>179</v>
      </c>
      <c r="F85" s="38" t="s">
        <v>180</v>
      </c>
      <c r="G85" s="39"/>
      <c r="H85" s="40"/>
      <c r="I85" s="39"/>
      <c r="J85" s="39"/>
      <c r="K85" s="39"/>
      <c r="L85" s="41"/>
      <c r="M85" s="42"/>
      <c r="N85" s="41"/>
      <c r="O85" s="43"/>
      <c r="P85" s="43"/>
      <c r="Q85" s="43"/>
      <c r="R85" s="43"/>
      <c r="S85" s="43"/>
      <c r="T85" s="43"/>
      <c r="U85" s="43"/>
      <c r="V85" s="42"/>
      <c r="W85" s="42" t="s">
        <v>36</v>
      </c>
      <c r="X85" s="42"/>
      <c r="Y85" s="42"/>
      <c r="Z85" s="42"/>
      <c r="AA85" s="42"/>
      <c r="AB85" s="42"/>
      <c r="AC85" s="42"/>
      <c r="AD85" s="42"/>
      <c r="AE85" s="42"/>
      <c r="AF85" s="44"/>
    </row>
    <row r="86" spans="1:32" s="45" customFormat="1" ht="50.1" customHeight="1">
      <c r="A86" s="33">
        <v>81</v>
      </c>
      <c r="B86" s="34">
        <v>1</v>
      </c>
      <c r="C86" s="35" t="s">
        <v>32</v>
      </c>
      <c r="D86" s="36" t="s">
        <v>174</v>
      </c>
      <c r="E86" s="37" t="s">
        <v>181</v>
      </c>
      <c r="F86" s="38" t="s">
        <v>182</v>
      </c>
      <c r="G86" s="39"/>
      <c r="H86" s="40"/>
      <c r="I86" s="39"/>
      <c r="J86" s="39"/>
      <c r="K86" s="39"/>
      <c r="L86" s="41"/>
      <c r="M86" s="42"/>
      <c r="N86" s="41"/>
      <c r="O86" s="43"/>
      <c r="P86" s="43"/>
      <c r="Q86" s="43"/>
      <c r="R86" s="43"/>
      <c r="S86" s="43"/>
      <c r="T86" s="43"/>
      <c r="U86" s="43"/>
      <c r="V86" s="42"/>
      <c r="W86" s="42" t="s">
        <v>36</v>
      </c>
      <c r="X86" s="42"/>
      <c r="Y86" s="42"/>
      <c r="Z86" s="42"/>
      <c r="AA86" s="42"/>
      <c r="AB86" s="42"/>
      <c r="AC86" s="42"/>
      <c r="AD86" s="42"/>
      <c r="AE86" s="42"/>
      <c r="AF86" s="44"/>
    </row>
    <row r="87" spans="1:32" s="45" customFormat="1" ht="50.1" customHeight="1">
      <c r="A87" s="33">
        <v>82</v>
      </c>
      <c r="B87" s="34">
        <v>1</v>
      </c>
      <c r="C87" s="35" t="s">
        <v>32</v>
      </c>
      <c r="D87" s="36" t="s">
        <v>174</v>
      </c>
      <c r="E87" s="37" t="s">
        <v>183</v>
      </c>
      <c r="F87" s="38" t="s">
        <v>184</v>
      </c>
      <c r="G87" s="39"/>
      <c r="H87" s="40"/>
      <c r="I87" s="39"/>
      <c r="J87" s="39"/>
      <c r="K87" s="39"/>
      <c r="L87" s="41"/>
      <c r="M87" s="42"/>
      <c r="N87" s="41"/>
      <c r="O87" s="43"/>
      <c r="P87" s="43"/>
      <c r="Q87" s="43"/>
      <c r="R87" s="43"/>
      <c r="S87" s="43"/>
      <c r="T87" s="43"/>
      <c r="U87" s="43"/>
      <c r="V87" s="42"/>
      <c r="W87" s="42" t="s">
        <v>36</v>
      </c>
      <c r="X87" s="42"/>
      <c r="Y87" s="42"/>
      <c r="Z87" s="42"/>
      <c r="AA87" s="42"/>
      <c r="AB87" s="42"/>
      <c r="AC87" s="42"/>
      <c r="AD87" s="42"/>
      <c r="AE87" s="42"/>
      <c r="AF87" s="44"/>
    </row>
    <row r="88" spans="1:32" s="45" customFormat="1" ht="50.1" customHeight="1">
      <c r="A88" s="33">
        <v>83</v>
      </c>
      <c r="B88" s="34">
        <v>1</v>
      </c>
      <c r="C88" s="35" t="s">
        <v>32</v>
      </c>
      <c r="D88" s="36" t="s">
        <v>174</v>
      </c>
      <c r="E88" s="37" t="s">
        <v>185</v>
      </c>
      <c r="F88" s="38" t="s">
        <v>186</v>
      </c>
      <c r="G88" s="39"/>
      <c r="H88" s="40"/>
      <c r="I88" s="39"/>
      <c r="J88" s="39"/>
      <c r="K88" s="39"/>
      <c r="L88" s="41"/>
      <c r="M88" s="42"/>
      <c r="N88" s="41"/>
      <c r="O88" s="43"/>
      <c r="P88" s="43"/>
      <c r="Q88" s="43"/>
      <c r="R88" s="43"/>
      <c r="S88" s="43"/>
      <c r="T88" s="43"/>
      <c r="U88" s="43"/>
      <c r="V88" s="42"/>
      <c r="W88" s="42" t="s">
        <v>36</v>
      </c>
      <c r="X88" s="42"/>
      <c r="Y88" s="42"/>
      <c r="Z88" s="42"/>
      <c r="AA88" s="42"/>
      <c r="AB88" s="42"/>
      <c r="AC88" s="42"/>
      <c r="AD88" s="42"/>
      <c r="AE88" s="42"/>
      <c r="AF88" s="44"/>
    </row>
    <row r="89" spans="1:32" s="45" customFormat="1" ht="50.1" customHeight="1">
      <c r="A89" s="33">
        <v>84</v>
      </c>
      <c r="B89" s="34">
        <v>1</v>
      </c>
      <c r="C89" s="35" t="s">
        <v>32</v>
      </c>
      <c r="D89" s="36" t="s">
        <v>174</v>
      </c>
      <c r="E89" s="37" t="s">
        <v>187</v>
      </c>
      <c r="F89" s="38" t="s">
        <v>188</v>
      </c>
      <c r="G89" s="39"/>
      <c r="H89" s="40"/>
      <c r="I89" s="39"/>
      <c r="J89" s="39"/>
      <c r="K89" s="39"/>
      <c r="L89" s="41"/>
      <c r="M89" s="42"/>
      <c r="N89" s="41"/>
      <c r="O89" s="43"/>
      <c r="P89" s="43"/>
      <c r="Q89" s="43"/>
      <c r="R89" s="43"/>
      <c r="S89" s="43"/>
      <c r="T89" s="43"/>
      <c r="U89" s="43"/>
      <c r="V89" s="42"/>
      <c r="W89" s="42" t="s">
        <v>36</v>
      </c>
      <c r="X89" s="42"/>
      <c r="Y89" s="42"/>
      <c r="Z89" s="42"/>
      <c r="AA89" s="42"/>
      <c r="AB89" s="42"/>
      <c r="AC89" s="42"/>
      <c r="AD89" s="42"/>
      <c r="AE89" s="42"/>
      <c r="AF89" s="44"/>
    </row>
    <row r="90" spans="1:32" s="45" customFormat="1" ht="50.1" customHeight="1">
      <c r="A90" s="33">
        <v>85</v>
      </c>
      <c r="B90" s="34">
        <v>1</v>
      </c>
      <c r="C90" s="35" t="s">
        <v>32</v>
      </c>
      <c r="D90" s="36" t="s">
        <v>174</v>
      </c>
      <c r="E90" s="37" t="s">
        <v>189</v>
      </c>
      <c r="F90" s="38" t="s">
        <v>190</v>
      </c>
      <c r="G90" s="39"/>
      <c r="H90" s="40"/>
      <c r="I90" s="39"/>
      <c r="J90" s="39"/>
      <c r="K90" s="39"/>
      <c r="L90" s="41"/>
      <c r="M90" s="42"/>
      <c r="N90" s="41"/>
      <c r="O90" s="43"/>
      <c r="P90" s="43"/>
      <c r="Q90" s="43"/>
      <c r="R90" s="43"/>
      <c r="S90" s="43"/>
      <c r="T90" s="43"/>
      <c r="U90" s="43"/>
      <c r="V90" s="42"/>
      <c r="W90" s="42" t="s">
        <v>36</v>
      </c>
      <c r="X90" s="42"/>
      <c r="Y90" s="42"/>
      <c r="Z90" s="42"/>
      <c r="AA90" s="42"/>
      <c r="AB90" s="42"/>
      <c r="AC90" s="42"/>
      <c r="AD90" s="42"/>
      <c r="AE90" s="42"/>
      <c r="AF90" s="44"/>
    </row>
    <row r="91" spans="1:32" s="45" customFormat="1" ht="50.1" customHeight="1">
      <c r="A91" s="33">
        <v>86</v>
      </c>
      <c r="B91" s="34">
        <v>1</v>
      </c>
      <c r="C91" s="35" t="s">
        <v>32</v>
      </c>
      <c r="D91" s="36" t="s">
        <v>174</v>
      </c>
      <c r="E91" s="37" t="s">
        <v>191</v>
      </c>
      <c r="F91" s="38" t="s">
        <v>192</v>
      </c>
      <c r="G91" s="39"/>
      <c r="H91" s="40"/>
      <c r="I91" s="39"/>
      <c r="J91" s="39"/>
      <c r="K91" s="39"/>
      <c r="L91" s="41"/>
      <c r="M91" s="42"/>
      <c r="N91" s="41"/>
      <c r="O91" s="43"/>
      <c r="P91" s="43"/>
      <c r="Q91" s="43"/>
      <c r="R91" s="43"/>
      <c r="S91" s="43"/>
      <c r="T91" s="43"/>
      <c r="U91" s="43"/>
      <c r="V91" s="42"/>
      <c r="W91" s="42" t="s">
        <v>36</v>
      </c>
      <c r="X91" s="42"/>
      <c r="Y91" s="42"/>
      <c r="Z91" s="42"/>
      <c r="AA91" s="42"/>
      <c r="AB91" s="42"/>
      <c r="AC91" s="42"/>
      <c r="AD91" s="42"/>
      <c r="AE91" s="42"/>
      <c r="AF91" s="44"/>
    </row>
    <row r="92" spans="1:32" s="45" customFormat="1" ht="50.1" customHeight="1">
      <c r="A92" s="33">
        <v>87</v>
      </c>
      <c r="B92" s="34">
        <v>1</v>
      </c>
      <c r="C92" s="35" t="s">
        <v>32</v>
      </c>
      <c r="D92" s="36" t="s">
        <v>174</v>
      </c>
      <c r="E92" s="37" t="s">
        <v>193</v>
      </c>
      <c r="F92" s="44"/>
      <c r="G92" s="48"/>
      <c r="H92" s="49"/>
      <c r="I92" s="48"/>
      <c r="J92" s="48"/>
      <c r="K92" s="48"/>
      <c r="L92" s="41"/>
      <c r="M92" s="44"/>
      <c r="N92" s="41"/>
      <c r="O92" s="50"/>
      <c r="P92" s="50"/>
      <c r="Q92" s="50"/>
      <c r="R92" s="50"/>
      <c r="S92" s="50"/>
      <c r="T92" s="50"/>
      <c r="U92" s="50"/>
      <c r="V92" s="44"/>
      <c r="W92" s="44" t="s">
        <v>36</v>
      </c>
      <c r="X92" s="44"/>
      <c r="Y92" s="44"/>
      <c r="Z92" s="44"/>
      <c r="AA92" s="44"/>
      <c r="AB92" s="44"/>
      <c r="AC92" s="44"/>
      <c r="AD92" s="44"/>
      <c r="AE92" s="44"/>
      <c r="AF92" s="44"/>
    </row>
    <row r="93" spans="1:32" s="45" customFormat="1" ht="50.1" customHeight="1">
      <c r="A93" s="33">
        <v>88</v>
      </c>
      <c r="B93" s="34">
        <v>1</v>
      </c>
      <c r="C93" s="35" t="s">
        <v>32</v>
      </c>
      <c r="D93" s="36" t="s">
        <v>194</v>
      </c>
      <c r="E93" s="37" t="s">
        <v>195</v>
      </c>
      <c r="F93" s="38" t="s">
        <v>196</v>
      </c>
      <c r="G93" s="39"/>
      <c r="H93" s="40"/>
      <c r="I93" s="39"/>
      <c r="J93" s="39"/>
      <c r="K93" s="39"/>
      <c r="L93" s="41"/>
      <c r="M93" s="42"/>
      <c r="N93" s="41"/>
      <c r="O93" s="43"/>
      <c r="P93" s="43"/>
      <c r="Q93" s="43"/>
      <c r="R93" s="43"/>
      <c r="S93" s="43"/>
      <c r="T93" s="43"/>
      <c r="U93" s="43"/>
      <c r="V93" s="42"/>
      <c r="W93" s="42" t="s">
        <v>36</v>
      </c>
      <c r="X93" s="42"/>
      <c r="Y93" s="42"/>
      <c r="Z93" s="42"/>
      <c r="AA93" s="42"/>
      <c r="AB93" s="42"/>
      <c r="AC93" s="42"/>
      <c r="AD93" s="42"/>
      <c r="AE93" s="42"/>
      <c r="AF93" s="44"/>
    </row>
    <row r="94" spans="1:32" s="45" customFormat="1" ht="50.1" customHeight="1">
      <c r="A94" s="33">
        <v>89</v>
      </c>
      <c r="B94" s="34">
        <v>1</v>
      </c>
      <c r="C94" s="35" t="s">
        <v>32</v>
      </c>
      <c r="D94" s="36" t="s">
        <v>194</v>
      </c>
      <c r="E94" s="37" t="s">
        <v>197</v>
      </c>
      <c r="F94" s="38" t="s">
        <v>198</v>
      </c>
      <c r="G94" s="39"/>
      <c r="H94" s="40"/>
      <c r="I94" s="39"/>
      <c r="J94" s="39"/>
      <c r="K94" s="39"/>
      <c r="L94" s="41"/>
      <c r="M94" s="42"/>
      <c r="N94" s="41"/>
      <c r="O94" s="43"/>
      <c r="P94" s="43"/>
      <c r="Q94" s="43"/>
      <c r="R94" s="43"/>
      <c r="S94" s="43"/>
      <c r="T94" s="43"/>
      <c r="U94" s="43"/>
      <c r="V94" s="42"/>
      <c r="W94" s="42" t="s">
        <v>36</v>
      </c>
      <c r="X94" s="42"/>
      <c r="Y94" s="42"/>
      <c r="Z94" s="42"/>
      <c r="AA94" s="42"/>
      <c r="AB94" s="42"/>
      <c r="AC94" s="42"/>
      <c r="AD94" s="42"/>
      <c r="AE94" s="42"/>
      <c r="AF94" s="44"/>
    </row>
    <row r="95" spans="1:32" s="45" customFormat="1" ht="50.1" customHeight="1">
      <c r="A95" s="33">
        <v>90</v>
      </c>
      <c r="B95" s="34">
        <v>1</v>
      </c>
      <c r="C95" s="35" t="s">
        <v>32</v>
      </c>
      <c r="D95" s="36" t="s">
        <v>194</v>
      </c>
      <c r="E95" s="37" t="s">
        <v>199</v>
      </c>
      <c r="F95" s="38" t="s">
        <v>200</v>
      </c>
      <c r="G95" s="39"/>
      <c r="H95" s="40"/>
      <c r="I95" s="39"/>
      <c r="J95" s="39"/>
      <c r="K95" s="39"/>
      <c r="L95" s="41"/>
      <c r="M95" s="42"/>
      <c r="N95" s="41"/>
      <c r="O95" s="43"/>
      <c r="P95" s="43"/>
      <c r="Q95" s="43"/>
      <c r="R95" s="43"/>
      <c r="S95" s="43"/>
      <c r="T95" s="43"/>
      <c r="U95" s="43"/>
      <c r="V95" s="42"/>
      <c r="W95" s="42" t="s">
        <v>36</v>
      </c>
      <c r="X95" s="42"/>
      <c r="Y95" s="42"/>
      <c r="Z95" s="42"/>
      <c r="AA95" s="42"/>
      <c r="AB95" s="42"/>
      <c r="AC95" s="42"/>
      <c r="AD95" s="42"/>
      <c r="AE95" s="42"/>
      <c r="AF95" s="44"/>
    </row>
    <row r="96" spans="1:32" s="45" customFormat="1" ht="50.1" customHeight="1">
      <c r="A96" s="33">
        <v>91</v>
      </c>
      <c r="B96" s="34">
        <v>1</v>
      </c>
      <c r="C96" s="35" t="s">
        <v>32</v>
      </c>
      <c r="D96" s="36" t="s">
        <v>201</v>
      </c>
      <c r="E96" s="37" t="s">
        <v>202</v>
      </c>
      <c r="F96" s="38" t="s">
        <v>203</v>
      </c>
      <c r="G96" s="39"/>
      <c r="H96" s="40"/>
      <c r="I96" s="39"/>
      <c r="J96" s="39"/>
      <c r="K96" s="39"/>
      <c r="L96" s="41"/>
      <c r="M96" s="42"/>
      <c r="N96" s="41"/>
      <c r="O96" s="43"/>
      <c r="P96" s="43"/>
      <c r="Q96" s="43"/>
      <c r="R96" s="43"/>
      <c r="S96" s="43"/>
      <c r="T96" s="43"/>
      <c r="U96" s="43"/>
      <c r="V96" s="42"/>
      <c r="W96" s="42" t="s">
        <v>36</v>
      </c>
      <c r="X96" s="42"/>
      <c r="Y96" s="42"/>
      <c r="Z96" s="42"/>
      <c r="AA96" s="42"/>
      <c r="AB96" s="42"/>
      <c r="AC96" s="42"/>
      <c r="AD96" s="42"/>
      <c r="AE96" s="42"/>
      <c r="AF96" s="44"/>
    </row>
    <row r="97" spans="1:32" s="45" customFormat="1" ht="50.1" customHeight="1">
      <c r="A97" s="33">
        <v>92</v>
      </c>
      <c r="B97" s="34">
        <v>1</v>
      </c>
      <c r="C97" s="35" t="s">
        <v>32</v>
      </c>
      <c r="D97" s="36" t="s">
        <v>204</v>
      </c>
      <c r="E97" s="37" t="s">
        <v>205</v>
      </c>
      <c r="F97" s="38" t="s">
        <v>206</v>
      </c>
      <c r="G97" s="39"/>
      <c r="H97" s="40"/>
      <c r="I97" s="39"/>
      <c r="J97" s="39"/>
      <c r="K97" s="39"/>
      <c r="L97" s="41"/>
      <c r="M97" s="42"/>
      <c r="N97" s="41"/>
      <c r="O97" s="43"/>
      <c r="P97" s="43"/>
      <c r="Q97" s="43"/>
      <c r="R97" s="43"/>
      <c r="S97" s="43"/>
      <c r="T97" s="43"/>
      <c r="U97" s="43"/>
      <c r="V97" s="42"/>
      <c r="W97" s="42" t="s">
        <v>36</v>
      </c>
      <c r="X97" s="42"/>
      <c r="Y97" s="42"/>
      <c r="Z97" s="42"/>
      <c r="AA97" s="42"/>
      <c r="AB97" s="42"/>
      <c r="AC97" s="42"/>
      <c r="AD97" s="42"/>
      <c r="AE97" s="42"/>
      <c r="AF97" s="44"/>
    </row>
    <row r="98" spans="1:32" s="45" customFormat="1" ht="50.1" customHeight="1">
      <c r="A98" s="33">
        <v>93</v>
      </c>
      <c r="B98" s="34">
        <v>1</v>
      </c>
      <c r="C98" s="35" t="s">
        <v>32</v>
      </c>
      <c r="D98" s="36" t="s">
        <v>201</v>
      </c>
      <c r="E98" s="37" t="s">
        <v>207</v>
      </c>
      <c r="F98" s="38" t="s">
        <v>208</v>
      </c>
      <c r="G98" s="39"/>
      <c r="H98" s="40"/>
      <c r="I98" s="39"/>
      <c r="J98" s="39"/>
      <c r="K98" s="39"/>
      <c r="L98" s="41"/>
      <c r="M98" s="42"/>
      <c r="N98" s="41"/>
      <c r="O98" s="43"/>
      <c r="P98" s="43"/>
      <c r="Q98" s="43"/>
      <c r="R98" s="43"/>
      <c r="S98" s="43"/>
      <c r="T98" s="43"/>
      <c r="U98" s="43"/>
      <c r="V98" s="42"/>
      <c r="W98" s="42" t="s">
        <v>36</v>
      </c>
      <c r="X98" s="42"/>
      <c r="Y98" s="42"/>
      <c r="Z98" s="42"/>
      <c r="AA98" s="42"/>
      <c r="AB98" s="42"/>
      <c r="AC98" s="42"/>
      <c r="AD98" s="42"/>
      <c r="AE98" s="42"/>
      <c r="AF98" s="44"/>
    </row>
    <row r="99" spans="1:32" s="45" customFormat="1" ht="50.1" customHeight="1">
      <c r="A99" s="33">
        <v>94</v>
      </c>
      <c r="B99" s="34">
        <v>1</v>
      </c>
      <c r="C99" s="35" t="s">
        <v>32</v>
      </c>
      <c r="D99" s="36" t="s">
        <v>201</v>
      </c>
      <c r="E99" s="37" t="s">
        <v>209</v>
      </c>
      <c r="F99" s="38" t="s">
        <v>208</v>
      </c>
      <c r="G99" s="39"/>
      <c r="H99" s="40"/>
      <c r="I99" s="39"/>
      <c r="J99" s="39"/>
      <c r="K99" s="39"/>
      <c r="L99" s="41"/>
      <c r="M99" s="42"/>
      <c r="N99" s="41"/>
      <c r="O99" s="43"/>
      <c r="P99" s="43"/>
      <c r="Q99" s="43"/>
      <c r="R99" s="43"/>
      <c r="S99" s="43"/>
      <c r="T99" s="43"/>
      <c r="U99" s="43"/>
      <c r="V99" s="42"/>
      <c r="W99" s="42" t="s">
        <v>36</v>
      </c>
      <c r="X99" s="42"/>
      <c r="Y99" s="42"/>
      <c r="Z99" s="42"/>
      <c r="AA99" s="42"/>
      <c r="AB99" s="42"/>
      <c r="AC99" s="42"/>
      <c r="AD99" s="42"/>
      <c r="AE99" s="42"/>
      <c r="AF99" s="44"/>
    </row>
    <row r="100" spans="1:32" s="45" customFormat="1" ht="50.1" customHeight="1">
      <c r="A100" s="33">
        <v>95</v>
      </c>
      <c r="B100" s="34">
        <v>1</v>
      </c>
      <c r="C100" s="35" t="s">
        <v>32</v>
      </c>
      <c r="D100" s="36" t="s">
        <v>201</v>
      </c>
      <c r="E100" s="37" t="s">
        <v>210</v>
      </c>
      <c r="F100" s="38" t="s">
        <v>208</v>
      </c>
      <c r="G100" s="39"/>
      <c r="H100" s="40"/>
      <c r="I100" s="39"/>
      <c r="J100" s="39"/>
      <c r="K100" s="39"/>
      <c r="L100" s="41"/>
      <c r="M100" s="42"/>
      <c r="N100" s="41"/>
      <c r="O100" s="43"/>
      <c r="P100" s="43"/>
      <c r="Q100" s="43"/>
      <c r="R100" s="43"/>
      <c r="S100" s="43"/>
      <c r="T100" s="43"/>
      <c r="U100" s="43"/>
      <c r="V100" s="42"/>
      <c r="W100" s="42" t="s">
        <v>36</v>
      </c>
      <c r="X100" s="42"/>
      <c r="Y100" s="42"/>
      <c r="Z100" s="42"/>
      <c r="AA100" s="42"/>
      <c r="AB100" s="42"/>
      <c r="AC100" s="42"/>
      <c r="AD100" s="42"/>
      <c r="AE100" s="42"/>
      <c r="AF100" s="44"/>
    </row>
    <row r="101" spans="1:32" s="45" customFormat="1" ht="50.1" customHeight="1">
      <c r="A101" s="33">
        <v>96</v>
      </c>
      <c r="B101" s="34">
        <v>1</v>
      </c>
      <c r="C101" s="35" t="s">
        <v>32</v>
      </c>
      <c r="D101" s="36" t="s">
        <v>201</v>
      </c>
      <c r="E101" s="37" t="s">
        <v>211</v>
      </c>
      <c r="F101" s="38" t="s">
        <v>212</v>
      </c>
      <c r="G101" s="39"/>
      <c r="H101" s="40"/>
      <c r="I101" s="39"/>
      <c r="J101" s="39"/>
      <c r="K101" s="39"/>
      <c r="L101" s="41"/>
      <c r="M101" s="42"/>
      <c r="N101" s="41"/>
      <c r="O101" s="43"/>
      <c r="P101" s="43"/>
      <c r="Q101" s="43"/>
      <c r="R101" s="43"/>
      <c r="S101" s="43"/>
      <c r="T101" s="43"/>
      <c r="U101" s="43"/>
      <c r="V101" s="42"/>
      <c r="W101" s="42" t="s">
        <v>36</v>
      </c>
      <c r="X101" s="42"/>
      <c r="Y101" s="42"/>
      <c r="Z101" s="42"/>
      <c r="AA101" s="42"/>
      <c r="AB101" s="42"/>
      <c r="AC101" s="42"/>
      <c r="AD101" s="42"/>
      <c r="AE101" s="42"/>
      <c r="AF101" s="44"/>
    </row>
    <row r="102" spans="1:32" s="45" customFormat="1" ht="50.1" customHeight="1">
      <c r="A102" s="33">
        <v>97</v>
      </c>
      <c r="B102" s="34">
        <v>1</v>
      </c>
      <c r="C102" s="35" t="s">
        <v>32</v>
      </c>
      <c r="D102" s="36" t="s">
        <v>201</v>
      </c>
      <c r="E102" s="37" t="s">
        <v>213</v>
      </c>
      <c r="F102" s="38" t="s">
        <v>212</v>
      </c>
      <c r="G102" s="39"/>
      <c r="H102" s="40"/>
      <c r="I102" s="39"/>
      <c r="J102" s="39"/>
      <c r="K102" s="39"/>
      <c r="L102" s="41"/>
      <c r="M102" s="42"/>
      <c r="N102" s="41"/>
      <c r="O102" s="43"/>
      <c r="P102" s="43"/>
      <c r="Q102" s="43"/>
      <c r="R102" s="43"/>
      <c r="S102" s="43"/>
      <c r="T102" s="43"/>
      <c r="U102" s="43"/>
      <c r="V102" s="42"/>
      <c r="W102" s="42" t="s">
        <v>36</v>
      </c>
      <c r="X102" s="42"/>
      <c r="Y102" s="42"/>
      <c r="Z102" s="42"/>
      <c r="AA102" s="42"/>
      <c r="AB102" s="42"/>
      <c r="AC102" s="42"/>
      <c r="AD102" s="42"/>
      <c r="AE102" s="42"/>
      <c r="AF102" s="44"/>
    </row>
    <row r="103" spans="1:32" s="45" customFormat="1" ht="50.1" customHeight="1">
      <c r="A103" s="33">
        <v>98</v>
      </c>
      <c r="B103" s="34">
        <v>1</v>
      </c>
      <c r="C103" s="35" t="s">
        <v>32</v>
      </c>
      <c r="D103" s="36" t="s">
        <v>201</v>
      </c>
      <c r="E103" s="37" t="s">
        <v>214</v>
      </c>
      <c r="F103" s="38" t="s">
        <v>215</v>
      </c>
      <c r="G103" s="39"/>
      <c r="H103" s="40"/>
      <c r="I103" s="39"/>
      <c r="J103" s="39"/>
      <c r="K103" s="39"/>
      <c r="L103" s="41"/>
      <c r="M103" s="42"/>
      <c r="N103" s="41"/>
      <c r="O103" s="43"/>
      <c r="P103" s="43"/>
      <c r="Q103" s="43"/>
      <c r="R103" s="43"/>
      <c r="S103" s="43"/>
      <c r="T103" s="43"/>
      <c r="U103" s="43"/>
      <c r="V103" s="42"/>
      <c r="W103" s="42" t="s">
        <v>36</v>
      </c>
      <c r="X103" s="42"/>
      <c r="Y103" s="42"/>
      <c r="Z103" s="42"/>
      <c r="AA103" s="42"/>
      <c r="AB103" s="42"/>
      <c r="AC103" s="42"/>
      <c r="AD103" s="42"/>
      <c r="AE103" s="42"/>
      <c r="AF103" s="44"/>
    </row>
    <row r="104" spans="1:32" s="45" customFormat="1" ht="50.1" customHeight="1">
      <c r="A104" s="33">
        <v>99</v>
      </c>
      <c r="B104" s="34">
        <v>1</v>
      </c>
      <c r="C104" s="35" t="s">
        <v>32</v>
      </c>
      <c r="D104" s="36" t="s">
        <v>201</v>
      </c>
      <c r="E104" s="37" t="s">
        <v>216</v>
      </c>
      <c r="F104" s="38" t="s">
        <v>208</v>
      </c>
      <c r="G104" s="39"/>
      <c r="H104" s="40"/>
      <c r="I104" s="39"/>
      <c r="J104" s="39"/>
      <c r="K104" s="39"/>
      <c r="L104" s="41"/>
      <c r="M104" s="42"/>
      <c r="N104" s="41"/>
      <c r="O104" s="43"/>
      <c r="P104" s="43"/>
      <c r="Q104" s="43"/>
      <c r="R104" s="43"/>
      <c r="S104" s="43"/>
      <c r="T104" s="43"/>
      <c r="U104" s="43"/>
      <c r="V104" s="42"/>
      <c r="W104" s="42" t="s">
        <v>36</v>
      </c>
      <c r="X104" s="42"/>
      <c r="Y104" s="42"/>
      <c r="Z104" s="42"/>
      <c r="AA104" s="42"/>
      <c r="AB104" s="42"/>
      <c r="AC104" s="42"/>
      <c r="AD104" s="42"/>
      <c r="AE104" s="42"/>
      <c r="AF104" s="44"/>
    </row>
    <row r="105" spans="1:32" s="45" customFormat="1" ht="50.1" customHeight="1">
      <c r="A105" s="33">
        <v>100</v>
      </c>
      <c r="B105" s="34">
        <v>1</v>
      </c>
      <c r="C105" s="35" t="s">
        <v>32</v>
      </c>
      <c r="D105" s="36" t="s">
        <v>201</v>
      </c>
      <c r="E105" s="37" t="s">
        <v>217</v>
      </c>
      <c r="F105" s="38" t="s">
        <v>203</v>
      </c>
      <c r="G105" s="39"/>
      <c r="H105" s="40"/>
      <c r="I105" s="39"/>
      <c r="J105" s="39"/>
      <c r="K105" s="39"/>
      <c r="L105" s="41"/>
      <c r="M105" s="42"/>
      <c r="N105" s="41"/>
      <c r="O105" s="43"/>
      <c r="P105" s="43"/>
      <c r="Q105" s="43"/>
      <c r="R105" s="43"/>
      <c r="S105" s="43"/>
      <c r="T105" s="43"/>
      <c r="U105" s="43"/>
      <c r="V105" s="42"/>
      <c r="W105" s="42" t="s">
        <v>36</v>
      </c>
      <c r="X105" s="42"/>
      <c r="Y105" s="42"/>
      <c r="Z105" s="42"/>
      <c r="AA105" s="42"/>
      <c r="AB105" s="42"/>
      <c r="AC105" s="42"/>
      <c r="AD105" s="42"/>
      <c r="AE105" s="42"/>
      <c r="AF105" s="44"/>
    </row>
    <row r="106" spans="1:32" s="45" customFormat="1" ht="50.1" customHeight="1">
      <c r="A106" s="33">
        <v>101</v>
      </c>
      <c r="B106" s="34">
        <v>1</v>
      </c>
      <c r="C106" s="35" t="s">
        <v>32</v>
      </c>
      <c r="D106" s="36" t="s">
        <v>201</v>
      </c>
      <c r="E106" s="37" t="s">
        <v>218</v>
      </c>
      <c r="F106" s="38" t="s">
        <v>219</v>
      </c>
      <c r="G106" s="39"/>
      <c r="H106" s="40"/>
      <c r="I106" s="39"/>
      <c r="J106" s="39"/>
      <c r="K106" s="39"/>
      <c r="L106" s="41"/>
      <c r="M106" s="42"/>
      <c r="N106" s="41"/>
      <c r="O106" s="43"/>
      <c r="P106" s="43"/>
      <c r="Q106" s="43"/>
      <c r="R106" s="43"/>
      <c r="S106" s="43"/>
      <c r="T106" s="43"/>
      <c r="U106" s="43"/>
      <c r="V106" s="42"/>
      <c r="W106" s="42" t="s">
        <v>36</v>
      </c>
      <c r="X106" s="42"/>
      <c r="Y106" s="42"/>
      <c r="Z106" s="42"/>
      <c r="AA106" s="42"/>
      <c r="AB106" s="42"/>
      <c r="AC106" s="42"/>
      <c r="AD106" s="42"/>
      <c r="AE106" s="42"/>
      <c r="AF106" s="44"/>
    </row>
    <row r="107" spans="1:32" s="45" customFormat="1" ht="50.1" customHeight="1">
      <c r="A107" s="33">
        <v>102</v>
      </c>
      <c r="B107" s="34">
        <v>1</v>
      </c>
      <c r="C107" s="35" t="s">
        <v>32</v>
      </c>
      <c r="D107" s="36" t="s">
        <v>201</v>
      </c>
      <c r="E107" s="37" t="s">
        <v>220</v>
      </c>
      <c r="F107" s="38" t="s">
        <v>221</v>
      </c>
      <c r="G107" s="39"/>
      <c r="H107" s="40"/>
      <c r="I107" s="39"/>
      <c r="J107" s="39"/>
      <c r="K107" s="39"/>
      <c r="L107" s="41"/>
      <c r="M107" s="42"/>
      <c r="N107" s="41"/>
      <c r="O107" s="43"/>
      <c r="P107" s="43"/>
      <c r="Q107" s="43"/>
      <c r="R107" s="43"/>
      <c r="S107" s="43"/>
      <c r="T107" s="43"/>
      <c r="U107" s="43"/>
      <c r="V107" s="42"/>
      <c r="W107" s="42" t="s">
        <v>36</v>
      </c>
      <c r="X107" s="42"/>
      <c r="Y107" s="42"/>
      <c r="Z107" s="42"/>
      <c r="AA107" s="42"/>
      <c r="AB107" s="42"/>
      <c r="AC107" s="42"/>
      <c r="AD107" s="42"/>
      <c r="AE107" s="42"/>
      <c r="AF107" s="44"/>
    </row>
    <row r="108" spans="1:32" s="45" customFormat="1" ht="50.1" customHeight="1">
      <c r="A108" s="33">
        <v>103</v>
      </c>
      <c r="B108" s="34">
        <v>1</v>
      </c>
      <c r="C108" s="35" t="s">
        <v>32</v>
      </c>
      <c r="D108" s="36" t="s">
        <v>201</v>
      </c>
      <c r="E108" s="37" t="s">
        <v>222</v>
      </c>
      <c r="F108" s="38" t="s">
        <v>223</v>
      </c>
      <c r="G108" s="39"/>
      <c r="H108" s="40"/>
      <c r="I108" s="39"/>
      <c r="J108" s="39"/>
      <c r="K108" s="39"/>
      <c r="L108" s="41"/>
      <c r="M108" s="42"/>
      <c r="N108" s="41"/>
      <c r="O108" s="43"/>
      <c r="P108" s="43"/>
      <c r="Q108" s="43"/>
      <c r="R108" s="43"/>
      <c r="S108" s="43"/>
      <c r="T108" s="43"/>
      <c r="U108" s="43"/>
      <c r="V108" s="42"/>
      <c r="W108" s="42" t="s">
        <v>36</v>
      </c>
      <c r="X108" s="42"/>
      <c r="Y108" s="42"/>
      <c r="Z108" s="42"/>
      <c r="AA108" s="42"/>
      <c r="AB108" s="42"/>
      <c r="AC108" s="42"/>
      <c r="AD108" s="42"/>
      <c r="AE108" s="42"/>
      <c r="AF108" s="44"/>
    </row>
    <row r="109" spans="1:32" s="45" customFormat="1" ht="50.1" customHeight="1">
      <c r="A109" s="33">
        <v>104</v>
      </c>
      <c r="B109" s="34">
        <v>1</v>
      </c>
      <c r="C109" s="35" t="s">
        <v>32</v>
      </c>
      <c r="D109" s="36" t="s">
        <v>201</v>
      </c>
      <c r="E109" s="37" t="s">
        <v>224</v>
      </c>
      <c r="F109" s="38" t="s">
        <v>225</v>
      </c>
      <c r="G109" s="39"/>
      <c r="H109" s="40"/>
      <c r="I109" s="39"/>
      <c r="J109" s="39"/>
      <c r="K109" s="39"/>
      <c r="L109" s="41"/>
      <c r="M109" s="42"/>
      <c r="N109" s="41"/>
      <c r="O109" s="43"/>
      <c r="P109" s="43"/>
      <c r="Q109" s="43"/>
      <c r="R109" s="43"/>
      <c r="S109" s="43"/>
      <c r="T109" s="43"/>
      <c r="U109" s="43"/>
      <c r="V109" s="42"/>
      <c r="W109" s="42" t="s">
        <v>36</v>
      </c>
      <c r="X109" s="42"/>
      <c r="Y109" s="42"/>
      <c r="Z109" s="42"/>
      <c r="AA109" s="42"/>
      <c r="AB109" s="42"/>
      <c r="AC109" s="42"/>
      <c r="AD109" s="42"/>
      <c r="AE109" s="42"/>
      <c r="AF109" s="44"/>
    </row>
    <row r="110" spans="1:32" s="45" customFormat="1" ht="50.1" customHeight="1">
      <c r="A110" s="33">
        <v>105</v>
      </c>
      <c r="B110" s="34">
        <v>1</v>
      </c>
      <c r="C110" s="35" t="s">
        <v>32</v>
      </c>
      <c r="D110" s="36" t="s">
        <v>201</v>
      </c>
      <c r="E110" s="37" t="s">
        <v>226</v>
      </c>
      <c r="F110" s="38" t="s">
        <v>206</v>
      </c>
      <c r="G110" s="39"/>
      <c r="H110" s="40"/>
      <c r="I110" s="39"/>
      <c r="J110" s="39"/>
      <c r="K110" s="39"/>
      <c r="L110" s="41"/>
      <c r="M110" s="42"/>
      <c r="N110" s="41"/>
      <c r="O110" s="43"/>
      <c r="P110" s="43"/>
      <c r="Q110" s="43"/>
      <c r="R110" s="43"/>
      <c r="S110" s="43"/>
      <c r="T110" s="43"/>
      <c r="U110" s="43"/>
      <c r="V110" s="42"/>
      <c r="W110" s="42" t="s">
        <v>36</v>
      </c>
      <c r="X110" s="42"/>
      <c r="Y110" s="42"/>
      <c r="Z110" s="42"/>
      <c r="AA110" s="42"/>
      <c r="AB110" s="42"/>
      <c r="AC110" s="42"/>
      <c r="AD110" s="42"/>
      <c r="AE110" s="42"/>
      <c r="AF110" s="44"/>
    </row>
    <row r="111" spans="1:32" s="45" customFormat="1" ht="50.1" customHeight="1">
      <c r="A111" s="33">
        <v>106</v>
      </c>
      <c r="B111" s="34">
        <v>1</v>
      </c>
      <c r="C111" s="35" t="s">
        <v>32</v>
      </c>
      <c r="D111" s="36" t="s">
        <v>201</v>
      </c>
      <c r="E111" s="37" t="s">
        <v>227</v>
      </c>
      <c r="F111" s="46" t="s">
        <v>225</v>
      </c>
      <c r="G111" s="39"/>
      <c r="H111" s="40"/>
      <c r="I111" s="39"/>
      <c r="J111" s="39"/>
      <c r="K111" s="39"/>
      <c r="L111" s="41"/>
      <c r="M111" s="42"/>
      <c r="N111" s="41"/>
      <c r="O111" s="43"/>
      <c r="P111" s="43"/>
      <c r="Q111" s="43"/>
      <c r="R111" s="43"/>
      <c r="S111" s="43"/>
      <c r="T111" s="43"/>
      <c r="U111" s="43"/>
      <c r="V111" s="42"/>
      <c r="W111" s="42" t="s">
        <v>36</v>
      </c>
      <c r="X111" s="42"/>
      <c r="Y111" s="42"/>
      <c r="Z111" s="42"/>
      <c r="AA111" s="42"/>
      <c r="AB111" s="42"/>
      <c r="AC111" s="42"/>
      <c r="AD111" s="42"/>
      <c r="AE111" s="42"/>
      <c r="AF111" s="44"/>
    </row>
    <row r="112" spans="1:32" s="45" customFormat="1" ht="50.1" customHeight="1">
      <c r="A112" s="33">
        <v>107</v>
      </c>
      <c r="B112" s="34">
        <v>1</v>
      </c>
      <c r="C112" s="35" t="s">
        <v>32</v>
      </c>
      <c r="D112" s="36" t="s">
        <v>201</v>
      </c>
      <c r="E112" s="37" t="s">
        <v>228</v>
      </c>
      <c r="F112" s="38" t="s">
        <v>229</v>
      </c>
      <c r="G112" s="39"/>
      <c r="H112" s="40"/>
      <c r="I112" s="39"/>
      <c r="J112" s="39"/>
      <c r="K112" s="39"/>
      <c r="L112" s="41"/>
      <c r="M112" s="42"/>
      <c r="N112" s="41"/>
      <c r="O112" s="43"/>
      <c r="P112" s="43"/>
      <c r="Q112" s="43"/>
      <c r="R112" s="43"/>
      <c r="S112" s="43"/>
      <c r="T112" s="43"/>
      <c r="U112" s="43"/>
      <c r="V112" s="42"/>
      <c r="W112" s="42" t="s">
        <v>36</v>
      </c>
      <c r="X112" s="42"/>
      <c r="Y112" s="42"/>
      <c r="Z112" s="42"/>
      <c r="AA112" s="42"/>
      <c r="AB112" s="42"/>
      <c r="AC112" s="42"/>
      <c r="AD112" s="42"/>
      <c r="AE112" s="42"/>
      <c r="AF112" s="44"/>
    </row>
    <row r="113" spans="1:32" s="45" customFormat="1" ht="50.1" customHeight="1">
      <c r="A113" s="33">
        <v>108</v>
      </c>
      <c r="B113" s="34">
        <v>1</v>
      </c>
      <c r="C113" s="35" t="s">
        <v>32</v>
      </c>
      <c r="D113" s="36" t="s">
        <v>201</v>
      </c>
      <c r="E113" s="37" t="s">
        <v>230</v>
      </c>
      <c r="F113" s="38" t="s">
        <v>231</v>
      </c>
      <c r="G113" s="39"/>
      <c r="H113" s="40"/>
      <c r="I113" s="39"/>
      <c r="J113" s="39"/>
      <c r="K113" s="39"/>
      <c r="L113" s="41"/>
      <c r="M113" s="42"/>
      <c r="N113" s="41"/>
      <c r="O113" s="43"/>
      <c r="P113" s="43"/>
      <c r="Q113" s="43"/>
      <c r="R113" s="43"/>
      <c r="S113" s="43"/>
      <c r="T113" s="43"/>
      <c r="U113" s="43"/>
      <c r="V113" s="42"/>
      <c r="W113" s="42" t="s">
        <v>36</v>
      </c>
      <c r="X113" s="42"/>
      <c r="Y113" s="42"/>
      <c r="Z113" s="42"/>
      <c r="AA113" s="42"/>
      <c r="AB113" s="42"/>
      <c r="AC113" s="42"/>
      <c r="AD113" s="42"/>
      <c r="AE113" s="42"/>
      <c r="AF113" s="44"/>
    </row>
    <row r="114" spans="1:32" s="45" customFormat="1" ht="50.1" customHeight="1">
      <c r="A114" s="33">
        <v>109</v>
      </c>
      <c r="B114" s="34">
        <v>1</v>
      </c>
      <c r="C114" s="35" t="s">
        <v>32</v>
      </c>
      <c r="D114" s="36" t="s">
        <v>201</v>
      </c>
      <c r="E114" s="37" t="s">
        <v>232</v>
      </c>
      <c r="F114" s="38" t="s">
        <v>233</v>
      </c>
      <c r="G114" s="39"/>
      <c r="H114" s="40"/>
      <c r="I114" s="39"/>
      <c r="J114" s="39"/>
      <c r="K114" s="39"/>
      <c r="L114" s="41"/>
      <c r="M114" s="42"/>
      <c r="N114" s="41"/>
      <c r="O114" s="43"/>
      <c r="P114" s="43"/>
      <c r="Q114" s="43"/>
      <c r="R114" s="43"/>
      <c r="S114" s="43"/>
      <c r="T114" s="43"/>
      <c r="U114" s="43"/>
      <c r="V114" s="42"/>
      <c r="W114" s="42" t="s">
        <v>36</v>
      </c>
      <c r="X114" s="42"/>
      <c r="Y114" s="42"/>
      <c r="Z114" s="42"/>
      <c r="AA114" s="42"/>
      <c r="AB114" s="42"/>
      <c r="AC114" s="42"/>
      <c r="AD114" s="42"/>
      <c r="AE114" s="42"/>
      <c r="AF114" s="44"/>
    </row>
    <row r="115" spans="1:32" s="45" customFormat="1" ht="50.1" customHeight="1">
      <c r="A115" s="33">
        <v>110</v>
      </c>
      <c r="B115" s="34">
        <v>1</v>
      </c>
      <c r="C115" s="35" t="s">
        <v>32</v>
      </c>
      <c r="D115" s="36" t="s">
        <v>201</v>
      </c>
      <c r="E115" s="37" t="s">
        <v>234</v>
      </c>
      <c r="F115" s="38" t="s">
        <v>235</v>
      </c>
      <c r="G115" s="39"/>
      <c r="H115" s="40"/>
      <c r="I115" s="39"/>
      <c r="J115" s="39"/>
      <c r="K115" s="39"/>
      <c r="L115" s="41"/>
      <c r="M115" s="42"/>
      <c r="N115" s="41"/>
      <c r="O115" s="43"/>
      <c r="P115" s="43"/>
      <c r="Q115" s="43"/>
      <c r="R115" s="43"/>
      <c r="S115" s="43"/>
      <c r="T115" s="43"/>
      <c r="U115" s="43"/>
      <c r="V115" s="42"/>
      <c r="W115" s="42" t="s">
        <v>36</v>
      </c>
      <c r="X115" s="42"/>
      <c r="Y115" s="42"/>
      <c r="Z115" s="42"/>
      <c r="AA115" s="42"/>
      <c r="AB115" s="42"/>
      <c r="AC115" s="42"/>
      <c r="AD115" s="42"/>
      <c r="AE115" s="42"/>
      <c r="AF115" s="44"/>
    </row>
    <row r="116" spans="1:32" s="45" customFormat="1" ht="50.1" customHeight="1">
      <c r="A116" s="33">
        <v>111</v>
      </c>
      <c r="B116" s="34">
        <v>1</v>
      </c>
      <c r="C116" s="35" t="s">
        <v>32</v>
      </c>
      <c r="D116" s="36" t="s">
        <v>201</v>
      </c>
      <c r="E116" s="37" t="s">
        <v>236</v>
      </c>
      <c r="F116" s="38" t="s">
        <v>237</v>
      </c>
      <c r="G116" s="39"/>
      <c r="H116" s="40"/>
      <c r="I116" s="39"/>
      <c r="J116" s="39"/>
      <c r="K116" s="39"/>
      <c r="L116" s="41"/>
      <c r="M116" s="42"/>
      <c r="N116" s="41"/>
      <c r="O116" s="43"/>
      <c r="P116" s="43"/>
      <c r="Q116" s="43"/>
      <c r="R116" s="43"/>
      <c r="S116" s="43"/>
      <c r="T116" s="43"/>
      <c r="U116" s="43"/>
      <c r="V116" s="42"/>
      <c r="W116" s="42" t="s">
        <v>36</v>
      </c>
      <c r="X116" s="42"/>
      <c r="Y116" s="42"/>
      <c r="Z116" s="42"/>
      <c r="AA116" s="42"/>
      <c r="AB116" s="42"/>
      <c r="AC116" s="42"/>
      <c r="AD116" s="42"/>
      <c r="AE116" s="42"/>
      <c r="AF116" s="44"/>
    </row>
    <row r="117" spans="1:32" s="45" customFormat="1" ht="50.1" customHeight="1">
      <c r="A117" s="33">
        <v>112</v>
      </c>
      <c r="B117" s="34">
        <v>1</v>
      </c>
      <c r="C117" s="35" t="s">
        <v>32</v>
      </c>
      <c r="D117" s="36" t="s">
        <v>201</v>
      </c>
      <c r="E117" s="37" t="s">
        <v>238</v>
      </c>
      <c r="F117" s="38" t="s">
        <v>239</v>
      </c>
      <c r="G117" s="39"/>
      <c r="H117" s="40"/>
      <c r="I117" s="39"/>
      <c r="J117" s="39"/>
      <c r="K117" s="39"/>
      <c r="L117" s="41"/>
      <c r="M117" s="42"/>
      <c r="N117" s="41"/>
      <c r="O117" s="43"/>
      <c r="P117" s="43"/>
      <c r="Q117" s="43"/>
      <c r="R117" s="43"/>
      <c r="S117" s="43"/>
      <c r="T117" s="43"/>
      <c r="U117" s="43"/>
      <c r="V117" s="42"/>
      <c r="W117" s="42" t="s">
        <v>36</v>
      </c>
      <c r="X117" s="42"/>
      <c r="Y117" s="42"/>
      <c r="Z117" s="42"/>
      <c r="AA117" s="42"/>
      <c r="AB117" s="42"/>
      <c r="AC117" s="42"/>
      <c r="AD117" s="42"/>
      <c r="AE117" s="42"/>
      <c r="AF117" s="44"/>
    </row>
    <row r="118" spans="1:32" s="45" customFormat="1" ht="50.1" customHeight="1">
      <c r="A118" s="33">
        <v>113</v>
      </c>
      <c r="B118" s="34">
        <v>1</v>
      </c>
      <c r="C118" s="35" t="s">
        <v>32</v>
      </c>
      <c r="D118" s="36" t="s">
        <v>201</v>
      </c>
      <c r="E118" s="37" t="s">
        <v>240</v>
      </c>
      <c r="F118" s="38" t="s">
        <v>241</v>
      </c>
      <c r="G118" s="39"/>
      <c r="H118" s="40"/>
      <c r="I118" s="39"/>
      <c r="J118" s="39"/>
      <c r="K118" s="39"/>
      <c r="L118" s="41"/>
      <c r="M118" s="42"/>
      <c r="N118" s="41"/>
      <c r="O118" s="43"/>
      <c r="P118" s="43"/>
      <c r="Q118" s="43"/>
      <c r="R118" s="43"/>
      <c r="S118" s="43"/>
      <c r="T118" s="43"/>
      <c r="U118" s="43"/>
      <c r="V118" s="42"/>
      <c r="W118" s="42" t="s">
        <v>36</v>
      </c>
      <c r="X118" s="42"/>
      <c r="Y118" s="42"/>
      <c r="Z118" s="42"/>
      <c r="AA118" s="42"/>
      <c r="AB118" s="42"/>
      <c r="AC118" s="42"/>
      <c r="AD118" s="42"/>
      <c r="AE118" s="42"/>
      <c r="AF118" s="44"/>
    </row>
    <row r="119" spans="1:32" s="45" customFormat="1" ht="50.1" customHeight="1">
      <c r="A119" s="33">
        <v>114</v>
      </c>
      <c r="B119" s="34">
        <v>1</v>
      </c>
      <c r="C119" s="35" t="s">
        <v>32</v>
      </c>
      <c r="D119" s="36" t="s">
        <v>201</v>
      </c>
      <c r="E119" s="37" t="s">
        <v>242</v>
      </c>
      <c r="F119" s="38" t="s">
        <v>243</v>
      </c>
      <c r="G119" s="39"/>
      <c r="H119" s="40"/>
      <c r="I119" s="39"/>
      <c r="J119" s="39"/>
      <c r="K119" s="39"/>
      <c r="L119" s="41"/>
      <c r="M119" s="42"/>
      <c r="N119" s="41"/>
      <c r="O119" s="43"/>
      <c r="P119" s="43"/>
      <c r="Q119" s="43"/>
      <c r="R119" s="43"/>
      <c r="S119" s="43"/>
      <c r="T119" s="43"/>
      <c r="U119" s="43"/>
      <c r="V119" s="42"/>
      <c r="W119" s="42" t="s">
        <v>36</v>
      </c>
      <c r="X119" s="42"/>
      <c r="Y119" s="42"/>
      <c r="Z119" s="42"/>
      <c r="AA119" s="42"/>
      <c r="AB119" s="42"/>
      <c r="AC119" s="42"/>
      <c r="AD119" s="42"/>
      <c r="AE119" s="42"/>
      <c r="AF119" s="44"/>
    </row>
    <row r="120" spans="1:32" s="45" customFormat="1" ht="50.1" customHeight="1">
      <c r="A120" s="33">
        <v>115</v>
      </c>
      <c r="B120" s="34">
        <v>1</v>
      </c>
      <c r="C120" s="35" t="s">
        <v>32</v>
      </c>
      <c r="D120" s="36" t="s">
        <v>201</v>
      </c>
      <c r="E120" s="37" t="s">
        <v>244</v>
      </c>
      <c r="F120" s="38" t="s">
        <v>245</v>
      </c>
      <c r="G120" s="39"/>
      <c r="H120" s="40"/>
      <c r="I120" s="39"/>
      <c r="J120" s="39"/>
      <c r="K120" s="39"/>
      <c r="L120" s="41"/>
      <c r="M120" s="42"/>
      <c r="N120" s="41"/>
      <c r="O120" s="43"/>
      <c r="P120" s="43"/>
      <c r="Q120" s="43"/>
      <c r="R120" s="43"/>
      <c r="S120" s="43"/>
      <c r="T120" s="43"/>
      <c r="U120" s="43"/>
      <c r="V120" s="42"/>
      <c r="W120" s="42" t="s">
        <v>36</v>
      </c>
      <c r="X120" s="42"/>
      <c r="Y120" s="42"/>
      <c r="Z120" s="42"/>
      <c r="AA120" s="42"/>
      <c r="AB120" s="42"/>
      <c r="AC120" s="42"/>
      <c r="AD120" s="42"/>
      <c r="AE120" s="42"/>
      <c r="AF120" s="44"/>
    </row>
    <row r="121" spans="1:32" s="45" customFormat="1" ht="50.1" customHeight="1">
      <c r="A121" s="33">
        <v>116</v>
      </c>
      <c r="B121" s="34">
        <v>1</v>
      </c>
      <c r="C121" s="35" t="s">
        <v>32</v>
      </c>
      <c r="D121" s="36" t="s">
        <v>201</v>
      </c>
      <c r="E121" s="37" t="s">
        <v>246</v>
      </c>
      <c r="F121" s="46" t="s">
        <v>247</v>
      </c>
      <c r="G121" s="39"/>
      <c r="H121" s="40"/>
      <c r="I121" s="39"/>
      <c r="J121" s="39"/>
      <c r="K121" s="39"/>
      <c r="L121" s="41"/>
      <c r="M121" s="42"/>
      <c r="N121" s="41"/>
      <c r="O121" s="43"/>
      <c r="P121" s="43"/>
      <c r="Q121" s="43"/>
      <c r="R121" s="43"/>
      <c r="S121" s="43"/>
      <c r="T121" s="43"/>
      <c r="U121" s="43"/>
      <c r="V121" s="42"/>
      <c r="W121" s="42" t="s">
        <v>36</v>
      </c>
      <c r="X121" s="42"/>
      <c r="Y121" s="42"/>
      <c r="Z121" s="42"/>
      <c r="AA121" s="42"/>
      <c r="AB121" s="42"/>
      <c r="AC121" s="42"/>
      <c r="AD121" s="42"/>
      <c r="AE121" s="42"/>
      <c r="AF121" s="44"/>
    </row>
    <row r="122" spans="1:32" s="45" customFormat="1" ht="50.1" customHeight="1">
      <c r="A122" s="33">
        <v>117</v>
      </c>
      <c r="B122" s="34">
        <v>1</v>
      </c>
      <c r="C122" s="35" t="s">
        <v>32</v>
      </c>
      <c r="D122" s="36" t="s">
        <v>201</v>
      </c>
      <c r="E122" s="37" t="s">
        <v>248</v>
      </c>
      <c r="F122" s="38" t="s">
        <v>249</v>
      </c>
      <c r="G122" s="39"/>
      <c r="H122" s="40"/>
      <c r="I122" s="39"/>
      <c r="J122" s="39"/>
      <c r="K122" s="39"/>
      <c r="L122" s="41"/>
      <c r="M122" s="42"/>
      <c r="N122" s="41"/>
      <c r="O122" s="43"/>
      <c r="P122" s="43"/>
      <c r="Q122" s="43"/>
      <c r="R122" s="43"/>
      <c r="S122" s="43"/>
      <c r="T122" s="43"/>
      <c r="U122" s="43"/>
      <c r="V122" s="42"/>
      <c r="W122" s="42" t="s">
        <v>36</v>
      </c>
      <c r="X122" s="42"/>
      <c r="Y122" s="42"/>
      <c r="Z122" s="42"/>
      <c r="AA122" s="42"/>
      <c r="AB122" s="42"/>
      <c r="AC122" s="42"/>
      <c r="AD122" s="42"/>
      <c r="AE122" s="42"/>
      <c r="AF122" s="44"/>
    </row>
    <row r="123" spans="1:32" s="45" customFormat="1" ht="50.1" customHeight="1">
      <c r="A123" s="33">
        <v>118</v>
      </c>
      <c r="B123" s="34">
        <v>1</v>
      </c>
      <c r="C123" s="35" t="s">
        <v>32</v>
      </c>
      <c r="D123" s="36" t="s">
        <v>201</v>
      </c>
      <c r="E123" s="37" t="s">
        <v>250</v>
      </c>
      <c r="F123" s="38" t="s">
        <v>251</v>
      </c>
      <c r="G123" s="39"/>
      <c r="H123" s="40"/>
      <c r="I123" s="39"/>
      <c r="J123" s="39"/>
      <c r="K123" s="39"/>
      <c r="L123" s="41"/>
      <c r="M123" s="42"/>
      <c r="N123" s="41"/>
      <c r="O123" s="43"/>
      <c r="P123" s="43"/>
      <c r="Q123" s="43"/>
      <c r="R123" s="43"/>
      <c r="S123" s="43"/>
      <c r="T123" s="43"/>
      <c r="U123" s="43"/>
      <c r="V123" s="42"/>
      <c r="W123" s="42" t="s">
        <v>36</v>
      </c>
      <c r="X123" s="42"/>
      <c r="Y123" s="42"/>
      <c r="Z123" s="42"/>
      <c r="AA123" s="42"/>
      <c r="AB123" s="42"/>
      <c r="AC123" s="42"/>
      <c r="AD123" s="42"/>
      <c r="AE123" s="42"/>
      <c r="AF123" s="44"/>
    </row>
    <row r="124" spans="1:32" s="45" customFormat="1" ht="50.1" customHeight="1">
      <c r="A124" s="33">
        <v>119</v>
      </c>
      <c r="B124" s="34">
        <v>1</v>
      </c>
      <c r="C124" s="35" t="s">
        <v>32</v>
      </c>
      <c r="D124" s="36" t="s">
        <v>201</v>
      </c>
      <c r="E124" s="37" t="s">
        <v>252</v>
      </c>
      <c r="F124" s="38" t="s">
        <v>253</v>
      </c>
      <c r="G124" s="39"/>
      <c r="H124" s="40"/>
      <c r="I124" s="39"/>
      <c r="J124" s="39"/>
      <c r="K124" s="39"/>
      <c r="L124" s="41"/>
      <c r="M124" s="42"/>
      <c r="N124" s="41"/>
      <c r="O124" s="43"/>
      <c r="P124" s="43"/>
      <c r="Q124" s="43"/>
      <c r="R124" s="43"/>
      <c r="S124" s="43"/>
      <c r="T124" s="43"/>
      <c r="U124" s="43"/>
      <c r="V124" s="42"/>
      <c r="W124" s="42" t="s">
        <v>36</v>
      </c>
      <c r="X124" s="42"/>
      <c r="Y124" s="42"/>
      <c r="Z124" s="42"/>
      <c r="AA124" s="42"/>
      <c r="AB124" s="42"/>
      <c r="AC124" s="42"/>
      <c r="AD124" s="42"/>
      <c r="AE124" s="42"/>
      <c r="AF124" s="44"/>
    </row>
    <row r="125" spans="1:32" s="45" customFormat="1" ht="50.1" customHeight="1">
      <c r="A125" s="33">
        <v>120</v>
      </c>
      <c r="B125" s="34">
        <v>1</v>
      </c>
      <c r="C125" s="35" t="s">
        <v>32</v>
      </c>
      <c r="D125" s="36" t="s">
        <v>201</v>
      </c>
      <c r="E125" s="37" t="s">
        <v>254</v>
      </c>
      <c r="F125" s="38" t="s">
        <v>255</v>
      </c>
      <c r="G125" s="39"/>
      <c r="H125" s="40"/>
      <c r="I125" s="39"/>
      <c r="J125" s="39"/>
      <c r="K125" s="39"/>
      <c r="L125" s="41"/>
      <c r="M125" s="42"/>
      <c r="N125" s="41"/>
      <c r="O125" s="43"/>
      <c r="P125" s="43"/>
      <c r="Q125" s="43"/>
      <c r="R125" s="43"/>
      <c r="S125" s="43"/>
      <c r="T125" s="43"/>
      <c r="U125" s="43"/>
      <c r="V125" s="42"/>
      <c r="W125" s="42" t="s">
        <v>36</v>
      </c>
      <c r="X125" s="42"/>
      <c r="Y125" s="42"/>
      <c r="Z125" s="42"/>
      <c r="AA125" s="42"/>
      <c r="AB125" s="42"/>
      <c r="AC125" s="42"/>
      <c r="AD125" s="42"/>
      <c r="AE125" s="42"/>
      <c r="AF125" s="44"/>
    </row>
    <row r="126" spans="1:32" s="45" customFormat="1" ht="50.1" customHeight="1">
      <c r="A126" s="33">
        <v>121</v>
      </c>
      <c r="B126" s="34">
        <v>1</v>
      </c>
      <c r="C126" s="35" t="s">
        <v>32</v>
      </c>
      <c r="D126" s="36" t="s">
        <v>201</v>
      </c>
      <c r="E126" s="37" t="s">
        <v>256</v>
      </c>
      <c r="F126" s="38" t="s">
        <v>257</v>
      </c>
      <c r="G126" s="39"/>
      <c r="H126" s="40"/>
      <c r="I126" s="39"/>
      <c r="J126" s="39"/>
      <c r="K126" s="39"/>
      <c r="L126" s="41"/>
      <c r="M126" s="42"/>
      <c r="N126" s="41"/>
      <c r="O126" s="43"/>
      <c r="P126" s="43"/>
      <c r="Q126" s="43"/>
      <c r="R126" s="43"/>
      <c r="S126" s="43"/>
      <c r="T126" s="43"/>
      <c r="U126" s="43"/>
      <c r="V126" s="42"/>
      <c r="W126" s="42" t="s">
        <v>36</v>
      </c>
      <c r="X126" s="42"/>
      <c r="Y126" s="42"/>
      <c r="Z126" s="42"/>
      <c r="AA126" s="42"/>
      <c r="AB126" s="42"/>
      <c r="AC126" s="42"/>
      <c r="AD126" s="42"/>
      <c r="AE126" s="42"/>
      <c r="AF126" s="44"/>
    </row>
    <row r="127" spans="1:32" s="45" customFormat="1" ht="50.1" customHeight="1">
      <c r="A127" s="33">
        <v>122</v>
      </c>
      <c r="B127" s="34">
        <v>1</v>
      </c>
      <c r="C127" s="35" t="s">
        <v>32</v>
      </c>
      <c r="D127" s="36" t="s">
        <v>201</v>
      </c>
      <c r="E127" s="37" t="s">
        <v>258</v>
      </c>
      <c r="F127" s="38" t="s">
        <v>257</v>
      </c>
      <c r="G127" s="39"/>
      <c r="H127" s="40"/>
      <c r="I127" s="39"/>
      <c r="J127" s="39"/>
      <c r="K127" s="39"/>
      <c r="L127" s="41"/>
      <c r="M127" s="42"/>
      <c r="N127" s="41"/>
      <c r="O127" s="43"/>
      <c r="P127" s="43"/>
      <c r="Q127" s="43"/>
      <c r="R127" s="43"/>
      <c r="S127" s="43"/>
      <c r="T127" s="43"/>
      <c r="U127" s="43"/>
      <c r="V127" s="42"/>
      <c r="W127" s="42" t="s">
        <v>36</v>
      </c>
      <c r="X127" s="42"/>
      <c r="Y127" s="42"/>
      <c r="Z127" s="42"/>
      <c r="AA127" s="42"/>
      <c r="AB127" s="42"/>
      <c r="AC127" s="42"/>
      <c r="AD127" s="42"/>
      <c r="AE127" s="42"/>
      <c r="AF127" s="44"/>
    </row>
    <row r="128" spans="1:32" s="45" customFormat="1" ht="50.1" customHeight="1">
      <c r="A128" s="33">
        <v>123</v>
      </c>
      <c r="B128" s="34">
        <v>1</v>
      </c>
      <c r="C128" s="35" t="s">
        <v>32</v>
      </c>
      <c r="D128" s="36" t="s">
        <v>201</v>
      </c>
      <c r="E128" s="37" t="s">
        <v>259</v>
      </c>
      <c r="F128" s="38" t="s">
        <v>260</v>
      </c>
      <c r="G128" s="39"/>
      <c r="H128" s="40"/>
      <c r="I128" s="39"/>
      <c r="J128" s="39"/>
      <c r="K128" s="39"/>
      <c r="L128" s="41"/>
      <c r="M128" s="42"/>
      <c r="N128" s="41"/>
      <c r="O128" s="43"/>
      <c r="P128" s="43"/>
      <c r="Q128" s="43"/>
      <c r="R128" s="43"/>
      <c r="S128" s="43"/>
      <c r="T128" s="43"/>
      <c r="U128" s="43"/>
      <c r="V128" s="42"/>
      <c r="W128" s="42" t="s">
        <v>36</v>
      </c>
      <c r="X128" s="42"/>
      <c r="Y128" s="42"/>
      <c r="Z128" s="42"/>
      <c r="AA128" s="42"/>
      <c r="AB128" s="42"/>
      <c r="AC128" s="42"/>
      <c r="AD128" s="42"/>
      <c r="AE128" s="42"/>
      <c r="AF128" s="44"/>
    </row>
    <row r="129" spans="1:32" s="45" customFormat="1" ht="50.1" customHeight="1">
      <c r="A129" s="33">
        <v>124</v>
      </c>
      <c r="B129" s="34">
        <v>1</v>
      </c>
      <c r="C129" s="35" t="s">
        <v>32</v>
      </c>
      <c r="D129" s="36" t="s">
        <v>201</v>
      </c>
      <c r="E129" s="37" t="s">
        <v>261</v>
      </c>
      <c r="F129" s="38" t="s">
        <v>262</v>
      </c>
      <c r="G129" s="39"/>
      <c r="H129" s="40"/>
      <c r="I129" s="39"/>
      <c r="J129" s="39"/>
      <c r="K129" s="39"/>
      <c r="L129" s="41"/>
      <c r="M129" s="42"/>
      <c r="N129" s="41"/>
      <c r="O129" s="43"/>
      <c r="P129" s="43"/>
      <c r="Q129" s="43"/>
      <c r="R129" s="43"/>
      <c r="S129" s="43"/>
      <c r="T129" s="43"/>
      <c r="U129" s="43"/>
      <c r="V129" s="42"/>
      <c r="W129" s="42" t="s">
        <v>36</v>
      </c>
      <c r="X129" s="42"/>
      <c r="Y129" s="42"/>
      <c r="Z129" s="42"/>
      <c r="AA129" s="42"/>
      <c r="AB129" s="42"/>
      <c r="AC129" s="42"/>
      <c r="AD129" s="42"/>
      <c r="AE129" s="42"/>
      <c r="AF129" s="44"/>
    </row>
    <row r="130" spans="1:32" s="45" customFormat="1" ht="50.1" customHeight="1">
      <c r="A130" s="33">
        <v>125</v>
      </c>
      <c r="B130" s="34">
        <v>1</v>
      </c>
      <c r="C130" s="35" t="s">
        <v>32</v>
      </c>
      <c r="D130" s="36" t="s">
        <v>263</v>
      </c>
      <c r="E130" s="37" t="s">
        <v>264</v>
      </c>
      <c r="F130" s="47"/>
      <c r="G130" s="48"/>
      <c r="H130" s="49"/>
      <c r="I130" s="48"/>
      <c r="J130" s="48"/>
      <c r="K130" s="48"/>
      <c r="L130" s="41"/>
      <c r="M130" s="44"/>
      <c r="N130" s="41"/>
      <c r="O130" s="50"/>
      <c r="P130" s="50"/>
      <c r="Q130" s="50"/>
      <c r="R130" s="50"/>
      <c r="S130" s="50"/>
      <c r="T130" s="50"/>
      <c r="U130" s="50"/>
      <c r="V130" s="44"/>
      <c r="W130" s="44" t="s">
        <v>36</v>
      </c>
      <c r="X130" s="44"/>
      <c r="Y130" s="44"/>
      <c r="Z130" s="44"/>
      <c r="AA130" s="44"/>
      <c r="AB130" s="44"/>
      <c r="AC130" s="44"/>
      <c r="AD130" s="44"/>
      <c r="AE130" s="44"/>
      <c r="AF130" s="44"/>
    </row>
    <row r="131" spans="1:32" s="45" customFormat="1" ht="50.1" customHeight="1">
      <c r="A131" s="33">
        <v>126</v>
      </c>
      <c r="B131" s="34">
        <v>1</v>
      </c>
      <c r="C131" s="35" t="s">
        <v>32</v>
      </c>
      <c r="D131" s="36" t="s">
        <v>265</v>
      </c>
      <c r="E131" s="37" t="s">
        <v>266</v>
      </c>
      <c r="F131" s="38" t="s">
        <v>245</v>
      </c>
      <c r="G131" s="39"/>
      <c r="H131" s="40"/>
      <c r="I131" s="39"/>
      <c r="J131" s="39"/>
      <c r="K131" s="39"/>
      <c r="L131" s="41"/>
      <c r="M131" s="42"/>
      <c r="N131" s="41"/>
      <c r="O131" s="43"/>
      <c r="P131" s="43"/>
      <c r="Q131" s="43"/>
      <c r="R131" s="43"/>
      <c r="S131" s="43"/>
      <c r="T131" s="43"/>
      <c r="U131" s="43"/>
      <c r="V131" s="42"/>
      <c r="W131" s="42" t="s">
        <v>36</v>
      </c>
      <c r="X131" s="42"/>
      <c r="Y131" s="42"/>
      <c r="Z131" s="42"/>
      <c r="AA131" s="42"/>
      <c r="AB131" s="42"/>
      <c r="AC131" s="42"/>
      <c r="AD131" s="42"/>
      <c r="AE131" s="42"/>
      <c r="AF131" s="44"/>
    </row>
    <row r="132" spans="1:32" s="45" customFormat="1" ht="50.1" customHeight="1">
      <c r="A132" s="33">
        <v>127</v>
      </c>
      <c r="B132" s="34">
        <v>1</v>
      </c>
      <c r="C132" s="35" t="s">
        <v>32</v>
      </c>
      <c r="D132" s="36" t="s">
        <v>267</v>
      </c>
      <c r="E132" s="37" t="s">
        <v>268</v>
      </c>
      <c r="F132" s="38" t="s">
        <v>269</v>
      </c>
      <c r="G132" s="39"/>
      <c r="H132" s="40"/>
      <c r="I132" s="39"/>
      <c r="J132" s="39"/>
      <c r="K132" s="39"/>
      <c r="L132" s="41"/>
      <c r="M132" s="42"/>
      <c r="N132" s="41"/>
      <c r="O132" s="43"/>
      <c r="P132" s="43"/>
      <c r="Q132" s="43"/>
      <c r="R132" s="43"/>
      <c r="S132" s="43"/>
      <c r="T132" s="43"/>
      <c r="U132" s="43"/>
      <c r="V132" s="42"/>
      <c r="W132" s="42" t="s">
        <v>36</v>
      </c>
      <c r="X132" s="42"/>
      <c r="Y132" s="42"/>
      <c r="Z132" s="42"/>
      <c r="AA132" s="42"/>
      <c r="AB132" s="42"/>
      <c r="AC132" s="42"/>
      <c r="AD132" s="42"/>
      <c r="AE132" s="42"/>
      <c r="AF132" s="44"/>
    </row>
    <row r="133" spans="1:32" s="45" customFormat="1" ht="50.1" customHeight="1">
      <c r="A133" s="33">
        <v>128</v>
      </c>
      <c r="B133" s="34">
        <v>1</v>
      </c>
      <c r="C133" s="35" t="s">
        <v>32</v>
      </c>
      <c r="D133" s="36" t="s">
        <v>267</v>
      </c>
      <c r="E133" s="37" t="s">
        <v>270</v>
      </c>
      <c r="F133" s="38" t="s">
        <v>271</v>
      </c>
      <c r="G133" s="39"/>
      <c r="H133" s="40"/>
      <c r="I133" s="39"/>
      <c r="J133" s="39"/>
      <c r="K133" s="39"/>
      <c r="L133" s="41"/>
      <c r="M133" s="42"/>
      <c r="N133" s="41"/>
      <c r="O133" s="43"/>
      <c r="P133" s="43"/>
      <c r="Q133" s="43"/>
      <c r="R133" s="43"/>
      <c r="S133" s="43"/>
      <c r="T133" s="43"/>
      <c r="U133" s="43"/>
      <c r="V133" s="42"/>
      <c r="W133" s="42" t="s">
        <v>36</v>
      </c>
      <c r="X133" s="42"/>
      <c r="Y133" s="42"/>
      <c r="Z133" s="42"/>
      <c r="AA133" s="42"/>
      <c r="AB133" s="42"/>
      <c r="AC133" s="42"/>
      <c r="AD133" s="42"/>
      <c r="AE133" s="42"/>
      <c r="AF133" s="44"/>
    </row>
    <row r="134" spans="1:32" s="45" customFormat="1" ht="50.1" customHeight="1">
      <c r="A134" s="33">
        <v>129</v>
      </c>
      <c r="B134" s="34">
        <v>1</v>
      </c>
      <c r="C134" s="35" t="s">
        <v>32</v>
      </c>
      <c r="D134" s="36" t="s">
        <v>267</v>
      </c>
      <c r="E134" s="37" t="s">
        <v>272</v>
      </c>
      <c r="F134" s="38" t="s">
        <v>273</v>
      </c>
      <c r="G134" s="39"/>
      <c r="H134" s="40"/>
      <c r="I134" s="39"/>
      <c r="J134" s="39"/>
      <c r="K134" s="39"/>
      <c r="L134" s="41"/>
      <c r="M134" s="42"/>
      <c r="N134" s="41"/>
      <c r="O134" s="43"/>
      <c r="P134" s="43"/>
      <c r="Q134" s="43"/>
      <c r="R134" s="43"/>
      <c r="S134" s="43"/>
      <c r="T134" s="43"/>
      <c r="U134" s="43"/>
      <c r="V134" s="42"/>
      <c r="W134" s="42" t="s">
        <v>36</v>
      </c>
      <c r="X134" s="42"/>
      <c r="Y134" s="42"/>
      <c r="Z134" s="42"/>
      <c r="AA134" s="42"/>
      <c r="AB134" s="42"/>
      <c r="AC134" s="42"/>
      <c r="AD134" s="42"/>
      <c r="AE134" s="42"/>
      <c r="AF134" s="44"/>
    </row>
    <row r="135" spans="1:32" s="45" customFormat="1" ht="50.1" customHeight="1">
      <c r="A135" s="33">
        <v>130</v>
      </c>
      <c r="B135" s="34">
        <v>1</v>
      </c>
      <c r="C135" s="35" t="s">
        <v>32</v>
      </c>
      <c r="D135" s="36" t="s">
        <v>267</v>
      </c>
      <c r="E135" s="37" t="s">
        <v>274</v>
      </c>
      <c r="F135" s="38" t="s">
        <v>275</v>
      </c>
      <c r="G135" s="39"/>
      <c r="H135" s="40"/>
      <c r="I135" s="39"/>
      <c r="J135" s="39"/>
      <c r="K135" s="39"/>
      <c r="L135" s="41"/>
      <c r="M135" s="42"/>
      <c r="N135" s="41"/>
      <c r="O135" s="43"/>
      <c r="P135" s="43"/>
      <c r="Q135" s="43"/>
      <c r="R135" s="43"/>
      <c r="S135" s="43"/>
      <c r="T135" s="43"/>
      <c r="U135" s="43"/>
      <c r="V135" s="42"/>
      <c r="W135" s="42" t="s">
        <v>36</v>
      </c>
      <c r="X135" s="42"/>
      <c r="Y135" s="42"/>
      <c r="Z135" s="42"/>
      <c r="AA135" s="42"/>
      <c r="AB135" s="42"/>
      <c r="AC135" s="42"/>
      <c r="AD135" s="42"/>
      <c r="AE135" s="42"/>
      <c r="AF135" s="44"/>
    </row>
    <row r="136" spans="1:32" s="45" customFormat="1" ht="50.1" customHeight="1">
      <c r="A136" s="33">
        <v>131</v>
      </c>
      <c r="B136" s="34">
        <v>1</v>
      </c>
      <c r="C136" s="35" t="s">
        <v>32</v>
      </c>
      <c r="D136" s="36" t="s">
        <v>267</v>
      </c>
      <c r="E136" s="37" t="s">
        <v>276</v>
      </c>
      <c r="F136" s="38" t="s">
        <v>277</v>
      </c>
      <c r="G136" s="39"/>
      <c r="H136" s="40"/>
      <c r="I136" s="39"/>
      <c r="J136" s="39"/>
      <c r="K136" s="39"/>
      <c r="L136" s="41"/>
      <c r="M136" s="42"/>
      <c r="N136" s="41"/>
      <c r="O136" s="43"/>
      <c r="P136" s="43"/>
      <c r="Q136" s="43"/>
      <c r="R136" s="43"/>
      <c r="S136" s="43"/>
      <c r="T136" s="43"/>
      <c r="U136" s="43"/>
      <c r="V136" s="42"/>
      <c r="W136" s="42" t="s">
        <v>36</v>
      </c>
      <c r="X136" s="42"/>
      <c r="Y136" s="42"/>
      <c r="Z136" s="42"/>
      <c r="AA136" s="42"/>
      <c r="AB136" s="42"/>
      <c r="AC136" s="42"/>
      <c r="AD136" s="42"/>
      <c r="AE136" s="42"/>
      <c r="AF136" s="44"/>
    </row>
    <row r="137" spans="1:32" s="45" customFormat="1" ht="50.1" customHeight="1">
      <c r="A137" s="33">
        <v>132</v>
      </c>
      <c r="B137" s="34">
        <v>1</v>
      </c>
      <c r="C137" s="35" t="s">
        <v>32</v>
      </c>
      <c r="D137" s="36" t="s">
        <v>267</v>
      </c>
      <c r="E137" s="37" t="s">
        <v>278</v>
      </c>
      <c r="F137" s="38" t="s">
        <v>279</v>
      </c>
      <c r="G137" s="39"/>
      <c r="H137" s="40"/>
      <c r="I137" s="39"/>
      <c r="J137" s="39"/>
      <c r="K137" s="39"/>
      <c r="L137" s="41"/>
      <c r="M137" s="42"/>
      <c r="N137" s="41"/>
      <c r="O137" s="43"/>
      <c r="P137" s="43"/>
      <c r="Q137" s="43"/>
      <c r="R137" s="43"/>
      <c r="S137" s="43"/>
      <c r="T137" s="43"/>
      <c r="U137" s="43"/>
      <c r="V137" s="42"/>
      <c r="W137" s="42" t="s">
        <v>36</v>
      </c>
      <c r="X137" s="42"/>
      <c r="Y137" s="42"/>
      <c r="Z137" s="42"/>
      <c r="AA137" s="42"/>
      <c r="AB137" s="42"/>
      <c r="AC137" s="42"/>
      <c r="AD137" s="42"/>
      <c r="AE137" s="42"/>
      <c r="AF137" s="44"/>
    </row>
    <row r="138" spans="1:32" s="45" customFormat="1" ht="50.1" customHeight="1">
      <c r="A138" s="33">
        <v>133</v>
      </c>
      <c r="B138" s="34">
        <v>1</v>
      </c>
      <c r="C138" s="35" t="s">
        <v>32</v>
      </c>
      <c r="D138" s="36" t="s">
        <v>267</v>
      </c>
      <c r="E138" s="37" t="s">
        <v>280</v>
      </c>
      <c r="F138" s="38" t="s">
        <v>281</v>
      </c>
      <c r="G138" s="39"/>
      <c r="H138" s="40"/>
      <c r="I138" s="39"/>
      <c r="J138" s="39"/>
      <c r="K138" s="39"/>
      <c r="L138" s="41"/>
      <c r="M138" s="42"/>
      <c r="N138" s="41"/>
      <c r="O138" s="43"/>
      <c r="P138" s="43"/>
      <c r="Q138" s="43"/>
      <c r="R138" s="43"/>
      <c r="S138" s="43"/>
      <c r="T138" s="43"/>
      <c r="U138" s="43"/>
      <c r="V138" s="42"/>
      <c r="W138" s="42" t="s">
        <v>36</v>
      </c>
      <c r="X138" s="42"/>
      <c r="Y138" s="42"/>
      <c r="Z138" s="42"/>
      <c r="AA138" s="42"/>
      <c r="AB138" s="42"/>
      <c r="AC138" s="42"/>
      <c r="AD138" s="42"/>
      <c r="AE138" s="42"/>
      <c r="AF138" s="44"/>
    </row>
    <row r="139" spans="1:32" s="45" customFormat="1" ht="50.1" customHeight="1">
      <c r="A139" s="33">
        <v>134</v>
      </c>
      <c r="B139" s="34">
        <v>1</v>
      </c>
      <c r="C139" s="35" t="s">
        <v>32</v>
      </c>
      <c r="D139" s="36" t="s">
        <v>267</v>
      </c>
      <c r="E139" s="37" t="s">
        <v>282</v>
      </c>
      <c r="F139" s="38" t="s">
        <v>283</v>
      </c>
      <c r="G139" s="39"/>
      <c r="H139" s="40"/>
      <c r="I139" s="39"/>
      <c r="J139" s="39"/>
      <c r="K139" s="39"/>
      <c r="L139" s="41"/>
      <c r="M139" s="42"/>
      <c r="N139" s="41"/>
      <c r="O139" s="43"/>
      <c r="P139" s="43"/>
      <c r="Q139" s="43"/>
      <c r="R139" s="43"/>
      <c r="S139" s="43"/>
      <c r="T139" s="43"/>
      <c r="U139" s="43"/>
      <c r="V139" s="42"/>
      <c r="W139" s="42" t="s">
        <v>36</v>
      </c>
      <c r="X139" s="42"/>
      <c r="Y139" s="42"/>
      <c r="Z139" s="42"/>
      <c r="AA139" s="42"/>
      <c r="AB139" s="42"/>
      <c r="AC139" s="42"/>
      <c r="AD139" s="42"/>
      <c r="AE139" s="42"/>
      <c r="AF139" s="44"/>
    </row>
    <row r="140" spans="1:32" s="45" customFormat="1" ht="50.1" customHeight="1">
      <c r="A140" s="33">
        <v>135</v>
      </c>
      <c r="B140" s="34">
        <v>1</v>
      </c>
      <c r="C140" s="35" t="s">
        <v>32</v>
      </c>
      <c r="D140" s="36" t="s">
        <v>267</v>
      </c>
      <c r="E140" s="37" t="s">
        <v>284</v>
      </c>
      <c r="F140" s="38" t="s">
        <v>285</v>
      </c>
      <c r="G140" s="39"/>
      <c r="H140" s="40"/>
      <c r="I140" s="39"/>
      <c r="J140" s="39"/>
      <c r="K140" s="39"/>
      <c r="L140" s="41"/>
      <c r="M140" s="42"/>
      <c r="N140" s="41"/>
      <c r="O140" s="43"/>
      <c r="P140" s="43"/>
      <c r="Q140" s="43"/>
      <c r="R140" s="43"/>
      <c r="S140" s="43"/>
      <c r="T140" s="43"/>
      <c r="U140" s="43"/>
      <c r="V140" s="42"/>
      <c r="W140" s="42" t="s">
        <v>36</v>
      </c>
      <c r="X140" s="42"/>
      <c r="Y140" s="42"/>
      <c r="Z140" s="42"/>
      <c r="AA140" s="42"/>
      <c r="AB140" s="42"/>
      <c r="AC140" s="42"/>
      <c r="AD140" s="42"/>
      <c r="AE140" s="42"/>
      <c r="AF140" s="44"/>
    </row>
    <row r="141" spans="1:32" s="45" customFormat="1" ht="50.1" customHeight="1">
      <c r="A141" s="33">
        <v>136</v>
      </c>
      <c r="B141" s="34">
        <v>1</v>
      </c>
      <c r="C141" s="35" t="s">
        <v>32</v>
      </c>
      <c r="D141" s="36" t="s">
        <v>267</v>
      </c>
      <c r="E141" s="37" t="s">
        <v>286</v>
      </c>
      <c r="F141" s="38" t="s">
        <v>287</v>
      </c>
      <c r="G141" s="39"/>
      <c r="H141" s="40"/>
      <c r="I141" s="39"/>
      <c r="J141" s="39"/>
      <c r="K141" s="39"/>
      <c r="L141" s="41"/>
      <c r="M141" s="42"/>
      <c r="N141" s="41"/>
      <c r="O141" s="43"/>
      <c r="P141" s="43"/>
      <c r="Q141" s="43"/>
      <c r="R141" s="43"/>
      <c r="S141" s="43"/>
      <c r="T141" s="43"/>
      <c r="U141" s="43"/>
      <c r="V141" s="42"/>
      <c r="W141" s="42" t="s">
        <v>36</v>
      </c>
      <c r="X141" s="42"/>
      <c r="Y141" s="42"/>
      <c r="Z141" s="42"/>
      <c r="AA141" s="42"/>
      <c r="AB141" s="42"/>
      <c r="AC141" s="42"/>
      <c r="AD141" s="42"/>
      <c r="AE141" s="42"/>
      <c r="AF141" s="44"/>
    </row>
    <row r="142" spans="1:32" s="45" customFormat="1" ht="50.1" customHeight="1">
      <c r="A142" s="33">
        <v>137</v>
      </c>
      <c r="B142" s="34">
        <v>1</v>
      </c>
      <c r="C142" s="35" t="s">
        <v>32</v>
      </c>
      <c r="D142" s="36" t="s">
        <v>288</v>
      </c>
      <c r="E142" s="37" t="s">
        <v>289</v>
      </c>
      <c r="F142" s="38" t="s">
        <v>290</v>
      </c>
      <c r="G142" s="39"/>
      <c r="H142" s="40"/>
      <c r="I142" s="39"/>
      <c r="J142" s="39"/>
      <c r="K142" s="39"/>
      <c r="L142" s="41"/>
      <c r="M142" s="42"/>
      <c r="N142" s="41"/>
      <c r="O142" s="43"/>
      <c r="P142" s="43"/>
      <c r="Q142" s="43"/>
      <c r="R142" s="43"/>
      <c r="S142" s="43"/>
      <c r="T142" s="43"/>
      <c r="U142" s="43"/>
      <c r="V142" s="42"/>
      <c r="W142" s="42" t="s">
        <v>36</v>
      </c>
      <c r="X142" s="42"/>
      <c r="Y142" s="42"/>
      <c r="Z142" s="42"/>
      <c r="AA142" s="42"/>
      <c r="AB142" s="42"/>
      <c r="AC142" s="42"/>
      <c r="AD142" s="42"/>
      <c r="AE142" s="42"/>
      <c r="AF142" s="44"/>
    </row>
    <row r="143" spans="1:32" s="45" customFormat="1" ht="50.1" customHeight="1">
      <c r="A143" s="33">
        <v>138</v>
      </c>
      <c r="B143" s="34">
        <v>1</v>
      </c>
      <c r="C143" s="35" t="s">
        <v>32</v>
      </c>
      <c r="D143" s="36" t="s">
        <v>288</v>
      </c>
      <c r="E143" s="37" t="s">
        <v>291</v>
      </c>
      <c r="F143" s="38" t="s">
        <v>292</v>
      </c>
      <c r="G143" s="39"/>
      <c r="H143" s="40"/>
      <c r="I143" s="39"/>
      <c r="J143" s="39"/>
      <c r="K143" s="39"/>
      <c r="L143" s="41"/>
      <c r="M143" s="42"/>
      <c r="N143" s="41"/>
      <c r="O143" s="43"/>
      <c r="P143" s="43"/>
      <c r="Q143" s="43"/>
      <c r="R143" s="43"/>
      <c r="S143" s="43"/>
      <c r="T143" s="43"/>
      <c r="U143" s="43"/>
      <c r="V143" s="42"/>
      <c r="W143" s="42" t="s">
        <v>36</v>
      </c>
      <c r="X143" s="42"/>
      <c r="Y143" s="42"/>
      <c r="Z143" s="42"/>
      <c r="AA143" s="42"/>
      <c r="AB143" s="42"/>
      <c r="AC143" s="42"/>
      <c r="AD143" s="42"/>
      <c r="AE143" s="42"/>
      <c r="AF143" s="44"/>
    </row>
    <row r="144" spans="1:32" s="45" customFormat="1" ht="50.1" customHeight="1">
      <c r="A144" s="33">
        <v>139</v>
      </c>
      <c r="B144" s="34">
        <v>1</v>
      </c>
      <c r="C144" s="35" t="s">
        <v>32</v>
      </c>
      <c r="D144" s="36" t="s">
        <v>288</v>
      </c>
      <c r="E144" s="37" t="s">
        <v>293</v>
      </c>
      <c r="F144" s="38" t="s">
        <v>294</v>
      </c>
      <c r="G144" s="39"/>
      <c r="H144" s="40"/>
      <c r="I144" s="39"/>
      <c r="J144" s="39"/>
      <c r="K144" s="39"/>
      <c r="L144" s="41"/>
      <c r="M144" s="42"/>
      <c r="N144" s="41"/>
      <c r="O144" s="43"/>
      <c r="P144" s="43"/>
      <c r="Q144" s="43"/>
      <c r="R144" s="43"/>
      <c r="S144" s="43"/>
      <c r="T144" s="43"/>
      <c r="U144" s="43"/>
      <c r="V144" s="42"/>
      <c r="W144" s="42" t="s">
        <v>36</v>
      </c>
      <c r="X144" s="42"/>
      <c r="Y144" s="42"/>
      <c r="Z144" s="42"/>
      <c r="AA144" s="42"/>
      <c r="AB144" s="42"/>
      <c r="AC144" s="42"/>
      <c r="AD144" s="42"/>
      <c r="AE144" s="42"/>
      <c r="AF144" s="44"/>
    </row>
    <row r="145" spans="1:32" s="45" customFormat="1" ht="50.1" customHeight="1">
      <c r="A145" s="33">
        <v>140</v>
      </c>
      <c r="B145" s="34">
        <v>1</v>
      </c>
      <c r="C145" s="35" t="s">
        <v>32</v>
      </c>
      <c r="D145" s="36" t="s">
        <v>288</v>
      </c>
      <c r="E145" s="37" t="s">
        <v>295</v>
      </c>
      <c r="F145" s="38" t="s">
        <v>296</v>
      </c>
      <c r="G145" s="39"/>
      <c r="H145" s="40"/>
      <c r="I145" s="39"/>
      <c r="J145" s="39"/>
      <c r="K145" s="39"/>
      <c r="L145" s="41"/>
      <c r="M145" s="42"/>
      <c r="N145" s="41"/>
      <c r="O145" s="43"/>
      <c r="P145" s="43"/>
      <c r="Q145" s="43"/>
      <c r="R145" s="43"/>
      <c r="S145" s="43"/>
      <c r="T145" s="43"/>
      <c r="U145" s="43"/>
      <c r="V145" s="42"/>
      <c r="W145" s="42" t="s">
        <v>36</v>
      </c>
      <c r="X145" s="42"/>
      <c r="Y145" s="42"/>
      <c r="Z145" s="42"/>
      <c r="AA145" s="42"/>
      <c r="AB145" s="42"/>
      <c r="AC145" s="42"/>
      <c r="AD145" s="42"/>
      <c r="AE145" s="42"/>
      <c r="AF145" s="44"/>
    </row>
    <row r="146" spans="1:32" s="45" customFormat="1" ht="50.1" customHeight="1">
      <c r="A146" s="33">
        <v>141</v>
      </c>
      <c r="B146" s="34">
        <v>1</v>
      </c>
      <c r="C146" s="35" t="s">
        <v>32</v>
      </c>
      <c r="D146" s="36" t="s">
        <v>288</v>
      </c>
      <c r="E146" s="37" t="s">
        <v>297</v>
      </c>
      <c r="F146" s="38" t="s">
        <v>298</v>
      </c>
      <c r="G146" s="39"/>
      <c r="H146" s="40"/>
      <c r="I146" s="39"/>
      <c r="J146" s="39"/>
      <c r="K146" s="39"/>
      <c r="L146" s="41"/>
      <c r="M146" s="42"/>
      <c r="N146" s="41"/>
      <c r="O146" s="43"/>
      <c r="P146" s="43"/>
      <c r="Q146" s="43"/>
      <c r="R146" s="43"/>
      <c r="S146" s="43"/>
      <c r="T146" s="43"/>
      <c r="U146" s="43"/>
      <c r="V146" s="42"/>
      <c r="W146" s="42" t="s">
        <v>36</v>
      </c>
      <c r="X146" s="42"/>
      <c r="Y146" s="42"/>
      <c r="Z146" s="42"/>
      <c r="AA146" s="42"/>
      <c r="AB146" s="42"/>
      <c r="AC146" s="42"/>
      <c r="AD146" s="42"/>
      <c r="AE146" s="42"/>
      <c r="AF146" s="44"/>
    </row>
    <row r="147" spans="1:32" s="45" customFormat="1" ht="50.1" customHeight="1">
      <c r="A147" s="33">
        <v>142</v>
      </c>
      <c r="B147" s="34">
        <v>1</v>
      </c>
      <c r="C147" s="35" t="s">
        <v>32</v>
      </c>
      <c r="D147" s="36" t="s">
        <v>288</v>
      </c>
      <c r="E147" s="37" t="s">
        <v>299</v>
      </c>
      <c r="F147" s="38" t="s">
        <v>300</v>
      </c>
      <c r="G147" s="39"/>
      <c r="H147" s="40"/>
      <c r="I147" s="39"/>
      <c r="J147" s="39"/>
      <c r="K147" s="39"/>
      <c r="L147" s="41"/>
      <c r="M147" s="42"/>
      <c r="N147" s="41"/>
      <c r="O147" s="43"/>
      <c r="P147" s="43"/>
      <c r="Q147" s="43"/>
      <c r="R147" s="43"/>
      <c r="S147" s="43"/>
      <c r="T147" s="43"/>
      <c r="U147" s="43"/>
      <c r="V147" s="42"/>
      <c r="W147" s="42" t="s">
        <v>36</v>
      </c>
      <c r="X147" s="42"/>
      <c r="Y147" s="42"/>
      <c r="Z147" s="42"/>
      <c r="AA147" s="42"/>
      <c r="AB147" s="42"/>
      <c r="AC147" s="42"/>
      <c r="AD147" s="42"/>
      <c r="AE147" s="42"/>
      <c r="AF147" s="44"/>
    </row>
    <row r="148" spans="1:32" s="45" customFormat="1" ht="50.1" customHeight="1">
      <c r="A148" s="33">
        <v>143</v>
      </c>
      <c r="B148" s="34">
        <v>1</v>
      </c>
      <c r="C148" s="35" t="s">
        <v>32</v>
      </c>
      <c r="D148" s="36" t="s">
        <v>301</v>
      </c>
      <c r="E148" s="37" t="s">
        <v>302</v>
      </c>
      <c r="F148" s="38" t="s">
        <v>303</v>
      </c>
      <c r="G148" s="39"/>
      <c r="H148" s="40"/>
      <c r="I148" s="39"/>
      <c r="J148" s="39"/>
      <c r="K148" s="39"/>
      <c r="L148" s="41"/>
      <c r="M148" s="42"/>
      <c r="N148" s="41"/>
      <c r="O148" s="43"/>
      <c r="P148" s="43"/>
      <c r="Q148" s="43"/>
      <c r="R148" s="43"/>
      <c r="S148" s="43"/>
      <c r="T148" s="43"/>
      <c r="U148" s="43"/>
      <c r="V148" s="42"/>
      <c r="W148" s="42" t="s">
        <v>36</v>
      </c>
      <c r="X148" s="42"/>
      <c r="Y148" s="42"/>
      <c r="Z148" s="42"/>
      <c r="AA148" s="42"/>
      <c r="AB148" s="42"/>
      <c r="AC148" s="42"/>
      <c r="AD148" s="42"/>
      <c r="AE148" s="42"/>
      <c r="AF148" s="44"/>
    </row>
    <row r="149" spans="1:32" s="45" customFormat="1" ht="50.1" customHeight="1">
      <c r="A149" s="33">
        <v>144</v>
      </c>
      <c r="B149" s="34">
        <v>1</v>
      </c>
      <c r="C149" s="35" t="s">
        <v>32</v>
      </c>
      <c r="D149" s="36" t="s">
        <v>301</v>
      </c>
      <c r="E149" s="37" t="s">
        <v>304</v>
      </c>
      <c r="F149" s="38" t="s">
        <v>305</v>
      </c>
      <c r="G149" s="39"/>
      <c r="H149" s="40"/>
      <c r="I149" s="39"/>
      <c r="J149" s="39"/>
      <c r="K149" s="39"/>
      <c r="L149" s="41"/>
      <c r="M149" s="42"/>
      <c r="N149" s="41"/>
      <c r="O149" s="43"/>
      <c r="P149" s="43"/>
      <c r="Q149" s="43"/>
      <c r="R149" s="43"/>
      <c r="S149" s="43"/>
      <c r="T149" s="43"/>
      <c r="U149" s="43"/>
      <c r="V149" s="42"/>
      <c r="W149" s="42" t="s">
        <v>36</v>
      </c>
      <c r="X149" s="42"/>
      <c r="Y149" s="42"/>
      <c r="Z149" s="42"/>
      <c r="AA149" s="42"/>
      <c r="AB149" s="42"/>
      <c r="AC149" s="42"/>
      <c r="AD149" s="42"/>
      <c r="AE149" s="42"/>
      <c r="AF149" s="44"/>
    </row>
    <row r="150" spans="1:32" s="45" customFormat="1" ht="50.1" customHeight="1">
      <c r="A150" s="33">
        <v>145</v>
      </c>
      <c r="B150" s="34">
        <v>1</v>
      </c>
      <c r="C150" s="35" t="s">
        <v>32</v>
      </c>
      <c r="D150" s="36" t="s">
        <v>301</v>
      </c>
      <c r="E150" s="37" t="s">
        <v>306</v>
      </c>
      <c r="F150" s="38" t="s">
        <v>307</v>
      </c>
      <c r="G150" s="39"/>
      <c r="H150" s="40"/>
      <c r="I150" s="39"/>
      <c r="J150" s="39"/>
      <c r="K150" s="39"/>
      <c r="L150" s="41"/>
      <c r="M150" s="42"/>
      <c r="N150" s="41"/>
      <c r="O150" s="43"/>
      <c r="P150" s="43"/>
      <c r="Q150" s="43"/>
      <c r="R150" s="43"/>
      <c r="S150" s="43"/>
      <c r="T150" s="43"/>
      <c r="U150" s="43"/>
      <c r="V150" s="42"/>
      <c r="W150" s="42" t="s">
        <v>36</v>
      </c>
      <c r="X150" s="42"/>
      <c r="Y150" s="42"/>
      <c r="Z150" s="42"/>
      <c r="AA150" s="42"/>
      <c r="AB150" s="42"/>
      <c r="AC150" s="42"/>
      <c r="AD150" s="42"/>
      <c r="AE150" s="42"/>
      <c r="AF150" s="44"/>
    </row>
    <row r="151" spans="1:32" s="45" customFormat="1" ht="50.1" customHeight="1">
      <c r="A151" s="33">
        <v>146</v>
      </c>
      <c r="B151" s="34">
        <v>1</v>
      </c>
      <c r="C151" s="35" t="s">
        <v>32</v>
      </c>
      <c r="D151" s="36" t="s">
        <v>301</v>
      </c>
      <c r="E151" s="37" t="s">
        <v>308</v>
      </c>
      <c r="F151" s="38" t="s">
        <v>309</v>
      </c>
      <c r="G151" s="39"/>
      <c r="H151" s="40"/>
      <c r="I151" s="39"/>
      <c r="J151" s="39"/>
      <c r="K151" s="39"/>
      <c r="L151" s="41"/>
      <c r="M151" s="42"/>
      <c r="N151" s="41"/>
      <c r="O151" s="43"/>
      <c r="P151" s="43"/>
      <c r="Q151" s="43"/>
      <c r="R151" s="43"/>
      <c r="S151" s="43"/>
      <c r="T151" s="43"/>
      <c r="U151" s="43"/>
      <c r="V151" s="42"/>
      <c r="W151" s="42" t="s">
        <v>36</v>
      </c>
      <c r="X151" s="42"/>
      <c r="Y151" s="42"/>
      <c r="Z151" s="42"/>
      <c r="AA151" s="42"/>
      <c r="AB151" s="42"/>
      <c r="AC151" s="42"/>
      <c r="AD151" s="42"/>
      <c r="AE151" s="42"/>
      <c r="AF151" s="44"/>
    </row>
    <row r="152" spans="1:32" s="45" customFormat="1" ht="50.1" customHeight="1">
      <c r="A152" s="33">
        <v>147</v>
      </c>
      <c r="B152" s="34">
        <v>1</v>
      </c>
      <c r="C152" s="35" t="s">
        <v>32</v>
      </c>
      <c r="D152" s="36" t="s">
        <v>301</v>
      </c>
      <c r="E152" s="37" t="s">
        <v>310</v>
      </c>
      <c r="F152" s="38" t="s">
        <v>311</v>
      </c>
      <c r="G152" s="39"/>
      <c r="H152" s="40"/>
      <c r="I152" s="39"/>
      <c r="J152" s="39"/>
      <c r="K152" s="39"/>
      <c r="L152" s="41"/>
      <c r="M152" s="42"/>
      <c r="N152" s="41"/>
      <c r="O152" s="43"/>
      <c r="P152" s="43"/>
      <c r="Q152" s="43"/>
      <c r="R152" s="43"/>
      <c r="S152" s="43"/>
      <c r="T152" s="43"/>
      <c r="U152" s="43"/>
      <c r="V152" s="42"/>
      <c r="W152" s="42" t="s">
        <v>36</v>
      </c>
      <c r="X152" s="42"/>
      <c r="Y152" s="42"/>
      <c r="Z152" s="42"/>
      <c r="AA152" s="42"/>
      <c r="AB152" s="42"/>
      <c r="AC152" s="42"/>
      <c r="AD152" s="42"/>
      <c r="AE152" s="42"/>
      <c r="AF152" s="44"/>
    </row>
    <row r="153" spans="1:32" s="45" customFormat="1" ht="50.1" customHeight="1">
      <c r="A153" s="33">
        <v>148</v>
      </c>
      <c r="B153" s="34">
        <v>1</v>
      </c>
      <c r="C153" s="35" t="s">
        <v>32</v>
      </c>
      <c r="D153" s="36" t="s">
        <v>301</v>
      </c>
      <c r="E153" s="37" t="s">
        <v>312</v>
      </c>
      <c r="F153" s="38" t="s">
        <v>311</v>
      </c>
      <c r="G153" s="39"/>
      <c r="H153" s="40"/>
      <c r="I153" s="39"/>
      <c r="J153" s="39"/>
      <c r="K153" s="39"/>
      <c r="L153" s="41"/>
      <c r="M153" s="42"/>
      <c r="N153" s="41"/>
      <c r="O153" s="43"/>
      <c r="P153" s="43"/>
      <c r="Q153" s="43"/>
      <c r="R153" s="43"/>
      <c r="S153" s="43"/>
      <c r="T153" s="43"/>
      <c r="U153" s="43"/>
      <c r="V153" s="42"/>
      <c r="W153" s="42" t="s">
        <v>36</v>
      </c>
      <c r="X153" s="42"/>
      <c r="Y153" s="42"/>
      <c r="Z153" s="42"/>
      <c r="AA153" s="42"/>
      <c r="AB153" s="42"/>
      <c r="AC153" s="42"/>
      <c r="AD153" s="42"/>
      <c r="AE153" s="42"/>
      <c r="AF153" s="44"/>
    </row>
    <row r="154" spans="1:32" s="45" customFormat="1" ht="50.1" customHeight="1">
      <c r="A154" s="33">
        <v>149</v>
      </c>
      <c r="B154" s="34">
        <v>1</v>
      </c>
      <c r="C154" s="35" t="s">
        <v>32</v>
      </c>
      <c r="D154" s="36" t="s">
        <v>301</v>
      </c>
      <c r="E154" s="37" t="s">
        <v>313</v>
      </c>
      <c r="F154" s="38" t="s">
        <v>314</v>
      </c>
      <c r="G154" s="39"/>
      <c r="H154" s="40"/>
      <c r="I154" s="39"/>
      <c r="J154" s="39"/>
      <c r="K154" s="39"/>
      <c r="L154" s="41"/>
      <c r="M154" s="42"/>
      <c r="N154" s="41"/>
      <c r="O154" s="43"/>
      <c r="P154" s="43"/>
      <c r="Q154" s="43"/>
      <c r="R154" s="43"/>
      <c r="S154" s="43"/>
      <c r="T154" s="43"/>
      <c r="U154" s="43"/>
      <c r="V154" s="42"/>
      <c r="W154" s="42" t="s">
        <v>36</v>
      </c>
      <c r="X154" s="42"/>
      <c r="Y154" s="42"/>
      <c r="Z154" s="42"/>
      <c r="AA154" s="42"/>
      <c r="AB154" s="42"/>
      <c r="AC154" s="42"/>
      <c r="AD154" s="42"/>
      <c r="AE154" s="42"/>
      <c r="AF154" s="44"/>
    </row>
    <row r="155" spans="1:32" s="45" customFormat="1" ht="50.1" customHeight="1">
      <c r="A155" s="33">
        <v>150</v>
      </c>
      <c r="B155" s="34">
        <v>1</v>
      </c>
      <c r="C155" s="35" t="s">
        <v>32</v>
      </c>
      <c r="D155" s="36" t="s">
        <v>301</v>
      </c>
      <c r="E155" s="37" t="s">
        <v>315</v>
      </c>
      <c r="F155" s="38" t="s">
        <v>316</v>
      </c>
      <c r="G155" s="39"/>
      <c r="H155" s="40"/>
      <c r="I155" s="39"/>
      <c r="J155" s="39"/>
      <c r="K155" s="39"/>
      <c r="L155" s="41"/>
      <c r="M155" s="42"/>
      <c r="N155" s="41"/>
      <c r="O155" s="43"/>
      <c r="P155" s="43"/>
      <c r="Q155" s="43"/>
      <c r="R155" s="43"/>
      <c r="S155" s="43"/>
      <c r="T155" s="43"/>
      <c r="U155" s="43"/>
      <c r="V155" s="42"/>
      <c r="W155" s="42" t="s">
        <v>36</v>
      </c>
      <c r="X155" s="42"/>
      <c r="Y155" s="42"/>
      <c r="Z155" s="42"/>
      <c r="AA155" s="42"/>
      <c r="AB155" s="42"/>
      <c r="AC155" s="42"/>
      <c r="AD155" s="42"/>
      <c r="AE155" s="42"/>
      <c r="AF155" s="44"/>
    </row>
    <row r="156" spans="1:32" s="45" customFormat="1" ht="50.1" customHeight="1">
      <c r="A156" s="33">
        <v>151</v>
      </c>
      <c r="B156" s="34">
        <v>1</v>
      </c>
      <c r="C156" s="35" t="s">
        <v>32</v>
      </c>
      <c r="D156" s="36" t="s">
        <v>301</v>
      </c>
      <c r="E156" s="37" t="s">
        <v>317</v>
      </c>
      <c r="F156" s="38" t="s">
        <v>318</v>
      </c>
      <c r="G156" s="39"/>
      <c r="H156" s="40"/>
      <c r="I156" s="39"/>
      <c r="J156" s="39"/>
      <c r="K156" s="39"/>
      <c r="L156" s="41"/>
      <c r="M156" s="42"/>
      <c r="N156" s="41"/>
      <c r="O156" s="43"/>
      <c r="P156" s="43"/>
      <c r="Q156" s="43"/>
      <c r="R156" s="43"/>
      <c r="S156" s="43"/>
      <c r="T156" s="43"/>
      <c r="U156" s="43"/>
      <c r="V156" s="42"/>
      <c r="W156" s="42" t="s">
        <v>36</v>
      </c>
      <c r="X156" s="42"/>
      <c r="Y156" s="42"/>
      <c r="Z156" s="42"/>
      <c r="AA156" s="42"/>
      <c r="AB156" s="42"/>
      <c r="AC156" s="42"/>
      <c r="AD156" s="42"/>
      <c r="AE156" s="42"/>
      <c r="AF156" s="44"/>
    </row>
    <row r="157" spans="1:32" s="45" customFormat="1" ht="50.1" customHeight="1">
      <c r="A157" s="33">
        <v>152</v>
      </c>
      <c r="B157" s="34">
        <v>1</v>
      </c>
      <c r="C157" s="35" t="s">
        <v>32</v>
      </c>
      <c r="D157" s="36" t="s">
        <v>301</v>
      </c>
      <c r="E157" s="37" t="s">
        <v>319</v>
      </c>
      <c r="F157" s="46" t="s">
        <v>320</v>
      </c>
      <c r="G157" s="39"/>
      <c r="H157" s="40"/>
      <c r="I157" s="39"/>
      <c r="J157" s="39"/>
      <c r="K157" s="39"/>
      <c r="L157" s="41"/>
      <c r="M157" s="42"/>
      <c r="N157" s="41"/>
      <c r="O157" s="43"/>
      <c r="P157" s="43"/>
      <c r="Q157" s="43"/>
      <c r="R157" s="43"/>
      <c r="S157" s="43"/>
      <c r="T157" s="43"/>
      <c r="U157" s="43"/>
      <c r="V157" s="42"/>
      <c r="W157" s="42" t="s">
        <v>36</v>
      </c>
      <c r="X157" s="42"/>
      <c r="Y157" s="42"/>
      <c r="Z157" s="42"/>
      <c r="AA157" s="42"/>
      <c r="AB157" s="42"/>
      <c r="AC157" s="42"/>
      <c r="AD157" s="42"/>
      <c r="AE157" s="42"/>
      <c r="AF157" s="44"/>
    </row>
    <row r="158" spans="1:32" s="45" customFormat="1" ht="50.1" customHeight="1">
      <c r="A158" s="33">
        <v>153</v>
      </c>
      <c r="B158" s="34">
        <v>1</v>
      </c>
      <c r="C158" s="35" t="s">
        <v>32</v>
      </c>
      <c r="D158" s="36" t="s">
        <v>301</v>
      </c>
      <c r="E158" s="37" t="s">
        <v>321</v>
      </c>
      <c r="F158" s="46" t="s">
        <v>322</v>
      </c>
      <c r="G158" s="39"/>
      <c r="H158" s="40"/>
      <c r="I158" s="39"/>
      <c r="J158" s="39"/>
      <c r="K158" s="39"/>
      <c r="L158" s="41"/>
      <c r="M158" s="42"/>
      <c r="N158" s="41"/>
      <c r="O158" s="43"/>
      <c r="P158" s="43"/>
      <c r="Q158" s="43"/>
      <c r="R158" s="43"/>
      <c r="S158" s="43"/>
      <c r="T158" s="43"/>
      <c r="U158" s="43"/>
      <c r="V158" s="42"/>
      <c r="W158" s="42" t="s">
        <v>36</v>
      </c>
      <c r="X158" s="42"/>
      <c r="Y158" s="42"/>
      <c r="Z158" s="42"/>
      <c r="AA158" s="42"/>
      <c r="AB158" s="42"/>
      <c r="AC158" s="42"/>
      <c r="AD158" s="42"/>
      <c r="AE158" s="42"/>
      <c r="AF158" s="44"/>
    </row>
    <row r="159" spans="1:32" s="45" customFormat="1" ht="50.1" customHeight="1">
      <c r="A159" s="33">
        <v>154</v>
      </c>
      <c r="B159" s="34">
        <v>1</v>
      </c>
      <c r="C159" s="35" t="s">
        <v>32</v>
      </c>
      <c r="D159" s="36" t="s">
        <v>301</v>
      </c>
      <c r="E159" s="37" t="s">
        <v>323</v>
      </c>
      <c r="F159" s="51" t="s">
        <v>324</v>
      </c>
      <c r="G159" s="39"/>
      <c r="H159" s="40"/>
      <c r="I159" s="39"/>
      <c r="J159" s="39"/>
      <c r="K159" s="39"/>
      <c r="L159" s="41"/>
      <c r="M159" s="42"/>
      <c r="N159" s="41"/>
      <c r="O159" s="43"/>
      <c r="P159" s="43"/>
      <c r="Q159" s="43"/>
      <c r="R159" s="43"/>
      <c r="S159" s="43"/>
      <c r="T159" s="43"/>
      <c r="U159" s="43"/>
      <c r="V159" s="42"/>
      <c r="W159" s="42" t="s">
        <v>36</v>
      </c>
      <c r="X159" s="42"/>
      <c r="Y159" s="42"/>
      <c r="Z159" s="42"/>
      <c r="AA159" s="42"/>
      <c r="AB159" s="42"/>
      <c r="AC159" s="42"/>
      <c r="AD159" s="42"/>
      <c r="AE159" s="42"/>
      <c r="AF159" s="44"/>
    </row>
    <row r="160" spans="1:32" s="45" customFormat="1" ht="50.1" customHeight="1">
      <c r="A160" s="33">
        <v>155</v>
      </c>
      <c r="B160" s="34">
        <v>1</v>
      </c>
      <c r="C160" s="35" t="s">
        <v>32</v>
      </c>
      <c r="D160" s="36" t="s">
        <v>301</v>
      </c>
      <c r="E160" s="37" t="s">
        <v>325</v>
      </c>
      <c r="F160" s="51" t="s">
        <v>326</v>
      </c>
      <c r="G160" s="39"/>
      <c r="H160" s="40"/>
      <c r="I160" s="39"/>
      <c r="J160" s="39"/>
      <c r="K160" s="39"/>
      <c r="L160" s="41"/>
      <c r="M160" s="42"/>
      <c r="N160" s="41"/>
      <c r="O160" s="43"/>
      <c r="P160" s="43"/>
      <c r="Q160" s="43"/>
      <c r="R160" s="43"/>
      <c r="S160" s="43"/>
      <c r="T160" s="43"/>
      <c r="U160" s="43"/>
      <c r="V160" s="42"/>
      <c r="W160" s="42" t="s">
        <v>36</v>
      </c>
      <c r="X160" s="42"/>
      <c r="Y160" s="42"/>
      <c r="Z160" s="42"/>
      <c r="AA160" s="42"/>
      <c r="AB160" s="42"/>
      <c r="AC160" s="42"/>
      <c r="AD160" s="42"/>
      <c r="AE160" s="42"/>
      <c r="AF160" s="44"/>
    </row>
    <row r="161" spans="1:32" s="45" customFormat="1" ht="50.1" customHeight="1">
      <c r="A161" s="33">
        <v>156</v>
      </c>
      <c r="B161" s="34">
        <v>1</v>
      </c>
      <c r="C161" s="35" t="s">
        <v>32</v>
      </c>
      <c r="D161" s="36" t="s">
        <v>301</v>
      </c>
      <c r="E161" s="37" t="s">
        <v>327</v>
      </c>
      <c r="F161" s="46" t="s">
        <v>309</v>
      </c>
      <c r="G161" s="39"/>
      <c r="H161" s="40"/>
      <c r="I161" s="39"/>
      <c r="J161" s="39"/>
      <c r="K161" s="39"/>
      <c r="L161" s="41"/>
      <c r="M161" s="42"/>
      <c r="N161" s="41"/>
      <c r="O161" s="43"/>
      <c r="P161" s="43"/>
      <c r="Q161" s="43"/>
      <c r="R161" s="43"/>
      <c r="S161" s="43"/>
      <c r="T161" s="43"/>
      <c r="U161" s="43"/>
      <c r="V161" s="42"/>
      <c r="W161" s="42" t="s">
        <v>36</v>
      </c>
      <c r="X161" s="42"/>
      <c r="Y161" s="42"/>
      <c r="Z161" s="42"/>
      <c r="AA161" s="42"/>
      <c r="AB161" s="42"/>
      <c r="AC161" s="42"/>
      <c r="AD161" s="42"/>
      <c r="AE161" s="42"/>
      <c r="AF161" s="44"/>
    </row>
    <row r="162" spans="1:32" s="45" customFormat="1" ht="50.1" customHeight="1">
      <c r="A162" s="33">
        <v>157</v>
      </c>
      <c r="B162" s="34">
        <v>1</v>
      </c>
      <c r="C162" s="35" t="s">
        <v>32</v>
      </c>
      <c r="D162" s="36" t="s">
        <v>328</v>
      </c>
      <c r="E162" s="37" t="s">
        <v>329</v>
      </c>
      <c r="F162" s="37"/>
      <c r="G162" s="48"/>
      <c r="H162" s="49"/>
      <c r="I162" s="48"/>
      <c r="J162" s="48"/>
      <c r="K162" s="48"/>
      <c r="L162" s="41"/>
      <c r="M162" s="44"/>
      <c r="N162" s="41"/>
      <c r="O162" s="50"/>
      <c r="P162" s="50"/>
      <c r="Q162" s="50"/>
      <c r="R162" s="50"/>
      <c r="S162" s="50"/>
      <c r="T162" s="50"/>
      <c r="U162" s="50"/>
      <c r="V162" s="44"/>
      <c r="W162" s="44" t="s">
        <v>36</v>
      </c>
      <c r="X162" s="44"/>
      <c r="Y162" s="44"/>
      <c r="Z162" s="44"/>
      <c r="AA162" s="44"/>
      <c r="AB162" s="44"/>
      <c r="AC162" s="44"/>
      <c r="AD162" s="44"/>
      <c r="AE162" s="44"/>
      <c r="AF162" s="44"/>
    </row>
    <row r="163" spans="1:32" ht="150" customHeight="1">
      <c r="A163" s="33">
        <v>158</v>
      </c>
      <c r="B163" s="34">
        <v>2</v>
      </c>
      <c r="C163" s="52" t="s">
        <v>330</v>
      </c>
      <c r="D163" s="53"/>
      <c r="E163" s="37" t="s">
        <v>331</v>
      </c>
      <c r="F163" s="54" t="s">
        <v>332</v>
      </c>
      <c r="G163" s="39">
        <v>43</v>
      </c>
      <c r="H163" s="40"/>
      <c r="I163" s="39" t="s">
        <v>333</v>
      </c>
      <c r="J163" s="39"/>
      <c r="K163" s="55"/>
      <c r="L163" s="41"/>
      <c r="M163" s="42"/>
      <c r="N163" s="41">
        <v>2</v>
      </c>
      <c r="O163" s="43">
        <v>6</v>
      </c>
      <c r="P163" s="43">
        <v>9</v>
      </c>
      <c r="Q163" s="43">
        <v>8</v>
      </c>
      <c r="R163" s="43">
        <v>12</v>
      </c>
      <c r="S163" s="43"/>
      <c r="T163" s="43">
        <v>8</v>
      </c>
      <c r="U163" s="43"/>
      <c r="V163" s="42"/>
      <c r="W163" s="42" t="s">
        <v>334</v>
      </c>
      <c r="X163" s="56" t="s">
        <v>335</v>
      </c>
      <c r="Y163" s="42" t="s">
        <v>336</v>
      </c>
      <c r="Z163" s="57" t="str">
        <f t="shared" ref="Z163:Z189" si="0">HYPERLINK("#", "https://www.city.kawagoe.saitama.jp/jigyoshamuke/shogyojoho/jigyohogo.html")</f>
        <v>https://www.city.kawagoe.saitama.jp/jigyoshamuke/shogyojoho/jigyohogo.html</v>
      </c>
      <c r="AA163" s="42"/>
      <c r="AB163" s="42"/>
      <c r="AC163" s="42"/>
      <c r="AD163" s="42"/>
      <c r="AE163" s="42"/>
      <c r="AF163" s="42"/>
    </row>
    <row r="164" spans="1:32" ht="150" customHeight="1">
      <c r="A164" s="33">
        <v>159</v>
      </c>
      <c r="B164" s="34">
        <v>2</v>
      </c>
      <c r="C164" s="52" t="s">
        <v>330</v>
      </c>
      <c r="D164" s="53"/>
      <c r="E164" s="37" t="s">
        <v>337</v>
      </c>
      <c r="F164" s="54" t="s">
        <v>338</v>
      </c>
      <c r="G164" s="39">
        <v>12</v>
      </c>
      <c r="H164" s="40"/>
      <c r="I164" s="39" t="s">
        <v>339</v>
      </c>
      <c r="J164" s="39"/>
      <c r="K164" s="39"/>
      <c r="L164" s="41"/>
      <c r="M164" s="42"/>
      <c r="N164" s="41">
        <v>1</v>
      </c>
      <c r="O164" s="43"/>
      <c r="P164" s="43">
        <v>3</v>
      </c>
      <c r="Q164" s="43">
        <v>5</v>
      </c>
      <c r="R164" s="43">
        <v>1</v>
      </c>
      <c r="S164" s="43"/>
      <c r="T164" s="43">
        <v>3</v>
      </c>
      <c r="U164" s="43"/>
      <c r="V164" s="42"/>
      <c r="W164" s="42" t="s">
        <v>36</v>
      </c>
      <c r="X164" s="56" t="s">
        <v>335</v>
      </c>
      <c r="Y164" s="42" t="s">
        <v>336</v>
      </c>
      <c r="Z164" s="57" t="str">
        <f t="shared" si="0"/>
        <v>https://www.city.kawagoe.saitama.jp/jigyoshamuke/shogyojoho/jigyohogo.html</v>
      </c>
      <c r="AA164" s="42"/>
      <c r="AB164" s="42"/>
      <c r="AC164" s="42"/>
      <c r="AD164" s="42"/>
      <c r="AE164" s="42"/>
      <c r="AF164" s="42"/>
    </row>
    <row r="165" spans="1:32" ht="150" customHeight="1">
      <c r="A165" s="33">
        <v>160</v>
      </c>
      <c r="B165" s="34">
        <v>2</v>
      </c>
      <c r="C165" s="52" t="s">
        <v>330</v>
      </c>
      <c r="D165" s="53"/>
      <c r="E165" s="37" t="s">
        <v>340</v>
      </c>
      <c r="F165" s="54" t="s">
        <v>341</v>
      </c>
      <c r="G165" s="39">
        <v>40</v>
      </c>
      <c r="H165" s="40"/>
      <c r="I165" s="39"/>
      <c r="J165" s="39"/>
      <c r="K165" s="39"/>
      <c r="L165" s="41"/>
      <c r="M165" s="42"/>
      <c r="N165" s="41">
        <v>2</v>
      </c>
      <c r="O165" s="43">
        <v>4</v>
      </c>
      <c r="P165" s="43">
        <v>3</v>
      </c>
      <c r="Q165" s="43">
        <v>10</v>
      </c>
      <c r="R165" s="43">
        <v>18</v>
      </c>
      <c r="S165" s="43"/>
      <c r="T165" s="43">
        <v>5</v>
      </c>
      <c r="U165" s="43"/>
      <c r="V165" s="42"/>
      <c r="W165" s="42" t="s">
        <v>342</v>
      </c>
      <c r="X165" s="56" t="s">
        <v>335</v>
      </c>
      <c r="Y165" s="42" t="s">
        <v>336</v>
      </c>
      <c r="Z165" s="57" t="str">
        <f t="shared" si="0"/>
        <v>https://www.city.kawagoe.saitama.jp/jigyoshamuke/shogyojoho/jigyohogo.html</v>
      </c>
      <c r="AA165" s="42"/>
      <c r="AB165" s="42"/>
      <c r="AC165" s="42"/>
      <c r="AD165" s="42"/>
      <c r="AE165" s="42"/>
      <c r="AF165" s="42"/>
    </row>
    <row r="166" spans="1:32" ht="150" customHeight="1">
      <c r="A166" s="33">
        <v>161</v>
      </c>
      <c r="B166" s="34">
        <v>2</v>
      </c>
      <c r="C166" s="52" t="s">
        <v>330</v>
      </c>
      <c r="D166" s="53"/>
      <c r="E166" s="37" t="s">
        <v>343</v>
      </c>
      <c r="F166" s="54" t="s">
        <v>344</v>
      </c>
      <c r="G166" s="39">
        <v>22</v>
      </c>
      <c r="H166" s="40"/>
      <c r="I166" s="39" t="s">
        <v>345</v>
      </c>
      <c r="J166" s="39"/>
      <c r="K166" s="55"/>
      <c r="L166" s="41"/>
      <c r="M166" s="42"/>
      <c r="N166" s="41" t="s">
        <v>346</v>
      </c>
      <c r="O166" s="43">
        <v>6</v>
      </c>
      <c r="P166" s="43"/>
      <c r="Q166" s="43">
        <v>10</v>
      </c>
      <c r="R166" s="43">
        <v>7</v>
      </c>
      <c r="S166" s="43"/>
      <c r="T166" s="43">
        <v>5</v>
      </c>
      <c r="U166" s="43"/>
      <c r="V166" s="42" t="s">
        <v>347</v>
      </c>
      <c r="W166" s="42" t="s">
        <v>348</v>
      </c>
      <c r="X166" s="56" t="s">
        <v>335</v>
      </c>
      <c r="Y166" s="42" t="s">
        <v>336</v>
      </c>
      <c r="Z166" s="57" t="str">
        <f t="shared" si="0"/>
        <v>https://www.city.kawagoe.saitama.jp/jigyoshamuke/shogyojoho/jigyohogo.html</v>
      </c>
      <c r="AA166" s="42"/>
      <c r="AB166" s="42"/>
      <c r="AC166" s="42"/>
      <c r="AD166" s="42"/>
      <c r="AE166" s="42"/>
      <c r="AF166" s="42"/>
    </row>
    <row r="167" spans="1:32" ht="150" customHeight="1">
      <c r="A167" s="33">
        <v>162</v>
      </c>
      <c r="B167" s="34">
        <v>2</v>
      </c>
      <c r="C167" s="52" t="s">
        <v>330</v>
      </c>
      <c r="D167" s="53"/>
      <c r="E167" s="37" t="s">
        <v>349</v>
      </c>
      <c r="F167" s="54" t="s">
        <v>350</v>
      </c>
      <c r="G167" s="39">
        <v>106</v>
      </c>
      <c r="H167" s="40"/>
      <c r="I167" s="39" t="s">
        <v>351</v>
      </c>
      <c r="J167" s="39"/>
      <c r="K167" s="39"/>
      <c r="L167" s="41"/>
      <c r="M167" s="42" t="s">
        <v>352</v>
      </c>
      <c r="N167" s="41" t="s">
        <v>353</v>
      </c>
      <c r="O167" s="43">
        <v>29</v>
      </c>
      <c r="P167" s="43">
        <v>29</v>
      </c>
      <c r="Q167" s="43">
        <v>40</v>
      </c>
      <c r="R167" s="43">
        <v>10</v>
      </c>
      <c r="S167" s="43"/>
      <c r="T167" s="43">
        <v>37</v>
      </c>
      <c r="U167" s="43"/>
      <c r="V167" s="42"/>
      <c r="W167" s="42" t="s">
        <v>354</v>
      </c>
      <c r="X167" s="56" t="s">
        <v>335</v>
      </c>
      <c r="Y167" s="42" t="s">
        <v>336</v>
      </c>
      <c r="Z167" s="57" t="str">
        <f t="shared" si="0"/>
        <v>https://www.city.kawagoe.saitama.jp/jigyoshamuke/shogyojoho/jigyohogo.html</v>
      </c>
      <c r="AA167" s="42"/>
      <c r="AB167" s="42"/>
      <c r="AC167" s="42"/>
      <c r="AD167" s="42"/>
      <c r="AE167" s="42"/>
      <c r="AF167" s="42"/>
    </row>
    <row r="168" spans="1:32" ht="150" customHeight="1">
      <c r="A168" s="33">
        <v>163</v>
      </c>
      <c r="B168" s="34">
        <v>2</v>
      </c>
      <c r="C168" s="52" t="s">
        <v>330</v>
      </c>
      <c r="D168" s="53"/>
      <c r="E168" s="37" t="s">
        <v>355</v>
      </c>
      <c r="F168" s="59" t="s">
        <v>356</v>
      </c>
      <c r="G168" s="39">
        <v>82</v>
      </c>
      <c r="H168" s="40"/>
      <c r="I168" s="39" t="s">
        <v>351</v>
      </c>
      <c r="J168" s="39"/>
      <c r="K168" s="55"/>
      <c r="L168" s="41"/>
      <c r="M168" s="42"/>
      <c r="N168" s="41" t="s">
        <v>357</v>
      </c>
      <c r="O168" s="43">
        <v>9</v>
      </c>
      <c r="P168" s="43">
        <v>2</v>
      </c>
      <c r="Q168" s="43">
        <v>31</v>
      </c>
      <c r="R168" s="43">
        <v>23</v>
      </c>
      <c r="S168" s="43">
        <v>4</v>
      </c>
      <c r="T168" s="43">
        <v>13</v>
      </c>
      <c r="U168" s="43">
        <v>3</v>
      </c>
      <c r="V168" s="42" t="s">
        <v>358</v>
      </c>
      <c r="W168" s="42" t="s">
        <v>359</v>
      </c>
      <c r="X168" s="56" t="s">
        <v>335</v>
      </c>
      <c r="Y168" s="42" t="s">
        <v>336</v>
      </c>
      <c r="Z168" s="57" t="str">
        <f t="shared" si="0"/>
        <v>https://www.city.kawagoe.saitama.jp/jigyoshamuke/shogyojoho/jigyohogo.html</v>
      </c>
      <c r="AA168" s="42"/>
      <c r="AB168" s="42"/>
      <c r="AC168" s="42"/>
      <c r="AD168" s="42"/>
      <c r="AE168" s="42"/>
      <c r="AF168" s="42"/>
    </row>
    <row r="169" spans="1:32" ht="150" customHeight="1">
      <c r="A169" s="33">
        <v>164</v>
      </c>
      <c r="B169" s="34">
        <v>2</v>
      </c>
      <c r="C169" s="52" t="s">
        <v>330</v>
      </c>
      <c r="D169" s="53"/>
      <c r="E169" s="37" t="s">
        <v>360</v>
      </c>
      <c r="F169" s="54" t="s">
        <v>361</v>
      </c>
      <c r="G169" s="39">
        <v>23</v>
      </c>
      <c r="H169" s="40"/>
      <c r="I169" s="39" t="s">
        <v>339</v>
      </c>
      <c r="J169" s="39"/>
      <c r="K169" s="39"/>
      <c r="L169" s="41"/>
      <c r="M169" s="42"/>
      <c r="N169" s="41" t="s">
        <v>346</v>
      </c>
      <c r="O169" s="43">
        <v>19</v>
      </c>
      <c r="P169" s="43"/>
      <c r="Q169" s="43">
        <v>3</v>
      </c>
      <c r="R169" s="43">
        <v>1</v>
      </c>
      <c r="S169" s="43"/>
      <c r="T169" s="43"/>
      <c r="U169" s="43"/>
      <c r="V169" s="42"/>
      <c r="W169" s="42" t="s">
        <v>36</v>
      </c>
      <c r="X169" s="56" t="s">
        <v>335</v>
      </c>
      <c r="Y169" s="42" t="s">
        <v>336</v>
      </c>
      <c r="Z169" s="57" t="str">
        <f t="shared" si="0"/>
        <v>https://www.city.kawagoe.saitama.jp/jigyoshamuke/shogyojoho/jigyohogo.html</v>
      </c>
      <c r="AA169" s="42"/>
      <c r="AB169" s="42"/>
      <c r="AC169" s="42"/>
      <c r="AD169" s="42"/>
      <c r="AE169" s="42"/>
      <c r="AF169" s="42"/>
    </row>
    <row r="170" spans="1:32" ht="150" customHeight="1">
      <c r="A170" s="33">
        <v>165</v>
      </c>
      <c r="B170" s="34">
        <v>2</v>
      </c>
      <c r="C170" s="52" t="s">
        <v>330</v>
      </c>
      <c r="D170" s="53"/>
      <c r="E170" s="37" t="s">
        <v>362</v>
      </c>
      <c r="F170" s="54" t="s">
        <v>332</v>
      </c>
      <c r="G170" s="39">
        <v>66</v>
      </c>
      <c r="H170" s="40"/>
      <c r="I170" s="39" t="s">
        <v>363</v>
      </c>
      <c r="J170" s="39"/>
      <c r="K170" s="55"/>
      <c r="L170" s="41"/>
      <c r="M170" s="42"/>
      <c r="N170" s="41">
        <v>2</v>
      </c>
      <c r="O170" s="43">
        <v>5</v>
      </c>
      <c r="P170" s="43">
        <v>19</v>
      </c>
      <c r="Q170" s="43">
        <v>19</v>
      </c>
      <c r="R170" s="43">
        <v>9</v>
      </c>
      <c r="S170" s="43">
        <v>3</v>
      </c>
      <c r="T170" s="43">
        <v>7</v>
      </c>
      <c r="U170" s="43">
        <v>2</v>
      </c>
      <c r="V170" s="42" t="s">
        <v>364</v>
      </c>
      <c r="W170" s="42" t="s">
        <v>365</v>
      </c>
      <c r="X170" s="56" t="s">
        <v>335</v>
      </c>
      <c r="Y170" s="42" t="s">
        <v>336</v>
      </c>
      <c r="Z170" s="57" t="str">
        <f t="shared" si="0"/>
        <v>https://www.city.kawagoe.saitama.jp/jigyoshamuke/shogyojoho/jigyohogo.html</v>
      </c>
      <c r="AA170" s="42"/>
      <c r="AB170" s="42"/>
      <c r="AC170" s="42"/>
      <c r="AD170" s="42"/>
      <c r="AE170" s="42"/>
      <c r="AF170" s="42"/>
    </row>
    <row r="171" spans="1:32" ht="150" customHeight="1">
      <c r="A171" s="33">
        <v>166</v>
      </c>
      <c r="B171" s="34">
        <v>2</v>
      </c>
      <c r="C171" s="52" t="s">
        <v>330</v>
      </c>
      <c r="D171" s="53"/>
      <c r="E171" s="37" t="s">
        <v>366</v>
      </c>
      <c r="F171" s="59" t="s">
        <v>367</v>
      </c>
      <c r="G171" s="39">
        <v>9</v>
      </c>
      <c r="H171" s="40"/>
      <c r="I171" s="39" t="s">
        <v>339</v>
      </c>
      <c r="J171" s="39"/>
      <c r="K171" s="55"/>
      <c r="L171" s="41"/>
      <c r="M171" s="42"/>
      <c r="N171" s="41">
        <v>1</v>
      </c>
      <c r="O171" s="43"/>
      <c r="P171" s="43">
        <v>2</v>
      </c>
      <c r="Q171" s="43">
        <v>3</v>
      </c>
      <c r="R171" s="43">
        <v>1</v>
      </c>
      <c r="S171" s="43">
        <v>1</v>
      </c>
      <c r="T171" s="43">
        <v>2</v>
      </c>
      <c r="U171" s="43"/>
      <c r="V171" s="42"/>
      <c r="W171" s="42" t="s">
        <v>368</v>
      </c>
      <c r="X171" s="56" t="s">
        <v>335</v>
      </c>
      <c r="Y171" s="42" t="s">
        <v>336</v>
      </c>
      <c r="Z171" s="57" t="str">
        <f t="shared" si="0"/>
        <v>https://www.city.kawagoe.saitama.jp/jigyoshamuke/shogyojoho/jigyohogo.html</v>
      </c>
      <c r="AA171" s="42"/>
      <c r="AB171" s="42"/>
      <c r="AC171" s="42"/>
      <c r="AD171" s="42"/>
      <c r="AE171" s="42"/>
      <c r="AF171" s="42"/>
    </row>
    <row r="172" spans="1:32" ht="150" customHeight="1">
      <c r="A172" s="33">
        <v>167</v>
      </c>
      <c r="B172" s="34">
        <v>2</v>
      </c>
      <c r="C172" s="52" t="s">
        <v>330</v>
      </c>
      <c r="D172" s="53"/>
      <c r="E172" s="37" t="s">
        <v>369</v>
      </c>
      <c r="F172" s="59" t="s">
        <v>370</v>
      </c>
      <c r="G172" s="39">
        <v>46</v>
      </c>
      <c r="H172" s="40"/>
      <c r="I172" s="39" t="s">
        <v>339</v>
      </c>
      <c r="J172" s="39"/>
      <c r="K172" s="55"/>
      <c r="L172" s="41"/>
      <c r="M172" s="42" t="s">
        <v>371</v>
      </c>
      <c r="N172" s="41">
        <v>1</v>
      </c>
      <c r="O172" s="43">
        <v>15</v>
      </c>
      <c r="P172" s="43">
        <v>11</v>
      </c>
      <c r="Q172" s="43">
        <v>7</v>
      </c>
      <c r="R172" s="43">
        <v>6</v>
      </c>
      <c r="S172" s="43">
        <v>1</v>
      </c>
      <c r="T172" s="43">
        <v>6</v>
      </c>
      <c r="U172" s="43"/>
      <c r="V172" s="42"/>
      <c r="W172" s="42" t="s">
        <v>36</v>
      </c>
      <c r="X172" s="56" t="s">
        <v>335</v>
      </c>
      <c r="Y172" s="42" t="s">
        <v>336</v>
      </c>
      <c r="Z172" s="57" t="str">
        <f t="shared" si="0"/>
        <v>https://www.city.kawagoe.saitama.jp/jigyoshamuke/shogyojoho/jigyohogo.html</v>
      </c>
      <c r="AA172" s="42"/>
      <c r="AB172" s="42"/>
      <c r="AC172" s="42"/>
      <c r="AD172" s="42"/>
      <c r="AE172" s="42"/>
      <c r="AF172" s="42"/>
    </row>
    <row r="173" spans="1:32" ht="150" customHeight="1">
      <c r="A173" s="33">
        <v>168</v>
      </c>
      <c r="B173" s="34">
        <v>2</v>
      </c>
      <c r="C173" s="52" t="s">
        <v>330</v>
      </c>
      <c r="D173" s="53"/>
      <c r="E173" s="37" t="s">
        <v>372</v>
      </c>
      <c r="F173" s="54" t="s">
        <v>373</v>
      </c>
      <c r="G173" s="39">
        <v>173</v>
      </c>
      <c r="H173" s="40"/>
      <c r="I173" s="39" t="s">
        <v>374</v>
      </c>
      <c r="J173" s="39"/>
      <c r="K173" s="55"/>
      <c r="L173" s="41"/>
      <c r="M173" s="42"/>
      <c r="N173" s="41">
        <v>4</v>
      </c>
      <c r="O173" s="43">
        <v>12</v>
      </c>
      <c r="P173" s="43">
        <v>47</v>
      </c>
      <c r="Q173" s="43">
        <v>47</v>
      </c>
      <c r="R173" s="43">
        <v>16</v>
      </c>
      <c r="S173" s="43">
        <v>9</v>
      </c>
      <c r="T173" s="43">
        <v>51</v>
      </c>
      <c r="U173" s="43"/>
      <c r="V173" s="42" t="s">
        <v>375</v>
      </c>
      <c r="W173" s="42" t="s">
        <v>376</v>
      </c>
      <c r="X173" s="56" t="s">
        <v>335</v>
      </c>
      <c r="Y173" s="42" t="s">
        <v>336</v>
      </c>
      <c r="Z173" s="57" t="str">
        <f t="shared" si="0"/>
        <v>https://www.city.kawagoe.saitama.jp/jigyoshamuke/shogyojoho/jigyohogo.html</v>
      </c>
      <c r="AA173" s="42"/>
      <c r="AB173" s="42"/>
      <c r="AC173" s="42"/>
      <c r="AD173" s="42"/>
      <c r="AE173" s="42"/>
      <c r="AF173" s="42"/>
    </row>
    <row r="174" spans="1:32" ht="150" customHeight="1">
      <c r="A174" s="33">
        <v>169</v>
      </c>
      <c r="B174" s="34">
        <v>2</v>
      </c>
      <c r="C174" s="52" t="s">
        <v>330</v>
      </c>
      <c r="D174" s="53"/>
      <c r="E174" s="37" t="s">
        <v>377</v>
      </c>
      <c r="F174" s="56" t="s">
        <v>378</v>
      </c>
      <c r="G174" s="39">
        <v>35</v>
      </c>
      <c r="H174" s="40"/>
      <c r="I174" s="39"/>
      <c r="J174" s="39"/>
      <c r="K174" s="39"/>
      <c r="L174" s="41"/>
      <c r="M174" s="42"/>
      <c r="N174" s="41">
        <v>2</v>
      </c>
      <c r="O174" s="43">
        <v>5</v>
      </c>
      <c r="P174" s="43">
        <v>6</v>
      </c>
      <c r="Q174" s="43">
        <v>10</v>
      </c>
      <c r="R174" s="43"/>
      <c r="S174" s="43"/>
      <c r="T174" s="43">
        <v>14</v>
      </c>
      <c r="U174" s="43"/>
      <c r="V174" s="42"/>
      <c r="W174" s="42" t="s">
        <v>379</v>
      </c>
      <c r="X174" s="56" t="s">
        <v>335</v>
      </c>
      <c r="Y174" s="42" t="s">
        <v>336</v>
      </c>
      <c r="Z174" s="57" t="str">
        <f t="shared" si="0"/>
        <v>https://www.city.kawagoe.saitama.jp/jigyoshamuke/shogyojoho/jigyohogo.html</v>
      </c>
      <c r="AA174" s="42"/>
      <c r="AB174" s="42"/>
      <c r="AC174" s="42"/>
      <c r="AD174" s="42"/>
      <c r="AE174" s="42"/>
      <c r="AF174" s="42"/>
    </row>
    <row r="175" spans="1:32" ht="150" customHeight="1">
      <c r="A175" s="33">
        <v>170</v>
      </c>
      <c r="B175" s="34">
        <v>2</v>
      </c>
      <c r="C175" s="52" t="s">
        <v>330</v>
      </c>
      <c r="D175" s="53"/>
      <c r="E175" s="37" t="s">
        <v>380</v>
      </c>
      <c r="F175" s="54" t="s">
        <v>381</v>
      </c>
      <c r="G175" s="39">
        <v>14</v>
      </c>
      <c r="H175" s="40"/>
      <c r="I175" s="39" t="s">
        <v>333</v>
      </c>
      <c r="J175" s="39"/>
      <c r="K175" s="55"/>
      <c r="L175" s="41"/>
      <c r="M175" s="42"/>
      <c r="N175" s="41">
        <v>2</v>
      </c>
      <c r="O175" s="43">
        <v>2</v>
      </c>
      <c r="P175" s="43">
        <v>3</v>
      </c>
      <c r="Q175" s="43">
        <v>7</v>
      </c>
      <c r="R175" s="43">
        <v>1</v>
      </c>
      <c r="S175" s="43"/>
      <c r="T175" s="43">
        <v>1</v>
      </c>
      <c r="U175" s="43"/>
      <c r="V175" s="42"/>
      <c r="W175" s="42" t="s">
        <v>382</v>
      </c>
      <c r="X175" s="56" t="s">
        <v>335</v>
      </c>
      <c r="Y175" s="42" t="s">
        <v>336</v>
      </c>
      <c r="Z175" s="57" t="str">
        <f t="shared" si="0"/>
        <v>https://www.city.kawagoe.saitama.jp/jigyoshamuke/shogyojoho/jigyohogo.html</v>
      </c>
      <c r="AA175" s="42"/>
      <c r="AB175" s="42"/>
      <c r="AC175" s="42"/>
      <c r="AD175" s="42"/>
      <c r="AE175" s="42"/>
      <c r="AF175" s="42"/>
    </row>
    <row r="176" spans="1:32" ht="150" customHeight="1">
      <c r="A176" s="33">
        <v>171</v>
      </c>
      <c r="B176" s="34">
        <v>2</v>
      </c>
      <c r="C176" s="52" t="s">
        <v>330</v>
      </c>
      <c r="D176" s="53"/>
      <c r="E176" s="37" t="s">
        <v>383</v>
      </c>
      <c r="F176" s="59" t="s">
        <v>384</v>
      </c>
      <c r="G176" s="39">
        <v>43</v>
      </c>
      <c r="H176" s="40"/>
      <c r="I176" s="39" t="s">
        <v>333</v>
      </c>
      <c r="J176" s="39"/>
      <c r="K176" s="39"/>
      <c r="L176" s="41"/>
      <c r="M176" s="42"/>
      <c r="N176" s="41">
        <v>3</v>
      </c>
      <c r="O176" s="43"/>
      <c r="P176" s="43">
        <v>5</v>
      </c>
      <c r="Q176" s="43">
        <v>3</v>
      </c>
      <c r="R176" s="43">
        <v>1</v>
      </c>
      <c r="S176" s="43"/>
      <c r="T176" s="43">
        <v>46</v>
      </c>
      <c r="U176" s="43"/>
      <c r="V176" s="42"/>
      <c r="W176" s="42" t="s">
        <v>334</v>
      </c>
      <c r="X176" s="56" t="s">
        <v>335</v>
      </c>
      <c r="Y176" s="42" t="s">
        <v>336</v>
      </c>
      <c r="Z176" s="57" t="str">
        <f t="shared" si="0"/>
        <v>https://www.city.kawagoe.saitama.jp/jigyoshamuke/shogyojoho/jigyohogo.html</v>
      </c>
      <c r="AA176" s="42"/>
      <c r="AB176" s="42"/>
      <c r="AC176" s="42"/>
      <c r="AD176" s="42"/>
      <c r="AE176" s="42"/>
      <c r="AF176" s="42"/>
    </row>
    <row r="177" spans="1:32" ht="150" customHeight="1">
      <c r="A177" s="33">
        <v>172</v>
      </c>
      <c r="B177" s="34">
        <v>2</v>
      </c>
      <c r="C177" s="52" t="s">
        <v>330</v>
      </c>
      <c r="D177" s="53"/>
      <c r="E177" s="37" t="s">
        <v>385</v>
      </c>
      <c r="F177" s="54" t="s">
        <v>381</v>
      </c>
      <c r="G177" s="39">
        <v>44</v>
      </c>
      <c r="H177" s="40"/>
      <c r="I177" s="39"/>
      <c r="J177" s="39"/>
      <c r="K177" s="39"/>
      <c r="L177" s="41"/>
      <c r="M177" s="42"/>
      <c r="N177" s="41">
        <v>3</v>
      </c>
      <c r="O177" s="43">
        <v>10</v>
      </c>
      <c r="P177" s="43">
        <v>9</v>
      </c>
      <c r="Q177" s="43">
        <v>24</v>
      </c>
      <c r="R177" s="43">
        <v>2</v>
      </c>
      <c r="S177" s="43"/>
      <c r="T177" s="43">
        <v>6</v>
      </c>
      <c r="U177" s="43"/>
      <c r="V177" s="42"/>
      <c r="W177" s="42" t="s">
        <v>386</v>
      </c>
      <c r="X177" s="56" t="s">
        <v>335</v>
      </c>
      <c r="Y177" s="42" t="s">
        <v>336</v>
      </c>
      <c r="Z177" s="57" t="str">
        <f t="shared" si="0"/>
        <v>https://www.city.kawagoe.saitama.jp/jigyoshamuke/shogyojoho/jigyohogo.html</v>
      </c>
      <c r="AA177" s="42"/>
      <c r="AB177" s="42"/>
      <c r="AC177" s="42"/>
      <c r="AD177" s="42"/>
      <c r="AE177" s="42"/>
      <c r="AF177" s="42"/>
    </row>
    <row r="178" spans="1:32" ht="150" customHeight="1">
      <c r="A178" s="33">
        <v>173</v>
      </c>
      <c r="B178" s="34">
        <v>2</v>
      </c>
      <c r="C178" s="52" t="s">
        <v>330</v>
      </c>
      <c r="D178" s="53"/>
      <c r="E178" s="37" t="s">
        <v>387</v>
      </c>
      <c r="F178" s="54" t="s">
        <v>388</v>
      </c>
      <c r="G178" s="39">
        <v>30</v>
      </c>
      <c r="H178" s="40"/>
      <c r="I178" s="39"/>
      <c r="J178" s="39"/>
      <c r="K178" s="55"/>
      <c r="L178" s="41"/>
      <c r="M178" s="42"/>
      <c r="N178" s="41">
        <v>3</v>
      </c>
      <c r="O178" s="43">
        <v>4</v>
      </c>
      <c r="P178" s="43">
        <v>5</v>
      </c>
      <c r="Q178" s="43">
        <v>2</v>
      </c>
      <c r="R178" s="43">
        <v>10</v>
      </c>
      <c r="S178" s="43"/>
      <c r="T178" s="43">
        <v>9</v>
      </c>
      <c r="U178" s="43"/>
      <c r="V178" s="42"/>
      <c r="W178" s="42" t="s">
        <v>36</v>
      </c>
      <c r="X178" s="56" t="s">
        <v>335</v>
      </c>
      <c r="Y178" s="42" t="s">
        <v>336</v>
      </c>
      <c r="Z178" s="57" t="str">
        <f t="shared" si="0"/>
        <v>https://www.city.kawagoe.saitama.jp/jigyoshamuke/shogyojoho/jigyohogo.html</v>
      </c>
      <c r="AA178" s="42"/>
      <c r="AB178" s="42"/>
      <c r="AC178" s="42"/>
      <c r="AD178" s="42"/>
      <c r="AE178" s="42"/>
      <c r="AF178" s="42"/>
    </row>
    <row r="179" spans="1:32" ht="150" customHeight="1">
      <c r="A179" s="33">
        <v>174</v>
      </c>
      <c r="B179" s="34">
        <v>2</v>
      </c>
      <c r="C179" s="52" t="s">
        <v>330</v>
      </c>
      <c r="D179" s="53"/>
      <c r="E179" s="37" t="s">
        <v>389</v>
      </c>
      <c r="F179" s="54" t="s">
        <v>390</v>
      </c>
      <c r="G179" s="39">
        <v>13</v>
      </c>
      <c r="H179" s="40"/>
      <c r="I179" s="39" t="s">
        <v>333</v>
      </c>
      <c r="J179" s="39"/>
      <c r="K179" s="55"/>
      <c r="L179" s="41"/>
      <c r="M179" s="42"/>
      <c r="N179" s="41">
        <v>1</v>
      </c>
      <c r="O179" s="43">
        <v>2</v>
      </c>
      <c r="P179" s="43">
        <v>1</v>
      </c>
      <c r="Q179" s="43">
        <v>1</v>
      </c>
      <c r="R179" s="43">
        <v>5</v>
      </c>
      <c r="S179" s="43"/>
      <c r="T179" s="43">
        <v>3</v>
      </c>
      <c r="U179" s="43"/>
      <c r="V179" s="42"/>
      <c r="W179" s="42" t="s">
        <v>36</v>
      </c>
      <c r="X179" s="56" t="s">
        <v>335</v>
      </c>
      <c r="Y179" s="42" t="s">
        <v>336</v>
      </c>
      <c r="Z179" s="57" t="str">
        <f t="shared" si="0"/>
        <v>https://www.city.kawagoe.saitama.jp/jigyoshamuke/shogyojoho/jigyohogo.html</v>
      </c>
      <c r="AA179" s="42"/>
      <c r="AB179" s="42"/>
      <c r="AC179" s="42"/>
      <c r="AD179" s="42"/>
      <c r="AE179" s="42"/>
      <c r="AF179" s="42"/>
    </row>
    <row r="180" spans="1:32" ht="150" customHeight="1">
      <c r="A180" s="33">
        <v>175</v>
      </c>
      <c r="B180" s="34">
        <v>2</v>
      </c>
      <c r="C180" s="52" t="s">
        <v>330</v>
      </c>
      <c r="D180" s="53"/>
      <c r="E180" s="37" t="s">
        <v>391</v>
      </c>
      <c r="F180" s="54" t="s">
        <v>392</v>
      </c>
      <c r="G180" s="39">
        <v>38</v>
      </c>
      <c r="H180" s="40"/>
      <c r="I180" s="39"/>
      <c r="J180" s="39"/>
      <c r="K180" s="55"/>
      <c r="L180" s="41"/>
      <c r="M180" s="42"/>
      <c r="N180" s="41">
        <v>3</v>
      </c>
      <c r="O180" s="43">
        <v>9</v>
      </c>
      <c r="P180" s="43">
        <v>5</v>
      </c>
      <c r="Q180" s="43">
        <v>9</v>
      </c>
      <c r="R180" s="43">
        <v>10</v>
      </c>
      <c r="S180" s="43"/>
      <c r="T180" s="43">
        <v>11</v>
      </c>
      <c r="U180" s="43"/>
      <c r="V180" s="42"/>
      <c r="W180" s="42" t="s">
        <v>393</v>
      </c>
      <c r="X180" s="56" t="s">
        <v>335</v>
      </c>
      <c r="Y180" s="42" t="s">
        <v>336</v>
      </c>
      <c r="Z180" s="57" t="str">
        <f t="shared" si="0"/>
        <v>https://www.city.kawagoe.saitama.jp/jigyoshamuke/shogyojoho/jigyohogo.html</v>
      </c>
      <c r="AA180" s="42"/>
      <c r="AB180" s="42"/>
      <c r="AC180" s="42"/>
      <c r="AD180" s="42"/>
      <c r="AE180" s="42"/>
      <c r="AF180" s="42"/>
    </row>
    <row r="181" spans="1:32" ht="150" customHeight="1">
      <c r="A181" s="33">
        <v>176</v>
      </c>
      <c r="B181" s="34">
        <v>2</v>
      </c>
      <c r="C181" s="52" t="s">
        <v>330</v>
      </c>
      <c r="D181" s="53"/>
      <c r="E181" s="37" t="s">
        <v>394</v>
      </c>
      <c r="F181" s="54" t="s">
        <v>395</v>
      </c>
      <c r="G181" s="39">
        <v>11</v>
      </c>
      <c r="H181" s="40"/>
      <c r="I181" s="39" t="s">
        <v>339</v>
      </c>
      <c r="J181" s="39"/>
      <c r="K181" s="55"/>
      <c r="L181" s="41"/>
      <c r="M181" s="42"/>
      <c r="N181" s="41">
        <v>1</v>
      </c>
      <c r="O181" s="43">
        <v>2</v>
      </c>
      <c r="P181" s="43">
        <v>2</v>
      </c>
      <c r="Q181" s="43">
        <v>5</v>
      </c>
      <c r="R181" s="43">
        <v>3</v>
      </c>
      <c r="S181" s="43"/>
      <c r="T181" s="43">
        <v>2</v>
      </c>
      <c r="U181" s="43"/>
      <c r="V181" s="42"/>
      <c r="W181" s="42" t="s">
        <v>396</v>
      </c>
      <c r="X181" s="56" t="s">
        <v>335</v>
      </c>
      <c r="Y181" s="42" t="s">
        <v>336</v>
      </c>
      <c r="Z181" s="57" t="str">
        <f t="shared" si="0"/>
        <v>https://www.city.kawagoe.saitama.jp/jigyoshamuke/shogyojoho/jigyohogo.html</v>
      </c>
      <c r="AA181" s="42"/>
      <c r="AB181" s="42"/>
      <c r="AC181" s="42"/>
      <c r="AD181" s="42"/>
      <c r="AE181" s="42"/>
      <c r="AF181" s="42"/>
    </row>
    <row r="182" spans="1:32" ht="150" customHeight="1">
      <c r="A182" s="33">
        <v>177</v>
      </c>
      <c r="B182" s="34">
        <v>2</v>
      </c>
      <c r="C182" s="52" t="s">
        <v>330</v>
      </c>
      <c r="D182" s="53"/>
      <c r="E182" s="37" t="s">
        <v>397</v>
      </c>
      <c r="F182" s="54" t="s">
        <v>398</v>
      </c>
      <c r="G182" s="39">
        <v>31</v>
      </c>
      <c r="H182" s="40"/>
      <c r="I182" s="39" t="s">
        <v>399</v>
      </c>
      <c r="J182" s="39"/>
      <c r="K182" s="55"/>
      <c r="L182" s="41"/>
      <c r="M182" s="42"/>
      <c r="N182" s="41">
        <v>4</v>
      </c>
      <c r="O182" s="43">
        <v>8</v>
      </c>
      <c r="P182" s="43">
        <v>14</v>
      </c>
      <c r="Q182" s="43">
        <v>9</v>
      </c>
      <c r="R182" s="43">
        <v>7</v>
      </c>
      <c r="S182" s="43"/>
      <c r="T182" s="43">
        <v>2</v>
      </c>
      <c r="U182" s="43"/>
      <c r="V182" s="42"/>
      <c r="W182" s="42" t="s">
        <v>36</v>
      </c>
      <c r="X182" s="56" t="s">
        <v>335</v>
      </c>
      <c r="Y182" s="42" t="s">
        <v>336</v>
      </c>
      <c r="Z182" s="57" t="str">
        <f t="shared" si="0"/>
        <v>https://www.city.kawagoe.saitama.jp/jigyoshamuke/shogyojoho/jigyohogo.html</v>
      </c>
      <c r="AA182" s="42"/>
      <c r="AB182" s="42"/>
      <c r="AC182" s="42"/>
      <c r="AD182" s="42"/>
      <c r="AE182" s="42"/>
      <c r="AF182" s="42"/>
    </row>
    <row r="183" spans="1:32" ht="150" customHeight="1">
      <c r="A183" s="33">
        <v>178</v>
      </c>
      <c r="B183" s="34">
        <v>2</v>
      </c>
      <c r="C183" s="52" t="s">
        <v>330</v>
      </c>
      <c r="D183" s="53"/>
      <c r="E183" s="37" t="s">
        <v>400</v>
      </c>
      <c r="F183" s="54" t="s">
        <v>401</v>
      </c>
      <c r="G183" s="39">
        <v>10</v>
      </c>
      <c r="H183" s="40"/>
      <c r="I183" s="39"/>
      <c r="J183" s="39"/>
      <c r="K183" s="39"/>
      <c r="L183" s="41"/>
      <c r="M183" s="42"/>
      <c r="N183" s="41">
        <v>1</v>
      </c>
      <c r="O183" s="43"/>
      <c r="P183" s="43"/>
      <c r="Q183" s="43"/>
      <c r="R183" s="43"/>
      <c r="S183" s="43"/>
      <c r="T183" s="43">
        <v>10</v>
      </c>
      <c r="U183" s="43"/>
      <c r="V183" s="42"/>
      <c r="W183" s="42" t="s">
        <v>36</v>
      </c>
      <c r="X183" s="56" t="s">
        <v>335</v>
      </c>
      <c r="Y183" s="42" t="s">
        <v>336</v>
      </c>
      <c r="Z183" s="57" t="str">
        <f t="shared" si="0"/>
        <v>https://www.city.kawagoe.saitama.jp/jigyoshamuke/shogyojoho/jigyohogo.html</v>
      </c>
      <c r="AA183" s="42"/>
      <c r="AB183" s="42"/>
      <c r="AC183" s="42"/>
      <c r="AD183" s="42"/>
      <c r="AE183" s="42"/>
      <c r="AF183" s="42"/>
    </row>
    <row r="184" spans="1:32" ht="150" customHeight="1">
      <c r="A184" s="33">
        <v>179</v>
      </c>
      <c r="B184" s="34">
        <v>2</v>
      </c>
      <c r="C184" s="52" t="s">
        <v>330</v>
      </c>
      <c r="D184" s="53"/>
      <c r="E184" s="37" t="s">
        <v>402</v>
      </c>
      <c r="F184" s="54" t="s">
        <v>398</v>
      </c>
      <c r="G184" s="39">
        <v>25</v>
      </c>
      <c r="H184" s="40"/>
      <c r="I184" s="39" t="s">
        <v>339</v>
      </c>
      <c r="J184" s="39"/>
      <c r="K184" s="55"/>
      <c r="L184" s="41"/>
      <c r="M184" s="42"/>
      <c r="N184" s="41">
        <v>1</v>
      </c>
      <c r="O184" s="43">
        <v>6</v>
      </c>
      <c r="P184" s="43">
        <v>7</v>
      </c>
      <c r="Q184" s="43">
        <v>8</v>
      </c>
      <c r="R184" s="43">
        <v>3</v>
      </c>
      <c r="S184" s="43">
        <v>3</v>
      </c>
      <c r="T184" s="43"/>
      <c r="U184" s="43"/>
      <c r="V184" s="42"/>
      <c r="W184" s="42" t="s">
        <v>354</v>
      </c>
      <c r="X184" s="56" t="s">
        <v>335</v>
      </c>
      <c r="Y184" s="42" t="s">
        <v>336</v>
      </c>
      <c r="Z184" s="57" t="str">
        <f t="shared" si="0"/>
        <v>https://www.city.kawagoe.saitama.jp/jigyoshamuke/shogyojoho/jigyohogo.html</v>
      </c>
      <c r="AA184" s="42"/>
      <c r="AB184" s="42"/>
      <c r="AC184" s="42"/>
      <c r="AD184" s="42"/>
      <c r="AE184" s="42"/>
      <c r="AF184" s="42"/>
    </row>
    <row r="185" spans="1:32" ht="150" customHeight="1">
      <c r="A185" s="33">
        <v>180</v>
      </c>
      <c r="B185" s="34">
        <v>2</v>
      </c>
      <c r="C185" s="52" t="s">
        <v>330</v>
      </c>
      <c r="D185" s="53"/>
      <c r="E185" s="37" t="s">
        <v>403</v>
      </c>
      <c r="F185" s="54" t="s">
        <v>404</v>
      </c>
      <c r="G185" s="39">
        <v>66</v>
      </c>
      <c r="H185" s="40"/>
      <c r="I185" s="39" t="s">
        <v>405</v>
      </c>
      <c r="J185" s="39"/>
      <c r="K185" s="55"/>
      <c r="L185" s="41"/>
      <c r="M185" s="42"/>
      <c r="N185" s="41">
        <v>2</v>
      </c>
      <c r="O185" s="43">
        <v>5</v>
      </c>
      <c r="P185" s="43">
        <v>5</v>
      </c>
      <c r="Q185" s="43">
        <v>26</v>
      </c>
      <c r="R185" s="43">
        <v>4</v>
      </c>
      <c r="S185" s="43">
        <v>2</v>
      </c>
      <c r="T185" s="43">
        <v>28</v>
      </c>
      <c r="U185" s="43"/>
      <c r="V185" s="42"/>
      <c r="W185" s="42" t="s">
        <v>36</v>
      </c>
      <c r="X185" s="56" t="s">
        <v>335</v>
      </c>
      <c r="Y185" s="42" t="s">
        <v>336</v>
      </c>
      <c r="Z185" s="57" t="str">
        <f t="shared" si="0"/>
        <v>https://www.city.kawagoe.saitama.jp/jigyoshamuke/shogyojoho/jigyohogo.html</v>
      </c>
      <c r="AA185" s="42"/>
      <c r="AB185" s="42"/>
      <c r="AC185" s="42"/>
      <c r="AD185" s="42"/>
      <c r="AE185" s="42"/>
      <c r="AF185" s="42"/>
    </row>
    <row r="186" spans="1:32" ht="150" customHeight="1">
      <c r="A186" s="33">
        <v>181</v>
      </c>
      <c r="B186" s="34">
        <v>2</v>
      </c>
      <c r="C186" s="52" t="s">
        <v>330</v>
      </c>
      <c r="D186" s="53"/>
      <c r="E186" s="37" t="s">
        <v>406</v>
      </c>
      <c r="F186" s="54" t="s">
        <v>407</v>
      </c>
      <c r="G186" s="39">
        <v>23</v>
      </c>
      <c r="H186" s="40"/>
      <c r="I186" s="39"/>
      <c r="J186" s="39"/>
      <c r="K186" s="55"/>
      <c r="L186" s="41"/>
      <c r="M186" s="42"/>
      <c r="N186" s="41">
        <v>1</v>
      </c>
      <c r="O186" s="43">
        <v>2</v>
      </c>
      <c r="P186" s="43">
        <v>3</v>
      </c>
      <c r="Q186" s="43">
        <v>6</v>
      </c>
      <c r="R186" s="43">
        <v>2</v>
      </c>
      <c r="S186" s="43">
        <v>2</v>
      </c>
      <c r="T186" s="43">
        <v>11</v>
      </c>
      <c r="U186" s="43"/>
      <c r="V186" s="42"/>
      <c r="W186" s="42" t="s">
        <v>36</v>
      </c>
      <c r="X186" s="56" t="s">
        <v>335</v>
      </c>
      <c r="Y186" s="42" t="s">
        <v>336</v>
      </c>
      <c r="Z186" s="57" t="str">
        <f t="shared" si="0"/>
        <v>https://www.city.kawagoe.saitama.jp/jigyoshamuke/shogyojoho/jigyohogo.html</v>
      </c>
      <c r="AA186" s="42"/>
      <c r="AB186" s="42"/>
      <c r="AC186" s="42"/>
      <c r="AD186" s="42"/>
      <c r="AE186" s="42"/>
      <c r="AF186" s="42"/>
    </row>
    <row r="187" spans="1:32" ht="150" customHeight="1">
      <c r="A187" s="33">
        <v>182</v>
      </c>
      <c r="B187" s="34">
        <v>2</v>
      </c>
      <c r="C187" s="52" t="s">
        <v>330</v>
      </c>
      <c r="D187" s="53"/>
      <c r="E187" s="37" t="s">
        <v>408</v>
      </c>
      <c r="F187" s="54" t="s">
        <v>409</v>
      </c>
      <c r="G187" s="39">
        <v>67</v>
      </c>
      <c r="H187" s="40"/>
      <c r="I187" s="39" t="s">
        <v>410</v>
      </c>
      <c r="J187" s="39"/>
      <c r="K187" s="55"/>
      <c r="L187" s="41"/>
      <c r="M187" s="42"/>
      <c r="N187" s="41">
        <v>1</v>
      </c>
      <c r="O187" s="43">
        <v>2</v>
      </c>
      <c r="P187" s="43">
        <v>7</v>
      </c>
      <c r="Q187" s="43">
        <v>7</v>
      </c>
      <c r="R187" s="43">
        <v>25</v>
      </c>
      <c r="S187" s="43">
        <v>2</v>
      </c>
      <c r="T187" s="43">
        <v>30</v>
      </c>
      <c r="U187" s="43"/>
      <c r="V187" s="42"/>
      <c r="W187" s="42" t="s">
        <v>36</v>
      </c>
      <c r="X187" s="56" t="s">
        <v>335</v>
      </c>
      <c r="Y187" s="42" t="s">
        <v>336</v>
      </c>
      <c r="Z187" s="57" t="str">
        <f t="shared" si="0"/>
        <v>https://www.city.kawagoe.saitama.jp/jigyoshamuke/shogyojoho/jigyohogo.html</v>
      </c>
      <c r="AA187" s="42"/>
      <c r="AB187" s="42"/>
      <c r="AC187" s="42"/>
      <c r="AD187" s="42"/>
      <c r="AE187" s="42"/>
      <c r="AF187" s="42"/>
    </row>
    <row r="188" spans="1:32" ht="150" customHeight="1">
      <c r="A188" s="33">
        <v>183</v>
      </c>
      <c r="B188" s="34">
        <v>2</v>
      </c>
      <c r="C188" s="52" t="s">
        <v>330</v>
      </c>
      <c r="D188" s="53"/>
      <c r="E188" s="37" t="s">
        <v>411</v>
      </c>
      <c r="F188" s="54" t="s">
        <v>412</v>
      </c>
      <c r="G188" s="39">
        <v>36</v>
      </c>
      <c r="H188" s="40"/>
      <c r="I188" s="39" t="s">
        <v>405</v>
      </c>
      <c r="J188" s="39"/>
      <c r="K188" s="55"/>
      <c r="L188" s="41"/>
      <c r="M188" s="42"/>
      <c r="N188" s="41">
        <v>1</v>
      </c>
      <c r="O188" s="43">
        <v>3</v>
      </c>
      <c r="P188" s="43">
        <v>8</v>
      </c>
      <c r="Q188" s="43">
        <v>13</v>
      </c>
      <c r="R188" s="43">
        <v>6</v>
      </c>
      <c r="S188" s="43">
        <v>1</v>
      </c>
      <c r="T188" s="43">
        <v>5</v>
      </c>
      <c r="U188" s="43"/>
      <c r="V188" s="42"/>
      <c r="W188" s="42" t="s">
        <v>413</v>
      </c>
      <c r="X188" s="56" t="s">
        <v>335</v>
      </c>
      <c r="Y188" s="42" t="s">
        <v>336</v>
      </c>
      <c r="Z188" s="57" t="str">
        <f t="shared" si="0"/>
        <v>https://www.city.kawagoe.saitama.jp/jigyoshamuke/shogyojoho/jigyohogo.html</v>
      </c>
      <c r="AA188" s="42"/>
      <c r="AB188" s="42"/>
      <c r="AC188" s="42"/>
      <c r="AD188" s="42"/>
      <c r="AE188" s="42"/>
      <c r="AF188" s="42"/>
    </row>
    <row r="189" spans="1:32" ht="150" customHeight="1">
      <c r="A189" s="33">
        <v>184</v>
      </c>
      <c r="B189" s="34">
        <v>2</v>
      </c>
      <c r="C189" s="52" t="s">
        <v>330</v>
      </c>
      <c r="D189" s="53"/>
      <c r="E189" s="37" t="s">
        <v>414</v>
      </c>
      <c r="F189" s="54" t="s">
        <v>415</v>
      </c>
      <c r="G189" s="39">
        <v>10</v>
      </c>
      <c r="H189" s="40"/>
      <c r="I189" s="39"/>
      <c r="J189" s="39"/>
      <c r="K189" s="39"/>
      <c r="L189" s="41"/>
      <c r="M189" s="42"/>
      <c r="N189" s="41">
        <v>3</v>
      </c>
      <c r="O189" s="43">
        <v>1</v>
      </c>
      <c r="P189" s="43">
        <v>2</v>
      </c>
      <c r="Q189" s="43">
        <v>1</v>
      </c>
      <c r="R189" s="43">
        <v>6</v>
      </c>
      <c r="S189" s="43"/>
      <c r="T189" s="43">
        <v>1</v>
      </c>
      <c r="U189" s="43"/>
      <c r="V189" s="42"/>
      <c r="W189" s="42" t="s">
        <v>36</v>
      </c>
      <c r="X189" s="56" t="s">
        <v>335</v>
      </c>
      <c r="Y189" s="42" t="s">
        <v>336</v>
      </c>
      <c r="Z189" s="57" t="str">
        <f t="shared" si="0"/>
        <v>https://www.city.kawagoe.saitama.jp/jigyoshamuke/shogyojoho/jigyohogo.html</v>
      </c>
      <c r="AA189" s="42"/>
      <c r="AB189" s="42"/>
      <c r="AC189" s="42"/>
      <c r="AD189" s="42"/>
      <c r="AE189" s="42"/>
      <c r="AF189" s="42"/>
    </row>
    <row r="190" spans="1:32" ht="150" customHeight="1">
      <c r="A190" s="33">
        <v>185</v>
      </c>
      <c r="B190" s="34">
        <v>2</v>
      </c>
      <c r="C190" s="52" t="s">
        <v>330</v>
      </c>
      <c r="D190" s="53"/>
      <c r="E190" s="37" t="s">
        <v>416</v>
      </c>
      <c r="F190" s="54" t="s">
        <v>341</v>
      </c>
      <c r="G190" s="39">
        <v>18</v>
      </c>
      <c r="H190" s="40"/>
      <c r="I190" s="39" t="s">
        <v>339</v>
      </c>
      <c r="J190" s="39"/>
      <c r="K190" s="55"/>
      <c r="L190" s="41"/>
      <c r="M190" s="42"/>
      <c r="N190" s="41">
        <v>3</v>
      </c>
      <c r="O190" s="43">
        <v>1</v>
      </c>
      <c r="P190" s="43">
        <v>2</v>
      </c>
      <c r="Q190" s="43">
        <v>1</v>
      </c>
      <c r="R190" s="43"/>
      <c r="S190" s="43">
        <v>1</v>
      </c>
      <c r="T190" s="43">
        <v>16</v>
      </c>
      <c r="U190" s="43"/>
      <c r="V190" s="42"/>
      <c r="W190" s="42" t="s">
        <v>36</v>
      </c>
      <c r="X190" s="56" t="s">
        <v>335</v>
      </c>
      <c r="Y190" s="42" t="s">
        <v>336</v>
      </c>
      <c r="Z190" s="57" t="str">
        <f>HYPERLINK("#", "https://www.city.kawagoe.saitama.jp/jigyoshamuke/shogyojoho/jigyohogo.html")</f>
        <v>https://www.city.kawagoe.saitama.jp/jigyoshamuke/shogyojoho/jigyohogo.html</v>
      </c>
      <c r="AA190" s="42"/>
      <c r="AB190" s="42"/>
      <c r="AC190" s="42"/>
      <c r="AD190" s="42"/>
      <c r="AE190" s="42"/>
      <c r="AF190" s="42"/>
    </row>
    <row r="191" spans="1:32" ht="150" customHeight="1">
      <c r="A191" s="33">
        <v>186</v>
      </c>
      <c r="B191" s="34">
        <v>2</v>
      </c>
      <c r="C191" s="52" t="s">
        <v>330</v>
      </c>
      <c r="D191" s="53"/>
      <c r="E191" s="37" t="s">
        <v>417</v>
      </c>
      <c r="F191" s="54" t="s">
        <v>418</v>
      </c>
      <c r="G191" s="39">
        <v>51</v>
      </c>
      <c r="H191" s="40"/>
      <c r="I191" s="39" t="s">
        <v>339</v>
      </c>
      <c r="J191" s="39"/>
      <c r="K191" s="55"/>
      <c r="L191" s="41"/>
      <c r="M191" s="42"/>
      <c r="N191" s="41">
        <v>2</v>
      </c>
      <c r="O191" s="43">
        <v>5</v>
      </c>
      <c r="P191" s="43">
        <v>5</v>
      </c>
      <c r="Q191" s="43">
        <v>5</v>
      </c>
      <c r="R191" s="43">
        <v>10</v>
      </c>
      <c r="S191" s="43">
        <v>2</v>
      </c>
      <c r="T191" s="43">
        <v>24</v>
      </c>
      <c r="U191" s="43"/>
      <c r="V191" s="42"/>
      <c r="W191" s="42" t="s">
        <v>419</v>
      </c>
      <c r="X191" s="56" t="s">
        <v>335</v>
      </c>
      <c r="Y191" s="42" t="s">
        <v>336</v>
      </c>
      <c r="Z191" s="57" t="str">
        <f>HYPERLINK("#", "https://www.city.kawagoe.saitama.jp/jigyoshamuke/shogyojoho/jigyohogo.html")</f>
        <v>https://www.city.kawagoe.saitama.jp/jigyoshamuke/shogyojoho/jigyohogo.html</v>
      </c>
      <c r="AA191" s="42"/>
      <c r="AB191" s="42"/>
      <c r="AC191" s="42"/>
      <c r="AD191" s="42"/>
      <c r="AE191" s="42"/>
      <c r="AF191" s="42"/>
    </row>
    <row r="192" spans="1:32" ht="150" customHeight="1">
      <c r="A192" s="33">
        <v>187</v>
      </c>
      <c r="B192" s="34">
        <v>2</v>
      </c>
      <c r="C192" s="52" t="s">
        <v>330</v>
      </c>
      <c r="D192" s="53"/>
      <c r="E192" s="37" t="s">
        <v>420</v>
      </c>
      <c r="F192" s="59" t="s">
        <v>421</v>
      </c>
      <c r="G192" s="39">
        <v>35</v>
      </c>
      <c r="H192" s="40"/>
      <c r="I192" s="39" t="s">
        <v>422</v>
      </c>
      <c r="J192" s="39"/>
      <c r="K192" s="55"/>
      <c r="L192" s="41"/>
      <c r="M192" s="42"/>
      <c r="N192" s="41" t="s">
        <v>346</v>
      </c>
      <c r="O192" s="43">
        <v>7</v>
      </c>
      <c r="P192" s="43">
        <v>1</v>
      </c>
      <c r="Q192" s="43">
        <v>16</v>
      </c>
      <c r="R192" s="43">
        <v>6</v>
      </c>
      <c r="S192" s="43"/>
      <c r="T192" s="43">
        <v>7</v>
      </c>
      <c r="U192" s="43"/>
      <c r="V192" s="42"/>
      <c r="W192" s="42" t="s">
        <v>423</v>
      </c>
      <c r="X192" s="56" t="s">
        <v>335</v>
      </c>
      <c r="Y192" s="42" t="s">
        <v>336</v>
      </c>
      <c r="Z192" s="57" t="str">
        <f>HYPERLINK("#", "https://www.city.kawagoe.saitama.jp/jigyoshamuke/shogyojoho/jigyohogo.html")</f>
        <v>https://www.city.kawagoe.saitama.jp/jigyoshamuke/shogyojoho/jigyohogo.html</v>
      </c>
      <c r="AA192" s="42"/>
      <c r="AB192" s="42"/>
      <c r="AC192" s="42"/>
      <c r="AD192" s="42"/>
      <c r="AE192" s="42"/>
      <c r="AF192" s="42"/>
    </row>
    <row r="193" spans="1:32" ht="150" customHeight="1">
      <c r="A193" s="33">
        <v>188</v>
      </c>
      <c r="B193" s="34">
        <v>2</v>
      </c>
      <c r="C193" s="52" t="s">
        <v>330</v>
      </c>
      <c r="D193" s="53"/>
      <c r="E193" s="37" t="s">
        <v>424</v>
      </c>
      <c r="F193" s="54" t="s">
        <v>381</v>
      </c>
      <c r="G193" s="39">
        <v>24</v>
      </c>
      <c r="H193" s="40"/>
      <c r="I193" s="39" t="s">
        <v>422</v>
      </c>
      <c r="J193" s="39"/>
      <c r="K193" s="55"/>
      <c r="L193" s="41"/>
      <c r="M193" s="42"/>
      <c r="N193" s="41">
        <v>4</v>
      </c>
      <c r="O193" s="43">
        <v>3</v>
      </c>
      <c r="P193" s="43">
        <v>7</v>
      </c>
      <c r="Q193" s="43">
        <v>11</v>
      </c>
      <c r="R193" s="43">
        <v>1</v>
      </c>
      <c r="S193" s="43"/>
      <c r="T193" s="43">
        <v>2</v>
      </c>
      <c r="U193" s="43"/>
      <c r="V193" s="42"/>
      <c r="W193" s="42" t="s">
        <v>425</v>
      </c>
      <c r="X193" s="56" t="s">
        <v>335</v>
      </c>
      <c r="Y193" s="42" t="s">
        <v>336</v>
      </c>
      <c r="Z193" s="57" t="str">
        <f t="shared" ref="Z193:Z200" si="1">HYPERLINK("#", "https://www.city.kawagoe.saitama.jp/jigyoshamuke/shogyojoho/jigyohogo.html")</f>
        <v>https://www.city.kawagoe.saitama.jp/jigyoshamuke/shogyojoho/jigyohogo.html</v>
      </c>
      <c r="AA193" s="42"/>
      <c r="AB193" s="42"/>
      <c r="AC193" s="42"/>
      <c r="AD193" s="42"/>
      <c r="AE193" s="42"/>
      <c r="AF193" s="42"/>
    </row>
    <row r="194" spans="1:32" ht="150" customHeight="1">
      <c r="A194" s="33">
        <v>189</v>
      </c>
      <c r="B194" s="34">
        <v>2</v>
      </c>
      <c r="C194" s="52" t="s">
        <v>330</v>
      </c>
      <c r="D194" s="53"/>
      <c r="E194" s="37" t="s">
        <v>426</v>
      </c>
      <c r="F194" s="54" t="s">
        <v>427</v>
      </c>
      <c r="G194" s="39">
        <v>69</v>
      </c>
      <c r="H194" s="40"/>
      <c r="I194" s="39" t="s">
        <v>428</v>
      </c>
      <c r="J194" s="39"/>
      <c r="K194" s="55"/>
      <c r="L194" s="41"/>
      <c r="M194" s="42"/>
      <c r="N194" s="41">
        <v>2</v>
      </c>
      <c r="O194" s="43">
        <v>15</v>
      </c>
      <c r="P194" s="43"/>
      <c r="Q194" s="43">
        <v>10</v>
      </c>
      <c r="R194" s="43">
        <v>20</v>
      </c>
      <c r="S194" s="43"/>
      <c r="T194" s="43">
        <v>24</v>
      </c>
      <c r="U194" s="43"/>
      <c r="V194" s="42"/>
      <c r="W194" s="42" t="s">
        <v>429</v>
      </c>
      <c r="X194" s="56" t="s">
        <v>335</v>
      </c>
      <c r="Y194" s="42" t="s">
        <v>336</v>
      </c>
      <c r="Z194" s="57" t="str">
        <f t="shared" si="1"/>
        <v>https://www.city.kawagoe.saitama.jp/jigyoshamuke/shogyojoho/jigyohogo.html</v>
      </c>
      <c r="AA194" s="42"/>
      <c r="AB194" s="42"/>
      <c r="AC194" s="42"/>
      <c r="AD194" s="42"/>
      <c r="AE194" s="42"/>
      <c r="AF194" s="42"/>
    </row>
    <row r="195" spans="1:32" ht="150" customHeight="1">
      <c r="A195" s="33">
        <v>190</v>
      </c>
      <c r="B195" s="34">
        <v>2</v>
      </c>
      <c r="C195" s="52" t="s">
        <v>330</v>
      </c>
      <c r="D195" s="53"/>
      <c r="E195" s="37" t="s">
        <v>430</v>
      </c>
      <c r="F195" s="54" t="s">
        <v>381</v>
      </c>
      <c r="G195" s="39">
        <v>35</v>
      </c>
      <c r="H195" s="40"/>
      <c r="I195" s="39"/>
      <c r="J195" s="39"/>
      <c r="K195" s="55"/>
      <c r="L195" s="41"/>
      <c r="M195" s="42"/>
      <c r="N195" s="41">
        <v>4</v>
      </c>
      <c r="O195" s="43">
        <v>2</v>
      </c>
      <c r="P195" s="43">
        <v>8</v>
      </c>
      <c r="Q195" s="43">
        <v>7</v>
      </c>
      <c r="R195" s="43">
        <v>3</v>
      </c>
      <c r="S195" s="43">
        <v>2</v>
      </c>
      <c r="T195" s="43"/>
      <c r="U195" s="43"/>
      <c r="V195" s="42"/>
      <c r="W195" s="42" t="s">
        <v>36</v>
      </c>
      <c r="X195" s="56" t="s">
        <v>335</v>
      </c>
      <c r="Y195" s="42" t="s">
        <v>336</v>
      </c>
      <c r="Z195" s="57" t="str">
        <f t="shared" si="1"/>
        <v>https://www.city.kawagoe.saitama.jp/jigyoshamuke/shogyojoho/jigyohogo.html</v>
      </c>
      <c r="AA195" s="42"/>
      <c r="AB195" s="42"/>
      <c r="AC195" s="42"/>
      <c r="AD195" s="42"/>
      <c r="AE195" s="42"/>
      <c r="AF195" s="42"/>
    </row>
    <row r="196" spans="1:32" ht="150" customHeight="1">
      <c r="A196" s="33">
        <v>191</v>
      </c>
      <c r="B196" s="34">
        <v>2</v>
      </c>
      <c r="C196" s="52" t="s">
        <v>330</v>
      </c>
      <c r="D196" s="53"/>
      <c r="E196" s="37" t="s">
        <v>431</v>
      </c>
      <c r="F196" s="59" t="s">
        <v>432</v>
      </c>
      <c r="G196" s="39">
        <v>29</v>
      </c>
      <c r="H196" s="40"/>
      <c r="I196" s="39" t="s">
        <v>339</v>
      </c>
      <c r="J196" s="39"/>
      <c r="K196" s="39"/>
      <c r="L196" s="41"/>
      <c r="M196" s="42"/>
      <c r="N196" s="41">
        <v>2</v>
      </c>
      <c r="O196" s="43">
        <v>1</v>
      </c>
      <c r="P196" s="43">
        <v>2</v>
      </c>
      <c r="Q196" s="43">
        <v>9</v>
      </c>
      <c r="R196" s="43">
        <v>4</v>
      </c>
      <c r="S196" s="43">
        <v>1</v>
      </c>
      <c r="T196" s="43">
        <v>18</v>
      </c>
      <c r="U196" s="43"/>
      <c r="V196" s="42"/>
      <c r="W196" s="42" t="s">
        <v>433</v>
      </c>
      <c r="X196" s="56" t="s">
        <v>335</v>
      </c>
      <c r="Y196" s="42" t="s">
        <v>336</v>
      </c>
      <c r="Z196" s="57" t="str">
        <f t="shared" si="1"/>
        <v>https://www.city.kawagoe.saitama.jp/jigyoshamuke/shogyojoho/jigyohogo.html</v>
      </c>
      <c r="AA196" s="42"/>
      <c r="AB196" s="42"/>
      <c r="AC196" s="42"/>
      <c r="AD196" s="42"/>
      <c r="AE196" s="42"/>
      <c r="AF196" s="42"/>
    </row>
    <row r="197" spans="1:32" ht="150" customHeight="1">
      <c r="A197" s="33">
        <v>192</v>
      </c>
      <c r="B197" s="34">
        <v>2</v>
      </c>
      <c r="C197" s="52" t="s">
        <v>330</v>
      </c>
      <c r="D197" s="53"/>
      <c r="E197" s="37" t="s">
        <v>434</v>
      </c>
      <c r="F197" s="54" t="s">
        <v>435</v>
      </c>
      <c r="G197" s="39">
        <v>30</v>
      </c>
      <c r="H197" s="40"/>
      <c r="I197" s="39"/>
      <c r="J197" s="39"/>
      <c r="K197" s="39"/>
      <c r="L197" s="41"/>
      <c r="M197" s="42"/>
      <c r="N197" s="41">
        <v>3</v>
      </c>
      <c r="O197" s="43">
        <v>7</v>
      </c>
      <c r="P197" s="43">
        <v>9</v>
      </c>
      <c r="Q197" s="43">
        <v>4</v>
      </c>
      <c r="R197" s="43">
        <v>4</v>
      </c>
      <c r="S197" s="43"/>
      <c r="T197" s="43">
        <v>6</v>
      </c>
      <c r="U197" s="43"/>
      <c r="V197" s="42"/>
      <c r="W197" s="42" t="s">
        <v>436</v>
      </c>
      <c r="X197" s="56" t="s">
        <v>335</v>
      </c>
      <c r="Y197" s="42" t="s">
        <v>336</v>
      </c>
      <c r="Z197" s="57" t="str">
        <f t="shared" si="1"/>
        <v>https://www.city.kawagoe.saitama.jp/jigyoshamuke/shogyojoho/jigyohogo.html</v>
      </c>
      <c r="AA197" s="42"/>
      <c r="AB197" s="42"/>
      <c r="AC197" s="42"/>
      <c r="AD197" s="42"/>
      <c r="AE197" s="42"/>
      <c r="AF197" s="42"/>
    </row>
    <row r="198" spans="1:32" ht="150" customHeight="1">
      <c r="A198" s="33">
        <v>193</v>
      </c>
      <c r="B198" s="34">
        <v>2</v>
      </c>
      <c r="C198" s="52" t="s">
        <v>330</v>
      </c>
      <c r="D198" s="53"/>
      <c r="E198" s="37" t="s">
        <v>437</v>
      </c>
      <c r="F198" s="54" t="s">
        <v>438</v>
      </c>
      <c r="G198" s="39">
        <v>23</v>
      </c>
      <c r="H198" s="40"/>
      <c r="I198" s="39" t="s">
        <v>345</v>
      </c>
      <c r="J198" s="39"/>
      <c r="K198" s="55"/>
      <c r="L198" s="41"/>
      <c r="M198" s="42"/>
      <c r="N198" s="41">
        <v>1</v>
      </c>
      <c r="O198" s="43">
        <v>1</v>
      </c>
      <c r="P198" s="43"/>
      <c r="Q198" s="43">
        <v>2</v>
      </c>
      <c r="R198" s="43">
        <v>2</v>
      </c>
      <c r="S198" s="43">
        <v>1</v>
      </c>
      <c r="T198" s="43">
        <v>17</v>
      </c>
      <c r="U198" s="43"/>
      <c r="V198" s="42"/>
      <c r="W198" s="42" t="s">
        <v>36</v>
      </c>
      <c r="X198" s="56" t="s">
        <v>335</v>
      </c>
      <c r="Y198" s="42" t="s">
        <v>336</v>
      </c>
      <c r="Z198" s="57" t="str">
        <f t="shared" si="1"/>
        <v>https://www.city.kawagoe.saitama.jp/jigyoshamuke/shogyojoho/jigyohogo.html</v>
      </c>
      <c r="AA198" s="42"/>
      <c r="AB198" s="42"/>
      <c r="AC198" s="42"/>
      <c r="AD198" s="42"/>
      <c r="AE198" s="42"/>
      <c r="AF198" s="42"/>
    </row>
    <row r="199" spans="1:32" ht="150" customHeight="1">
      <c r="A199" s="33">
        <v>194</v>
      </c>
      <c r="B199" s="34">
        <v>2</v>
      </c>
      <c r="C199" s="52" t="s">
        <v>330</v>
      </c>
      <c r="D199" s="53"/>
      <c r="E199" s="37" t="s">
        <v>439</v>
      </c>
      <c r="F199" s="54" t="s">
        <v>440</v>
      </c>
      <c r="G199" s="39">
        <v>17</v>
      </c>
      <c r="H199" s="40"/>
      <c r="I199" s="39" t="s">
        <v>345</v>
      </c>
      <c r="J199" s="39"/>
      <c r="K199" s="55"/>
      <c r="L199" s="41"/>
      <c r="M199" s="42"/>
      <c r="N199" s="41">
        <v>2</v>
      </c>
      <c r="O199" s="43">
        <v>2</v>
      </c>
      <c r="P199" s="43">
        <v>1</v>
      </c>
      <c r="Q199" s="43">
        <v>17</v>
      </c>
      <c r="R199" s="43">
        <v>3</v>
      </c>
      <c r="S199" s="43"/>
      <c r="T199" s="43"/>
      <c r="U199" s="43"/>
      <c r="V199" s="42"/>
      <c r="W199" s="42" t="s">
        <v>441</v>
      </c>
      <c r="X199" s="56" t="s">
        <v>335</v>
      </c>
      <c r="Y199" s="42" t="s">
        <v>336</v>
      </c>
      <c r="Z199" s="57" t="str">
        <f t="shared" si="1"/>
        <v>https://www.city.kawagoe.saitama.jp/jigyoshamuke/shogyojoho/jigyohogo.html</v>
      </c>
      <c r="AA199" s="42"/>
      <c r="AB199" s="42"/>
      <c r="AC199" s="42"/>
      <c r="AD199" s="42"/>
      <c r="AE199" s="42"/>
      <c r="AF199" s="42"/>
    </row>
    <row r="200" spans="1:32" ht="150" customHeight="1">
      <c r="A200" s="33">
        <v>195</v>
      </c>
      <c r="B200" s="34">
        <v>2</v>
      </c>
      <c r="C200" s="52" t="s">
        <v>330</v>
      </c>
      <c r="D200" s="53"/>
      <c r="E200" s="37" t="s">
        <v>442</v>
      </c>
      <c r="F200" s="54" t="s">
        <v>443</v>
      </c>
      <c r="G200" s="39"/>
      <c r="H200" s="40"/>
      <c r="I200" s="39"/>
      <c r="J200" s="39"/>
      <c r="K200" s="39"/>
      <c r="L200" s="41"/>
      <c r="M200" s="42"/>
      <c r="N200" s="41"/>
      <c r="O200" s="43"/>
      <c r="P200" s="43"/>
      <c r="Q200" s="43"/>
      <c r="R200" s="43"/>
      <c r="S200" s="43"/>
      <c r="T200" s="43"/>
      <c r="U200" s="43"/>
      <c r="V200" s="42"/>
      <c r="W200" s="42" t="s">
        <v>36</v>
      </c>
      <c r="X200" s="56" t="s">
        <v>335</v>
      </c>
      <c r="Y200" s="42" t="s">
        <v>336</v>
      </c>
      <c r="Z200" s="57" t="str">
        <f t="shared" si="1"/>
        <v>https://www.city.kawagoe.saitama.jp/jigyoshamuke/shogyojoho/jigyohogo.html</v>
      </c>
      <c r="AA200" s="42"/>
      <c r="AB200" s="42"/>
      <c r="AC200" s="42"/>
      <c r="AD200" s="42"/>
      <c r="AE200" s="42"/>
      <c r="AF200" s="42"/>
    </row>
    <row r="201" spans="1:32" ht="200.1" customHeight="1">
      <c r="A201" s="33">
        <v>196</v>
      </c>
      <c r="B201" s="34">
        <v>3</v>
      </c>
      <c r="C201" s="52" t="s">
        <v>444</v>
      </c>
      <c r="D201" s="53"/>
      <c r="E201" s="37" t="s">
        <v>445</v>
      </c>
      <c r="F201" s="56" t="s">
        <v>446</v>
      </c>
      <c r="G201" s="39">
        <v>18</v>
      </c>
      <c r="H201" s="40">
        <v>31370</v>
      </c>
      <c r="I201" s="39"/>
      <c r="J201" s="39"/>
      <c r="K201" s="39" t="s">
        <v>447</v>
      </c>
      <c r="L201" s="60"/>
      <c r="M201" s="56"/>
      <c r="N201" s="41" t="s">
        <v>448</v>
      </c>
      <c r="O201" s="43"/>
      <c r="P201" s="43"/>
      <c r="Q201" s="43"/>
      <c r="R201" s="43"/>
      <c r="S201" s="43"/>
      <c r="T201" s="43"/>
      <c r="U201" s="43"/>
      <c r="V201" s="42"/>
      <c r="W201" s="42" t="s">
        <v>449</v>
      </c>
      <c r="X201" s="42" t="s">
        <v>450</v>
      </c>
      <c r="Y201" s="42" t="s">
        <v>451</v>
      </c>
      <c r="Z201" s="57" t="str">
        <f t="shared" ref="Z201:Z230" si="2">HYPERLINK("#", "https://www.city.kumagaya.lg.jp/about/soshiki/sangyo/shogyokanko/s-oshirase/akitenpo.html")</f>
        <v>https://www.city.kumagaya.lg.jp/about/soshiki/sangyo/shogyokanko/s-oshirase/akitenpo.html</v>
      </c>
      <c r="AA201" s="42"/>
      <c r="AB201" s="42"/>
      <c r="AC201" s="42"/>
      <c r="AD201" s="42"/>
      <c r="AE201" s="42"/>
      <c r="AF201" s="42"/>
    </row>
    <row r="202" spans="1:32" ht="200.1" customHeight="1">
      <c r="A202" s="33">
        <v>197</v>
      </c>
      <c r="B202" s="34">
        <v>3</v>
      </c>
      <c r="C202" s="52" t="s">
        <v>444</v>
      </c>
      <c r="D202" s="53"/>
      <c r="E202" s="37" t="s">
        <v>308</v>
      </c>
      <c r="F202" s="56" t="s">
        <v>452</v>
      </c>
      <c r="G202" s="39">
        <v>11</v>
      </c>
      <c r="H202" s="40">
        <v>21641</v>
      </c>
      <c r="I202" s="39"/>
      <c r="J202" s="39"/>
      <c r="K202" s="39" t="s">
        <v>453</v>
      </c>
      <c r="L202" s="41" t="s">
        <v>454</v>
      </c>
      <c r="M202" s="56"/>
      <c r="N202" s="41" t="s">
        <v>455</v>
      </c>
      <c r="O202" s="43"/>
      <c r="P202" s="43"/>
      <c r="Q202" s="43"/>
      <c r="R202" s="43"/>
      <c r="S202" s="43"/>
      <c r="T202" s="43"/>
      <c r="U202" s="43"/>
      <c r="V202" s="42" t="s">
        <v>456</v>
      </c>
      <c r="W202" s="42" t="s">
        <v>457</v>
      </c>
      <c r="X202" s="42" t="s">
        <v>450</v>
      </c>
      <c r="Y202" s="42" t="s">
        <v>451</v>
      </c>
      <c r="Z202" s="57" t="str">
        <f t="shared" si="2"/>
        <v>https://www.city.kumagaya.lg.jp/about/soshiki/sangyo/shogyokanko/s-oshirase/akitenpo.html</v>
      </c>
      <c r="AA202" s="42"/>
      <c r="AB202" s="42"/>
      <c r="AC202" s="42"/>
      <c r="AD202" s="42"/>
      <c r="AE202" s="42"/>
      <c r="AF202" s="42"/>
    </row>
    <row r="203" spans="1:32" ht="200.1" customHeight="1">
      <c r="A203" s="33">
        <v>198</v>
      </c>
      <c r="B203" s="34">
        <v>3</v>
      </c>
      <c r="C203" s="52" t="s">
        <v>444</v>
      </c>
      <c r="D203" s="53"/>
      <c r="E203" s="37" t="s">
        <v>458</v>
      </c>
      <c r="F203" s="56" t="s">
        <v>459</v>
      </c>
      <c r="G203" s="39">
        <v>24</v>
      </c>
      <c r="H203" s="40">
        <v>25385</v>
      </c>
      <c r="I203" s="39"/>
      <c r="J203" s="39"/>
      <c r="K203" s="39" t="s">
        <v>460</v>
      </c>
      <c r="L203" s="41" t="s">
        <v>461</v>
      </c>
      <c r="M203" s="56"/>
      <c r="N203" s="41" t="s">
        <v>462</v>
      </c>
      <c r="O203" s="43"/>
      <c r="P203" s="43"/>
      <c r="Q203" s="43"/>
      <c r="R203" s="43"/>
      <c r="S203" s="43"/>
      <c r="T203" s="43"/>
      <c r="U203" s="43"/>
      <c r="V203" s="42"/>
      <c r="W203" s="42" t="s">
        <v>463</v>
      </c>
      <c r="X203" s="42" t="s">
        <v>450</v>
      </c>
      <c r="Y203" s="42" t="s">
        <v>451</v>
      </c>
      <c r="Z203" s="57" t="str">
        <f t="shared" si="2"/>
        <v>https://www.city.kumagaya.lg.jp/about/soshiki/sangyo/shogyokanko/s-oshirase/akitenpo.html</v>
      </c>
      <c r="AA203" s="42"/>
      <c r="AB203" s="42"/>
      <c r="AC203" s="42"/>
      <c r="AD203" s="42"/>
      <c r="AE203" s="42"/>
      <c r="AF203" s="42"/>
    </row>
    <row r="204" spans="1:32" ht="200.1" customHeight="1">
      <c r="A204" s="33">
        <v>199</v>
      </c>
      <c r="B204" s="34">
        <v>3</v>
      </c>
      <c r="C204" s="52" t="s">
        <v>444</v>
      </c>
      <c r="D204" s="53"/>
      <c r="E204" s="37" t="s">
        <v>464</v>
      </c>
      <c r="F204" s="56" t="s">
        <v>465</v>
      </c>
      <c r="G204" s="39">
        <v>10</v>
      </c>
      <c r="H204" s="40">
        <v>23132</v>
      </c>
      <c r="I204" s="39"/>
      <c r="J204" s="39"/>
      <c r="K204" s="39" t="s">
        <v>453</v>
      </c>
      <c r="L204" s="41" t="s">
        <v>466</v>
      </c>
      <c r="M204" s="56"/>
      <c r="N204" s="41" t="s">
        <v>467</v>
      </c>
      <c r="O204" s="43"/>
      <c r="P204" s="43"/>
      <c r="Q204" s="43"/>
      <c r="R204" s="43"/>
      <c r="S204" s="43"/>
      <c r="T204" s="43"/>
      <c r="U204" s="43"/>
      <c r="V204" s="42"/>
      <c r="W204" s="42" t="s">
        <v>468</v>
      </c>
      <c r="X204" s="42" t="s">
        <v>450</v>
      </c>
      <c r="Y204" s="42" t="s">
        <v>451</v>
      </c>
      <c r="Z204" s="57" t="str">
        <f t="shared" si="2"/>
        <v>https://www.city.kumagaya.lg.jp/about/soshiki/sangyo/shogyokanko/s-oshirase/akitenpo.html</v>
      </c>
      <c r="AA204" s="42"/>
      <c r="AB204" s="42"/>
      <c r="AC204" s="42"/>
      <c r="AD204" s="42"/>
      <c r="AE204" s="42"/>
      <c r="AF204" s="42"/>
    </row>
    <row r="205" spans="1:32" ht="200.1" customHeight="1">
      <c r="A205" s="33">
        <v>200</v>
      </c>
      <c r="B205" s="34">
        <v>3</v>
      </c>
      <c r="C205" s="52" t="s">
        <v>444</v>
      </c>
      <c r="D205" s="53"/>
      <c r="E205" s="37" t="s">
        <v>469</v>
      </c>
      <c r="F205" s="56" t="s">
        <v>470</v>
      </c>
      <c r="G205" s="39">
        <v>43</v>
      </c>
      <c r="H205" s="40">
        <v>26794</v>
      </c>
      <c r="I205" s="39"/>
      <c r="J205" s="39"/>
      <c r="K205" s="39" t="s">
        <v>471</v>
      </c>
      <c r="L205" s="41"/>
      <c r="M205" s="56" t="s">
        <v>472</v>
      </c>
      <c r="N205" s="41" t="s">
        <v>462</v>
      </c>
      <c r="O205" s="43"/>
      <c r="P205" s="43"/>
      <c r="Q205" s="43"/>
      <c r="R205" s="43"/>
      <c r="S205" s="43"/>
      <c r="T205" s="43"/>
      <c r="U205" s="43"/>
      <c r="V205" s="42"/>
      <c r="W205" s="42" t="s">
        <v>36</v>
      </c>
      <c r="X205" s="42" t="s">
        <v>450</v>
      </c>
      <c r="Y205" s="42" t="s">
        <v>451</v>
      </c>
      <c r="Z205" s="57" t="str">
        <f t="shared" si="2"/>
        <v>https://www.city.kumagaya.lg.jp/about/soshiki/sangyo/shogyokanko/s-oshirase/akitenpo.html</v>
      </c>
      <c r="AA205" s="42"/>
      <c r="AB205" s="42"/>
      <c r="AC205" s="42"/>
      <c r="AD205" s="42"/>
      <c r="AE205" s="42"/>
      <c r="AF205" s="42"/>
    </row>
    <row r="206" spans="1:32" ht="200.1" customHeight="1">
      <c r="A206" s="33">
        <v>201</v>
      </c>
      <c r="B206" s="34">
        <v>3</v>
      </c>
      <c r="C206" s="52" t="s">
        <v>444</v>
      </c>
      <c r="D206" s="53"/>
      <c r="E206" s="37" t="s">
        <v>473</v>
      </c>
      <c r="F206" s="56" t="s">
        <v>474</v>
      </c>
      <c r="G206" s="39">
        <v>13</v>
      </c>
      <c r="H206" s="40">
        <v>23285</v>
      </c>
      <c r="I206" s="39"/>
      <c r="J206" s="39"/>
      <c r="K206" s="39" t="s">
        <v>475</v>
      </c>
      <c r="L206" s="61" t="s">
        <v>476</v>
      </c>
      <c r="M206" s="56"/>
      <c r="N206" s="41" t="s">
        <v>448</v>
      </c>
      <c r="O206" s="43"/>
      <c r="P206" s="43"/>
      <c r="Q206" s="43"/>
      <c r="R206" s="43"/>
      <c r="S206" s="43"/>
      <c r="T206" s="43"/>
      <c r="U206" s="43"/>
      <c r="V206" s="42"/>
      <c r="W206" s="42" t="s">
        <v>477</v>
      </c>
      <c r="X206" s="42" t="s">
        <v>450</v>
      </c>
      <c r="Y206" s="42" t="s">
        <v>451</v>
      </c>
      <c r="Z206" s="57" t="str">
        <f t="shared" si="2"/>
        <v>https://www.city.kumagaya.lg.jp/about/soshiki/sangyo/shogyokanko/s-oshirase/akitenpo.html</v>
      </c>
      <c r="AA206" s="42"/>
      <c r="AB206" s="42"/>
      <c r="AC206" s="42"/>
      <c r="AD206" s="42"/>
      <c r="AE206" s="42"/>
      <c r="AF206" s="42"/>
    </row>
    <row r="207" spans="1:32" ht="200.1" customHeight="1">
      <c r="A207" s="33">
        <v>202</v>
      </c>
      <c r="B207" s="34">
        <v>3</v>
      </c>
      <c r="C207" s="52" t="s">
        <v>444</v>
      </c>
      <c r="D207" s="53"/>
      <c r="E207" s="37" t="s">
        <v>478</v>
      </c>
      <c r="F207" s="56" t="s">
        <v>479</v>
      </c>
      <c r="G207" s="39">
        <v>35</v>
      </c>
      <c r="H207" s="40">
        <v>33388</v>
      </c>
      <c r="I207" s="39"/>
      <c r="J207" s="39"/>
      <c r="K207" s="39" t="s">
        <v>480</v>
      </c>
      <c r="L207" s="61" t="s">
        <v>481</v>
      </c>
      <c r="M207" s="56"/>
      <c r="N207" s="41" t="s">
        <v>462</v>
      </c>
      <c r="O207" s="43"/>
      <c r="P207" s="43"/>
      <c r="Q207" s="43"/>
      <c r="R207" s="43"/>
      <c r="S207" s="43"/>
      <c r="T207" s="43"/>
      <c r="U207" s="43"/>
      <c r="V207" s="42"/>
      <c r="W207" s="42" t="s">
        <v>482</v>
      </c>
      <c r="X207" s="42" t="s">
        <v>450</v>
      </c>
      <c r="Y207" s="42" t="s">
        <v>451</v>
      </c>
      <c r="Z207" s="57" t="str">
        <f t="shared" si="2"/>
        <v>https://www.city.kumagaya.lg.jp/about/soshiki/sangyo/shogyokanko/s-oshirase/akitenpo.html</v>
      </c>
      <c r="AA207" s="42"/>
      <c r="AB207" s="42"/>
      <c r="AC207" s="42"/>
      <c r="AD207" s="42"/>
      <c r="AE207" s="42"/>
      <c r="AF207" s="42"/>
    </row>
    <row r="208" spans="1:32" ht="200.1" customHeight="1">
      <c r="A208" s="33">
        <v>203</v>
      </c>
      <c r="B208" s="34">
        <v>3</v>
      </c>
      <c r="C208" s="52" t="s">
        <v>444</v>
      </c>
      <c r="D208" s="53"/>
      <c r="E208" s="37" t="s">
        <v>483</v>
      </c>
      <c r="F208" s="56" t="s">
        <v>484</v>
      </c>
      <c r="G208" s="39">
        <v>14</v>
      </c>
      <c r="H208" s="40">
        <v>25447</v>
      </c>
      <c r="I208" s="39"/>
      <c r="J208" s="39"/>
      <c r="K208" s="39" t="s">
        <v>485</v>
      </c>
      <c r="L208" s="41"/>
      <c r="M208" s="56"/>
      <c r="N208" s="41" t="s">
        <v>462</v>
      </c>
      <c r="O208" s="43"/>
      <c r="P208" s="43"/>
      <c r="Q208" s="43"/>
      <c r="R208" s="43"/>
      <c r="S208" s="43"/>
      <c r="T208" s="43"/>
      <c r="U208" s="43"/>
      <c r="V208" s="42" t="s">
        <v>486</v>
      </c>
      <c r="W208" s="42" t="s">
        <v>487</v>
      </c>
      <c r="X208" s="42" t="s">
        <v>450</v>
      </c>
      <c r="Y208" s="42" t="s">
        <v>451</v>
      </c>
      <c r="Z208" s="57" t="str">
        <f t="shared" si="2"/>
        <v>https://www.city.kumagaya.lg.jp/about/soshiki/sangyo/shogyokanko/s-oshirase/akitenpo.html</v>
      </c>
      <c r="AA208" s="42"/>
      <c r="AB208" s="42"/>
      <c r="AC208" s="42"/>
      <c r="AD208" s="42"/>
      <c r="AE208" s="42"/>
      <c r="AF208" s="42"/>
    </row>
    <row r="209" spans="1:32" ht="200.1" customHeight="1">
      <c r="A209" s="33">
        <v>204</v>
      </c>
      <c r="B209" s="34">
        <v>3</v>
      </c>
      <c r="C209" s="52" t="s">
        <v>444</v>
      </c>
      <c r="D209" s="53"/>
      <c r="E209" s="37" t="s">
        <v>488</v>
      </c>
      <c r="F209" s="56" t="s">
        <v>489</v>
      </c>
      <c r="G209" s="39">
        <v>6</v>
      </c>
      <c r="H209" s="40">
        <v>19115</v>
      </c>
      <c r="I209" s="39"/>
      <c r="J209" s="39"/>
      <c r="K209" s="39" t="s">
        <v>490</v>
      </c>
      <c r="L209" s="41"/>
      <c r="M209" s="56"/>
      <c r="N209" s="41" t="s">
        <v>491</v>
      </c>
      <c r="O209" s="43"/>
      <c r="P209" s="43"/>
      <c r="Q209" s="43"/>
      <c r="R209" s="43"/>
      <c r="S209" s="43"/>
      <c r="T209" s="43"/>
      <c r="U209" s="43"/>
      <c r="V209" s="42"/>
      <c r="W209" s="42" t="s">
        <v>492</v>
      </c>
      <c r="X209" s="42" t="s">
        <v>450</v>
      </c>
      <c r="Y209" s="42" t="s">
        <v>451</v>
      </c>
      <c r="Z209" s="57" t="str">
        <f t="shared" si="2"/>
        <v>https://www.city.kumagaya.lg.jp/about/soshiki/sangyo/shogyokanko/s-oshirase/akitenpo.html</v>
      </c>
      <c r="AA209" s="42"/>
      <c r="AB209" s="42"/>
      <c r="AC209" s="42"/>
      <c r="AD209" s="42"/>
      <c r="AE209" s="42"/>
      <c r="AF209" s="42"/>
    </row>
    <row r="210" spans="1:32" ht="200.1" customHeight="1">
      <c r="A210" s="33">
        <v>205</v>
      </c>
      <c r="B210" s="34">
        <v>3</v>
      </c>
      <c r="C210" s="52" t="s">
        <v>444</v>
      </c>
      <c r="D210" s="53"/>
      <c r="E210" s="37" t="s">
        <v>493</v>
      </c>
      <c r="F210" s="56" t="s">
        <v>494</v>
      </c>
      <c r="G210" s="39">
        <v>17</v>
      </c>
      <c r="H210" s="40">
        <v>22981</v>
      </c>
      <c r="I210" s="39"/>
      <c r="J210" s="39"/>
      <c r="K210" s="39" t="s">
        <v>495</v>
      </c>
      <c r="L210" s="41"/>
      <c r="M210" s="56"/>
      <c r="N210" s="41" t="s">
        <v>467</v>
      </c>
      <c r="O210" s="43"/>
      <c r="P210" s="43"/>
      <c r="Q210" s="43"/>
      <c r="R210" s="43"/>
      <c r="S210" s="43"/>
      <c r="T210" s="43"/>
      <c r="U210" s="43"/>
      <c r="V210" s="42"/>
      <c r="W210" s="42" t="s">
        <v>496</v>
      </c>
      <c r="X210" s="42" t="s">
        <v>450</v>
      </c>
      <c r="Y210" s="42" t="s">
        <v>451</v>
      </c>
      <c r="Z210" s="57" t="str">
        <f t="shared" si="2"/>
        <v>https://www.city.kumagaya.lg.jp/about/soshiki/sangyo/shogyokanko/s-oshirase/akitenpo.html</v>
      </c>
      <c r="AA210" s="42"/>
      <c r="AB210" s="42"/>
      <c r="AC210" s="42"/>
      <c r="AD210" s="42"/>
      <c r="AE210" s="42"/>
      <c r="AF210" s="42"/>
    </row>
    <row r="211" spans="1:32" ht="200.1" customHeight="1">
      <c r="A211" s="33">
        <v>206</v>
      </c>
      <c r="B211" s="34">
        <v>3</v>
      </c>
      <c r="C211" s="52" t="s">
        <v>444</v>
      </c>
      <c r="D211" s="53"/>
      <c r="E211" s="37" t="s">
        <v>497</v>
      </c>
      <c r="F211" s="56" t="s">
        <v>498</v>
      </c>
      <c r="G211" s="39">
        <v>4</v>
      </c>
      <c r="H211" s="40">
        <v>19268</v>
      </c>
      <c r="I211" s="39"/>
      <c r="J211" s="39"/>
      <c r="K211" s="39"/>
      <c r="L211" s="41"/>
      <c r="M211" s="56"/>
      <c r="N211" s="41" t="s">
        <v>455</v>
      </c>
      <c r="O211" s="43"/>
      <c r="P211" s="43"/>
      <c r="Q211" s="43"/>
      <c r="R211" s="43"/>
      <c r="S211" s="43"/>
      <c r="T211" s="43"/>
      <c r="U211" s="43"/>
      <c r="V211" s="42"/>
      <c r="W211" s="42" t="s">
        <v>499</v>
      </c>
      <c r="X211" s="42" t="s">
        <v>450</v>
      </c>
      <c r="Y211" s="42" t="s">
        <v>451</v>
      </c>
      <c r="Z211" s="57" t="str">
        <f t="shared" si="2"/>
        <v>https://www.city.kumagaya.lg.jp/about/soshiki/sangyo/shogyokanko/s-oshirase/akitenpo.html</v>
      </c>
      <c r="AA211" s="42"/>
      <c r="AB211" s="42"/>
      <c r="AC211" s="42"/>
      <c r="AD211" s="42"/>
      <c r="AE211" s="42"/>
      <c r="AF211" s="42"/>
    </row>
    <row r="212" spans="1:32" ht="200.1" customHeight="1">
      <c r="A212" s="33">
        <v>207</v>
      </c>
      <c r="B212" s="34">
        <v>3</v>
      </c>
      <c r="C212" s="52" t="s">
        <v>444</v>
      </c>
      <c r="D212" s="53"/>
      <c r="E212" s="37" t="s">
        <v>500</v>
      </c>
      <c r="F212" s="56" t="s">
        <v>501</v>
      </c>
      <c r="G212" s="39">
        <v>11</v>
      </c>
      <c r="H212" s="40">
        <v>27426</v>
      </c>
      <c r="I212" s="39"/>
      <c r="J212" s="39"/>
      <c r="K212" s="39" t="s">
        <v>502</v>
      </c>
      <c r="L212" s="41"/>
      <c r="M212" s="56"/>
      <c r="N212" s="41" t="s">
        <v>503</v>
      </c>
      <c r="O212" s="43"/>
      <c r="P212" s="43"/>
      <c r="Q212" s="43"/>
      <c r="R212" s="43"/>
      <c r="S212" s="43"/>
      <c r="T212" s="43"/>
      <c r="U212" s="43"/>
      <c r="V212" s="42" t="s">
        <v>504</v>
      </c>
      <c r="W212" s="42" t="s">
        <v>505</v>
      </c>
      <c r="X212" s="42" t="s">
        <v>450</v>
      </c>
      <c r="Y212" s="42" t="s">
        <v>451</v>
      </c>
      <c r="Z212" s="57" t="str">
        <f t="shared" si="2"/>
        <v>https://www.city.kumagaya.lg.jp/about/soshiki/sangyo/shogyokanko/s-oshirase/akitenpo.html</v>
      </c>
      <c r="AA212" s="42"/>
      <c r="AB212" s="42"/>
      <c r="AC212" s="42"/>
      <c r="AD212" s="42"/>
      <c r="AE212" s="42"/>
      <c r="AF212" s="42"/>
    </row>
    <row r="213" spans="1:32" ht="200.1" customHeight="1">
      <c r="A213" s="33">
        <v>208</v>
      </c>
      <c r="B213" s="34">
        <v>3</v>
      </c>
      <c r="C213" s="52" t="s">
        <v>444</v>
      </c>
      <c r="D213" s="53"/>
      <c r="E213" s="37" t="s">
        <v>506</v>
      </c>
      <c r="F213" s="56" t="s">
        <v>507</v>
      </c>
      <c r="G213" s="39">
        <v>6</v>
      </c>
      <c r="H213" s="40">
        <v>20576</v>
      </c>
      <c r="I213" s="39"/>
      <c r="J213" s="39"/>
      <c r="K213" s="39" t="s">
        <v>447</v>
      </c>
      <c r="L213" s="41"/>
      <c r="M213" s="56"/>
      <c r="N213" s="41" t="s">
        <v>455</v>
      </c>
      <c r="O213" s="43"/>
      <c r="P213" s="43"/>
      <c r="Q213" s="43"/>
      <c r="R213" s="43"/>
      <c r="S213" s="43"/>
      <c r="T213" s="43"/>
      <c r="U213" s="43"/>
      <c r="V213" s="42"/>
      <c r="W213" s="42" t="s">
        <v>463</v>
      </c>
      <c r="X213" s="42" t="s">
        <v>450</v>
      </c>
      <c r="Y213" s="42" t="s">
        <v>451</v>
      </c>
      <c r="Z213" s="57" t="str">
        <f t="shared" si="2"/>
        <v>https://www.city.kumagaya.lg.jp/about/soshiki/sangyo/shogyokanko/s-oshirase/akitenpo.html</v>
      </c>
      <c r="AA213" s="42"/>
      <c r="AB213" s="42"/>
      <c r="AC213" s="42"/>
      <c r="AD213" s="42"/>
      <c r="AE213" s="42"/>
      <c r="AF213" s="42"/>
    </row>
    <row r="214" spans="1:32" ht="200.1" customHeight="1">
      <c r="A214" s="33">
        <v>209</v>
      </c>
      <c r="B214" s="34">
        <v>3</v>
      </c>
      <c r="C214" s="52" t="s">
        <v>444</v>
      </c>
      <c r="D214" s="53"/>
      <c r="E214" s="37" t="s">
        <v>508</v>
      </c>
      <c r="F214" s="56" t="s">
        <v>509</v>
      </c>
      <c r="G214" s="39">
        <v>5</v>
      </c>
      <c r="H214" s="40">
        <v>29312</v>
      </c>
      <c r="I214" s="39"/>
      <c r="J214" s="39"/>
      <c r="K214" s="39" t="s">
        <v>510</v>
      </c>
      <c r="L214" s="41"/>
      <c r="M214" s="56"/>
      <c r="N214" s="41" t="s">
        <v>503</v>
      </c>
      <c r="O214" s="43"/>
      <c r="P214" s="43"/>
      <c r="Q214" s="43"/>
      <c r="R214" s="43"/>
      <c r="S214" s="43"/>
      <c r="T214" s="43"/>
      <c r="U214" s="43"/>
      <c r="V214" s="42"/>
      <c r="W214" s="42" t="s">
        <v>463</v>
      </c>
      <c r="X214" s="42" t="s">
        <v>450</v>
      </c>
      <c r="Y214" s="42" t="s">
        <v>451</v>
      </c>
      <c r="Z214" s="57" t="str">
        <f t="shared" si="2"/>
        <v>https://www.city.kumagaya.lg.jp/about/soshiki/sangyo/shogyokanko/s-oshirase/akitenpo.html</v>
      </c>
      <c r="AA214" s="42"/>
      <c r="AB214" s="42"/>
      <c r="AC214" s="42"/>
      <c r="AD214" s="42"/>
      <c r="AE214" s="42"/>
      <c r="AF214" s="42"/>
    </row>
    <row r="215" spans="1:32" ht="200.1" customHeight="1">
      <c r="A215" s="33">
        <v>210</v>
      </c>
      <c r="B215" s="34">
        <v>3</v>
      </c>
      <c r="C215" s="52" t="s">
        <v>511</v>
      </c>
      <c r="D215" s="53"/>
      <c r="E215" s="37" t="s">
        <v>512</v>
      </c>
      <c r="F215" s="56" t="s">
        <v>513</v>
      </c>
      <c r="G215" s="39">
        <v>4</v>
      </c>
      <c r="H215" s="40">
        <v>23264</v>
      </c>
      <c r="I215" s="39"/>
      <c r="J215" s="39"/>
      <c r="K215" s="39" t="s">
        <v>495</v>
      </c>
      <c r="L215" s="41"/>
      <c r="M215" s="56"/>
      <c r="N215" s="41" t="s">
        <v>503</v>
      </c>
      <c r="O215" s="43"/>
      <c r="P215" s="43"/>
      <c r="Q215" s="43"/>
      <c r="R215" s="43"/>
      <c r="S215" s="43"/>
      <c r="T215" s="43"/>
      <c r="U215" s="43"/>
      <c r="V215" s="42"/>
      <c r="W215" s="42" t="s">
        <v>36</v>
      </c>
      <c r="X215" s="42" t="s">
        <v>450</v>
      </c>
      <c r="Y215" s="42" t="s">
        <v>451</v>
      </c>
      <c r="Z215" s="57" t="str">
        <f t="shared" si="2"/>
        <v>https://www.city.kumagaya.lg.jp/about/soshiki/sangyo/shogyokanko/s-oshirase/akitenpo.html</v>
      </c>
      <c r="AA215" s="42"/>
      <c r="AB215" s="42"/>
      <c r="AC215" s="42"/>
      <c r="AD215" s="42"/>
      <c r="AE215" s="42"/>
      <c r="AF215" s="42"/>
    </row>
    <row r="216" spans="1:32" ht="200.1" customHeight="1">
      <c r="A216" s="33">
        <v>211</v>
      </c>
      <c r="B216" s="34">
        <v>3</v>
      </c>
      <c r="C216" s="52" t="s">
        <v>444</v>
      </c>
      <c r="D216" s="53"/>
      <c r="E216" s="37" t="s">
        <v>514</v>
      </c>
      <c r="F216" s="56" t="s">
        <v>515</v>
      </c>
      <c r="G216" s="39">
        <v>11</v>
      </c>
      <c r="H216" s="40">
        <v>24228</v>
      </c>
      <c r="I216" s="39"/>
      <c r="J216" s="39"/>
      <c r="K216" s="39" t="s">
        <v>516</v>
      </c>
      <c r="L216" s="41"/>
      <c r="M216" s="56"/>
      <c r="N216" s="41" t="s">
        <v>503</v>
      </c>
      <c r="O216" s="43"/>
      <c r="P216" s="43"/>
      <c r="Q216" s="43"/>
      <c r="R216" s="43"/>
      <c r="S216" s="43"/>
      <c r="T216" s="43"/>
      <c r="U216" s="43"/>
      <c r="V216" s="42"/>
      <c r="W216" s="42" t="s">
        <v>517</v>
      </c>
      <c r="X216" s="42" t="s">
        <v>450</v>
      </c>
      <c r="Y216" s="42" t="s">
        <v>451</v>
      </c>
      <c r="Z216" s="57" t="str">
        <f t="shared" si="2"/>
        <v>https://www.city.kumagaya.lg.jp/about/soshiki/sangyo/shogyokanko/s-oshirase/akitenpo.html</v>
      </c>
      <c r="AA216" s="42"/>
      <c r="AB216" s="42"/>
      <c r="AC216" s="42"/>
      <c r="AD216" s="42"/>
      <c r="AE216" s="42"/>
      <c r="AF216" s="42"/>
    </row>
    <row r="217" spans="1:32" ht="200.1" customHeight="1">
      <c r="A217" s="33">
        <v>212</v>
      </c>
      <c r="B217" s="34">
        <v>3</v>
      </c>
      <c r="C217" s="52" t="s">
        <v>444</v>
      </c>
      <c r="D217" s="53"/>
      <c r="E217" s="37" t="s">
        <v>518</v>
      </c>
      <c r="F217" s="56" t="s">
        <v>519</v>
      </c>
      <c r="G217" s="39">
        <v>3</v>
      </c>
      <c r="H217" s="40">
        <v>19511</v>
      </c>
      <c r="I217" s="39"/>
      <c r="J217" s="39"/>
      <c r="K217" s="39" t="s">
        <v>495</v>
      </c>
      <c r="L217" s="41"/>
      <c r="M217" s="56"/>
      <c r="N217" s="41" t="s">
        <v>503</v>
      </c>
      <c r="O217" s="43"/>
      <c r="P217" s="43"/>
      <c r="Q217" s="43"/>
      <c r="R217" s="43"/>
      <c r="S217" s="43"/>
      <c r="T217" s="43"/>
      <c r="U217" s="43"/>
      <c r="V217" s="42"/>
      <c r="W217" s="42" t="s">
        <v>520</v>
      </c>
      <c r="X217" s="42" t="s">
        <v>450</v>
      </c>
      <c r="Y217" s="42" t="s">
        <v>451</v>
      </c>
      <c r="Z217" s="57" t="str">
        <f t="shared" si="2"/>
        <v>https://www.city.kumagaya.lg.jp/about/soshiki/sangyo/shogyokanko/s-oshirase/akitenpo.html</v>
      </c>
      <c r="AA217" s="42"/>
      <c r="AB217" s="42"/>
      <c r="AC217" s="42"/>
      <c r="AD217" s="42"/>
      <c r="AE217" s="42"/>
      <c r="AF217" s="42"/>
    </row>
    <row r="218" spans="1:32" ht="200.1" customHeight="1">
      <c r="A218" s="33">
        <v>213</v>
      </c>
      <c r="B218" s="34">
        <v>3</v>
      </c>
      <c r="C218" s="52" t="s">
        <v>444</v>
      </c>
      <c r="D218" s="53"/>
      <c r="E218" s="37" t="s">
        <v>521</v>
      </c>
      <c r="F218" s="56" t="s">
        <v>513</v>
      </c>
      <c r="G218" s="39">
        <v>47</v>
      </c>
      <c r="H218" s="40">
        <v>24289</v>
      </c>
      <c r="I218" s="39"/>
      <c r="J218" s="39"/>
      <c r="K218" s="39"/>
      <c r="L218" s="41" t="s">
        <v>522</v>
      </c>
      <c r="M218" s="56"/>
      <c r="N218" s="41" t="s">
        <v>523</v>
      </c>
      <c r="O218" s="43"/>
      <c r="P218" s="43"/>
      <c r="Q218" s="43"/>
      <c r="R218" s="43"/>
      <c r="S218" s="43"/>
      <c r="T218" s="43"/>
      <c r="U218" s="43"/>
      <c r="V218" s="42"/>
      <c r="W218" s="42" t="s">
        <v>524</v>
      </c>
      <c r="X218" s="42" t="s">
        <v>450</v>
      </c>
      <c r="Y218" s="42" t="s">
        <v>451</v>
      </c>
      <c r="Z218" s="57" t="str">
        <f t="shared" si="2"/>
        <v>https://www.city.kumagaya.lg.jp/about/soshiki/sangyo/shogyokanko/s-oshirase/akitenpo.html</v>
      </c>
      <c r="AA218" s="42"/>
      <c r="AB218" s="42"/>
      <c r="AC218" s="42"/>
      <c r="AD218" s="42"/>
      <c r="AE218" s="42"/>
      <c r="AF218" s="42"/>
    </row>
    <row r="219" spans="1:32" ht="200.1" customHeight="1">
      <c r="A219" s="33">
        <v>214</v>
      </c>
      <c r="B219" s="34">
        <v>3</v>
      </c>
      <c r="C219" s="52" t="s">
        <v>444</v>
      </c>
      <c r="D219" s="53"/>
      <c r="E219" s="37" t="s">
        <v>525</v>
      </c>
      <c r="F219" s="56" t="s">
        <v>526</v>
      </c>
      <c r="G219" s="39">
        <v>39</v>
      </c>
      <c r="H219" s="40">
        <v>25294</v>
      </c>
      <c r="I219" s="39"/>
      <c r="J219" s="39"/>
      <c r="K219" s="39" t="s">
        <v>527</v>
      </c>
      <c r="L219" s="41" t="s">
        <v>528</v>
      </c>
      <c r="M219" s="56"/>
      <c r="N219" s="41" t="s">
        <v>523</v>
      </c>
      <c r="O219" s="43"/>
      <c r="P219" s="43"/>
      <c r="Q219" s="43"/>
      <c r="R219" s="43"/>
      <c r="S219" s="43"/>
      <c r="T219" s="43"/>
      <c r="U219" s="43"/>
      <c r="V219" s="42"/>
      <c r="W219" s="42" t="s">
        <v>529</v>
      </c>
      <c r="X219" s="42" t="s">
        <v>450</v>
      </c>
      <c r="Y219" s="42" t="s">
        <v>451</v>
      </c>
      <c r="Z219" s="57" t="str">
        <f t="shared" si="2"/>
        <v>https://www.city.kumagaya.lg.jp/about/soshiki/sangyo/shogyokanko/s-oshirase/akitenpo.html</v>
      </c>
      <c r="AA219" s="42"/>
      <c r="AB219" s="42"/>
      <c r="AC219" s="42"/>
      <c r="AD219" s="42"/>
      <c r="AE219" s="42"/>
      <c r="AF219" s="42"/>
    </row>
    <row r="220" spans="1:32" ht="200.1" customHeight="1">
      <c r="A220" s="33">
        <v>215</v>
      </c>
      <c r="B220" s="34">
        <v>3</v>
      </c>
      <c r="C220" s="52" t="s">
        <v>444</v>
      </c>
      <c r="D220" s="53"/>
      <c r="E220" s="37" t="s">
        <v>530</v>
      </c>
      <c r="F220" s="56" t="s">
        <v>531</v>
      </c>
      <c r="G220" s="39">
        <v>12</v>
      </c>
      <c r="H220" s="40">
        <v>20149</v>
      </c>
      <c r="I220" s="39"/>
      <c r="J220" s="39"/>
      <c r="K220" s="39" t="s">
        <v>502</v>
      </c>
      <c r="L220" s="41"/>
      <c r="M220" s="56"/>
      <c r="N220" s="41" t="s">
        <v>455</v>
      </c>
      <c r="O220" s="43"/>
      <c r="P220" s="43"/>
      <c r="Q220" s="43"/>
      <c r="R220" s="43"/>
      <c r="S220" s="43"/>
      <c r="T220" s="43"/>
      <c r="U220" s="43"/>
      <c r="V220" s="42"/>
      <c r="W220" s="42" t="s">
        <v>532</v>
      </c>
      <c r="X220" s="42" t="s">
        <v>450</v>
      </c>
      <c r="Y220" s="42" t="s">
        <v>451</v>
      </c>
      <c r="Z220" s="57" t="str">
        <f t="shared" si="2"/>
        <v>https://www.city.kumagaya.lg.jp/about/soshiki/sangyo/shogyokanko/s-oshirase/akitenpo.html</v>
      </c>
      <c r="AA220" s="42"/>
      <c r="AB220" s="42"/>
      <c r="AC220" s="42"/>
      <c r="AD220" s="42"/>
      <c r="AE220" s="42"/>
      <c r="AF220" s="42"/>
    </row>
    <row r="221" spans="1:32" ht="200.1" customHeight="1">
      <c r="A221" s="33">
        <v>216</v>
      </c>
      <c r="B221" s="34">
        <v>3</v>
      </c>
      <c r="C221" s="52" t="s">
        <v>444</v>
      </c>
      <c r="D221" s="53"/>
      <c r="E221" s="37" t="s">
        <v>533</v>
      </c>
      <c r="F221" s="56" t="s">
        <v>534</v>
      </c>
      <c r="G221" s="39">
        <v>3</v>
      </c>
      <c r="H221" s="40">
        <v>19268</v>
      </c>
      <c r="I221" s="39"/>
      <c r="J221" s="39"/>
      <c r="K221" s="39" t="s">
        <v>535</v>
      </c>
      <c r="L221" s="41"/>
      <c r="M221" s="56"/>
      <c r="N221" s="41" t="s">
        <v>455</v>
      </c>
      <c r="O221" s="43"/>
      <c r="P221" s="43"/>
      <c r="Q221" s="43"/>
      <c r="R221" s="43"/>
      <c r="S221" s="43"/>
      <c r="T221" s="43"/>
      <c r="U221" s="43"/>
      <c r="V221" s="42"/>
      <c r="W221" s="42" t="s">
        <v>536</v>
      </c>
      <c r="X221" s="42" t="s">
        <v>450</v>
      </c>
      <c r="Y221" s="42" t="s">
        <v>451</v>
      </c>
      <c r="Z221" s="57" t="str">
        <f t="shared" si="2"/>
        <v>https://www.city.kumagaya.lg.jp/about/soshiki/sangyo/shogyokanko/s-oshirase/akitenpo.html</v>
      </c>
      <c r="AA221" s="42"/>
      <c r="AB221" s="42"/>
      <c r="AC221" s="42"/>
      <c r="AD221" s="42"/>
      <c r="AE221" s="42"/>
      <c r="AF221" s="42"/>
    </row>
    <row r="222" spans="1:32" ht="200.1" customHeight="1">
      <c r="A222" s="33">
        <v>217</v>
      </c>
      <c r="B222" s="34">
        <v>3</v>
      </c>
      <c r="C222" s="52" t="s">
        <v>444</v>
      </c>
      <c r="D222" s="53"/>
      <c r="E222" s="37" t="s">
        <v>537</v>
      </c>
      <c r="F222" s="56" t="s">
        <v>538</v>
      </c>
      <c r="G222" s="39">
        <v>14</v>
      </c>
      <c r="H222" s="40">
        <v>29312</v>
      </c>
      <c r="I222" s="39"/>
      <c r="J222" s="39"/>
      <c r="K222" s="39">
        <v>0</v>
      </c>
      <c r="L222" s="41"/>
      <c r="M222" s="56"/>
      <c r="N222" s="41" t="s">
        <v>503</v>
      </c>
      <c r="O222" s="43"/>
      <c r="P222" s="43"/>
      <c r="Q222" s="43"/>
      <c r="R222" s="43"/>
      <c r="S222" s="43"/>
      <c r="T222" s="43"/>
      <c r="U222" s="43"/>
      <c r="V222" s="42"/>
      <c r="W222" s="42" t="s">
        <v>499</v>
      </c>
      <c r="X222" s="42" t="s">
        <v>450</v>
      </c>
      <c r="Y222" s="42" t="s">
        <v>451</v>
      </c>
      <c r="Z222" s="57" t="str">
        <f t="shared" si="2"/>
        <v>https://www.city.kumagaya.lg.jp/about/soshiki/sangyo/shogyokanko/s-oshirase/akitenpo.html</v>
      </c>
      <c r="AA222" s="42"/>
      <c r="AB222" s="42"/>
      <c r="AC222" s="42"/>
      <c r="AD222" s="42"/>
      <c r="AE222" s="42"/>
      <c r="AF222" s="42"/>
    </row>
    <row r="223" spans="1:32" ht="200.1" customHeight="1">
      <c r="A223" s="33">
        <v>218</v>
      </c>
      <c r="B223" s="34">
        <v>3</v>
      </c>
      <c r="C223" s="52" t="s">
        <v>444</v>
      </c>
      <c r="D223" s="53"/>
      <c r="E223" s="37" t="s">
        <v>539</v>
      </c>
      <c r="F223" s="56" t="s">
        <v>540</v>
      </c>
      <c r="G223" s="39">
        <v>7</v>
      </c>
      <c r="H223" s="40">
        <v>24108</v>
      </c>
      <c r="I223" s="39"/>
      <c r="J223" s="39"/>
      <c r="K223" s="39" t="s">
        <v>541</v>
      </c>
      <c r="L223" s="41"/>
      <c r="M223" s="56"/>
      <c r="N223" s="41" t="s">
        <v>503</v>
      </c>
      <c r="O223" s="43"/>
      <c r="P223" s="43"/>
      <c r="Q223" s="43"/>
      <c r="R223" s="43"/>
      <c r="S223" s="43"/>
      <c r="T223" s="43"/>
      <c r="U223" s="43"/>
      <c r="V223" s="42"/>
      <c r="W223" s="42" t="s">
        <v>542</v>
      </c>
      <c r="X223" s="42" t="s">
        <v>450</v>
      </c>
      <c r="Y223" s="42" t="s">
        <v>451</v>
      </c>
      <c r="Z223" s="57" t="str">
        <f t="shared" si="2"/>
        <v>https://www.city.kumagaya.lg.jp/about/soshiki/sangyo/shogyokanko/s-oshirase/akitenpo.html</v>
      </c>
      <c r="AA223" s="42"/>
      <c r="AB223" s="42"/>
      <c r="AC223" s="42"/>
      <c r="AD223" s="42"/>
      <c r="AE223" s="42"/>
      <c r="AF223" s="42"/>
    </row>
    <row r="224" spans="1:32" ht="200.1" customHeight="1">
      <c r="A224" s="33">
        <v>219</v>
      </c>
      <c r="B224" s="34">
        <v>3</v>
      </c>
      <c r="C224" s="52" t="s">
        <v>444</v>
      </c>
      <c r="D224" s="53"/>
      <c r="E224" s="37" t="s">
        <v>543</v>
      </c>
      <c r="F224" s="56" t="s">
        <v>544</v>
      </c>
      <c r="G224" s="39">
        <v>18</v>
      </c>
      <c r="H224" s="40"/>
      <c r="I224" s="39"/>
      <c r="J224" s="39"/>
      <c r="K224" s="39"/>
      <c r="L224" s="41"/>
      <c r="M224" s="56"/>
      <c r="N224" s="41" t="s">
        <v>545</v>
      </c>
      <c r="O224" s="43"/>
      <c r="P224" s="43"/>
      <c r="Q224" s="43"/>
      <c r="R224" s="43"/>
      <c r="S224" s="43"/>
      <c r="T224" s="43"/>
      <c r="U224" s="43"/>
      <c r="V224" s="42"/>
      <c r="W224" s="42" t="s">
        <v>546</v>
      </c>
      <c r="X224" s="42" t="s">
        <v>450</v>
      </c>
      <c r="Y224" s="42" t="s">
        <v>451</v>
      </c>
      <c r="Z224" s="57" t="str">
        <f t="shared" si="2"/>
        <v>https://www.city.kumagaya.lg.jp/about/soshiki/sangyo/shogyokanko/s-oshirase/akitenpo.html</v>
      </c>
      <c r="AA224" s="42"/>
      <c r="AB224" s="42"/>
      <c r="AC224" s="42"/>
      <c r="AD224" s="42"/>
      <c r="AE224" s="42"/>
      <c r="AF224" s="42"/>
    </row>
    <row r="225" spans="1:32" ht="200.1" customHeight="1">
      <c r="A225" s="33">
        <v>220</v>
      </c>
      <c r="B225" s="34">
        <v>3</v>
      </c>
      <c r="C225" s="52" t="s">
        <v>444</v>
      </c>
      <c r="D225" s="53"/>
      <c r="E225" s="37" t="s">
        <v>547</v>
      </c>
      <c r="F225" s="56" t="s">
        <v>544</v>
      </c>
      <c r="G225" s="39">
        <v>12</v>
      </c>
      <c r="H225" s="40"/>
      <c r="I225" s="39"/>
      <c r="J225" s="39"/>
      <c r="K225" s="39"/>
      <c r="L225" s="41"/>
      <c r="M225" s="56"/>
      <c r="N225" s="41" t="s">
        <v>545</v>
      </c>
      <c r="O225" s="43"/>
      <c r="P225" s="43"/>
      <c r="Q225" s="43"/>
      <c r="R225" s="43"/>
      <c r="S225" s="43"/>
      <c r="T225" s="43"/>
      <c r="U225" s="43"/>
      <c r="V225" s="42"/>
      <c r="W225" s="42" t="s">
        <v>548</v>
      </c>
      <c r="X225" s="42" t="s">
        <v>450</v>
      </c>
      <c r="Y225" s="42" t="s">
        <v>451</v>
      </c>
      <c r="Z225" s="57" t="str">
        <f t="shared" si="2"/>
        <v>https://www.city.kumagaya.lg.jp/about/soshiki/sangyo/shogyokanko/s-oshirase/akitenpo.html</v>
      </c>
      <c r="AA225" s="42"/>
      <c r="AB225" s="42"/>
      <c r="AC225" s="42"/>
      <c r="AD225" s="42"/>
      <c r="AE225" s="42"/>
      <c r="AF225" s="42"/>
    </row>
    <row r="226" spans="1:32" ht="200.1" customHeight="1">
      <c r="A226" s="33">
        <v>221</v>
      </c>
      <c r="B226" s="34">
        <v>3</v>
      </c>
      <c r="C226" s="52" t="s">
        <v>444</v>
      </c>
      <c r="D226" s="53"/>
      <c r="E226" s="37" t="s">
        <v>549</v>
      </c>
      <c r="F226" s="56" t="s">
        <v>544</v>
      </c>
      <c r="G226" s="39">
        <v>16</v>
      </c>
      <c r="H226" s="40"/>
      <c r="I226" s="39"/>
      <c r="J226" s="39"/>
      <c r="K226" s="39"/>
      <c r="L226" s="41"/>
      <c r="M226" s="56"/>
      <c r="N226" s="41" t="s">
        <v>545</v>
      </c>
      <c r="O226" s="43"/>
      <c r="P226" s="43"/>
      <c r="Q226" s="43"/>
      <c r="R226" s="43"/>
      <c r="S226" s="43"/>
      <c r="T226" s="43"/>
      <c r="U226" s="43"/>
      <c r="V226" s="42"/>
      <c r="W226" s="42" t="s">
        <v>550</v>
      </c>
      <c r="X226" s="42" t="s">
        <v>450</v>
      </c>
      <c r="Y226" s="42" t="s">
        <v>451</v>
      </c>
      <c r="Z226" s="57" t="str">
        <f t="shared" si="2"/>
        <v>https://www.city.kumagaya.lg.jp/about/soshiki/sangyo/shogyokanko/s-oshirase/akitenpo.html</v>
      </c>
      <c r="AA226" s="42"/>
      <c r="AB226" s="42"/>
      <c r="AC226" s="42"/>
      <c r="AD226" s="42"/>
      <c r="AE226" s="42"/>
      <c r="AF226" s="42"/>
    </row>
    <row r="227" spans="1:32" ht="200.1" customHeight="1">
      <c r="A227" s="33">
        <v>222</v>
      </c>
      <c r="B227" s="34">
        <v>3</v>
      </c>
      <c r="C227" s="52" t="s">
        <v>444</v>
      </c>
      <c r="D227" s="53"/>
      <c r="E227" s="37" t="s">
        <v>551</v>
      </c>
      <c r="F227" s="56" t="s">
        <v>552</v>
      </c>
      <c r="G227" s="39">
        <v>33</v>
      </c>
      <c r="H227" s="40"/>
      <c r="I227" s="39"/>
      <c r="J227" s="39"/>
      <c r="K227" s="39"/>
      <c r="L227" s="41" t="s">
        <v>553</v>
      </c>
      <c r="M227" s="56"/>
      <c r="N227" s="41" t="s">
        <v>467</v>
      </c>
      <c r="O227" s="43"/>
      <c r="P227" s="43"/>
      <c r="Q227" s="43"/>
      <c r="R227" s="43"/>
      <c r="S227" s="43"/>
      <c r="T227" s="43"/>
      <c r="U227" s="43"/>
      <c r="V227" s="42"/>
      <c r="W227" s="42" t="s">
        <v>546</v>
      </c>
      <c r="X227" s="42" t="s">
        <v>450</v>
      </c>
      <c r="Y227" s="42" t="s">
        <v>451</v>
      </c>
      <c r="Z227" s="57" t="str">
        <f t="shared" si="2"/>
        <v>https://www.city.kumagaya.lg.jp/about/soshiki/sangyo/shogyokanko/s-oshirase/akitenpo.html</v>
      </c>
      <c r="AA227" s="42"/>
      <c r="AB227" s="42"/>
      <c r="AC227" s="42"/>
      <c r="AD227" s="42"/>
      <c r="AE227" s="42"/>
      <c r="AF227" s="42"/>
    </row>
    <row r="228" spans="1:32" ht="200.1" customHeight="1">
      <c r="A228" s="33">
        <v>223</v>
      </c>
      <c r="B228" s="34">
        <v>3</v>
      </c>
      <c r="C228" s="52" t="s">
        <v>444</v>
      </c>
      <c r="D228" s="53"/>
      <c r="E228" s="37" t="s">
        <v>554</v>
      </c>
      <c r="F228" s="60"/>
      <c r="G228" s="39" t="s">
        <v>555</v>
      </c>
      <c r="H228" s="40" t="s">
        <v>555</v>
      </c>
      <c r="I228" s="39"/>
      <c r="J228" s="39"/>
      <c r="K228" s="39" t="s">
        <v>555</v>
      </c>
      <c r="L228" s="41"/>
      <c r="M228" s="56"/>
      <c r="N228" s="41" t="s">
        <v>462</v>
      </c>
      <c r="O228" s="43"/>
      <c r="P228" s="43"/>
      <c r="Q228" s="43"/>
      <c r="R228" s="43"/>
      <c r="S228" s="43"/>
      <c r="T228" s="43"/>
      <c r="U228" s="43"/>
      <c r="V228" s="42"/>
      <c r="W228" s="42" t="s">
        <v>556</v>
      </c>
      <c r="X228" s="42" t="s">
        <v>450</v>
      </c>
      <c r="Y228" s="42" t="s">
        <v>451</v>
      </c>
      <c r="Z228" s="57" t="str">
        <f t="shared" si="2"/>
        <v>https://www.city.kumagaya.lg.jp/about/soshiki/sangyo/shogyokanko/s-oshirase/akitenpo.html</v>
      </c>
      <c r="AA228" s="42"/>
      <c r="AB228" s="42"/>
      <c r="AC228" s="42"/>
      <c r="AD228" s="42"/>
      <c r="AE228" s="42"/>
      <c r="AF228" s="42"/>
    </row>
    <row r="229" spans="1:32" ht="200.1" customHeight="1">
      <c r="A229" s="33">
        <v>224</v>
      </c>
      <c r="B229" s="34">
        <v>3</v>
      </c>
      <c r="C229" s="52" t="s">
        <v>444</v>
      </c>
      <c r="D229" s="53"/>
      <c r="E229" s="37" t="s">
        <v>557</v>
      </c>
      <c r="F229" s="60"/>
      <c r="G229" s="39">
        <v>10</v>
      </c>
      <c r="H229" s="40" t="s">
        <v>555</v>
      </c>
      <c r="I229" s="39"/>
      <c r="J229" s="39"/>
      <c r="K229" s="39" t="s">
        <v>555</v>
      </c>
      <c r="L229" s="41" t="s">
        <v>558</v>
      </c>
      <c r="M229" s="41"/>
      <c r="N229" s="41" t="s">
        <v>503</v>
      </c>
      <c r="O229" s="43"/>
      <c r="P229" s="43"/>
      <c r="Q229" s="43"/>
      <c r="R229" s="43"/>
      <c r="S229" s="43"/>
      <c r="T229" s="43"/>
      <c r="U229" s="43"/>
      <c r="V229" s="42"/>
      <c r="W229" s="42" t="s">
        <v>559</v>
      </c>
      <c r="X229" s="42" t="s">
        <v>450</v>
      </c>
      <c r="Y229" s="42" t="s">
        <v>451</v>
      </c>
      <c r="Z229" s="57" t="str">
        <f t="shared" si="2"/>
        <v>https://www.city.kumagaya.lg.jp/about/soshiki/sangyo/shogyokanko/s-oshirase/akitenpo.html</v>
      </c>
      <c r="AA229" s="42"/>
      <c r="AB229" s="42"/>
      <c r="AC229" s="42"/>
      <c r="AD229" s="42"/>
      <c r="AE229" s="42"/>
      <c r="AF229" s="42"/>
    </row>
    <row r="230" spans="1:32" ht="200.1" customHeight="1">
      <c r="A230" s="33">
        <v>225</v>
      </c>
      <c r="B230" s="34">
        <v>3</v>
      </c>
      <c r="C230" s="52" t="s">
        <v>444</v>
      </c>
      <c r="D230" s="53"/>
      <c r="E230" s="37" t="s">
        <v>560</v>
      </c>
      <c r="F230" s="62"/>
      <c r="G230" s="48" t="s">
        <v>555</v>
      </c>
      <c r="H230" s="49" t="s">
        <v>555</v>
      </c>
      <c r="I230" s="48"/>
      <c r="J230" s="48"/>
      <c r="K230" s="48" t="s">
        <v>555</v>
      </c>
      <c r="L230" s="41"/>
      <c r="M230" s="41"/>
      <c r="N230" s="41" t="s">
        <v>503</v>
      </c>
      <c r="O230" s="50"/>
      <c r="P230" s="50"/>
      <c r="Q230" s="50"/>
      <c r="R230" s="50"/>
      <c r="S230" s="50"/>
      <c r="T230" s="50"/>
      <c r="U230" s="50"/>
      <c r="V230" s="44"/>
      <c r="W230" s="44" t="s">
        <v>36</v>
      </c>
      <c r="X230" s="44" t="s">
        <v>450</v>
      </c>
      <c r="Y230" s="44" t="s">
        <v>451</v>
      </c>
      <c r="Z230" s="57" t="str">
        <f t="shared" si="2"/>
        <v>https://www.city.kumagaya.lg.jp/about/soshiki/sangyo/shogyokanko/s-oshirase/akitenpo.html</v>
      </c>
      <c r="AA230" s="44"/>
      <c r="AB230" s="44"/>
      <c r="AC230" s="44"/>
      <c r="AD230" s="44"/>
      <c r="AE230" s="44"/>
      <c r="AF230" s="44"/>
    </row>
    <row r="231" spans="1:32" ht="200.1" customHeight="1">
      <c r="A231" s="33">
        <v>226</v>
      </c>
      <c r="B231" s="34">
        <v>3</v>
      </c>
      <c r="C231" s="52" t="s">
        <v>444</v>
      </c>
      <c r="D231" s="53"/>
      <c r="E231" s="37" t="s">
        <v>561</v>
      </c>
      <c r="F231" s="56" t="s">
        <v>562</v>
      </c>
      <c r="G231" s="39">
        <v>9</v>
      </c>
      <c r="H231" s="40">
        <v>30773</v>
      </c>
      <c r="I231" s="39"/>
      <c r="J231" s="39"/>
      <c r="K231" s="39" t="s">
        <v>563</v>
      </c>
      <c r="L231" s="41"/>
      <c r="M231" s="56"/>
      <c r="N231" s="41" t="s">
        <v>503</v>
      </c>
      <c r="O231" s="43"/>
      <c r="P231" s="43"/>
      <c r="Q231" s="43"/>
      <c r="R231" s="43"/>
      <c r="S231" s="43"/>
      <c r="T231" s="43"/>
      <c r="U231" s="43"/>
      <c r="V231" s="42" t="s">
        <v>564</v>
      </c>
      <c r="W231" s="42" t="s">
        <v>36</v>
      </c>
      <c r="X231" s="42" t="s">
        <v>450</v>
      </c>
      <c r="Y231" s="42" t="s">
        <v>451</v>
      </c>
      <c r="Z231" s="57" t="str">
        <f>HYPERLINK("#", "https://www.city.kumagaya.lg.jp/about/soshiki/sangyo/shogyokanko/s-oshirase/akitenpo.html")</f>
        <v>https://www.city.kumagaya.lg.jp/about/soshiki/sangyo/shogyokanko/s-oshirase/akitenpo.html</v>
      </c>
      <c r="AA231" s="42"/>
      <c r="AB231" s="42"/>
      <c r="AC231" s="42"/>
      <c r="AD231" s="42"/>
      <c r="AE231" s="42"/>
      <c r="AF231" s="42"/>
    </row>
    <row r="232" spans="1:32" ht="200.1" customHeight="1">
      <c r="A232" s="33">
        <v>227</v>
      </c>
      <c r="B232" s="34">
        <v>3</v>
      </c>
      <c r="C232" s="63" t="s">
        <v>565</v>
      </c>
      <c r="D232" s="64"/>
      <c r="E232" s="44" t="s">
        <v>566</v>
      </c>
      <c r="F232" s="42" t="s">
        <v>567</v>
      </c>
      <c r="G232" s="39"/>
      <c r="H232" s="40"/>
      <c r="I232" s="39"/>
      <c r="J232" s="39"/>
      <c r="K232" s="39" t="s">
        <v>568</v>
      </c>
      <c r="L232" s="41"/>
      <c r="M232" s="56"/>
      <c r="N232" s="41" t="s">
        <v>569</v>
      </c>
      <c r="O232" s="43"/>
      <c r="P232" s="43"/>
      <c r="Q232" s="43"/>
      <c r="R232" s="43"/>
      <c r="S232" s="43"/>
      <c r="T232" s="43"/>
      <c r="U232" s="43"/>
      <c r="V232" s="42"/>
      <c r="W232" s="42" t="s">
        <v>36</v>
      </c>
      <c r="X232" s="42" t="s">
        <v>450</v>
      </c>
      <c r="Y232" s="42" t="s">
        <v>451</v>
      </c>
      <c r="Z232" s="57" t="str">
        <f>HYPERLINK("#", "https://www.city.kumagaya.lg.jp/about/soshiki/sangyo/shogyokanko/s-oshirase/akitenpo.html")</f>
        <v>https://www.city.kumagaya.lg.jp/about/soshiki/sangyo/shogyokanko/s-oshirase/akitenpo.html</v>
      </c>
      <c r="AA232" s="42"/>
      <c r="AB232" s="42"/>
      <c r="AC232" s="42"/>
      <c r="AD232" s="42"/>
      <c r="AE232" s="42"/>
      <c r="AF232" s="42"/>
    </row>
    <row r="233" spans="1:32" ht="200.1" customHeight="1">
      <c r="A233" s="33">
        <v>228</v>
      </c>
      <c r="B233" s="34">
        <v>4</v>
      </c>
      <c r="C233" s="65" t="s">
        <v>570</v>
      </c>
      <c r="D233" s="36"/>
      <c r="E233" s="37" t="s">
        <v>571</v>
      </c>
      <c r="F233" s="56" t="s">
        <v>572</v>
      </c>
      <c r="G233" s="39">
        <v>29</v>
      </c>
      <c r="H233" s="40" t="s">
        <v>573</v>
      </c>
      <c r="I233" s="39" t="s">
        <v>574</v>
      </c>
      <c r="J233" s="39"/>
      <c r="K233" s="66" t="s">
        <v>575</v>
      </c>
      <c r="L233" s="41"/>
      <c r="M233" s="42"/>
      <c r="N233" s="41" t="s">
        <v>576</v>
      </c>
      <c r="O233" s="43">
        <v>10</v>
      </c>
      <c r="P233" s="43">
        <v>1</v>
      </c>
      <c r="Q233" s="43">
        <v>3</v>
      </c>
      <c r="R233" s="43">
        <v>5</v>
      </c>
      <c r="S233" s="43">
        <v>1</v>
      </c>
      <c r="T233" s="43">
        <v>9</v>
      </c>
      <c r="U233" s="43">
        <v>4</v>
      </c>
      <c r="V233" s="42"/>
      <c r="W233" s="42" t="s">
        <v>36</v>
      </c>
      <c r="X233" s="42" t="s">
        <v>577</v>
      </c>
      <c r="Y233" s="42" t="s">
        <v>578</v>
      </c>
      <c r="Z233" s="57" t="str">
        <f t="shared" ref="Z233:Z240" si="3">HYPERLINK("#", "https://www.city.kawaguchi.lg.jp/soshiki/01110/030/2/2075.html")</f>
        <v>https://www.city.kawaguchi.lg.jp/soshiki/01110/030/2/2075.html</v>
      </c>
      <c r="AA233" s="42" t="s">
        <v>579</v>
      </c>
      <c r="AB233" s="42" t="s">
        <v>580</v>
      </c>
      <c r="AC233" s="57" t="str">
        <f t="shared" ref="AC233:AC240" si="4">HYPERLINK("#", "https://www.city.kawaguchi.lg.jp/soshiki/01110/021/11/11_2/11_2_1/7628.html")</f>
        <v>https://www.city.kawaguchi.lg.jp/soshiki/01110/021/11/11_2/11_2_1/7628.html</v>
      </c>
      <c r="AD233" s="42"/>
      <c r="AE233" s="42"/>
      <c r="AF233" s="42"/>
    </row>
    <row r="234" spans="1:32" ht="200.1" customHeight="1">
      <c r="A234" s="33">
        <v>229</v>
      </c>
      <c r="B234" s="34">
        <v>4</v>
      </c>
      <c r="C234" s="65" t="s">
        <v>570</v>
      </c>
      <c r="D234" s="36"/>
      <c r="E234" s="37" t="s">
        <v>581</v>
      </c>
      <c r="F234" s="56" t="s">
        <v>582</v>
      </c>
      <c r="G234" s="39">
        <v>15</v>
      </c>
      <c r="H234" s="40" t="s">
        <v>583</v>
      </c>
      <c r="I234" s="39" t="s">
        <v>584</v>
      </c>
      <c r="J234" s="39"/>
      <c r="K234" s="66" t="s">
        <v>585</v>
      </c>
      <c r="L234" s="41"/>
      <c r="M234" s="42"/>
      <c r="N234" s="41" t="s">
        <v>586</v>
      </c>
      <c r="O234" s="43">
        <v>3</v>
      </c>
      <c r="P234" s="43"/>
      <c r="Q234" s="43">
        <v>2</v>
      </c>
      <c r="R234" s="43">
        <v>6</v>
      </c>
      <c r="S234" s="43">
        <v>1</v>
      </c>
      <c r="T234" s="43">
        <v>3</v>
      </c>
      <c r="U234" s="43">
        <v>1</v>
      </c>
      <c r="V234" s="42"/>
      <c r="W234" s="42" t="s">
        <v>36</v>
      </c>
      <c r="X234" s="42" t="s">
        <v>577</v>
      </c>
      <c r="Y234" s="42" t="s">
        <v>578</v>
      </c>
      <c r="Z234" s="57" t="str">
        <f t="shared" si="3"/>
        <v>https://www.city.kawaguchi.lg.jp/soshiki/01110/030/2/2075.html</v>
      </c>
      <c r="AA234" s="42" t="s">
        <v>579</v>
      </c>
      <c r="AB234" s="42" t="s">
        <v>580</v>
      </c>
      <c r="AC234" s="57" t="str">
        <f t="shared" si="4"/>
        <v>https://www.city.kawaguchi.lg.jp/soshiki/01110/021/11/11_2/11_2_1/7628.html</v>
      </c>
      <c r="AD234" s="42"/>
      <c r="AE234" s="42"/>
      <c r="AF234" s="42"/>
    </row>
    <row r="235" spans="1:32" ht="200.1" customHeight="1">
      <c r="A235" s="33">
        <v>230</v>
      </c>
      <c r="B235" s="34">
        <v>4</v>
      </c>
      <c r="C235" s="65" t="s">
        <v>570</v>
      </c>
      <c r="D235" s="36"/>
      <c r="E235" s="37" t="s">
        <v>587</v>
      </c>
      <c r="F235" s="56" t="s">
        <v>588</v>
      </c>
      <c r="G235" s="39">
        <v>11</v>
      </c>
      <c r="H235" s="40"/>
      <c r="I235" s="39" t="s">
        <v>589</v>
      </c>
      <c r="J235" s="39"/>
      <c r="K235" s="66" t="s">
        <v>590</v>
      </c>
      <c r="L235" s="41"/>
      <c r="M235" s="42"/>
      <c r="N235" s="41" t="s">
        <v>503</v>
      </c>
      <c r="O235" s="43">
        <v>3</v>
      </c>
      <c r="P235" s="43">
        <v>4</v>
      </c>
      <c r="Q235" s="43">
        <v>1</v>
      </c>
      <c r="R235" s="43">
        <v>3</v>
      </c>
      <c r="S235" s="43"/>
      <c r="T235" s="43"/>
      <c r="U235" s="43">
        <v>1</v>
      </c>
      <c r="V235" s="42"/>
      <c r="W235" s="42" t="s">
        <v>36</v>
      </c>
      <c r="X235" s="42" t="s">
        <v>577</v>
      </c>
      <c r="Y235" s="42" t="s">
        <v>578</v>
      </c>
      <c r="Z235" s="57" t="str">
        <f t="shared" si="3"/>
        <v>https://www.city.kawaguchi.lg.jp/soshiki/01110/030/2/2075.html</v>
      </c>
      <c r="AA235" s="42" t="s">
        <v>579</v>
      </c>
      <c r="AB235" s="42" t="s">
        <v>580</v>
      </c>
      <c r="AC235" s="57" t="str">
        <f t="shared" si="4"/>
        <v>https://www.city.kawaguchi.lg.jp/soshiki/01110/021/11/11_2/11_2_1/7628.html</v>
      </c>
      <c r="AD235" s="42"/>
      <c r="AE235" s="42"/>
      <c r="AF235" s="42"/>
    </row>
    <row r="236" spans="1:32" ht="200.1" customHeight="1">
      <c r="A236" s="33">
        <v>231</v>
      </c>
      <c r="B236" s="34">
        <v>4</v>
      </c>
      <c r="C236" s="65" t="s">
        <v>570</v>
      </c>
      <c r="D236" s="36"/>
      <c r="E236" s="37" t="s">
        <v>591</v>
      </c>
      <c r="F236" s="56" t="s">
        <v>592</v>
      </c>
      <c r="G236" s="39">
        <v>9</v>
      </c>
      <c r="H236" s="40"/>
      <c r="I236" s="39" t="s">
        <v>593</v>
      </c>
      <c r="J236" s="39"/>
      <c r="K236" s="66" t="s">
        <v>594</v>
      </c>
      <c r="L236" s="41"/>
      <c r="M236" s="42"/>
      <c r="N236" s="41" t="s">
        <v>503</v>
      </c>
      <c r="O236" s="43">
        <v>5</v>
      </c>
      <c r="P236" s="43"/>
      <c r="Q236" s="43">
        <v>3</v>
      </c>
      <c r="R236" s="43"/>
      <c r="S236" s="43">
        <v>1</v>
      </c>
      <c r="T236" s="43"/>
      <c r="U236" s="43">
        <v>1</v>
      </c>
      <c r="V236" s="42"/>
      <c r="W236" s="42" t="s">
        <v>36</v>
      </c>
      <c r="X236" s="42" t="s">
        <v>577</v>
      </c>
      <c r="Y236" s="42" t="s">
        <v>578</v>
      </c>
      <c r="Z236" s="57" t="str">
        <f t="shared" si="3"/>
        <v>https://www.city.kawaguchi.lg.jp/soshiki/01110/030/2/2075.html</v>
      </c>
      <c r="AA236" s="42" t="s">
        <v>579</v>
      </c>
      <c r="AB236" s="42" t="s">
        <v>580</v>
      </c>
      <c r="AC236" s="57" t="str">
        <f t="shared" si="4"/>
        <v>https://www.city.kawaguchi.lg.jp/soshiki/01110/021/11/11_2/11_2_1/7628.html</v>
      </c>
      <c r="AD236" s="42"/>
      <c r="AE236" s="42"/>
      <c r="AF236" s="42"/>
    </row>
    <row r="237" spans="1:32" ht="200.1" customHeight="1">
      <c r="A237" s="33">
        <v>232</v>
      </c>
      <c r="B237" s="34">
        <v>4</v>
      </c>
      <c r="C237" s="65" t="s">
        <v>570</v>
      </c>
      <c r="D237" s="36"/>
      <c r="E237" s="37" t="s">
        <v>595</v>
      </c>
      <c r="F237" s="56" t="s">
        <v>596</v>
      </c>
      <c r="G237" s="39">
        <v>12</v>
      </c>
      <c r="H237" s="40" t="s">
        <v>597</v>
      </c>
      <c r="I237" s="39" t="s">
        <v>598</v>
      </c>
      <c r="J237" s="39"/>
      <c r="K237" s="66" t="s">
        <v>599</v>
      </c>
      <c r="L237" s="41"/>
      <c r="M237" s="42"/>
      <c r="N237" s="41" t="s">
        <v>586</v>
      </c>
      <c r="O237" s="43">
        <v>4</v>
      </c>
      <c r="P237" s="43">
        <v>1</v>
      </c>
      <c r="Q237" s="43">
        <v>3</v>
      </c>
      <c r="R237" s="43">
        <v>5</v>
      </c>
      <c r="S237" s="43"/>
      <c r="T237" s="43">
        <v>8</v>
      </c>
      <c r="U237" s="43">
        <v>2</v>
      </c>
      <c r="V237" s="42"/>
      <c r="W237" s="42" t="s">
        <v>36</v>
      </c>
      <c r="X237" s="42" t="s">
        <v>577</v>
      </c>
      <c r="Y237" s="42" t="s">
        <v>578</v>
      </c>
      <c r="Z237" s="57" t="str">
        <f t="shared" si="3"/>
        <v>https://www.city.kawaguchi.lg.jp/soshiki/01110/030/2/2075.html</v>
      </c>
      <c r="AA237" s="42" t="s">
        <v>579</v>
      </c>
      <c r="AB237" s="42" t="s">
        <v>580</v>
      </c>
      <c r="AC237" s="57" t="str">
        <f t="shared" si="4"/>
        <v>https://www.city.kawaguchi.lg.jp/soshiki/01110/021/11/11_2/11_2_1/7628.html</v>
      </c>
      <c r="AD237" s="42"/>
      <c r="AE237" s="42"/>
      <c r="AF237" s="42"/>
    </row>
    <row r="238" spans="1:32" ht="200.1" customHeight="1">
      <c r="A238" s="33">
        <v>233</v>
      </c>
      <c r="B238" s="34">
        <v>4</v>
      </c>
      <c r="C238" s="65" t="s">
        <v>570</v>
      </c>
      <c r="D238" s="36"/>
      <c r="E238" s="37" t="s">
        <v>600</v>
      </c>
      <c r="F238" s="56" t="s">
        <v>601</v>
      </c>
      <c r="G238" s="39">
        <v>57</v>
      </c>
      <c r="H238" s="40" t="s">
        <v>602</v>
      </c>
      <c r="I238" s="39" t="s">
        <v>603</v>
      </c>
      <c r="J238" s="39"/>
      <c r="K238" s="66" t="s">
        <v>604</v>
      </c>
      <c r="L238" s="41"/>
      <c r="M238" s="42"/>
      <c r="N238" s="41" t="s">
        <v>605</v>
      </c>
      <c r="O238" s="43">
        <v>15</v>
      </c>
      <c r="P238" s="43"/>
      <c r="Q238" s="43">
        <v>12</v>
      </c>
      <c r="R238" s="43">
        <v>17</v>
      </c>
      <c r="S238" s="43"/>
      <c r="T238" s="43">
        <v>13</v>
      </c>
      <c r="U238" s="43">
        <v>50</v>
      </c>
      <c r="V238" s="42"/>
      <c r="W238" s="42" t="s">
        <v>36</v>
      </c>
      <c r="X238" s="42" t="s">
        <v>577</v>
      </c>
      <c r="Y238" s="42" t="s">
        <v>578</v>
      </c>
      <c r="Z238" s="57" t="str">
        <f t="shared" si="3"/>
        <v>https://www.city.kawaguchi.lg.jp/soshiki/01110/030/2/2075.html</v>
      </c>
      <c r="AA238" s="42" t="s">
        <v>579</v>
      </c>
      <c r="AB238" s="42" t="s">
        <v>580</v>
      </c>
      <c r="AC238" s="57" t="str">
        <f t="shared" si="4"/>
        <v>https://www.city.kawaguchi.lg.jp/soshiki/01110/021/11/11_2/11_2_1/7628.html</v>
      </c>
      <c r="AD238" s="42"/>
      <c r="AE238" s="42"/>
      <c r="AF238" s="42"/>
    </row>
    <row r="239" spans="1:32" ht="200.1" customHeight="1">
      <c r="A239" s="33">
        <v>234</v>
      </c>
      <c r="B239" s="34">
        <v>4</v>
      </c>
      <c r="C239" s="65" t="s">
        <v>570</v>
      </c>
      <c r="D239" s="36"/>
      <c r="E239" s="37" t="s">
        <v>606</v>
      </c>
      <c r="F239" s="56" t="s">
        <v>607</v>
      </c>
      <c r="G239" s="39">
        <v>28</v>
      </c>
      <c r="H239" s="40"/>
      <c r="I239" s="39" t="s">
        <v>598</v>
      </c>
      <c r="J239" s="39"/>
      <c r="K239" s="66" t="s">
        <v>608</v>
      </c>
      <c r="L239" s="41"/>
      <c r="M239" s="42"/>
      <c r="N239" s="41" t="s">
        <v>609</v>
      </c>
      <c r="O239" s="43"/>
      <c r="P239" s="43"/>
      <c r="Q239" s="43"/>
      <c r="R239" s="43"/>
      <c r="S239" s="43"/>
      <c r="T239" s="43"/>
      <c r="U239" s="43"/>
      <c r="V239" s="42"/>
      <c r="W239" s="42" t="s">
        <v>36</v>
      </c>
      <c r="X239" s="42" t="s">
        <v>577</v>
      </c>
      <c r="Y239" s="42" t="s">
        <v>578</v>
      </c>
      <c r="Z239" s="57" t="str">
        <f t="shared" si="3"/>
        <v>https://www.city.kawaguchi.lg.jp/soshiki/01110/030/2/2075.html</v>
      </c>
      <c r="AA239" s="42" t="s">
        <v>579</v>
      </c>
      <c r="AB239" s="42" t="s">
        <v>580</v>
      </c>
      <c r="AC239" s="57" t="str">
        <f t="shared" si="4"/>
        <v>https://www.city.kawaguchi.lg.jp/soshiki/01110/021/11/11_2/11_2_1/7628.html</v>
      </c>
      <c r="AD239" s="42"/>
      <c r="AE239" s="42"/>
      <c r="AF239" s="42"/>
    </row>
    <row r="240" spans="1:32" ht="200.1" customHeight="1">
      <c r="A240" s="33">
        <v>235</v>
      </c>
      <c r="B240" s="34">
        <v>4</v>
      </c>
      <c r="C240" s="65" t="s">
        <v>570</v>
      </c>
      <c r="D240" s="36"/>
      <c r="E240" s="37" t="s">
        <v>610</v>
      </c>
      <c r="F240" s="56" t="s">
        <v>611</v>
      </c>
      <c r="G240" s="39">
        <v>17</v>
      </c>
      <c r="H240" s="40"/>
      <c r="I240" s="39"/>
      <c r="J240" s="39"/>
      <c r="K240" s="67" t="s">
        <v>612</v>
      </c>
      <c r="L240" s="41"/>
      <c r="M240" s="42"/>
      <c r="N240" s="41" t="s">
        <v>613</v>
      </c>
      <c r="O240" s="43"/>
      <c r="P240" s="43"/>
      <c r="Q240" s="43"/>
      <c r="R240" s="43"/>
      <c r="S240" s="43"/>
      <c r="T240" s="43"/>
      <c r="U240" s="43"/>
      <c r="V240" s="42"/>
      <c r="W240" s="42" t="s">
        <v>36</v>
      </c>
      <c r="X240" s="42" t="s">
        <v>577</v>
      </c>
      <c r="Y240" s="42" t="s">
        <v>578</v>
      </c>
      <c r="Z240" s="57" t="str">
        <f t="shared" si="3"/>
        <v>https://www.city.kawaguchi.lg.jp/soshiki/01110/030/2/2075.html</v>
      </c>
      <c r="AA240" s="42" t="s">
        <v>579</v>
      </c>
      <c r="AB240" s="42" t="s">
        <v>580</v>
      </c>
      <c r="AC240" s="57" t="str">
        <f t="shared" si="4"/>
        <v>https://www.city.kawaguchi.lg.jp/soshiki/01110/021/11/11_2/11_2_1/7628.html</v>
      </c>
      <c r="AD240" s="42"/>
      <c r="AE240" s="42"/>
      <c r="AF240" s="42"/>
    </row>
    <row r="241" spans="1:32" ht="200.1" customHeight="1">
      <c r="A241" s="33">
        <v>236</v>
      </c>
      <c r="B241" s="34">
        <v>4</v>
      </c>
      <c r="C241" s="65" t="s">
        <v>570</v>
      </c>
      <c r="D241" s="36"/>
      <c r="E241" s="37" t="s">
        <v>614</v>
      </c>
      <c r="F241" s="56" t="s">
        <v>615</v>
      </c>
      <c r="G241" s="39">
        <v>32</v>
      </c>
      <c r="H241" s="40" t="s">
        <v>616</v>
      </c>
      <c r="I241" s="39" t="s">
        <v>617</v>
      </c>
      <c r="J241" s="39"/>
      <c r="K241" s="66" t="s">
        <v>585</v>
      </c>
      <c r="L241" s="41"/>
      <c r="M241" s="42"/>
      <c r="N241" s="41" t="s">
        <v>618</v>
      </c>
      <c r="O241" s="43">
        <v>7</v>
      </c>
      <c r="P241" s="43">
        <v>5</v>
      </c>
      <c r="Q241" s="43">
        <v>5</v>
      </c>
      <c r="R241" s="43">
        <v>6</v>
      </c>
      <c r="S241" s="43">
        <v>3</v>
      </c>
      <c r="T241" s="43">
        <v>6</v>
      </c>
      <c r="U241" s="43">
        <v>19</v>
      </c>
      <c r="V241" s="42"/>
      <c r="W241" s="42" t="s">
        <v>619</v>
      </c>
      <c r="X241" s="42" t="s">
        <v>577</v>
      </c>
      <c r="Y241" s="42" t="s">
        <v>578</v>
      </c>
      <c r="Z241" s="42"/>
      <c r="AA241" s="42" t="s">
        <v>579</v>
      </c>
      <c r="AB241" s="42" t="s">
        <v>580</v>
      </c>
      <c r="AC241" s="57" t="str">
        <f>HYPERLINK("#", "https://www.city.kawaguchi.lg.jp/soshiki/01110/021/11/11_2/11_2_1/7628.html")</f>
        <v>https://www.city.kawaguchi.lg.jp/soshiki/01110/021/11/11_2/11_2_1/7628.html</v>
      </c>
      <c r="AD241" s="42"/>
      <c r="AE241" s="42"/>
      <c r="AF241" s="42"/>
    </row>
    <row r="242" spans="1:32" ht="200.1" customHeight="1">
      <c r="A242" s="33">
        <v>237</v>
      </c>
      <c r="B242" s="34">
        <v>4</v>
      </c>
      <c r="C242" s="65" t="s">
        <v>570</v>
      </c>
      <c r="D242" s="36"/>
      <c r="E242" s="37" t="s">
        <v>620</v>
      </c>
      <c r="F242" s="56" t="s">
        <v>621</v>
      </c>
      <c r="G242" s="39">
        <v>38</v>
      </c>
      <c r="H242" s="40" t="s">
        <v>622</v>
      </c>
      <c r="I242" s="39" t="s">
        <v>603</v>
      </c>
      <c r="J242" s="39"/>
      <c r="K242" s="66" t="s">
        <v>585</v>
      </c>
      <c r="L242" s="41"/>
      <c r="M242" s="42"/>
      <c r="N242" s="41" t="s">
        <v>503</v>
      </c>
      <c r="O242" s="43">
        <v>3</v>
      </c>
      <c r="P242" s="43">
        <v>2</v>
      </c>
      <c r="Q242" s="43">
        <v>8</v>
      </c>
      <c r="R242" s="43">
        <v>8</v>
      </c>
      <c r="S242" s="43">
        <v>1</v>
      </c>
      <c r="T242" s="43">
        <v>7</v>
      </c>
      <c r="U242" s="43">
        <v>4</v>
      </c>
      <c r="V242" s="42"/>
      <c r="W242" s="42" t="s">
        <v>36</v>
      </c>
      <c r="X242" s="42" t="s">
        <v>577</v>
      </c>
      <c r="Y242" s="42" t="s">
        <v>578</v>
      </c>
      <c r="Z242" s="57" t="str">
        <f>HYPERLINK("#", "https://www.city.kawaguchi.lg.jp/soshiki/01110/030/2/2075.html")</f>
        <v>https://www.city.kawaguchi.lg.jp/soshiki/01110/030/2/2075.html</v>
      </c>
      <c r="AA242" s="42" t="s">
        <v>579</v>
      </c>
      <c r="AB242" s="42" t="s">
        <v>580</v>
      </c>
      <c r="AC242" s="57" t="str">
        <f>HYPERLINK("#", "https://www.city.kawaguchi.lg.jp/soshiki/01110/021/11/11_2/11_2_1/7628.html")</f>
        <v>https://www.city.kawaguchi.lg.jp/soshiki/01110/021/11/11_2/11_2_1/7628.html</v>
      </c>
      <c r="AD242" s="42"/>
      <c r="AE242" s="42"/>
      <c r="AF242" s="42"/>
    </row>
    <row r="243" spans="1:32" ht="200.1" customHeight="1">
      <c r="A243" s="33">
        <v>238</v>
      </c>
      <c r="B243" s="34">
        <v>4</v>
      </c>
      <c r="C243" s="65" t="s">
        <v>570</v>
      </c>
      <c r="D243" s="36"/>
      <c r="E243" s="37" t="s">
        <v>623</v>
      </c>
      <c r="F243" s="56" t="s">
        <v>624</v>
      </c>
      <c r="G243" s="39">
        <v>17</v>
      </c>
      <c r="H243" s="40"/>
      <c r="I243" s="39" t="s">
        <v>598</v>
      </c>
      <c r="J243" s="39"/>
      <c r="K243" s="66" t="s">
        <v>625</v>
      </c>
      <c r="L243" s="41"/>
      <c r="M243" s="42"/>
      <c r="N243" s="41" t="s">
        <v>503</v>
      </c>
      <c r="O243" s="43">
        <v>3</v>
      </c>
      <c r="P243" s="43"/>
      <c r="Q243" s="43"/>
      <c r="R243" s="43">
        <v>8</v>
      </c>
      <c r="S243" s="43">
        <v>5</v>
      </c>
      <c r="T243" s="43"/>
      <c r="U243" s="43">
        <v>1</v>
      </c>
      <c r="V243" s="42"/>
      <c r="W243" s="42" t="s">
        <v>36</v>
      </c>
      <c r="X243" s="42" t="s">
        <v>577</v>
      </c>
      <c r="Y243" s="42" t="s">
        <v>578</v>
      </c>
      <c r="Z243" s="57" t="str">
        <f>HYPERLINK("#", "https://www.city.kawaguchi.lg.jp/soshiki/01110/030/2/2075.html")</f>
        <v>https://www.city.kawaguchi.lg.jp/soshiki/01110/030/2/2075.html</v>
      </c>
      <c r="AA243" s="42" t="s">
        <v>579</v>
      </c>
      <c r="AB243" s="42" t="s">
        <v>580</v>
      </c>
      <c r="AC243" s="57" t="str">
        <f>HYPERLINK("#", "https://www.city.kawaguchi.lg.jp/soshiki/01110/021/11/11_2/11_2_1/7628.html")</f>
        <v>https://www.city.kawaguchi.lg.jp/soshiki/01110/021/11/11_2/11_2_1/7628.html</v>
      </c>
      <c r="AD243" s="42"/>
      <c r="AE243" s="42"/>
      <c r="AF243" s="42"/>
    </row>
    <row r="244" spans="1:32" ht="200.1" customHeight="1">
      <c r="A244" s="33">
        <v>239</v>
      </c>
      <c r="B244" s="34">
        <v>4</v>
      </c>
      <c r="C244" s="65" t="s">
        <v>570</v>
      </c>
      <c r="D244" s="36"/>
      <c r="E244" s="37" t="s">
        <v>626</v>
      </c>
      <c r="F244" s="56" t="s">
        <v>627</v>
      </c>
      <c r="G244" s="39">
        <v>25</v>
      </c>
      <c r="H244" s="40"/>
      <c r="I244" s="39" t="s">
        <v>628</v>
      </c>
      <c r="J244" s="39"/>
      <c r="K244" s="66" t="s">
        <v>629</v>
      </c>
      <c r="L244" s="41"/>
      <c r="M244" s="42"/>
      <c r="N244" s="41" t="s">
        <v>630</v>
      </c>
      <c r="O244" s="43">
        <v>4</v>
      </c>
      <c r="P244" s="43">
        <v>2</v>
      </c>
      <c r="Q244" s="43">
        <v>2</v>
      </c>
      <c r="R244" s="43">
        <v>16</v>
      </c>
      <c r="S244" s="43"/>
      <c r="T244" s="43">
        <v>1</v>
      </c>
      <c r="U244" s="43">
        <v>7</v>
      </c>
      <c r="V244" s="42"/>
      <c r="W244" s="42" t="s">
        <v>36</v>
      </c>
      <c r="X244" s="42" t="s">
        <v>577</v>
      </c>
      <c r="Y244" s="42" t="s">
        <v>578</v>
      </c>
      <c r="Z244" s="57" t="str">
        <f>HYPERLINK("#", "https://www.city.kawaguchi.lg.jp/soshiki/01110/030/2/2075.html")</f>
        <v>https://www.city.kawaguchi.lg.jp/soshiki/01110/030/2/2075.html</v>
      </c>
      <c r="AA244" s="42" t="s">
        <v>579</v>
      </c>
      <c r="AB244" s="42" t="s">
        <v>580</v>
      </c>
      <c r="AC244" s="57" t="str">
        <f>HYPERLINK("#", "https://www.city.kawaguchi.lg.jp/soshiki/01110/021/11/11_2/11_2_1/7628.html")</f>
        <v>https://www.city.kawaguchi.lg.jp/soshiki/01110/021/11/11_2/11_2_1/7628.html</v>
      </c>
      <c r="AD244" s="42"/>
      <c r="AE244" s="42"/>
      <c r="AF244" s="42"/>
    </row>
    <row r="245" spans="1:32" ht="50.1" customHeight="1">
      <c r="A245" s="33">
        <v>240</v>
      </c>
      <c r="B245" s="34">
        <v>4</v>
      </c>
      <c r="C245" s="65" t="s">
        <v>570</v>
      </c>
      <c r="D245" s="36"/>
      <c r="E245" s="37" t="s">
        <v>631</v>
      </c>
      <c r="F245" s="56" t="s">
        <v>632</v>
      </c>
      <c r="G245" s="39"/>
      <c r="H245" s="40"/>
      <c r="I245" s="39"/>
      <c r="J245" s="39"/>
      <c r="K245" s="66"/>
      <c r="L245" s="41"/>
      <c r="M245" s="42"/>
      <c r="N245" s="41"/>
      <c r="O245" s="43"/>
      <c r="P245" s="43"/>
      <c r="Q245" s="43"/>
      <c r="R245" s="43"/>
      <c r="S245" s="43"/>
      <c r="T245" s="43"/>
      <c r="U245" s="43"/>
      <c r="V245" s="42"/>
      <c r="W245" s="42" t="s">
        <v>36</v>
      </c>
      <c r="X245" s="42"/>
      <c r="Y245" s="42"/>
      <c r="Z245" s="42"/>
      <c r="AA245" s="42"/>
      <c r="AB245" s="42"/>
      <c r="AC245" s="42"/>
      <c r="AD245" s="42"/>
      <c r="AE245" s="42"/>
      <c r="AF245" s="42"/>
    </row>
    <row r="246" spans="1:32" ht="200.1" customHeight="1">
      <c r="A246" s="33">
        <v>241</v>
      </c>
      <c r="B246" s="34">
        <v>4</v>
      </c>
      <c r="C246" s="65" t="s">
        <v>570</v>
      </c>
      <c r="D246" s="36"/>
      <c r="E246" s="37" t="s">
        <v>633</v>
      </c>
      <c r="F246" s="56" t="s">
        <v>634</v>
      </c>
      <c r="G246" s="39">
        <v>27</v>
      </c>
      <c r="H246" s="40" t="s">
        <v>635</v>
      </c>
      <c r="I246" s="39" t="s">
        <v>636</v>
      </c>
      <c r="J246" s="39"/>
      <c r="K246" s="66" t="s">
        <v>637</v>
      </c>
      <c r="L246" s="41"/>
      <c r="M246" s="42"/>
      <c r="N246" s="41" t="s">
        <v>503</v>
      </c>
      <c r="O246" s="43">
        <v>2</v>
      </c>
      <c r="P246" s="43">
        <v>1</v>
      </c>
      <c r="Q246" s="43">
        <v>2</v>
      </c>
      <c r="R246" s="43">
        <v>20</v>
      </c>
      <c r="S246" s="43">
        <v>2</v>
      </c>
      <c r="T246" s="43"/>
      <c r="U246" s="43">
        <v>3</v>
      </c>
      <c r="V246" s="42"/>
      <c r="W246" s="42" t="s">
        <v>36</v>
      </c>
      <c r="X246" s="42" t="s">
        <v>577</v>
      </c>
      <c r="Y246" s="42" t="s">
        <v>578</v>
      </c>
      <c r="Z246" s="57" t="str">
        <f t="shared" ref="Z246:Z266" si="5">HYPERLINK("#", "https://www.city.kawaguchi.lg.jp/soshiki/01110/030/2/2075.html")</f>
        <v>https://www.city.kawaguchi.lg.jp/soshiki/01110/030/2/2075.html</v>
      </c>
      <c r="AA246" s="42" t="s">
        <v>579</v>
      </c>
      <c r="AB246" s="42" t="s">
        <v>580</v>
      </c>
      <c r="AC246" s="57" t="str">
        <f t="shared" ref="AC246:AC266" si="6">HYPERLINK("#", "https://www.city.kawaguchi.lg.jp/soshiki/01110/021/11/11_2/11_2_1/7628.html")</f>
        <v>https://www.city.kawaguchi.lg.jp/soshiki/01110/021/11/11_2/11_2_1/7628.html</v>
      </c>
      <c r="AD246" s="42"/>
      <c r="AE246" s="42"/>
      <c r="AF246" s="42"/>
    </row>
    <row r="247" spans="1:32" ht="200.1" customHeight="1">
      <c r="A247" s="33">
        <v>242</v>
      </c>
      <c r="B247" s="34">
        <v>4</v>
      </c>
      <c r="C247" s="65" t="s">
        <v>570</v>
      </c>
      <c r="D247" s="36"/>
      <c r="E247" s="37" t="s">
        <v>638</v>
      </c>
      <c r="F247" s="56" t="s">
        <v>639</v>
      </c>
      <c r="G247" s="39">
        <v>57</v>
      </c>
      <c r="H247" s="40" t="s">
        <v>640</v>
      </c>
      <c r="I247" s="39" t="s">
        <v>641</v>
      </c>
      <c r="J247" s="39"/>
      <c r="K247" s="66" t="s">
        <v>585</v>
      </c>
      <c r="L247" s="41"/>
      <c r="M247" s="42"/>
      <c r="N247" s="41" t="s">
        <v>503</v>
      </c>
      <c r="O247" s="43">
        <v>7</v>
      </c>
      <c r="P247" s="43">
        <v>1</v>
      </c>
      <c r="Q247" s="43">
        <v>8</v>
      </c>
      <c r="R247" s="43">
        <v>41</v>
      </c>
      <c r="S247" s="43"/>
      <c r="T247" s="43"/>
      <c r="U247" s="43">
        <v>2</v>
      </c>
      <c r="V247" s="42"/>
      <c r="W247" s="42" t="s">
        <v>36</v>
      </c>
      <c r="X247" s="42" t="s">
        <v>577</v>
      </c>
      <c r="Y247" s="42" t="s">
        <v>578</v>
      </c>
      <c r="Z247" s="57" t="str">
        <f t="shared" si="5"/>
        <v>https://www.city.kawaguchi.lg.jp/soshiki/01110/030/2/2075.html</v>
      </c>
      <c r="AA247" s="42" t="s">
        <v>579</v>
      </c>
      <c r="AB247" s="42" t="s">
        <v>580</v>
      </c>
      <c r="AC247" s="57" t="str">
        <f t="shared" si="6"/>
        <v>https://www.city.kawaguchi.lg.jp/soshiki/01110/021/11/11_2/11_2_1/7628.html</v>
      </c>
      <c r="AD247" s="42"/>
      <c r="AE247" s="42"/>
      <c r="AF247" s="42"/>
    </row>
    <row r="248" spans="1:32" ht="200.1" customHeight="1">
      <c r="A248" s="33">
        <v>243</v>
      </c>
      <c r="B248" s="34">
        <v>4</v>
      </c>
      <c r="C248" s="65" t="s">
        <v>570</v>
      </c>
      <c r="D248" s="36"/>
      <c r="E248" s="37" t="s">
        <v>642</v>
      </c>
      <c r="F248" s="56" t="s">
        <v>643</v>
      </c>
      <c r="G248" s="39">
        <v>7</v>
      </c>
      <c r="H248" s="40"/>
      <c r="I248" s="39" t="s">
        <v>644</v>
      </c>
      <c r="J248" s="39"/>
      <c r="K248" s="67" t="s">
        <v>612</v>
      </c>
      <c r="L248" s="41"/>
      <c r="M248" s="42"/>
      <c r="N248" s="41" t="s">
        <v>613</v>
      </c>
      <c r="O248" s="43"/>
      <c r="P248" s="43">
        <v>3</v>
      </c>
      <c r="Q248" s="43">
        <v>1</v>
      </c>
      <c r="R248" s="43">
        <v>5</v>
      </c>
      <c r="S248" s="43"/>
      <c r="T248" s="43">
        <v>1</v>
      </c>
      <c r="U248" s="43">
        <v>1</v>
      </c>
      <c r="V248" s="42"/>
      <c r="W248" s="42" t="s">
        <v>36</v>
      </c>
      <c r="X248" s="42" t="s">
        <v>577</v>
      </c>
      <c r="Y248" s="42" t="s">
        <v>578</v>
      </c>
      <c r="Z248" s="57" t="str">
        <f t="shared" si="5"/>
        <v>https://www.city.kawaguchi.lg.jp/soshiki/01110/030/2/2075.html</v>
      </c>
      <c r="AA248" s="42" t="s">
        <v>579</v>
      </c>
      <c r="AB248" s="42" t="s">
        <v>580</v>
      </c>
      <c r="AC248" s="57" t="str">
        <f t="shared" si="6"/>
        <v>https://www.city.kawaguchi.lg.jp/soshiki/01110/021/11/11_2/11_2_1/7628.html</v>
      </c>
      <c r="AD248" s="42"/>
      <c r="AE248" s="42"/>
      <c r="AF248" s="42"/>
    </row>
    <row r="249" spans="1:32" ht="200.1" customHeight="1">
      <c r="A249" s="33">
        <v>244</v>
      </c>
      <c r="B249" s="34">
        <v>4</v>
      </c>
      <c r="C249" s="65" t="s">
        <v>570</v>
      </c>
      <c r="D249" s="36"/>
      <c r="E249" s="37" t="s">
        <v>645</v>
      </c>
      <c r="F249" s="56" t="s">
        <v>646</v>
      </c>
      <c r="G249" s="39">
        <v>42</v>
      </c>
      <c r="H249" s="40" t="s">
        <v>647</v>
      </c>
      <c r="I249" s="39" t="s">
        <v>648</v>
      </c>
      <c r="J249" s="39"/>
      <c r="K249" s="66" t="s">
        <v>649</v>
      </c>
      <c r="L249" s="41"/>
      <c r="M249" s="42"/>
      <c r="N249" s="41" t="s">
        <v>503</v>
      </c>
      <c r="O249" s="43">
        <v>9</v>
      </c>
      <c r="P249" s="43">
        <v>7</v>
      </c>
      <c r="Q249" s="43">
        <v>10</v>
      </c>
      <c r="R249" s="43">
        <v>14</v>
      </c>
      <c r="S249" s="43">
        <v>2</v>
      </c>
      <c r="T249" s="43"/>
      <c r="U249" s="43">
        <v>2</v>
      </c>
      <c r="V249" s="42"/>
      <c r="W249" s="42" t="s">
        <v>36</v>
      </c>
      <c r="X249" s="42" t="s">
        <v>577</v>
      </c>
      <c r="Y249" s="42" t="s">
        <v>578</v>
      </c>
      <c r="Z249" s="57" t="str">
        <f t="shared" si="5"/>
        <v>https://www.city.kawaguchi.lg.jp/soshiki/01110/030/2/2075.html</v>
      </c>
      <c r="AA249" s="42" t="s">
        <v>579</v>
      </c>
      <c r="AB249" s="42" t="s">
        <v>580</v>
      </c>
      <c r="AC249" s="57" t="str">
        <f t="shared" si="6"/>
        <v>https://www.city.kawaguchi.lg.jp/soshiki/01110/021/11/11_2/11_2_1/7628.html</v>
      </c>
      <c r="AD249" s="42"/>
      <c r="AE249" s="42"/>
      <c r="AF249" s="42"/>
    </row>
    <row r="250" spans="1:32" ht="200.1" customHeight="1">
      <c r="A250" s="33">
        <v>245</v>
      </c>
      <c r="B250" s="34">
        <v>4</v>
      </c>
      <c r="C250" s="65" t="s">
        <v>570</v>
      </c>
      <c r="D250" s="36"/>
      <c r="E250" s="37" t="s">
        <v>650</v>
      </c>
      <c r="F250" s="56" t="s">
        <v>651</v>
      </c>
      <c r="G250" s="39">
        <v>15</v>
      </c>
      <c r="H250" s="40"/>
      <c r="I250" s="39" t="s">
        <v>598</v>
      </c>
      <c r="J250" s="39" t="s">
        <v>652</v>
      </c>
      <c r="K250" s="66" t="s">
        <v>653</v>
      </c>
      <c r="L250" s="41"/>
      <c r="M250" s="42"/>
      <c r="N250" s="41" t="s">
        <v>654</v>
      </c>
      <c r="O250" s="43"/>
      <c r="P250" s="43"/>
      <c r="Q250" s="43"/>
      <c r="R250" s="43"/>
      <c r="S250" s="43">
        <v>1</v>
      </c>
      <c r="T250" s="43"/>
      <c r="U250" s="43">
        <v>0</v>
      </c>
      <c r="V250" s="42" t="s">
        <v>655</v>
      </c>
      <c r="W250" s="42" t="s">
        <v>36</v>
      </c>
      <c r="X250" s="42" t="s">
        <v>577</v>
      </c>
      <c r="Y250" s="42" t="s">
        <v>578</v>
      </c>
      <c r="Z250" s="57" t="str">
        <f t="shared" si="5"/>
        <v>https://www.city.kawaguchi.lg.jp/soshiki/01110/030/2/2075.html</v>
      </c>
      <c r="AA250" s="42" t="s">
        <v>579</v>
      </c>
      <c r="AB250" s="42" t="s">
        <v>580</v>
      </c>
      <c r="AC250" s="57" t="str">
        <f t="shared" si="6"/>
        <v>https://www.city.kawaguchi.lg.jp/soshiki/01110/021/11/11_2/11_2_1/7628.html</v>
      </c>
      <c r="AD250" s="42"/>
      <c r="AE250" s="42"/>
      <c r="AF250" s="42"/>
    </row>
    <row r="251" spans="1:32" ht="200.1" customHeight="1">
      <c r="A251" s="33">
        <v>246</v>
      </c>
      <c r="B251" s="34">
        <v>4</v>
      </c>
      <c r="C251" s="65" t="s">
        <v>570</v>
      </c>
      <c r="D251" s="36"/>
      <c r="E251" s="37" t="s">
        <v>656</v>
      </c>
      <c r="F251" s="56" t="s">
        <v>601</v>
      </c>
      <c r="G251" s="39">
        <v>30</v>
      </c>
      <c r="H251" s="40"/>
      <c r="I251" s="39" t="s">
        <v>657</v>
      </c>
      <c r="J251" s="39"/>
      <c r="K251" s="66" t="s">
        <v>658</v>
      </c>
      <c r="L251" s="41"/>
      <c r="M251" s="42"/>
      <c r="N251" s="41"/>
      <c r="O251" s="43"/>
      <c r="P251" s="43">
        <v>8</v>
      </c>
      <c r="Q251" s="43">
        <v>13</v>
      </c>
      <c r="R251" s="43">
        <v>9</v>
      </c>
      <c r="S251" s="43"/>
      <c r="T251" s="43"/>
      <c r="U251" s="43">
        <v>21</v>
      </c>
      <c r="V251" s="42"/>
      <c r="W251" s="42" t="s">
        <v>36</v>
      </c>
      <c r="X251" s="42" t="s">
        <v>577</v>
      </c>
      <c r="Y251" s="42" t="s">
        <v>578</v>
      </c>
      <c r="Z251" s="57" t="str">
        <f t="shared" si="5"/>
        <v>https://www.city.kawaguchi.lg.jp/soshiki/01110/030/2/2075.html</v>
      </c>
      <c r="AA251" s="42" t="s">
        <v>579</v>
      </c>
      <c r="AB251" s="42" t="s">
        <v>580</v>
      </c>
      <c r="AC251" s="57" t="str">
        <f t="shared" si="6"/>
        <v>https://www.city.kawaguchi.lg.jp/soshiki/01110/021/11/11_2/11_2_1/7628.html</v>
      </c>
      <c r="AD251" s="42"/>
      <c r="AE251" s="42"/>
      <c r="AF251" s="42"/>
    </row>
    <row r="252" spans="1:32" ht="200.1" customHeight="1">
      <c r="A252" s="33">
        <v>247</v>
      </c>
      <c r="B252" s="34">
        <v>4</v>
      </c>
      <c r="C252" s="65" t="s">
        <v>570</v>
      </c>
      <c r="D252" s="36"/>
      <c r="E252" s="37" t="s">
        <v>659</v>
      </c>
      <c r="F252" s="56" t="s">
        <v>660</v>
      </c>
      <c r="G252" s="39">
        <v>14</v>
      </c>
      <c r="H252" s="40" t="s">
        <v>661</v>
      </c>
      <c r="I252" s="39" t="s">
        <v>644</v>
      </c>
      <c r="J252" s="39"/>
      <c r="K252" s="66" t="s">
        <v>662</v>
      </c>
      <c r="L252" s="41"/>
      <c r="M252" s="42"/>
      <c r="N252" s="41" t="s">
        <v>503</v>
      </c>
      <c r="O252" s="43"/>
      <c r="P252" s="43">
        <v>1</v>
      </c>
      <c r="Q252" s="43">
        <v>5</v>
      </c>
      <c r="R252" s="43">
        <v>4</v>
      </c>
      <c r="S252" s="43">
        <v>1</v>
      </c>
      <c r="T252" s="43">
        <v>3</v>
      </c>
      <c r="U252" s="43">
        <v>1</v>
      </c>
      <c r="V252" s="42"/>
      <c r="W252" s="42" t="s">
        <v>36</v>
      </c>
      <c r="X252" s="42" t="s">
        <v>577</v>
      </c>
      <c r="Y252" s="42" t="s">
        <v>578</v>
      </c>
      <c r="Z252" s="57" t="str">
        <f t="shared" si="5"/>
        <v>https://www.city.kawaguchi.lg.jp/soshiki/01110/030/2/2075.html</v>
      </c>
      <c r="AA252" s="42" t="s">
        <v>579</v>
      </c>
      <c r="AB252" s="42" t="s">
        <v>580</v>
      </c>
      <c r="AC252" s="57" t="str">
        <f t="shared" si="6"/>
        <v>https://www.city.kawaguchi.lg.jp/soshiki/01110/021/11/11_2/11_2_1/7628.html</v>
      </c>
      <c r="AD252" s="42"/>
      <c r="AE252" s="42"/>
      <c r="AF252" s="42"/>
    </row>
    <row r="253" spans="1:32" ht="200.1" customHeight="1">
      <c r="A253" s="33">
        <v>248</v>
      </c>
      <c r="B253" s="34">
        <v>4</v>
      </c>
      <c r="C253" s="65" t="s">
        <v>570</v>
      </c>
      <c r="D253" s="36"/>
      <c r="E253" s="37" t="s">
        <v>663</v>
      </c>
      <c r="F253" s="56" t="s">
        <v>664</v>
      </c>
      <c r="G253" s="39">
        <v>18</v>
      </c>
      <c r="H253" s="40" t="s">
        <v>665</v>
      </c>
      <c r="I253" s="39" t="s">
        <v>666</v>
      </c>
      <c r="J253" s="39"/>
      <c r="K253" s="66" t="s">
        <v>667</v>
      </c>
      <c r="L253" s="41"/>
      <c r="M253" s="42"/>
      <c r="N253" s="41" t="s">
        <v>503</v>
      </c>
      <c r="O253" s="43">
        <v>2</v>
      </c>
      <c r="P253" s="43">
        <v>1</v>
      </c>
      <c r="Q253" s="43">
        <v>3</v>
      </c>
      <c r="R253" s="43">
        <v>12</v>
      </c>
      <c r="S253" s="43">
        <v>1</v>
      </c>
      <c r="T253" s="43"/>
      <c r="U253" s="43"/>
      <c r="V253" s="42"/>
      <c r="W253" s="42" t="s">
        <v>36</v>
      </c>
      <c r="X253" s="42" t="s">
        <v>577</v>
      </c>
      <c r="Y253" s="42" t="s">
        <v>578</v>
      </c>
      <c r="Z253" s="57" t="str">
        <f t="shared" si="5"/>
        <v>https://www.city.kawaguchi.lg.jp/soshiki/01110/030/2/2075.html</v>
      </c>
      <c r="AA253" s="42" t="s">
        <v>579</v>
      </c>
      <c r="AB253" s="42" t="s">
        <v>580</v>
      </c>
      <c r="AC253" s="57" t="str">
        <f t="shared" si="6"/>
        <v>https://www.city.kawaguchi.lg.jp/soshiki/01110/021/11/11_2/11_2_1/7628.html</v>
      </c>
      <c r="AD253" s="42"/>
      <c r="AE253" s="42"/>
      <c r="AF253" s="42"/>
    </row>
    <row r="254" spans="1:32" ht="200.1" customHeight="1">
      <c r="A254" s="33">
        <v>249</v>
      </c>
      <c r="B254" s="34">
        <v>4</v>
      </c>
      <c r="C254" s="65" t="s">
        <v>570</v>
      </c>
      <c r="D254" s="36"/>
      <c r="E254" s="37" t="s">
        <v>668</v>
      </c>
      <c r="F254" s="56" t="s">
        <v>669</v>
      </c>
      <c r="G254" s="39">
        <v>7</v>
      </c>
      <c r="H254" s="40" t="s">
        <v>670</v>
      </c>
      <c r="I254" s="39" t="s">
        <v>671</v>
      </c>
      <c r="J254" s="39"/>
      <c r="K254" s="66" t="s">
        <v>672</v>
      </c>
      <c r="L254" s="41"/>
      <c r="M254" s="42"/>
      <c r="N254" s="41" t="s">
        <v>503</v>
      </c>
      <c r="O254" s="43"/>
      <c r="P254" s="43">
        <v>3</v>
      </c>
      <c r="Q254" s="43">
        <v>3</v>
      </c>
      <c r="R254" s="43">
        <v>1</v>
      </c>
      <c r="S254" s="43"/>
      <c r="T254" s="43"/>
      <c r="U254" s="43"/>
      <c r="V254" s="42"/>
      <c r="W254" s="42" t="s">
        <v>36</v>
      </c>
      <c r="X254" s="42" t="s">
        <v>577</v>
      </c>
      <c r="Y254" s="42" t="s">
        <v>578</v>
      </c>
      <c r="Z254" s="57" t="str">
        <f t="shared" si="5"/>
        <v>https://www.city.kawaguchi.lg.jp/soshiki/01110/030/2/2075.html</v>
      </c>
      <c r="AA254" s="42" t="s">
        <v>579</v>
      </c>
      <c r="AB254" s="42" t="s">
        <v>580</v>
      </c>
      <c r="AC254" s="57" t="str">
        <f t="shared" si="6"/>
        <v>https://www.city.kawaguchi.lg.jp/soshiki/01110/021/11/11_2/11_2_1/7628.html</v>
      </c>
      <c r="AD254" s="42"/>
      <c r="AE254" s="42"/>
      <c r="AF254" s="42"/>
    </row>
    <row r="255" spans="1:32" ht="200.1" customHeight="1">
      <c r="A255" s="33">
        <v>250</v>
      </c>
      <c r="B255" s="34">
        <v>4</v>
      </c>
      <c r="C255" s="65" t="s">
        <v>570</v>
      </c>
      <c r="D255" s="36"/>
      <c r="E255" s="37" t="s">
        <v>673</v>
      </c>
      <c r="F255" s="56" t="s">
        <v>674</v>
      </c>
      <c r="G255" s="39">
        <v>25</v>
      </c>
      <c r="H255" s="40"/>
      <c r="I255" s="39" t="s">
        <v>675</v>
      </c>
      <c r="J255" s="39"/>
      <c r="K255" s="66" t="s">
        <v>608</v>
      </c>
      <c r="L255" s="41"/>
      <c r="M255" s="42"/>
      <c r="N255" s="41" t="s">
        <v>503</v>
      </c>
      <c r="O255" s="43">
        <v>5</v>
      </c>
      <c r="P255" s="43"/>
      <c r="Q255" s="43">
        <v>5</v>
      </c>
      <c r="R255" s="43">
        <v>15</v>
      </c>
      <c r="S255" s="43"/>
      <c r="T255" s="43"/>
      <c r="U255" s="43">
        <v>2</v>
      </c>
      <c r="V255" s="42"/>
      <c r="W255" s="42" t="s">
        <v>36</v>
      </c>
      <c r="X255" s="42" t="s">
        <v>577</v>
      </c>
      <c r="Y255" s="42" t="s">
        <v>578</v>
      </c>
      <c r="Z255" s="57" t="str">
        <f t="shared" si="5"/>
        <v>https://www.city.kawaguchi.lg.jp/soshiki/01110/030/2/2075.html</v>
      </c>
      <c r="AA255" s="42" t="s">
        <v>579</v>
      </c>
      <c r="AB255" s="42" t="s">
        <v>580</v>
      </c>
      <c r="AC255" s="57" t="str">
        <f t="shared" si="6"/>
        <v>https://www.city.kawaguchi.lg.jp/soshiki/01110/021/11/11_2/11_2_1/7628.html</v>
      </c>
      <c r="AD255" s="42"/>
      <c r="AE255" s="42"/>
      <c r="AF255" s="42"/>
    </row>
    <row r="256" spans="1:32" ht="200.1" customHeight="1">
      <c r="A256" s="33">
        <v>251</v>
      </c>
      <c r="B256" s="34">
        <v>4</v>
      </c>
      <c r="C256" s="65" t="s">
        <v>570</v>
      </c>
      <c r="D256" s="36"/>
      <c r="E256" s="37" t="s">
        <v>676</v>
      </c>
      <c r="F256" s="56" t="s">
        <v>677</v>
      </c>
      <c r="G256" s="39">
        <v>90</v>
      </c>
      <c r="H256" s="40" t="s">
        <v>678</v>
      </c>
      <c r="I256" s="39" t="s">
        <v>679</v>
      </c>
      <c r="J256" s="39"/>
      <c r="K256" s="66" t="s">
        <v>680</v>
      </c>
      <c r="L256" s="41"/>
      <c r="M256" s="42"/>
      <c r="N256" s="41" t="s">
        <v>681</v>
      </c>
      <c r="O256" s="43">
        <v>3</v>
      </c>
      <c r="P256" s="43">
        <v>5</v>
      </c>
      <c r="Q256" s="43">
        <v>12</v>
      </c>
      <c r="R256" s="43">
        <v>4</v>
      </c>
      <c r="S256" s="43"/>
      <c r="T256" s="43">
        <v>66</v>
      </c>
      <c r="U256" s="43">
        <v>1</v>
      </c>
      <c r="V256" s="42" t="s">
        <v>682</v>
      </c>
      <c r="W256" s="42" t="s">
        <v>36</v>
      </c>
      <c r="X256" s="42" t="s">
        <v>577</v>
      </c>
      <c r="Y256" s="42" t="s">
        <v>578</v>
      </c>
      <c r="Z256" s="57" t="str">
        <f t="shared" si="5"/>
        <v>https://www.city.kawaguchi.lg.jp/soshiki/01110/030/2/2075.html</v>
      </c>
      <c r="AA256" s="42" t="s">
        <v>579</v>
      </c>
      <c r="AB256" s="42" t="s">
        <v>580</v>
      </c>
      <c r="AC256" s="57" t="str">
        <f t="shared" si="6"/>
        <v>https://www.city.kawaguchi.lg.jp/soshiki/01110/021/11/11_2/11_2_1/7628.html</v>
      </c>
      <c r="AD256" s="42"/>
      <c r="AE256" s="42"/>
      <c r="AF256" s="42"/>
    </row>
    <row r="257" spans="1:32" ht="200.1" customHeight="1">
      <c r="A257" s="33">
        <v>252</v>
      </c>
      <c r="B257" s="34">
        <v>4</v>
      </c>
      <c r="C257" s="65" t="s">
        <v>570</v>
      </c>
      <c r="D257" s="36"/>
      <c r="E257" s="37" t="s">
        <v>683</v>
      </c>
      <c r="F257" s="56" t="s">
        <v>684</v>
      </c>
      <c r="G257" s="39">
        <v>20</v>
      </c>
      <c r="H257" s="40"/>
      <c r="I257" s="39"/>
      <c r="J257" s="39"/>
      <c r="K257" s="66" t="s">
        <v>629</v>
      </c>
      <c r="L257" s="41"/>
      <c r="M257" s="42"/>
      <c r="N257" s="41" t="s">
        <v>618</v>
      </c>
      <c r="O257" s="43">
        <v>0</v>
      </c>
      <c r="P257" s="43">
        <v>6</v>
      </c>
      <c r="Q257" s="43">
        <v>2</v>
      </c>
      <c r="R257" s="43">
        <v>9</v>
      </c>
      <c r="S257" s="43">
        <v>0</v>
      </c>
      <c r="T257" s="43">
        <v>3</v>
      </c>
      <c r="U257" s="43">
        <v>9</v>
      </c>
      <c r="V257" s="42"/>
      <c r="W257" s="42" t="s">
        <v>36</v>
      </c>
      <c r="X257" s="42" t="s">
        <v>577</v>
      </c>
      <c r="Y257" s="42" t="s">
        <v>578</v>
      </c>
      <c r="Z257" s="57" t="str">
        <f t="shared" si="5"/>
        <v>https://www.city.kawaguchi.lg.jp/soshiki/01110/030/2/2075.html</v>
      </c>
      <c r="AA257" s="42" t="s">
        <v>579</v>
      </c>
      <c r="AB257" s="42" t="s">
        <v>580</v>
      </c>
      <c r="AC257" s="57" t="str">
        <f t="shared" si="6"/>
        <v>https://www.city.kawaguchi.lg.jp/soshiki/01110/021/11/11_2/11_2_1/7628.html</v>
      </c>
      <c r="AD257" s="42"/>
      <c r="AE257" s="42"/>
      <c r="AF257" s="42"/>
    </row>
    <row r="258" spans="1:32" ht="200.1" customHeight="1">
      <c r="A258" s="33">
        <v>253</v>
      </c>
      <c r="B258" s="34">
        <v>4</v>
      </c>
      <c r="C258" s="65" t="s">
        <v>570</v>
      </c>
      <c r="D258" s="36"/>
      <c r="E258" s="37" t="s">
        <v>685</v>
      </c>
      <c r="F258" s="56" t="s">
        <v>669</v>
      </c>
      <c r="G258" s="39">
        <v>16</v>
      </c>
      <c r="H258" s="40"/>
      <c r="I258" s="39" t="s">
        <v>686</v>
      </c>
      <c r="J258" s="39"/>
      <c r="K258" s="66" t="s">
        <v>585</v>
      </c>
      <c r="L258" s="41"/>
      <c r="M258" s="42"/>
      <c r="N258" s="41" t="s">
        <v>462</v>
      </c>
      <c r="O258" s="43">
        <v>1</v>
      </c>
      <c r="P258" s="43"/>
      <c r="Q258" s="43">
        <v>4</v>
      </c>
      <c r="R258" s="43">
        <v>4</v>
      </c>
      <c r="S258" s="43">
        <v>1</v>
      </c>
      <c r="T258" s="43">
        <v>6</v>
      </c>
      <c r="U258" s="43">
        <v>2</v>
      </c>
      <c r="V258" s="42"/>
      <c r="W258" s="42" t="s">
        <v>36</v>
      </c>
      <c r="X258" s="42" t="s">
        <v>577</v>
      </c>
      <c r="Y258" s="42" t="s">
        <v>578</v>
      </c>
      <c r="Z258" s="57" t="str">
        <f t="shared" si="5"/>
        <v>https://www.city.kawaguchi.lg.jp/soshiki/01110/030/2/2075.html</v>
      </c>
      <c r="AA258" s="42" t="s">
        <v>579</v>
      </c>
      <c r="AB258" s="42" t="s">
        <v>580</v>
      </c>
      <c r="AC258" s="57" t="str">
        <f t="shared" si="6"/>
        <v>https://www.city.kawaguchi.lg.jp/soshiki/01110/021/11/11_2/11_2_1/7628.html</v>
      </c>
      <c r="AD258" s="42"/>
      <c r="AE258" s="42"/>
      <c r="AF258" s="42"/>
    </row>
    <row r="259" spans="1:32" ht="200.1" customHeight="1">
      <c r="A259" s="33">
        <v>254</v>
      </c>
      <c r="B259" s="34">
        <v>4</v>
      </c>
      <c r="C259" s="65" t="s">
        <v>570</v>
      </c>
      <c r="D259" s="36"/>
      <c r="E259" s="37" t="s">
        <v>687</v>
      </c>
      <c r="F259" s="56" t="s">
        <v>669</v>
      </c>
      <c r="G259" s="39">
        <v>29</v>
      </c>
      <c r="H259" s="40" t="s">
        <v>688</v>
      </c>
      <c r="I259" s="39" t="s">
        <v>675</v>
      </c>
      <c r="J259" s="39"/>
      <c r="K259" s="66" t="s">
        <v>585</v>
      </c>
      <c r="L259" s="41"/>
      <c r="M259" s="42"/>
      <c r="N259" s="41" t="s">
        <v>618</v>
      </c>
      <c r="O259" s="43">
        <v>1</v>
      </c>
      <c r="P259" s="43"/>
      <c r="Q259" s="43">
        <v>26</v>
      </c>
      <c r="R259" s="43">
        <v>2</v>
      </c>
      <c r="S259" s="43"/>
      <c r="T259" s="43"/>
      <c r="U259" s="43"/>
      <c r="V259" s="42"/>
      <c r="W259" s="42" t="s">
        <v>36</v>
      </c>
      <c r="X259" s="42" t="s">
        <v>577</v>
      </c>
      <c r="Y259" s="42" t="s">
        <v>578</v>
      </c>
      <c r="Z259" s="57" t="str">
        <f t="shared" si="5"/>
        <v>https://www.city.kawaguchi.lg.jp/soshiki/01110/030/2/2075.html</v>
      </c>
      <c r="AA259" s="42" t="s">
        <v>579</v>
      </c>
      <c r="AB259" s="42" t="s">
        <v>580</v>
      </c>
      <c r="AC259" s="57" t="str">
        <f t="shared" si="6"/>
        <v>https://www.city.kawaguchi.lg.jp/soshiki/01110/021/11/11_2/11_2_1/7628.html</v>
      </c>
      <c r="AD259" s="42"/>
      <c r="AE259" s="42"/>
      <c r="AF259" s="42"/>
    </row>
    <row r="260" spans="1:32" ht="200.1" customHeight="1">
      <c r="A260" s="33">
        <v>255</v>
      </c>
      <c r="B260" s="34">
        <v>4</v>
      </c>
      <c r="C260" s="65" t="s">
        <v>570</v>
      </c>
      <c r="D260" s="36"/>
      <c r="E260" s="37" t="s">
        <v>689</v>
      </c>
      <c r="F260" s="56" t="s">
        <v>690</v>
      </c>
      <c r="G260" s="39">
        <v>72</v>
      </c>
      <c r="H260" s="40" t="s">
        <v>691</v>
      </c>
      <c r="I260" s="39" t="s">
        <v>692</v>
      </c>
      <c r="J260" s="39"/>
      <c r="K260" s="66" t="s">
        <v>629</v>
      </c>
      <c r="L260" s="41"/>
      <c r="M260" s="42"/>
      <c r="N260" s="41" t="s">
        <v>618</v>
      </c>
      <c r="O260" s="43"/>
      <c r="P260" s="43">
        <v>15</v>
      </c>
      <c r="Q260" s="43">
        <v>29</v>
      </c>
      <c r="R260" s="43">
        <v>15</v>
      </c>
      <c r="S260" s="43"/>
      <c r="T260" s="43"/>
      <c r="U260" s="43"/>
      <c r="V260" s="42"/>
      <c r="W260" s="42" t="s">
        <v>36</v>
      </c>
      <c r="X260" s="42" t="s">
        <v>577</v>
      </c>
      <c r="Y260" s="42" t="s">
        <v>578</v>
      </c>
      <c r="Z260" s="57" t="str">
        <f t="shared" si="5"/>
        <v>https://www.city.kawaguchi.lg.jp/soshiki/01110/030/2/2075.html</v>
      </c>
      <c r="AA260" s="42" t="s">
        <v>579</v>
      </c>
      <c r="AB260" s="42" t="s">
        <v>580</v>
      </c>
      <c r="AC260" s="57" t="str">
        <f t="shared" si="6"/>
        <v>https://www.city.kawaguchi.lg.jp/soshiki/01110/021/11/11_2/11_2_1/7628.html</v>
      </c>
      <c r="AD260" s="42"/>
      <c r="AE260" s="42"/>
      <c r="AF260" s="42"/>
    </row>
    <row r="261" spans="1:32" ht="200.1" customHeight="1">
      <c r="A261" s="33">
        <v>256</v>
      </c>
      <c r="B261" s="34">
        <v>4</v>
      </c>
      <c r="C261" s="65" t="s">
        <v>570</v>
      </c>
      <c r="D261" s="36"/>
      <c r="E261" s="37" t="s">
        <v>693</v>
      </c>
      <c r="F261" s="56" t="s">
        <v>690</v>
      </c>
      <c r="G261" s="39">
        <v>41</v>
      </c>
      <c r="H261" s="40" t="s">
        <v>694</v>
      </c>
      <c r="I261" s="39" t="s">
        <v>636</v>
      </c>
      <c r="J261" s="39"/>
      <c r="K261" s="66" t="s">
        <v>695</v>
      </c>
      <c r="L261" s="41"/>
      <c r="M261" s="42"/>
      <c r="N261" s="41" t="s">
        <v>696</v>
      </c>
      <c r="O261" s="43">
        <v>2</v>
      </c>
      <c r="P261" s="43">
        <v>8</v>
      </c>
      <c r="Q261" s="43">
        <v>4</v>
      </c>
      <c r="R261" s="43">
        <v>9</v>
      </c>
      <c r="S261" s="43">
        <v>4</v>
      </c>
      <c r="T261" s="43">
        <v>14</v>
      </c>
      <c r="U261" s="43">
        <v>20</v>
      </c>
      <c r="V261" s="42"/>
      <c r="W261" s="42" t="s">
        <v>36</v>
      </c>
      <c r="X261" s="42" t="s">
        <v>577</v>
      </c>
      <c r="Y261" s="42" t="s">
        <v>578</v>
      </c>
      <c r="Z261" s="57" t="str">
        <f t="shared" si="5"/>
        <v>https://www.city.kawaguchi.lg.jp/soshiki/01110/030/2/2075.html</v>
      </c>
      <c r="AA261" s="42" t="s">
        <v>579</v>
      </c>
      <c r="AB261" s="42" t="s">
        <v>580</v>
      </c>
      <c r="AC261" s="57" t="str">
        <f t="shared" si="6"/>
        <v>https://www.city.kawaguchi.lg.jp/soshiki/01110/021/11/11_2/11_2_1/7628.html</v>
      </c>
      <c r="AD261" s="42"/>
      <c r="AE261" s="42"/>
      <c r="AF261" s="42"/>
    </row>
    <row r="262" spans="1:32" ht="200.1" customHeight="1">
      <c r="A262" s="33">
        <v>257</v>
      </c>
      <c r="B262" s="34">
        <v>4</v>
      </c>
      <c r="C262" s="65" t="s">
        <v>570</v>
      </c>
      <c r="D262" s="36"/>
      <c r="E262" s="37" t="s">
        <v>697</v>
      </c>
      <c r="F262" s="56" t="s">
        <v>698</v>
      </c>
      <c r="G262" s="39">
        <v>33</v>
      </c>
      <c r="H262" s="40" t="s">
        <v>699</v>
      </c>
      <c r="I262" s="39" t="s">
        <v>641</v>
      </c>
      <c r="J262" s="39"/>
      <c r="K262" s="66" t="s">
        <v>629</v>
      </c>
      <c r="L262" s="41"/>
      <c r="M262" s="42"/>
      <c r="N262" s="41" t="s">
        <v>618</v>
      </c>
      <c r="O262" s="43">
        <v>3</v>
      </c>
      <c r="P262" s="43">
        <v>1</v>
      </c>
      <c r="Q262" s="43">
        <v>4</v>
      </c>
      <c r="R262" s="43">
        <v>20</v>
      </c>
      <c r="S262" s="43">
        <v>2</v>
      </c>
      <c r="T262" s="43">
        <v>3</v>
      </c>
      <c r="U262" s="43">
        <v>1</v>
      </c>
      <c r="V262" s="42"/>
      <c r="W262" s="42" t="s">
        <v>36</v>
      </c>
      <c r="X262" s="42" t="s">
        <v>577</v>
      </c>
      <c r="Y262" s="42" t="s">
        <v>578</v>
      </c>
      <c r="Z262" s="57" t="str">
        <f t="shared" si="5"/>
        <v>https://www.city.kawaguchi.lg.jp/soshiki/01110/030/2/2075.html</v>
      </c>
      <c r="AA262" s="42" t="s">
        <v>579</v>
      </c>
      <c r="AB262" s="42" t="s">
        <v>580</v>
      </c>
      <c r="AC262" s="57" t="str">
        <f t="shared" si="6"/>
        <v>https://www.city.kawaguchi.lg.jp/soshiki/01110/021/11/11_2/11_2_1/7628.html</v>
      </c>
      <c r="AD262" s="42"/>
      <c r="AE262" s="42"/>
      <c r="AF262" s="42"/>
    </row>
    <row r="263" spans="1:32" ht="200.1" customHeight="1">
      <c r="A263" s="33">
        <v>258</v>
      </c>
      <c r="B263" s="34">
        <v>4</v>
      </c>
      <c r="C263" s="65" t="s">
        <v>570</v>
      </c>
      <c r="D263" s="36"/>
      <c r="E263" s="37" t="s">
        <v>700</v>
      </c>
      <c r="F263" s="56" t="s">
        <v>701</v>
      </c>
      <c r="G263" s="39">
        <v>15</v>
      </c>
      <c r="H263" s="40"/>
      <c r="I263" s="39" t="s">
        <v>702</v>
      </c>
      <c r="J263" s="39"/>
      <c r="K263" s="67" t="s">
        <v>590</v>
      </c>
      <c r="L263" s="41"/>
      <c r="M263" s="42"/>
      <c r="N263" s="41" t="s">
        <v>503</v>
      </c>
      <c r="O263" s="43"/>
      <c r="P263" s="43">
        <v>3</v>
      </c>
      <c r="Q263" s="43">
        <v>3</v>
      </c>
      <c r="R263" s="43">
        <v>4</v>
      </c>
      <c r="S263" s="43"/>
      <c r="T263" s="43"/>
      <c r="U263" s="43">
        <v>1</v>
      </c>
      <c r="V263" s="42"/>
      <c r="W263" s="42" t="s">
        <v>36</v>
      </c>
      <c r="X263" s="42" t="s">
        <v>577</v>
      </c>
      <c r="Y263" s="42" t="s">
        <v>578</v>
      </c>
      <c r="Z263" s="57" t="str">
        <f t="shared" si="5"/>
        <v>https://www.city.kawaguchi.lg.jp/soshiki/01110/030/2/2075.html</v>
      </c>
      <c r="AA263" s="42" t="s">
        <v>579</v>
      </c>
      <c r="AB263" s="42" t="s">
        <v>580</v>
      </c>
      <c r="AC263" s="57" t="str">
        <f t="shared" si="6"/>
        <v>https://www.city.kawaguchi.lg.jp/soshiki/01110/021/11/11_2/11_2_1/7628.html</v>
      </c>
      <c r="AD263" s="42"/>
      <c r="AE263" s="42"/>
      <c r="AF263" s="42"/>
    </row>
    <row r="264" spans="1:32" ht="200.1" customHeight="1">
      <c r="A264" s="33">
        <v>259</v>
      </c>
      <c r="B264" s="34">
        <v>4</v>
      </c>
      <c r="C264" s="65" t="s">
        <v>570</v>
      </c>
      <c r="D264" s="36"/>
      <c r="E264" s="37" t="s">
        <v>703</v>
      </c>
      <c r="F264" s="56" t="s">
        <v>704</v>
      </c>
      <c r="G264" s="39">
        <v>20</v>
      </c>
      <c r="H264" s="40" t="s">
        <v>705</v>
      </c>
      <c r="I264" s="39" t="s">
        <v>706</v>
      </c>
      <c r="J264" s="39"/>
      <c r="K264" s="66" t="s">
        <v>667</v>
      </c>
      <c r="L264" s="41"/>
      <c r="M264" s="42"/>
      <c r="N264" s="41" t="s">
        <v>707</v>
      </c>
      <c r="O264" s="43"/>
      <c r="P264" s="43"/>
      <c r="Q264" s="43"/>
      <c r="R264" s="43"/>
      <c r="S264" s="43"/>
      <c r="T264" s="43"/>
      <c r="U264" s="43"/>
      <c r="V264" s="42"/>
      <c r="W264" s="42" t="s">
        <v>36</v>
      </c>
      <c r="X264" s="42" t="s">
        <v>577</v>
      </c>
      <c r="Y264" s="42" t="s">
        <v>578</v>
      </c>
      <c r="Z264" s="57" t="str">
        <f t="shared" si="5"/>
        <v>https://www.city.kawaguchi.lg.jp/soshiki/01110/030/2/2075.html</v>
      </c>
      <c r="AA264" s="42" t="s">
        <v>579</v>
      </c>
      <c r="AB264" s="42" t="s">
        <v>580</v>
      </c>
      <c r="AC264" s="57" t="str">
        <f t="shared" si="6"/>
        <v>https://www.city.kawaguchi.lg.jp/soshiki/01110/021/11/11_2/11_2_1/7628.html</v>
      </c>
      <c r="AD264" s="42"/>
      <c r="AE264" s="42"/>
      <c r="AF264" s="42"/>
    </row>
    <row r="265" spans="1:32" ht="200.1" customHeight="1">
      <c r="A265" s="33">
        <v>260</v>
      </c>
      <c r="B265" s="34">
        <v>4</v>
      </c>
      <c r="C265" s="65" t="s">
        <v>570</v>
      </c>
      <c r="D265" s="36"/>
      <c r="E265" s="37" t="s">
        <v>708</v>
      </c>
      <c r="F265" s="56" t="s">
        <v>709</v>
      </c>
      <c r="G265" s="39">
        <v>31</v>
      </c>
      <c r="H265" s="40" t="s">
        <v>710</v>
      </c>
      <c r="I265" s="39" t="s">
        <v>711</v>
      </c>
      <c r="J265" s="39"/>
      <c r="K265" s="66" t="s">
        <v>585</v>
      </c>
      <c r="L265" s="41"/>
      <c r="M265" s="42"/>
      <c r="N265" s="41" t="s">
        <v>712</v>
      </c>
      <c r="O265" s="43">
        <v>10</v>
      </c>
      <c r="P265" s="43"/>
      <c r="Q265" s="43">
        <v>3</v>
      </c>
      <c r="R265" s="43">
        <v>12</v>
      </c>
      <c r="S265" s="43">
        <v>3</v>
      </c>
      <c r="T265" s="43">
        <v>3</v>
      </c>
      <c r="U265" s="43">
        <v>8</v>
      </c>
      <c r="V265" s="42"/>
      <c r="W265" s="42" t="s">
        <v>36</v>
      </c>
      <c r="X265" s="42" t="s">
        <v>577</v>
      </c>
      <c r="Y265" s="42" t="s">
        <v>578</v>
      </c>
      <c r="Z265" s="57" t="str">
        <f t="shared" si="5"/>
        <v>https://www.city.kawaguchi.lg.jp/soshiki/01110/030/2/2075.html</v>
      </c>
      <c r="AA265" s="42" t="s">
        <v>579</v>
      </c>
      <c r="AB265" s="42" t="s">
        <v>580</v>
      </c>
      <c r="AC265" s="57" t="str">
        <f t="shared" si="6"/>
        <v>https://www.city.kawaguchi.lg.jp/soshiki/01110/021/11/11_2/11_2_1/7628.html</v>
      </c>
      <c r="AD265" s="42"/>
      <c r="AE265" s="42"/>
      <c r="AF265" s="42"/>
    </row>
    <row r="266" spans="1:32" ht="200.1" customHeight="1">
      <c r="A266" s="33">
        <v>261</v>
      </c>
      <c r="B266" s="34">
        <v>4</v>
      </c>
      <c r="C266" s="65" t="s">
        <v>570</v>
      </c>
      <c r="D266" s="36"/>
      <c r="E266" s="37" t="s">
        <v>713</v>
      </c>
      <c r="F266" s="56" t="s">
        <v>714</v>
      </c>
      <c r="G266" s="39">
        <v>74</v>
      </c>
      <c r="H266" s="40" t="s">
        <v>715</v>
      </c>
      <c r="I266" s="39" t="s">
        <v>692</v>
      </c>
      <c r="J266" s="39"/>
      <c r="K266" s="66" t="s">
        <v>716</v>
      </c>
      <c r="L266" s="41"/>
      <c r="M266" s="42"/>
      <c r="N266" s="41" t="s">
        <v>717</v>
      </c>
      <c r="O266" s="43">
        <v>19</v>
      </c>
      <c r="P266" s="43">
        <v>1</v>
      </c>
      <c r="Q266" s="43">
        <v>25</v>
      </c>
      <c r="R266" s="43">
        <v>22</v>
      </c>
      <c r="S266" s="43">
        <v>2</v>
      </c>
      <c r="T266" s="43">
        <v>5</v>
      </c>
      <c r="U266" s="43">
        <v>1</v>
      </c>
      <c r="V266" s="42"/>
      <c r="W266" s="42" t="s">
        <v>36</v>
      </c>
      <c r="X266" s="42" t="s">
        <v>577</v>
      </c>
      <c r="Y266" s="42" t="s">
        <v>578</v>
      </c>
      <c r="Z266" s="57" t="str">
        <f t="shared" si="5"/>
        <v>https://www.city.kawaguchi.lg.jp/soshiki/01110/030/2/2075.html</v>
      </c>
      <c r="AA266" s="42" t="s">
        <v>579</v>
      </c>
      <c r="AB266" s="42" t="s">
        <v>580</v>
      </c>
      <c r="AC266" s="57" t="str">
        <f t="shared" si="6"/>
        <v>https://www.city.kawaguchi.lg.jp/soshiki/01110/021/11/11_2/11_2_1/7628.html</v>
      </c>
      <c r="AD266" s="42"/>
      <c r="AE266" s="42"/>
      <c r="AF266" s="42"/>
    </row>
    <row r="267" spans="1:32" ht="200.1" customHeight="1">
      <c r="A267" s="33">
        <v>262</v>
      </c>
      <c r="B267" s="34">
        <v>4</v>
      </c>
      <c r="C267" s="65" t="s">
        <v>570</v>
      </c>
      <c r="D267" s="36"/>
      <c r="E267" s="37" t="s">
        <v>718</v>
      </c>
      <c r="F267" s="56" t="s">
        <v>719</v>
      </c>
      <c r="G267" s="39">
        <v>25</v>
      </c>
      <c r="H267" s="40" t="s">
        <v>694</v>
      </c>
      <c r="I267" s="39" t="s">
        <v>720</v>
      </c>
      <c r="J267" s="39"/>
      <c r="K267" s="66" t="s">
        <v>721</v>
      </c>
      <c r="L267" s="41"/>
      <c r="M267" s="42"/>
      <c r="N267" s="41" t="s">
        <v>586</v>
      </c>
      <c r="O267" s="43">
        <v>2</v>
      </c>
      <c r="P267" s="43">
        <v>10</v>
      </c>
      <c r="Q267" s="43">
        <v>2</v>
      </c>
      <c r="R267" s="43">
        <v>11</v>
      </c>
      <c r="S267" s="43"/>
      <c r="T267" s="43"/>
      <c r="U267" s="43">
        <v>10</v>
      </c>
      <c r="V267" s="42"/>
      <c r="W267" s="42" t="s">
        <v>36</v>
      </c>
      <c r="X267" s="42" t="s">
        <v>577</v>
      </c>
      <c r="Y267" s="42" t="s">
        <v>578</v>
      </c>
      <c r="Z267" s="57" t="str">
        <f>HYPERLINK("#", "https://www.city.kawaguchi.lg.jp/soshiki/01110/030/2/2075.html")</f>
        <v>https://www.city.kawaguchi.lg.jp/soshiki/01110/030/2/2075.html</v>
      </c>
      <c r="AA267" s="42" t="s">
        <v>579</v>
      </c>
      <c r="AB267" s="42" t="s">
        <v>580</v>
      </c>
      <c r="AC267" s="57" t="str">
        <f>HYPERLINK("#", "https://www.city.kawaguchi.lg.jp/soshiki/01110/021/11/11_2/11_2_1/7628.html")</f>
        <v>https://www.city.kawaguchi.lg.jp/soshiki/01110/021/11/11_2/11_2_1/7628.html</v>
      </c>
      <c r="AD267" s="42"/>
      <c r="AE267" s="42"/>
      <c r="AF267" s="42"/>
    </row>
    <row r="268" spans="1:32" ht="200.1" customHeight="1">
      <c r="A268" s="33">
        <v>263</v>
      </c>
      <c r="B268" s="34">
        <v>4</v>
      </c>
      <c r="C268" s="65" t="s">
        <v>570</v>
      </c>
      <c r="D268" s="36"/>
      <c r="E268" s="37" t="s">
        <v>722</v>
      </c>
      <c r="F268" s="56" t="s">
        <v>723</v>
      </c>
      <c r="G268" s="39">
        <v>2</v>
      </c>
      <c r="H268" s="40"/>
      <c r="I268" s="39"/>
      <c r="J268" s="39" t="s">
        <v>724</v>
      </c>
      <c r="K268" s="66" t="s">
        <v>608</v>
      </c>
      <c r="L268" s="41"/>
      <c r="M268" s="42"/>
      <c r="N268" s="41" t="s">
        <v>654</v>
      </c>
      <c r="O268" s="43"/>
      <c r="P268" s="43">
        <v>7</v>
      </c>
      <c r="Q268" s="43"/>
      <c r="R268" s="43">
        <v>2</v>
      </c>
      <c r="S268" s="43"/>
      <c r="T268" s="43"/>
      <c r="U268" s="43"/>
      <c r="V268" s="42"/>
      <c r="W268" s="42" t="s">
        <v>725</v>
      </c>
      <c r="X268" s="42" t="s">
        <v>577</v>
      </c>
      <c r="Y268" s="42" t="s">
        <v>578</v>
      </c>
      <c r="Z268" s="57" t="str">
        <f>HYPERLINK("#", "https://www.city.kawaguchi.lg.jp/soshiki/01110/030/2/2075.html")</f>
        <v>https://www.city.kawaguchi.lg.jp/soshiki/01110/030/2/2075.html</v>
      </c>
      <c r="AA268" s="42" t="s">
        <v>579</v>
      </c>
      <c r="AB268" s="42" t="s">
        <v>580</v>
      </c>
      <c r="AC268" s="57" t="str">
        <f>HYPERLINK("#", "https://www.city.kawaguchi.lg.jp/soshiki/01110/021/11/11_2/11_2_1/7628.html")</f>
        <v>https://www.city.kawaguchi.lg.jp/soshiki/01110/021/11/11_2/11_2_1/7628.html</v>
      </c>
      <c r="AD268" s="42"/>
      <c r="AE268" s="42"/>
      <c r="AF268" s="42"/>
    </row>
    <row r="269" spans="1:32" ht="200.1" customHeight="1">
      <c r="A269" s="33">
        <v>264</v>
      </c>
      <c r="B269" s="34">
        <v>4</v>
      </c>
      <c r="C269" s="65" t="s">
        <v>570</v>
      </c>
      <c r="D269" s="36"/>
      <c r="E269" s="37" t="s">
        <v>726</v>
      </c>
      <c r="F269" s="56" t="s">
        <v>727</v>
      </c>
      <c r="G269" s="39">
        <v>42</v>
      </c>
      <c r="H269" s="40" t="s">
        <v>728</v>
      </c>
      <c r="I269" s="39" t="s">
        <v>729</v>
      </c>
      <c r="J269" s="39"/>
      <c r="K269" s="66" t="s">
        <v>730</v>
      </c>
      <c r="L269" s="41"/>
      <c r="M269" s="42"/>
      <c r="N269" s="41" t="s">
        <v>731</v>
      </c>
      <c r="O269" s="43">
        <v>4</v>
      </c>
      <c r="P269" s="43">
        <v>3</v>
      </c>
      <c r="Q269" s="43">
        <v>13</v>
      </c>
      <c r="R269" s="43">
        <v>6</v>
      </c>
      <c r="S269" s="43">
        <v>1</v>
      </c>
      <c r="T269" s="43">
        <v>15</v>
      </c>
      <c r="U269" s="43">
        <v>7</v>
      </c>
      <c r="V269" s="42"/>
      <c r="W269" s="42" t="s">
        <v>36</v>
      </c>
      <c r="X269" s="42" t="s">
        <v>577</v>
      </c>
      <c r="Y269" s="42" t="s">
        <v>578</v>
      </c>
      <c r="Z269" s="57" t="str">
        <f>HYPERLINK("#", "https://www.city.kawaguchi.lg.jp/soshiki/01110/030/2/2075.html")</f>
        <v>https://www.city.kawaguchi.lg.jp/soshiki/01110/030/2/2075.html</v>
      </c>
      <c r="AA269" s="42" t="s">
        <v>579</v>
      </c>
      <c r="AB269" s="42" t="s">
        <v>580</v>
      </c>
      <c r="AC269" s="57" t="str">
        <f>HYPERLINK("#", "https://www.city.kawaguchi.lg.jp/soshiki/01110/021/11/11_2/11_2_1/7628.html")</f>
        <v>https://www.city.kawaguchi.lg.jp/soshiki/01110/021/11/11_2/11_2_1/7628.html</v>
      </c>
      <c r="AD269" s="42"/>
      <c r="AE269" s="42"/>
      <c r="AF269" s="42"/>
    </row>
    <row r="270" spans="1:32" ht="200.1" customHeight="1">
      <c r="A270" s="33">
        <v>265</v>
      </c>
      <c r="B270" s="34">
        <v>4</v>
      </c>
      <c r="C270" s="65" t="s">
        <v>570</v>
      </c>
      <c r="D270" s="36"/>
      <c r="E270" s="37" t="s">
        <v>732</v>
      </c>
      <c r="F270" s="56" t="s">
        <v>733</v>
      </c>
      <c r="G270" s="39">
        <v>2</v>
      </c>
      <c r="H270" s="40"/>
      <c r="I270" s="39"/>
      <c r="J270" s="39"/>
      <c r="K270" s="66" t="s">
        <v>608</v>
      </c>
      <c r="L270" s="41"/>
      <c r="M270" s="42"/>
      <c r="N270" s="41" t="s">
        <v>734</v>
      </c>
      <c r="O270" s="43"/>
      <c r="P270" s="43">
        <v>2</v>
      </c>
      <c r="Q270" s="43"/>
      <c r="R270" s="43"/>
      <c r="S270" s="43"/>
      <c r="T270" s="43"/>
      <c r="U270" s="43">
        <v>0</v>
      </c>
      <c r="V270" s="42"/>
      <c r="W270" s="42" t="s">
        <v>36</v>
      </c>
      <c r="X270" s="42" t="s">
        <v>577</v>
      </c>
      <c r="Y270" s="42" t="s">
        <v>578</v>
      </c>
      <c r="Z270" s="57" t="str">
        <f>HYPERLINK("#", "https://www.city.kawaguchi.lg.jp/soshiki/01110/030/2/2075.html")</f>
        <v>https://www.city.kawaguchi.lg.jp/soshiki/01110/030/2/2075.html</v>
      </c>
      <c r="AA270" s="42" t="s">
        <v>579</v>
      </c>
      <c r="AB270" s="42" t="s">
        <v>580</v>
      </c>
      <c r="AC270" s="57" t="str">
        <f>HYPERLINK("#", "https://www.city.kawaguchi.lg.jp/soshiki/01110/021/11/11_2/11_2_1/7628.html")</f>
        <v>https://www.city.kawaguchi.lg.jp/soshiki/01110/021/11/11_2/11_2_1/7628.html</v>
      </c>
      <c r="AD270" s="42"/>
      <c r="AE270" s="42"/>
      <c r="AF270" s="42"/>
    </row>
    <row r="271" spans="1:32" ht="200.1" customHeight="1">
      <c r="A271" s="33">
        <v>266</v>
      </c>
      <c r="B271" s="34">
        <v>4</v>
      </c>
      <c r="C271" s="65" t="s">
        <v>570</v>
      </c>
      <c r="D271" s="36"/>
      <c r="E271" s="37" t="s">
        <v>735</v>
      </c>
      <c r="F271" s="56" t="s">
        <v>736</v>
      </c>
      <c r="G271" s="39">
        <v>7</v>
      </c>
      <c r="H271" s="40"/>
      <c r="I271" s="39" t="s">
        <v>644</v>
      </c>
      <c r="J271" s="39"/>
      <c r="K271" s="67" t="s">
        <v>612</v>
      </c>
      <c r="L271" s="41"/>
      <c r="M271" s="42"/>
      <c r="N271" s="41" t="s">
        <v>503</v>
      </c>
      <c r="O271" s="43"/>
      <c r="P271" s="43">
        <v>11</v>
      </c>
      <c r="Q271" s="43">
        <v>3</v>
      </c>
      <c r="R271" s="43"/>
      <c r="S271" s="43"/>
      <c r="T271" s="43"/>
      <c r="U271" s="43">
        <v>2</v>
      </c>
      <c r="V271" s="42"/>
      <c r="W271" s="42" t="s">
        <v>36</v>
      </c>
      <c r="X271" s="42" t="s">
        <v>577</v>
      </c>
      <c r="Y271" s="42" t="s">
        <v>578</v>
      </c>
      <c r="Z271" s="57" t="str">
        <f>HYPERLINK("#", "https://www.city.kawaguchi.lg.jp/soshiki/01110/030/2/2075.html")</f>
        <v>https://www.city.kawaguchi.lg.jp/soshiki/01110/030/2/2075.html</v>
      </c>
      <c r="AA271" s="42" t="s">
        <v>579</v>
      </c>
      <c r="AB271" s="42" t="s">
        <v>580</v>
      </c>
      <c r="AC271" s="57" t="str">
        <f>HYPERLINK("#", "https://www.city.kawaguchi.lg.jp/soshiki/01110/021/11/11_2/11_2_1/7628.html")</f>
        <v>https://www.city.kawaguchi.lg.jp/soshiki/01110/021/11/11_2/11_2_1/7628.html</v>
      </c>
      <c r="AD271" s="42"/>
      <c r="AE271" s="42"/>
      <c r="AF271" s="42"/>
    </row>
    <row r="272" spans="1:32" ht="200.1" customHeight="1">
      <c r="A272" s="33">
        <v>267</v>
      </c>
      <c r="B272" s="34">
        <v>4</v>
      </c>
      <c r="C272" s="65" t="s">
        <v>570</v>
      </c>
      <c r="D272" s="36"/>
      <c r="E272" s="37" t="s">
        <v>737</v>
      </c>
      <c r="F272" s="56" t="s">
        <v>738</v>
      </c>
      <c r="G272" s="39">
        <v>56</v>
      </c>
      <c r="H272" s="40"/>
      <c r="I272" s="39" t="s">
        <v>739</v>
      </c>
      <c r="J272" s="39"/>
      <c r="K272" s="66" t="s">
        <v>585</v>
      </c>
      <c r="L272" s="41"/>
      <c r="M272" s="42"/>
      <c r="N272" s="41" t="s">
        <v>462</v>
      </c>
      <c r="O272" s="43">
        <v>10</v>
      </c>
      <c r="P272" s="43">
        <v>2</v>
      </c>
      <c r="Q272" s="43">
        <v>8</v>
      </c>
      <c r="R272" s="43">
        <v>19</v>
      </c>
      <c r="S272" s="43">
        <v>2</v>
      </c>
      <c r="T272" s="43">
        <v>15</v>
      </c>
      <c r="U272" s="43">
        <v>13</v>
      </c>
      <c r="V272" s="42"/>
      <c r="W272" s="42" t="s">
        <v>36</v>
      </c>
      <c r="X272" s="42" t="s">
        <v>577</v>
      </c>
      <c r="Y272" s="42" t="s">
        <v>578</v>
      </c>
      <c r="Z272" s="57" t="str">
        <f t="shared" ref="Z272:Z278" si="7">HYPERLINK("#", "https://www.city.kawaguchi.lg.jp/soshiki/01110/030/2/2075.html")</f>
        <v>https://www.city.kawaguchi.lg.jp/soshiki/01110/030/2/2075.html</v>
      </c>
      <c r="AA272" s="42" t="s">
        <v>579</v>
      </c>
      <c r="AB272" s="42" t="s">
        <v>580</v>
      </c>
      <c r="AC272" s="57" t="str">
        <f t="shared" ref="AC272:AC278" si="8">HYPERLINK("#", "https://www.city.kawaguchi.lg.jp/soshiki/01110/021/11/11_2/11_2_1/7628.html")</f>
        <v>https://www.city.kawaguchi.lg.jp/soshiki/01110/021/11/11_2/11_2_1/7628.html</v>
      </c>
      <c r="AD272" s="42"/>
      <c r="AE272" s="42"/>
      <c r="AF272" s="42"/>
    </row>
    <row r="273" spans="1:32" ht="200.1" customHeight="1">
      <c r="A273" s="33">
        <v>268</v>
      </c>
      <c r="B273" s="34">
        <v>4</v>
      </c>
      <c r="C273" s="65" t="s">
        <v>570</v>
      </c>
      <c r="D273" s="36"/>
      <c r="E273" s="37" t="s">
        <v>740</v>
      </c>
      <c r="F273" s="56" t="s">
        <v>741</v>
      </c>
      <c r="G273" s="39">
        <v>9</v>
      </c>
      <c r="H273" s="40"/>
      <c r="I273" s="39" t="s">
        <v>686</v>
      </c>
      <c r="J273" s="39"/>
      <c r="K273" s="66" t="s">
        <v>585</v>
      </c>
      <c r="L273" s="41"/>
      <c r="M273" s="42"/>
      <c r="N273" s="41" t="s">
        <v>717</v>
      </c>
      <c r="O273" s="43">
        <v>1</v>
      </c>
      <c r="P273" s="43">
        <v>3</v>
      </c>
      <c r="Q273" s="43">
        <v>1</v>
      </c>
      <c r="R273" s="43">
        <v>2</v>
      </c>
      <c r="S273" s="43">
        <v>1</v>
      </c>
      <c r="T273" s="43">
        <v>1</v>
      </c>
      <c r="U273" s="43">
        <v>2</v>
      </c>
      <c r="V273" s="42" t="s">
        <v>742</v>
      </c>
      <c r="W273" s="42" t="s">
        <v>743</v>
      </c>
      <c r="X273" s="42" t="s">
        <v>577</v>
      </c>
      <c r="Y273" s="42" t="s">
        <v>578</v>
      </c>
      <c r="Z273" s="57" t="str">
        <f t="shared" si="7"/>
        <v>https://www.city.kawaguchi.lg.jp/soshiki/01110/030/2/2075.html</v>
      </c>
      <c r="AA273" s="42" t="s">
        <v>579</v>
      </c>
      <c r="AB273" s="42" t="s">
        <v>580</v>
      </c>
      <c r="AC273" s="57" t="str">
        <f t="shared" si="8"/>
        <v>https://www.city.kawaguchi.lg.jp/soshiki/01110/021/11/11_2/11_2_1/7628.html</v>
      </c>
      <c r="AD273" s="42"/>
      <c r="AE273" s="42"/>
      <c r="AF273" s="42"/>
    </row>
    <row r="274" spans="1:32" ht="200.1" customHeight="1">
      <c r="A274" s="33">
        <v>269</v>
      </c>
      <c r="B274" s="34">
        <v>4</v>
      </c>
      <c r="C274" s="65" t="s">
        <v>570</v>
      </c>
      <c r="D274" s="36"/>
      <c r="E274" s="37" t="s">
        <v>744</v>
      </c>
      <c r="F274" s="56" t="s">
        <v>745</v>
      </c>
      <c r="G274" s="39">
        <v>5</v>
      </c>
      <c r="H274" s="40"/>
      <c r="I274" s="39" t="s">
        <v>746</v>
      </c>
      <c r="J274" s="39"/>
      <c r="K274" s="66" t="s">
        <v>662</v>
      </c>
      <c r="L274" s="41"/>
      <c r="M274" s="42"/>
      <c r="N274" s="41" t="s">
        <v>747</v>
      </c>
      <c r="O274" s="43"/>
      <c r="P274" s="43"/>
      <c r="Q274" s="43"/>
      <c r="R274" s="43">
        <v>4</v>
      </c>
      <c r="S274" s="43"/>
      <c r="T274" s="43">
        <v>1</v>
      </c>
      <c r="U274" s="43"/>
      <c r="V274" s="42"/>
      <c r="W274" s="42" t="s">
        <v>36</v>
      </c>
      <c r="X274" s="42" t="s">
        <v>577</v>
      </c>
      <c r="Y274" s="42" t="s">
        <v>578</v>
      </c>
      <c r="Z274" s="57" t="str">
        <f t="shared" si="7"/>
        <v>https://www.city.kawaguchi.lg.jp/soshiki/01110/030/2/2075.html</v>
      </c>
      <c r="AA274" s="42" t="s">
        <v>579</v>
      </c>
      <c r="AB274" s="42" t="s">
        <v>580</v>
      </c>
      <c r="AC274" s="57" t="str">
        <f t="shared" si="8"/>
        <v>https://www.city.kawaguchi.lg.jp/soshiki/01110/021/11/11_2/11_2_1/7628.html</v>
      </c>
      <c r="AD274" s="42"/>
      <c r="AE274" s="42"/>
      <c r="AF274" s="42"/>
    </row>
    <row r="275" spans="1:32" ht="200.1" customHeight="1">
      <c r="A275" s="33">
        <v>270</v>
      </c>
      <c r="B275" s="34">
        <v>4</v>
      </c>
      <c r="C275" s="65" t="s">
        <v>570</v>
      </c>
      <c r="D275" s="36"/>
      <c r="E275" s="37" t="s">
        <v>748</v>
      </c>
      <c r="F275" s="56" t="s">
        <v>749</v>
      </c>
      <c r="G275" s="39">
        <v>45</v>
      </c>
      <c r="H275" s="40" t="s">
        <v>750</v>
      </c>
      <c r="I275" s="39" t="s">
        <v>751</v>
      </c>
      <c r="J275" s="39"/>
      <c r="K275" s="66" t="s">
        <v>721</v>
      </c>
      <c r="L275" s="41"/>
      <c r="M275" s="42"/>
      <c r="N275" s="41" t="s">
        <v>752</v>
      </c>
      <c r="O275" s="43">
        <v>25</v>
      </c>
      <c r="P275" s="43">
        <v>2</v>
      </c>
      <c r="Q275" s="43">
        <v>8</v>
      </c>
      <c r="R275" s="43">
        <v>10</v>
      </c>
      <c r="S275" s="43">
        <v>0</v>
      </c>
      <c r="T275" s="43">
        <v>0</v>
      </c>
      <c r="U275" s="43">
        <v>8</v>
      </c>
      <c r="V275" s="42"/>
      <c r="W275" s="42" t="s">
        <v>36</v>
      </c>
      <c r="X275" s="42" t="s">
        <v>577</v>
      </c>
      <c r="Y275" s="42" t="s">
        <v>578</v>
      </c>
      <c r="Z275" s="57" t="str">
        <f t="shared" si="7"/>
        <v>https://www.city.kawaguchi.lg.jp/soshiki/01110/030/2/2075.html</v>
      </c>
      <c r="AA275" s="42" t="s">
        <v>579</v>
      </c>
      <c r="AB275" s="42" t="s">
        <v>580</v>
      </c>
      <c r="AC275" s="57" t="str">
        <f t="shared" si="8"/>
        <v>https://www.city.kawaguchi.lg.jp/soshiki/01110/021/11/11_2/11_2_1/7628.html</v>
      </c>
      <c r="AD275" s="42"/>
      <c r="AE275" s="42"/>
      <c r="AF275" s="42"/>
    </row>
    <row r="276" spans="1:32" ht="200.1" customHeight="1">
      <c r="A276" s="33">
        <v>271</v>
      </c>
      <c r="B276" s="34">
        <v>4</v>
      </c>
      <c r="C276" s="65" t="s">
        <v>570</v>
      </c>
      <c r="D276" s="36"/>
      <c r="E276" s="37" t="s">
        <v>753</v>
      </c>
      <c r="F276" s="56" t="s">
        <v>754</v>
      </c>
      <c r="G276" s="39">
        <v>26</v>
      </c>
      <c r="H276" s="40" t="s">
        <v>755</v>
      </c>
      <c r="I276" s="39" t="s">
        <v>756</v>
      </c>
      <c r="J276" s="39" t="s">
        <v>757</v>
      </c>
      <c r="K276" s="66" t="s">
        <v>585</v>
      </c>
      <c r="L276" s="41"/>
      <c r="M276" s="42"/>
      <c r="N276" s="41" t="s">
        <v>654</v>
      </c>
      <c r="O276" s="43">
        <v>5</v>
      </c>
      <c r="P276" s="43">
        <v>10</v>
      </c>
      <c r="Q276" s="43">
        <v>4</v>
      </c>
      <c r="R276" s="43">
        <v>6</v>
      </c>
      <c r="S276" s="43">
        <v>1</v>
      </c>
      <c r="T276" s="43"/>
      <c r="U276" s="43">
        <v>2</v>
      </c>
      <c r="V276" s="42"/>
      <c r="W276" s="42" t="s">
        <v>36</v>
      </c>
      <c r="X276" s="42" t="s">
        <v>577</v>
      </c>
      <c r="Y276" s="42" t="s">
        <v>578</v>
      </c>
      <c r="Z276" s="57" t="str">
        <f t="shared" si="7"/>
        <v>https://www.city.kawaguchi.lg.jp/soshiki/01110/030/2/2075.html</v>
      </c>
      <c r="AA276" s="42" t="s">
        <v>579</v>
      </c>
      <c r="AB276" s="42" t="s">
        <v>580</v>
      </c>
      <c r="AC276" s="57" t="str">
        <f t="shared" si="8"/>
        <v>https://www.city.kawaguchi.lg.jp/soshiki/01110/021/11/11_2/11_2_1/7628.html</v>
      </c>
      <c r="AD276" s="42"/>
      <c r="AE276" s="42"/>
      <c r="AF276" s="42"/>
    </row>
    <row r="277" spans="1:32" ht="200.1" customHeight="1">
      <c r="A277" s="33">
        <v>272</v>
      </c>
      <c r="B277" s="34">
        <v>4</v>
      </c>
      <c r="C277" s="65" t="s">
        <v>570</v>
      </c>
      <c r="D277" s="36"/>
      <c r="E277" s="37" t="s">
        <v>758</v>
      </c>
      <c r="F277" s="56" t="s">
        <v>759</v>
      </c>
      <c r="G277" s="39">
        <v>8</v>
      </c>
      <c r="H277" s="40"/>
      <c r="I277" s="39" t="s">
        <v>760</v>
      </c>
      <c r="J277" s="39"/>
      <c r="K277" s="66" t="s">
        <v>585</v>
      </c>
      <c r="L277" s="41"/>
      <c r="M277" s="42"/>
      <c r="N277" s="41" t="s">
        <v>747</v>
      </c>
      <c r="O277" s="43">
        <v>3</v>
      </c>
      <c r="P277" s="43">
        <v>2</v>
      </c>
      <c r="Q277" s="43">
        <v>2</v>
      </c>
      <c r="R277" s="43"/>
      <c r="S277" s="43">
        <v>1</v>
      </c>
      <c r="T277" s="43"/>
      <c r="U277" s="43">
        <v>1</v>
      </c>
      <c r="V277" s="42" t="s">
        <v>761</v>
      </c>
      <c r="W277" s="42" t="s">
        <v>762</v>
      </c>
      <c r="X277" s="42" t="s">
        <v>577</v>
      </c>
      <c r="Y277" s="42" t="s">
        <v>578</v>
      </c>
      <c r="Z277" s="57" t="str">
        <f t="shared" si="7"/>
        <v>https://www.city.kawaguchi.lg.jp/soshiki/01110/030/2/2075.html</v>
      </c>
      <c r="AA277" s="42" t="s">
        <v>579</v>
      </c>
      <c r="AB277" s="42" t="s">
        <v>580</v>
      </c>
      <c r="AC277" s="57" t="str">
        <f t="shared" si="8"/>
        <v>https://www.city.kawaguchi.lg.jp/soshiki/01110/021/11/11_2/11_2_1/7628.html</v>
      </c>
      <c r="AD277" s="42"/>
      <c r="AE277" s="42"/>
      <c r="AF277" s="42"/>
    </row>
    <row r="278" spans="1:32" ht="200.1" customHeight="1">
      <c r="A278" s="33">
        <v>273</v>
      </c>
      <c r="B278" s="34">
        <v>4</v>
      </c>
      <c r="C278" s="65" t="s">
        <v>570</v>
      </c>
      <c r="D278" s="36"/>
      <c r="E278" s="37" t="s">
        <v>763</v>
      </c>
      <c r="F278" s="56" t="s">
        <v>764</v>
      </c>
      <c r="G278" s="39">
        <v>5</v>
      </c>
      <c r="H278" s="40"/>
      <c r="I278" s="39" t="s">
        <v>686</v>
      </c>
      <c r="J278" s="39"/>
      <c r="K278" s="66" t="s">
        <v>667</v>
      </c>
      <c r="L278" s="41"/>
      <c r="M278" s="42"/>
      <c r="N278" s="41" t="s">
        <v>503</v>
      </c>
      <c r="O278" s="43">
        <v>2</v>
      </c>
      <c r="P278" s="43"/>
      <c r="Q278" s="43"/>
      <c r="R278" s="43">
        <v>2</v>
      </c>
      <c r="S278" s="43"/>
      <c r="T278" s="43">
        <v>1</v>
      </c>
      <c r="U278" s="43"/>
      <c r="V278" s="42"/>
      <c r="W278" s="42" t="s">
        <v>36</v>
      </c>
      <c r="X278" s="42" t="s">
        <v>577</v>
      </c>
      <c r="Y278" s="42" t="s">
        <v>578</v>
      </c>
      <c r="Z278" s="57" t="str">
        <f t="shared" si="7"/>
        <v>https://www.city.kawaguchi.lg.jp/soshiki/01110/030/2/2075.html</v>
      </c>
      <c r="AA278" s="42" t="s">
        <v>579</v>
      </c>
      <c r="AB278" s="42" t="s">
        <v>580</v>
      </c>
      <c r="AC278" s="57" t="str">
        <f t="shared" si="8"/>
        <v>https://www.city.kawaguchi.lg.jp/soshiki/01110/021/11/11_2/11_2_1/7628.html</v>
      </c>
      <c r="AD278" s="42"/>
      <c r="AE278" s="42"/>
      <c r="AF278" s="42"/>
    </row>
    <row r="279" spans="1:32" ht="50.1" customHeight="1">
      <c r="A279" s="33">
        <v>274</v>
      </c>
      <c r="B279" s="34">
        <v>4</v>
      </c>
      <c r="C279" s="65" t="s">
        <v>570</v>
      </c>
      <c r="D279" s="36"/>
      <c r="E279" s="37" t="s">
        <v>765</v>
      </c>
      <c r="F279" s="56" t="s">
        <v>766</v>
      </c>
      <c r="G279" s="39"/>
      <c r="H279" s="40"/>
      <c r="I279" s="39"/>
      <c r="J279" s="39"/>
      <c r="K279" s="66"/>
      <c r="L279" s="41"/>
      <c r="M279" s="42"/>
      <c r="N279" s="41"/>
      <c r="O279" s="43"/>
      <c r="P279" s="43"/>
      <c r="Q279" s="43"/>
      <c r="R279" s="43"/>
      <c r="S279" s="43"/>
      <c r="T279" s="43"/>
      <c r="U279" s="43"/>
      <c r="V279" s="42"/>
      <c r="W279" s="42" t="s">
        <v>36</v>
      </c>
      <c r="X279" s="42"/>
      <c r="Y279" s="42"/>
      <c r="Z279" s="57"/>
      <c r="AA279" s="42"/>
      <c r="AB279" s="42"/>
      <c r="AC279" s="57"/>
      <c r="AD279" s="42"/>
      <c r="AE279" s="42"/>
      <c r="AF279" s="42"/>
    </row>
    <row r="280" spans="1:32" ht="200.1" customHeight="1">
      <c r="A280" s="33">
        <v>275</v>
      </c>
      <c r="B280" s="34">
        <v>4</v>
      </c>
      <c r="C280" s="65" t="s">
        <v>570</v>
      </c>
      <c r="D280" s="36"/>
      <c r="E280" s="37" t="s">
        <v>767</v>
      </c>
      <c r="F280" s="56" t="s">
        <v>768</v>
      </c>
      <c r="G280" s="39">
        <v>60</v>
      </c>
      <c r="H280" s="40" t="s">
        <v>769</v>
      </c>
      <c r="I280" s="39" t="s">
        <v>692</v>
      </c>
      <c r="J280" s="39"/>
      <c r="K280" s="66" t="s">
        <v>629</v>
      </c>
      <c r="L280" s="41"/>
      <c r="M280" s="42"/>
      <c r="N280" s="41" t="s">
        <v>747</v>
      </c>
      <c r="O280" s="43">
        <v>10</v>
      </c>
      <c r="P280" s="43">
        <v>3</v>
      </c>
      <c r="Q280" s="43">
        <v>8</v>
      </c>
      <c r="R280" s="43">
        <v>3</v>
      </c>
      <c r="S280" s="43">
        <v>1</v>
      </c>
      <c r="T280" s="43">
        <v>25</v>
      </c>
      <c r="U280" s="43">
        <v>2</v>
      </c>
      <c r="V280" s="42"/>
      <c r="W280" s="42" t="s">
        <v>36</v>
      </c>
      <c r="X280" s="42" t="s">
        <v>577</v>
      </c>
      <c r="Y280" s="42" t="s">
        <v>578</v>
      </c>
      <c r="Z280" s="57" t="str">
        <f>HYPERLINK("#", "https://www.city.kawaguchi.lg.jp/soshiki/01110/030/2/2075.html")</f>
        <v>https://www.city.kawaguchi.lg.jp/soshiki/01110/030/2/2075.html</v>
      </c>
      <c r="AA280" s="42" t="s">
        <v>579</v>
      </c>
      <c r="AB280" s="42" t="s">
        <v>580</v>
      </c>
      <c r="AC280" s="57" t="str">
        <f>HYPERLINK("#", "https://www.city.kawaguchi.lg.jp/soshiki/01110/021/11/11_2/11_2_1/7628.html")</f>
        <v>https://www.city.kawaguchi.lg.jp/soshiki/01110/021/11/11_2/11_2_1/7628.html</v>
      </c>
      <c r="AD280" s="42"/>
      <c r="AE280" s="42"/>
      <c r="AF280" s="42"/>
    </row>
    <row r="281" spans="1:32" ht="200.1" customHeight="1">
      <c r="A281" s="33">
        <v>276</v>
      </c>
      <c r="B281" s="34">
        <v>4</v>
      </c>
      <c r="C281" s="65" t="s">
        <v>570</v>
      </c>
      <c r="D281" s="36"/>
      <c r="E281" s="37" t="s">
        <v>770</v>
      </c>
      <c r="F281" s="56" t="s">
        <v>771</v>
      </c>
      <c r="G281" s="39">
        <v>20</v>
      </c>
      <c r="H281" s="40" t="s">
        <v>640</v>
      </c>
      <c r="I281" s="39" t="s">
        <v>772</v>
      </c>
      <c r="J281" s="39"/>
      <c r="K281" s="66" t="s">
        <v>608</v>
      </c>
      <c r="L281" s="41"/>
      <c r="M281" s="42"/>
      <c r="N281" s="41" t="s">
        <v>503</v>
      </c>
      <c r="O281" s="43"/>
      <c r="P281" s="43"/>
      <c r="Q281" s="43">
        <v>8</v>
      </c>
      <c r="R281" s="43">
        <v>2</v>
      </c>
      <c r="S281" s="43">
        <v>1</v>
      </c>
      <c r="T281" s="43">
        <v>9</v>
      </c>
      <c r="U281" s="43">
        <v>0</v>
      </c>
      <c r="V281" s="42"/>
      <c r="W281" s="42" t="s">
        <v>36</v>
      </c>
      <c r="X281" s="42" t="s">
        <v>577</v>
      </c>
      <c r="Y281" s="42" t="s">
        <v>578</v>
      </c>
      <c r="Z281" s="57" t="str">
        <f>HYPERLINK("#", "https://www.city.kawaguchi.lg.jp/soshiki/01110/030/2/2075.html")</f>
        <v>https://www.city.kawaguchi.lg.jp/soshiki/01110/030/2/2075.html</v>
      </c>
      <c r="AA281" s="42" t="s">
        <v>579</v>
      </c>
      <c r="AB281" s="42" t="s">
        <v>580</v>
      </c>
      <c r="AC281" s="57" t="str">
        <f>HYPERLINK("#", "https://www.city.kawaguchi.lg.jp/soshiki/01110/021/11/11_2/11_2_1/7628.html")</f>
        <v>https://www.city.kawaguchi.lg.jp/soshiki/01110/021/11/11_2/11_2_1/7628.html</v>
      </c>
      <c r="AD281" s="42"/>
      <c r="AE281" s="42"/>
      <c r="AF281" s="42"/>
    </row>
    <row r="282" spans="1:32" ht="200.1" customHeight="1">
      <c r="A282" s="33">
        <v>277</v>
      </c>
      <c r="B282" s="68">
        <v>4</v>
      </c>
      <c r="C282" s="52" t="s">
        <v>570</v>
      </c>
      <c r="D282" s="53"/>
      <c r="E282" s="37" t="s">
        <v>773</v>
      </c>
      <c r="F282" s="38" t="s">
        <v>774</v>
      </c>
      <c r="G282" s="39">
        <v>14</v>
      </c>
      <c r="H282" s="40">
        <v>45017</v>
      </c>
      <c r="I282" s="39" t="s">
        <v>775</v>
      </c>
      <c r="J282" s="39"/>
      <c r="K282" s="67" t="s">
        <v>776</v>
      </c>
      <c r="L282" s="41"/>
      <c r="M282" s="42"/>
      <c r="N282" s="41" t="s">
        <v>777</v>
      </c>
      <c r="O282" s="43">
        <v>6</v>
      </c>
      <c r="P282" s="43"/>
      <c r="Q282" s="43">
        <v>5</v>
      </c>
      <c r="R282" s="43">
        <v>2</v>
      </c>
      <c r="S282" s="43"/>
      <c r="T282" s="43">
        <v>1</v>
      </c>
      <c r="U282" s="43">
        <v>0</v>
      </c>
      <c r="V282" s="42"/>
      <c r="W282" s="42" t="s">
        <v>36</v>
      </c>
      <c r="X282" s="42" t="s">
        <v>778</v>
      </c>
      <c r="Y282" s="42" t="s">
        <v>779</v>
      </c>
      <c r="Z282" s="57" t="str">
        <f t="shared" ref="Z282:Z287" si="9">HYPERLINK("#", "https://www.city.kawaguchi.lg.jp/soshiki/01110/030/2/2075.html")</f>
        <v>https://www.city.kawaguchi.lg.jp/soshiki/01110/030/2/2075.html</v>
      </c>
      <c r="AA282" s="42" t="s">
        <v>579</v>
      </c>
      <c r="AB282" s="42" t="s">
        <v>780</v>
      </c>
      <c r="AC282" s="57" t="str">
        <f t="shared" ref="AC282:AC287" si="10">HYPERLINK("#", "https://www.city.kawaguchi.lg.jp/soshiki/01110/021/11/11_2/11_2_1/7628.html")</f>
        <v>https://www.city.kawaguchi.lg.jp/soshiki/01110/021/11/11_2/11_2_1/7628.html</v>
      </c>
      <c r="AD282" s="42"/>
      <c r="AE282" s="42"/>
      <c r="AF282" s="42"/>
    </row>
    <row r="283" spans="1:32" ht="200.1" customHeight="1">
      <c r="A283" s="33">
        <v>278</v>
      </c>
      <c r="B283" s="34">
        <v>4</v>
      </c>
      <c r="C283" s="65" t="s">
        <v>570</v>
      </c>
      <c r="D283" s="36"/>
      <c r="E283" s="37" t="s">
        <v>781</v>
      </c>
      <c r="F283" s="69" t="s">
        <v>782</v>
      </c>
      <c r="G283" s="39"/>
      <c r="H283" s="40"/>
      <c r="I283" s="39"/>
      <c r="J283" s="39"/>
      <c r="K283" s="66"/>
      <c r="L283" s="41"/>
      <c r="M283" s="42"/>
      <c r="N283" s="41"/>
      <c r="O283" s="43"/>
      <c r="P283" s="43"/>
      <c r="Q283" s="43"/>
      <c r="R283" s="43"/>
      <c r="S283" s="43"/>
      <c r="T283" s="43"/>
      <c r="U283" s="43"/>
      <c r="V283" s="42"/>
      <c r="W283" s="42" t="s">
        <v>36</v>
      </c>
      <c r="X283" s="42" t="s">
        <v>577</v>
      </c>
      <c r="Y283" s="42" t="s">
        <v>578</v>
      </c>
      <c r="Z283" s="57" t="str">
        <f t="shared" si="9"/>
        <v>https://www.city.kawaguchi.lg.jp/soshiki/01110/030/2/2075.html</v>
      </c>
      <c r="AA283" s="42" t="s">
        <v>579</v>
      </c>
      <c r="AB283" s="42" t="s">
        <v>580</v>
      </c>
      <c r="AC283" s="57" t="str">
        <f t="shared" si="10"/>
        <v>https://www.city.kawaguchi.lg.jp/soshiki/01110/021/11/11_2/11_2_1/7628.html</v>
      </c>
      <c r="AD283" s="42"/>
      <c r="AE283" s="42"/>
      <c r="AF283" s="42"/>
    </row>
    <row r="284" spans="1:32" ht="200.1" customHeight="1">
      <c r="A284" s="33">
        <v>279</v>
      </c>
      <c r="B284" s="34">
        <v>4</v>
      </c>
      <c r="C284" s="65" t="s">
        <v>570</v>
      </c>
      <c r="D284" s="36"/>
      <c r="E284" s="37" t="s">
        <v>783</v>
      </c>
      <c r="F284" s="69" t="s">
        <v>784</v>
      </c>
      <c r="G284" s="39"/>
      <c r="H284" s="40"/>
      <c r="I284" s="39"/>
      <c r="J284" s="39"/>
      <c r="K284" s="66"/>
      <c r="L284" s="41"/>
      <c r="M284" s="42"/>
      <c r="N284" s="41"/>
      <c r="O284" s="43"/>
      <c r="P284" s="43"/>
      <c r="Q284" s="43"/>
      <c r="R284" s="43"/>
      <c r="S284" s="43"/>
      <c r="T284" s="43"/>
      <c r="U284" s="43"/>
      <c r="V284" s="42"/>
      <c r="W284" s="42" t="s">
        <v>36</v>
      </c>
      <c r="X284" s="42" t="s">
        <v>577</v>
      </c>
      <c r="Y284" s="42" t="s">
        <v>578</v>
      </c>
      <c r="Z284" s="57" t="str">
        <f t="shared" si="9"/>
        <v>https://www.city.kawaguchi.lg.jp/soshiki/01110/030/2/2075.html</v>
      </c>
      <c r="AA284" s="42" t="s">
        <v>579</v>
      </c>
      <c r="AB284" s="42" t="s">
        <v>580</v>
      </c>
      <c r="AC284" s="57" t="str">
        <f t="shared" si="10"/>
        <v>https://www.city.kawaguchi.lg.jp/soshiki/01110/021/11/11_2/11_2_1/7628.html</v>
      </c>
      <c r="AD284" s="42"/>
      <c r="AE284" s="42"/>
      <c r="AF284" s="42"/>
    </row>
    <row r="285" spans="1:32" ht="200.1" customHeight="1">
      <c r="A285" s="33">
        <v>280</v>
      </c>
      <c r="B285" s="34">
        <v>4</v>
      </c>
      <c r="C285" s="65" t="s">
        <v>570</v>
      </c>
      <c r="D285" s="36"/>
      <c r="E285" s="37" t="s">
        <v>785</v>
      </c>
      <c r="F285" s="69" t="s">
        <v>786</v>
      </c>
      <c r="G285" s="39"/>
      <c r="H285" s="40"/>
      <c r="I285" s="39"/>
      <c r="J285" s="39"/>
      <c r="K285" s="66"/>
      <c r="L285" s="41"/>
      <c r="M285" s="42"/>
      <c r="N285" s="41"/>
      <c r="O285" s="43"/>
      <c r="P285" s="43"/>
      <c r="Q285" s="43"/>
      <c r="R285" s="43"/>
      <c r="S285" s="43"/>
      <c r="T285" s="43"/>
      <c r="U285" s="43"/>
      <c r="V285" s="42"/>
      <c r="W285" s="42" t="s">
        <v>36</v>
      </c>
      <c r="X285" s="42" t="s">
        <v>577</v>
      </c>
      <c r="Y285" s="42" t="s">
        <v>578</v>
      </c>
      <c r="Z285" s="57" t="str">
        <f t="shared" si="9"/>
        <v>https://www.city.kawaguchi.lg.jp/soshiki/01110/030/2/2075.html</v>
      </c>
      <c r="AA285" s="42" t="s">
        <v>579</v>
      </c>
      <c r="AB285" s="42" t="s">
        <v>580</v>
      </c>
      <c r="AC285" s="57" t="str">
        <f t="shared" si="10"/>
        <v>https://www.city.kawaguchi.lg.jp/soshiki/01110/021/11/11_2/11_2_1/7628.html</v>
      </c>
      <c r="AD285" s="42"/>
      <c r="AE285" s="42"/>
      <c r="AF285" s="42"/>
    </row>
    <row r="286" spans="1:32" ht="200.1" customHeight="1">
      <c r="A286" s="33">
        <v>281</v>
      </c>
      <c r="B286" s="34">
        <v>4</v>
      </c>
      <c r="C286" s="65" t="s">
        <v>570</v>
      </c>
      <c r="D286" s="36"/>
      <c r="E286" s="37" t="s">
        <v>787</v>
      </c>
      <c r="F286" s="69" t="s">
        <v>788</v>
      </c>
      <c r="G286" s="39"/>
      <c r="H286" s="40"/>
      <c r="I286" s="39"/>
      <c r="J286" s="39"/>
      <c r="K286" s="66"/>
      <c r="L286" s="41"/>
      <c r="M286" s="42"/>
      <c r="N286" s="41"/>
      <c r="O286" s="43"/>
      <c r="P286" s="43"/>
      <c r="Q286" s="43"/>
      <c r="R286" s="43"/>
      <c r="S286" s="43"/>
      <c r="T286" s="43"/>
      <c r="U286" s="43"/>
      <c r="V286" s="42"/>
      <c r="W286" s="42" t="s">
        <v>36</v>
      </c>
      <c r="X286" s="42" t="s">
        <v>577</v>
      </c>
      <c r="Y286" s="42" t="s">
        <v>578</v>
      </c>
      <c r="Z286" s="57" t="str">
        <f t="shared" si="9"/>
        <v>https://www.city.kawaguchi.lg.jp/soshiki/01110/030/2/2075.html</v>
      </c>
      <c r="AA286" s="42" t="s">
        <v>579</v>
      </c>
      <c r="AB286" s="42" t="s">
        <v>580</v>
      </c>
      <c r="AC286" s="57" t="str">
        <f t="shared" si="10"/>
        <v>https://www.city.kawaguchi.lg.jp/soshiki/01110/021/11/11_2/11_2_1/7628.html</v>
      </c>
      <c r="AD286" s="42"/>
      <c r="AE286" s="42"/>
      <c r="AF286" s="42"/>
    </row>
    <row r="287" spans="1:32" ht="200.1" customHeight="1">
      <c r="A287" s="33">
        <v>282</v>
      </c>
      <c r="B287" s="34">
        <v>4</v>
      </c>
      <c r="C287" s="65" t="s">
        <v>570</v>
      </c>
      <c r="D287" s="36"/>
      <c r="E287" s="37" t="s">
        <v>789</v>
      </c>
      <c r="F287" s="69" t="s">
        <v>790</v>
      </c>
      <c r="G287" s="39"/>
      <c r="H287" s="40"/>
      <c r="I287" s="39"/>
      <c r="J287" s="39"/>
      <c r="K287" s="66"/>
      <c r="L287" s="41"/>
      <c r="M287" s="42"/>
      <c r="N287" s="41"/>
      <c r="O287" s="43"/>
      <c r="P287" s="43"/>
      <c r="Q287" s="43"/>
      <c r="R287" s="43"/>
      <c r="S287" s="43"/>
      <c r="T287" s="43"/>
      <c r="U287" s="43"/>
      <c r="V287" s="42"/>
      <c r="W287" s="42" t="s">
        <v>36</v>
      </c>
      <c r="X287" s="42" t="s">
        <v>577</v>
      </c>
      <c r="Y287" s="42" t="s">
        <v>578</v>
      </c>
      <c r="Z287" s="57" t="str">
        <f t="shared" si="9"/>
        <v>https://www.city.kawaguchi.lg.jp/soshiki/01110/030/2/2075.html</v>
      </c>
      <c r="AA287" s="42" t="s">
        <v>579</v>
      </c>
      <c r="AB287" s="42" t="s">
        <v>580</v>
      </c>
      <c r="AC287" s="57" t="str">
        <f t="shared" si="10"/>
        <v>https://www.city.kawaguchi.lg.jp/soshiki/01110/021/11/11_2/11_2_1/7628.html</v>
      </c>
      <c r="AD287" s="42"/>
      <c r="AE287" s="42"/>
      <c r="AF287" s="42"/>
    </row>
    <row r="288" spans="1:32" ht="200.1" customHeight="1">
      <c r="A288" s="33">
        <v>283</v>
      </c>
      <c r="B288" s="34">
        <v>4</v>
      </c>
      <c r="C288" s="65" t="s">
        <v>570</v>
      </c>
      <c r="D288" s="36"/>
      <c r="E288" s="37" t="s">
        <v>791</v>
      </c>
      <c r="F288" s="69" t="s">
        <v>774</v>
      </c>
      <c r="G288" s="39"/>
      <c r="H288" s="40"/>
      <c r="I288" s="39"/>
      <c r="J288" s="39"/>
      <c r="K288" s="66"/>
      <c r="L288" s="41"/>
      <c r="M288" s="42"/>
      <c r="N288" s="41"/>
      <c r="O288" s="43"/>
      <c r="P288" s="43"/>
      <c r="Q288" s="43"/>
      <c r="R288" s="43"/>
      <c r="S288" s="43"/>
      <c r="T288" s="43"/>
      <c r="U288" s="43"/>
      <c r="V288" s="42"/>
      <c r="W288" s="42" t="s">
        <v>36</v>
      </c>
      <c r="X288" s="42" t="s">
        <v>577</v>
      </c>
      <c r="Y288" s="42" t="s">
        <v>578</v>
      </c>
      <c r="Z288" s="57" t="str">
        <f>HYPERLINK("#", "https://www.city.kawaguchi.lg.jp/soshiki/01110/030/2/2075.html")</f>
        <v>https://www.city.kawaguchi.lg.jp/soshiki/01110/030/2/2075.html</v>
      </c>
      <c r="AA288" s="42" t="s">
        <v>579</v>
      </c>
      <c r="AB288" s="42" t="s">
        <v>580</v>
      </c>
      <c r="AC288" s="57" t="str">
        <f>HYPERLINK("#", "https://www.city.kawaguchi.lg.jp/soshiki/01110/021/11/11_2/11_2_1/7628.html")</f>
        <v>https://www.city.kawaguchi.lg.jp/soshiki/01110/021/11/11_2/11_2_1/7628.html</v>
      </c>
      <c r="AD288" s="42"/>
      <c r="AE288" s="42"/>
      <c r="AF288" s="42"/>
    </row>
    <row r="289" spans="1:32" ht="200.1" customHeight="1">
      <c r="A289" s="33">
        <v>284</v>
      </c>
      <c r="B289" s="34">
        <v>4</v>
      </c>
      <c r="C289" s="65" t="s">
        <v>570</v>
      </c>
      <c r="D289" s="36"/>
      <c r="E289" s="37" t="s">
        <v>792</v>
      </c>
      <c r="F289" s="69" t="s">
        <v>793</v>
      </c>
      <c r="G289" s="39"/>
      <c r="H289" s="40"/>
      <c r="I289" s="39"/>
      <c r="J289" s="39"/>
      <c r="K289" s="66"/>
      <c r="L289" s="41"/>
      <c r="M289" s="42"/>
      <c r="N289" s="41"/>
      <c r="O289" s="43"/>
      <c r="P289" s="43"/>
      <c r="Q289" s="43"/>
      <c r="R289" s="43"/>
      <c r="S289" s="43"/>
      <c r="T289" s="43"/>
      <c r="U289" s="43"/>
      <c r="V289" s="42"/>
      <c r="W289" s="42" t="s">
        <v>36</v>
      </c>
      <c r="X289" s="42" t="s">
        <v>577</v>
      </c>
      <c r="Y289" s="42" t="s">
        <v>578</v>
      </c>
      <c r="Z289" s="57" t="str">
        <f>HYPERLINK("#", "https://www.city.kawaguchi.lg.jp/soshiki/01110/030/2/2075.html")</f>
        <v>https://www.city.kawaguchi.lg.jp/soshiki/01110/030/2/2075.html</v>
      </c>
      <c r="AA289" s="42" t="s">
        <v>579</v>
      </c>
      <c r="AB289" s="42" t="s">
        <v>580</v>
      </c>
      <c r="AC289" s="57" t="str">
        <f>HYPERLINK("#", "https://www.city.kawaguchi.lg.jp/soshiki/01110/021/11/11_2/11_2_1/7628.html")</f>
        <v>https://www.city.kawaguchi.lg.jp/soshiki/01110/021/11/11_2/11_2_1/7628.html</v>
      </c>
      <c r="AD289" s="42"/>
      <c r="AE289" s="42"/>
      <c r="AF289" s="42"/>
    </row>
    <row r="290" spans="1:32" ht="50.1" customHeight="1">
      <c r="A290" s="33">
        <v>285</v>
      </c>
      <c r="B290" s="34">
        <v>4</v>
      </c>
      <c r="C290" s="65" t="s">
        <v>570</v>
      </c>
      <c r="D290" s="36"/>
      <c r="E290" s="37" t="s">
        <v>794</v>
      </c>
      <c r="F290" s="69" t="s">
        <v>795</v>
      </c>
      <c r="G290" s="39"/>
      <c r="H290" s="40"/>
      <c r="I290" s="39"/>
      <c r="J290" s="39"/>
      <c r="K290" s="66"/>
      <c r="L290" s="41"/>
      <c r="M290" s="42"/>
      <c r="N290" s="41"/>
      <c r="O290" s="43"/>
      <c r="P290" s="43"/>
      <c r="Q290" s="43"/>
      <c r="R290" s="43"/>
      <c r="S290" s="43"/>
      <c r="T290" s="43"/>
      <c r="U290" s="43"/>
      <c r="V290" s="42"/>
      <c r="W290" s="42" t="s">
        <v>36</v>
      </c>
      <c r="X290" s="42"/>
      <c r="Y290" s="42"/>
      <c r="Z290" s="57"/>
      <c r="AA290" s="42"/>
      <c r="AB290" s="42"/>
      <c r="AC290" s="57"/>
      <c r="AD290" s="42"/>
      <c r="AE290" s="42"/>
      <c r="AF290" s="42"/>
    </row>
    <row r="291" spans="1:32" ht="150" customHeight="1">
      <c r="A291" s="33">
        <v>286</v>
      </c>
      <c r="B291" s="34">
        <v>5</v>
      </c>
      <c r="C291" s="65" t="s">
        <v>796</v>
      </c>
      <c r="D291" s="36"/>
      <c r="E291" s="37" t="s">
        <v>797</v>
      </c>
      <c r="F291" s="56" t="s">
        <v>798</v>
      </c>
      <c r="G291" s="39" t="s">
        <v>799</v>
      </c>
      <c r="H291" s="40"/>
      <c r="I291" s="39" t="s">
        <v>800</v>
      </c>
      <c r="J291" s="39" t="s">
        <v>801</v>
      </c>
      <c r="K291" s="39" t="s">
        <v>802</v>
      </c>
      <c r="L291" s="41" t="s">
        <v>803</v>
      </c>
      <c r="M291" s="42" t="s">
        <v>804</v>
      </c>
      <c r="N291" s="41"/>
      <c r="O291" s="43"/>
      <c r="P291" s="43">
        <v>8</v>
      </c>
      <c r="Q291" s="43">
        <v>1</v>
      </c>
      <c r="R291" s="43">
        <v>1</v>
      </c>
      <c r="S291" s="43"/>
      <c r="T291" s="43"/>
      <c r="U291" s="43">
        <v>2</v>
      </c>
      <c r="V291" s="42" t="s">
        <v>805</v>
      </c>
      <c r="W291" s="42" t="s">
        <v>806</v>
      </c>
      <c r="X291" s="42" t="s">
        <v>807</v>
      </c>
      <c r="Y291" s="42" t="s">
        <v>808</v>
      </c>
      <c r="Z291" s="42" t="s">
        <v>809</v>
      </c>
      <c r="AA291" s="42"/>
      <c r="AB291" s="42"/>
      <c r="AC291" s="42"/>
      <c r="AD291" s="42"/>
      <c r="AE291" s="42"/>
      <c r="AF291" s="42"/>
    </row>
    <row r="292" spans="1:32" ht="150" customHeight="1">
      <c r="A292" s="33">
        <v>287</v>
      </c>
      <c r="B292" s="34">
        <v>5</v>
      </c>
      <c r="C292" s="65" t="s">
        <v>796</v>
      </c>
      <c r="D292" s="36"/>
      <c r="E292" s="37" t="s">
        <v>810</v>
      </c>
      <c r="F292" s="56"/>
      <c r="G292" s="39" t="s">
        <v>811</v>
      </c>
      <c r="H292" s="40"/>
      <c r="I292" s="39"/>
      <c r="J292" s="39"/>
      <c r="K292" s="39"/>
      <c r="L292" s="41"/>
      <c r="M292" s="42"/>
      <c r="N292" s="41"/>
      <c r="O292" s="43">
        <v>6</v>
      </c>
      <c r="P292" s="43"/>
      <c r="Q292" s="43"/>
      <c r="R292" s="43"/>
      <c r="S292" s="43"/>
      <c r="T292" s="43"/>
      <c r="U292" s="43"/>
      <c r="V292" s="42"/>
      <c r="W292" s="42" t="s">
        <v>812</v>
      </c>
      <c r="X292" s="42" t="s">
        <v>807</v>
      </c>
      <c r="Y292" s="42" t="s">
        <v>813</v>
      </c>
      <c r="Z292" s="42" t="s">
        <v>809</v>
      </c>
      <c r="AA292" s="42"/>
      <c r="AB292" s="42"/>
      <c r="AC292" s="42"/>
      <c r="AD292" s="42"/>
      <c r="AE292" s="42"/>
      <c r="AF292" s="42"/>
    </row>
    <row r="293" spans="1:32" ht="150" customHeight="1">
      <c r="A293" s="33">
        <v>288</v>
      </c>
      <c r="B293" s="34">
        <v>5</v>
      </c>
      <c r="C293" s="65" t="s">
        <v>796</v>
      </c>
      <c r="D293" s="36"/>
      <c r="E293" s="37" t="s">
        <v>814</v>
      </c>
      <c r="F293" s="56" t="s">
        <v>815</v>
      </c>
      <c r="G293" s="39" t="s">
        <v>816</v>
      </c>
      <c r="H293" s="40"/>
      <c r="I293" s="39" t="s">
        <v>817</v>
      </c>
      <c r="J293" s="39"/>
      <c r="K293" s="39" t="s">
        <v>818</v>
      </c>
      <c r="L293" s="41" t="s">
        <v>819</v>
      </c>
      <c r="M293" s="42" t="s">
        <v>820</v>
      </c>
      <c r="N293" s="41"/>
      <c r="O293" s="43">
        <v>7</v>
      </c>
      <c r="P293" s="43">
        <v>1</v>
      </c>
      <c r="Q293" s="43">
        <v>2</v>
      </c>
      <c r="R293" s="43">
        <v>6</v>
      </c>
      <c r="S293" s="43">
        <v>0</v>
      </c>
      <c r="T293" s="43">
        <v>1</v>
      </c>
      <c r="U293" s="43">
        <v>0</v>
      </c>
      <c r="V293" s="42"/>
      <c r="W293" s="42" t="s">
        <v>821</v>
      </c>
      <c r="X293" s="42" t="s">
        <v>807</v>
      </c>
      <c r="Y293" s="42" t="s">
        <v>808</v>
      </c>
      <c r="Z293" s="42" t="s">
        <v>809</v>
      </c>
      <c r="AA293" s="42"/>
      <c r="AB293" s="42"/>
      <c r="AC293" s="42"/>
      <c r="AD293" s="42"/>
      <c r="AE293" s="42"/>
      <c r="AF293" s="42"/>
    </row>
    <row r="294" spans="1:32" ht="150" customHeight="1">
      <c r="A294" s="33">
        <v>289</v>
      </c>
      <c r="B294" s="34">
        <v>5</v>
      </c>
      <c r="C294" s="65" t="s">
        <v>796</v>
      </c>
      <c r="D294" s="36"/>
      <c r="E294" s="37" t="s">
        <v>822</v>
      </c>
      <c r="F294" s="56" t="s">
        <v>823</v>
      </c>
      <c r="G294" s="39" t="s">
        <v>824</v>
      </c>
      <c r="H294" s="40"/>
      <c r="I294" s="39"/>
      <c r="J294" s="39"/>
      <c r="K294" s="39"/>
      <c r="L294" s="41"/>
      <c r="M294" s="42"/>
      <c r="N294" s="41"/>
      <c r="O294" s="43">
        <v>1</v>
      </c>
      <c r="P294" s="43">
        <v>1</v>
      </c>
      <c r="Q294" s="43"/>
      <c r="R294" s="43"/>
      <c r="S294" s="43"/>
      <c r="T294" s="43">
        <v>2</v>
      </c>
      <c r="U294" s="43"/>
      <c r="V294" s="42"/>
      <c r="W294" s="44" t="s">
        <v>825</v>
      </c>
      <c r="X294" s="42" t="s">
        <v>807</v>
      </c>
      <c r="Y294" s="42" t="s">
        <v>808</v>
      </c>
      <c r="Z294" s="42" t="s">
        <v>809</v>
      </c>
      <c r="AA294" s="42"/>
      <c r="AB294" s="42"/>
      <c r="AC294" s="42"/>
      <c r="AD294" s="42"/>
      <c r="AE294" s="42"/>
      <c r="AF294" s="42"/>
    </row>
    <row r="295" spans="1:32" ht="150" customHeight="1">
      <c r="A295" s="33">
        <v>290</v>
      </c>
      <c r="B295" s="34">
        <v>5</v>
      </c>
      <c r="C295" s="65" t="s">
        <v>796</v>
      </c>
      <c r="D295" s="36"/>
      <c r="E295" s="37" t="s">
        <v>826</v>
      </c>
      <c r="F295" s="56" t="s">
        <v>827</v>
      </c>
      <c r="G295" s="39" t="s">
        <v>828</v>
      </c>
      <c r="H295" s="40"/>
      <c r="I295" s="39" t="s">
        <v>829</v>
      </c>
      <c r="J295" s="39" t="s">
        <v>830</v>
      </c>
      <c r="K295" s="39" t="s">
        <v>831</v>
      </c>
      <c r="L295" s="41" t="s">
        <v>832</v>
      </c>
      <c r="M295" s="42" t="s">
        <v>833</v>
      </c>
      <c r="N295" s="41"/>
      <c r="O295" s="43">
        <v>11</v>
      </c>
      <c r="P295" s="43"/>
      <c r="Q295" s="43">
        <v>3</v>
      </c>
      <c r="R295" s="43">
        <v>3</v>
      </c>
      <c r="S295" s="43"/>
      <c r="T295" s="43">
        <v>1</v>
      </c>
      <c r="U295" s="43"/>
      <c r="V295" s="42"/>
      <c r="W295" s="42" t="s">
        <v>834</v>
      </c>
      <c r="X295" s="42" t="s">
        <v>807</v>
      </c>
      <c r="Y295" s="42" t="s">
        <v>808</v>
      </c>
      <c r="Z295" s="42" t="s">
        <v>809</v>
      </c>
      <c r="AA295" s="42"/>
      <c r="AB295" s="42"/>
      <c r="AC295" s="42"/>
      <c r="AD295" s="42"/>
      <c r="AE295" s="42"/>
      <c r="AF295" s="42"/>
    </row>
    <row r="296" spans="1:32" ht="150" customHeight="1">
      <c r="A296" s="33">
        <v>291</v>
      </c>
      <c r="B296" s="34">
        <v>5</v>
      </c>
      <c r="C296" s="65" t="s">
        <v>796</v>
      </c>
      <c r="D296" s="36"/>
      <c r="E296" s="37" t="s">
        <v>835</v>
      </c>
      <c r="F296" s="56" t="s">
        <v>798</v>
      </c>
      <c r="G296" s="39" t="s">
        <v>836</v>
      </c>
      <c r="H296" s="40"/>
      <c r="I296" s="39"/>
      <c r="J296" s="39"/>
      <c r="K296" s="39" t="s">
        <v>837</v>
      </c>
      <c r="L296" s="41" t="s">
        <v>838</v>
      </c>
      <c r="M296" s="42" t="s">
        <v>839</v>
      </c>
      <c r="N296" s="41"/>
      <c r="O296" s="43">
        <v>6</v>
      </c>
      <c r="P296" s="43"/>
      <c r="Q296" s="43">
        <v>2</v>
      </c>
      <c r="R296" s="43">
        <v>3</v>
      </c>
      <c r="S296" s="43"/>
      <c r="T296" s="43"/>
      <c r="U296" s="43"/>
      <c r="V296" s="42"/>
      <c r="W296" s="42" t="s">
        <v>840</v>
      </c>
      <c r="X296" s="42" t="s">
        <v>807</v>
      </c>
      <c r="Y296" s="42" t="s">
        <v>808</v>
      </c>
      <c r="Z296" s="42" t="s">
        <v>809</v>
      </c>
      <c r="AA296" s="42"/>
      <c r="AB296" s="42"/>
      <c r="AC296" s="42"/>
      <c r="AD296" s="42"/>
      <c r="AE296" s="42"/>
      <c r="AF296" s="42"/>
    </row>
    <row r="297" spans="1:32" ht="150" customHeight="1">
      <c r="A297" s="33">
        <v>292</v>
      </c>
      <c r="B297" s="34">
        <v>5</v>
      </c>
      <c r="C297" s="65" t="s">
        <v>796</v>
      </c>
      <c r="D297" s="36"/>
      <c r="E297" s="37" t="s">
        <v>841</v>
      </c>
      <c r="F297" s="56" t="s">
        <v>842</v>
      </c>
      <c r="G297" s="39" t="s">
        <v>843</v>
      </c>
      <c r="H297" s="40"/>
      <c r="I297" s="39"/>
      <c r="J297" s="39"/>
      <c r="K297" s="39" t="s">
        <v>844</v>
      </c>
      <c r="L297" s="41" t="s">
        <v>845</v>
      </c>
      <c r="M297" s="42" t="s">
        <v>846</v>
      </c>
      <c r="N297" s="41"/>
      <c r="O297" s="43">
        <v>7</v>
      </c>
      <c r="P297" s="43">
        <v>5</v>
      </c>
      <c r="Q297" s="43">
        <v>3</v>
      </c>
      <c r="R297" s="43">
        <v>9</v>
      </c>
      <c r="S297" s="43"/>
      <c r="T297" s="43">
        <v>14</v>
      </c>
      <c r="U297" s="43">
        <v>2</v>
      </c>
      <c r="V297" s="42" t="s">
        <v>847</v>
      </c>
      <c r="W297" s="42" t="s">
        <v>848</v>
      </c>
      <c r="X297" s="42" t="s">
        <v>807</v>
      </c>
      <c r="Y297" s="42" t="s">
        <v>808</v>
      </c>
      <c r="Z297" s="42" t="s">
        <v>809</v>
      </c>
      <c r="AA297" s="42"/>
      <c r="AB297" s="42"/>
      <c r="AC297" s="42"/>
      <c r="AD297" s="42"/>
      <c r="AE297" s="42"/>
      <c r="AF297" s="42"/>
    </row>
    <row r="298" spans="1:32" ht="150" customHeight="1">
      <c r="A298" s="33">
        <v>293</v>
      </c>
      <c r="B298" s="34">
        <v>5</v>
      </c>
      <c r="C298" s="65" t="s">
        <v>796</v>
      </c>
      <c r="D298" s="36"/>
      <c r="E298" s="37" t="s">
        <v>849</v>
      </c>
      <c r="F298" s="56" t="s">
        <v>850</v>
      </c>
      <c r="G298" s="39" t="s">
        <v>851</v>
      </c>
      <c r="H298" s="40"/>
      <c r="I298" s="39" t="s">
        <v>852</v>
      </c>
      <c r="J298" s="39"/>
      <c r="K298" s="39" t="s">
        <v>853</v>
      </c>
      <c r="L298" s="41" t="s">
        <v>854</v>
      </c>
      <c r="M298" s="42" t="s">
        <v>846</v>
      </c>
      <c r="N298" s="41"/>
      <c r="O298" s="43">
        <v>1</v>
      </c>
      <c r="P298" s="43"/>
      <c r="Q298" s="43">
        <v>4</v>
      </c>
      <c r="R298" s="43">
        <v>1</v>
      </c>
      <c r="S298" s="43"/>
      <c r="T298" s="43">
        <v>8</v>
      </c>
      <c r="U298" s="43">
        <v>1</v>
      </c>
      <c r="V298" s="42"/>
      <c r="W298" s="42" t="s">
        <v>834</v>
      </c>
      <c r="X298" s="42" t="s">
        <v>807</v>
      </c>
      <c r="Y298" s="42" t="s">
        <v>808</v>
      </c>
      <c r="Z298" s="42" t="s">
        <v>809</v>
      </c>
      <c r="AA298" s="42"/>
      <c r="AB298" s="42"/>
      <c r="AC298" s="42"/>
      <c r="AD298" s="42"/>
      <c r="AE298" s="42"/>
      <c r="AF298" s="42"/>
    </row>
    <row r="299" spans="1:32" ht="150" customHeight="1">
      <c r="A299" s="33">
        <v>294</v>
      </c>
      <c r="B299" s="34">
        <v>5</v>
      </c>
      <c r="C299" s="65" t="s">
        <v>796</v>
      </c>
      <c r="D299" s="36"/>
      <c r="E299" s="37" t="s">
        <v>855</v>
      </c>
      <c r="F299" s="56" t="s">
        <v>798</v>
      </c>
      <c r="G299" s="39" t="s">
        <v>856</v>
      </c>
      <c r="H299" s="40"/>
      <c r="I299" s="39" t="s">
        <v>800</v>
      </c>
      <c r="J299" s="39"/>
      <c r="K299" s="39" t="s">
        <v>857</v>
      </c>
      <c r="L299" s="41" t="s">
        <v>858</v>
      </c>
      <c r="M299" s="42"/>
      <c r="N299" s="41"/>
      <c r="O299" s="43">
        <v>5</v>
      </c>
      <c r="P299" s="43">
        <v>10</v>
      </c>
      <c r="Q299" s="43">
        <v>1</v>
      </c>
      <c r="R299" s="43"/>
      <c r="S299" s="43"/>
      <c r="T299" s="43"/>
      <c r="U299" s="43"/>
      <c r="V299" s="42"/>
      <c r="W299" s="42" t="s">
        <v>859</v>
      </c>
      <c r="X299" s="42" t="s">
        <v>807</v>
      </c>
      <c r="Y299" s="42" t="s">
        <v>808</v>
      </c>
      <c r="Z299" s="42" t="s">
        <v>809</v>
      </c>
      <c r="AA299" s="42"/>
      <c r="AB299" s="42"/>
      <c r="AC299" s="42"/>
      <c r="AD299" s="42"/>
      <c r="AE299" s="42"/>
      <c r="AF299" s="42"/>
    </row>
    <row r="300" spans="1:32" ht="50.1" customHeight="1">
      <c r="A300" s="33">
        <v>295</v>
      </c>
      <c r="B300" s="34">
        <v>5</v>
      </c>
      <c r="C300" s="65" t="s">
        <v>796</v>
      </c>
      <c r="D300" s="36"/>
      <c r="E300" s="37" t="s">
        <v>860</v>
      </c>
      <c r="F300" s="56" t="s">
        <v>861</v>
      </c>
      <c r="G300" s="39"/>
      <c r="H300" s="40"/>
      <c r="I300" s="39"/>
      <c r="J300" s="39"/>
      <c r="K300" s="39"/>
      <c r="L300" s="41"/>
      <c r="M300" s="42"/>
      <c r="N300" s="41"/>
      <c r="O300" s="43"/>
      <c r="P300" s="43"/>
      <c r="Q300" s="43"/>
      <c r="R300" s="43"/>
      <c r="S300" s="43"/>
      <c r="T300" s="43"/>
      <c r="U300" s="43"/>
      <c r="V300" s="42"/>
      <c r="W300" s="42" t="s">
        <v>36</v>
      </c>
      <c r="X300" s="42"/>
      <c r="Y300" s="42"/>
      <c r="Z300" s="42"/>
      <c r="AA300" s="42"/>
      <c r="AB300" s="42"/>
      <c r="AC300" s="42"/>
      <c r="AD300" s="42"/>
      <c r="AE300" s="42"/>
      <c r="AF300" s="42"/>
    </row>
    <row r="301" spans="1:32" ht="50.1" customHeight="1">
      <c r="A301" s="33">
        <v>296</v>
      </c>
      <c r="B301" s="34">
        <v>5</v>
      </c>
      <c r="C301" s="65" t="s">
        <v>796</v>
      </c>
      <c r="D301" s="36"/>
      <c r="E301" s="37" t="s">
        <v>862</v>
      </c>
      <c r="F301" s="56" t="s">
        <v>798</v>
      </c>
      <c r="G301" s="39"/>
      <c r="H301" s="40"/>
      <c r="I301" s="39"/>
      <c r="J301" s="39"/>
      <c r="K301" s="39"/>
      <c r="L301" s="41"/>
      <c r="M301" s="42"/>
      <c r="N301" s="41"/>
      <c r="O301" s="43"/>
      <c r="P301" s="43"/>
      <c r="Q301" s="43"/>
      <c r="R301" s="43"/>
      <c r="S301" s="43"/>
      <c r="T301" s="43"/>
      <c r="U301" s="43"/>
      <c r="V301" s="42"/>
      <c r="W301" s="42" t="s">
        <v>36</v>
      </c>
      <c r="X301" s="42"/>
      <c r="Y301" s="42"/>
      <c r="Z301" s="42"/>
      <c r="AA301" s="42"/>
      <c r="AB301" s="42"/>
      <c r="AC301" s="42"/>
      <c r="AD301" s="42"/>
      <c r="AE301" s="42"/>
      <c r="AF301" s="42"/>
    </row>
    <row r="302" spans="1:32" ht="50.1" customHeight="1">
      <c r="A302" s="33">
        <v>297</v>
      </c>
      <c r="B302" s="34">
        <v>5</v>
      </c>
      <c r="C302" s="65" t="s">
        <v>796</v>
      </c>
      <c r="D302" s="36"/>
      <c r="E302" s="37" t="s">
        <v>863</v>
      </c>
      <c r="F302" s="56" t="s">
        <v>798</v>
      </c>
      <c r="G302" s="39"/>
      <c r="H302" s="40"/>
      <c r="I302" s="39"/>
      <c r="J302" s="39"/>
      <c r="K302" s="39"/>
      <c r="L302" s="41"/>
      <c r="M302" s="42"/>
      <c r="N302" s="41"/>
      <c r="O302" s="43"/>
      <c r="P302" s="43"/>
      <c r="Q302" s="43"/>
      <c r="R302" s="43"/>
      <c r="S302" s="43"/>
      <c r="T302" s="43"/>
      <c r="U302" s="43"/>
      <c r="V302" s="42"/>
      <c r="W302" s="42" t="s">
        <v>36</v>
      </c>
      <c r="X302" s="42"/>
      <c r="Y302" s="42"/>
      <c r="Z302" s="42"/>
      <c r="AA302" s="42"/>
      <c r="AB302" s="42"/>
      <c r="AC302" s="42"/>
      <c r="AD302" s="42"/>
      <c r="AE302" s="42"/>
      <c r="AF302" s="42"/>
    </row>
    <row r="303" spans="1:32" ht="50.1" customHeight="1">
      <c r="A303" s="33">
        <v>298</v>
      </c>
      <c r="B303" s="34">
        <v>5</v>
      </c>
      <c r="C303" s="65" t="s">
        <v>796</v>
      </c>
      <c r="D303" s="36"/>
      <c r="E303" s="37" t="s">
        <v>864</v>
      </c>
      <c r="F303" s="56" t="s">
        <v>861</v>
      </c>
      <c r="G303" s="39"/>
      <c r="H303" s="40"/>
      <c r="I303" s="39"/>
      <c r="J303" s="39"/>
      <c r="K303" s="39"/>
      <c r="L303" s="41"/>
      <c r="M303" s="42"/>
      <c r="N303" s="41"/>
      <c r="O303" s="43"/>
      <c r="P303" s="43"/>
      <c r="Q303" s="43"/>
      <c r="R303" s="43"/>
      <c r="S303" s="43"/>
      <c r="T303" s="43"/>
      <c r="U303" s="43"/>
      <c r="V303" s="42"/>
      <c r="W303" s="42" t="s">
        <v>36</v>
      </c>
      <c r="X303" s="42"/>
      <c r="Y303" s="42"/>
      <c r="Z303" s="42"/>
      <c r="AA303" s="42"/>
      <c r="AB303" s="42"/>
      <c r="AC303" s="42"/>
      <c r="AD303" s="42"/>
      <c r="AE303" s="42"/>
      <c r="AF303" s="42"/>
    </row>
    <row r="304" spans="1:32" ht="99.95" customHeight="1">
      <c r="A304" s="33">
        <v>299</v>
      </c>
      <c r="B304" s="34">
        <v>6</v>
      </c>
      <c r="C304" s="65" t="s">
        <v>865</v>
      </c>
      <c r="D304" s="36"/>
      <c r="E304" s="70" t="s">
        <v>866</v>
      </c>
      <c r="F304" s="56" t="s">
        <v>867</v>
      </c>
      <c r="G304" s="71">
        <v>24</v>
      </c>
      <c r="H304" s="40"/>
      <c r="I304" s="71" t="s">
        <v>868</v>
      </c>
      <c r="J304" s="71"/>
      <c r="K304" s="71" t="s">
        <v>869</v>
      </c>
      <c r="L304" s="41" t="s">
        <v>870</v>
      </c>
      <c r="M304" s="44" t="s">
        <v>871</v>
      </c>
      <c r="N304" s="42" t="s">
        <v>872</v>
      </c>
      <c r="O304" s="43">
        <v>4</v>
      </c>
      <c r="P304" s="43">
        <v>2</v>
      </c>
      <c r="Q304" s="43">
        <v>1</v>
      </c>
      <c r="R304" s="43">
        <v>3</v>
      </c>
      <c r="S304" s="43">
        <v>0</v>
      </c>
      <c r="T304" s="43">
        <v>14</v>
      </c>
      <c r="U304" s="43">
        <v>0</v>
      </c>
      <c r="V304" s="44"/>
      <c r="W304" s="44" t="s">
        <v>36</v>
      </c>
      <c r="X304" s="44"/>
      <c r="Y304" s="44"/>
      <c r="Z304" s="44"/>
      <c r="AA304" s="44"/>
      <c r="AB304" s="44"/>
      <c r="AC304" s="44"/>
      <c r="AD304" s="44"/>
      <c r="AE304" s="44"/>
      <c r="AF304" s="44"/>
    </row>
    <row r="305" spans="1:32" ht="99.95" customHeight="1">
      <c r="A305" s="33">
        <v>300</v>
      </c>
      <c r="B305" s="34">
        <v>6</v>
      </c>
      <c r="C305" s="65" t="s">
        <v>865</v>
      </c>
      <c r="D305" s="36"/>
      <c r="E305" s="70" t="s">
        <v>873</v>
      </c>
      <c r="F305" s="56" t="s">
        <v>874</v>
      </c>
      <c r="G305" s="71">
        <v>35</v>
      </c>
      <c r="H305" s="40" t="s">
        <v>875</v>
      </c>
      <c r="I305" s="71" t="s">
        <v>876</v>
      </c>
      <c r="J305" s="71"/>
      <c r="K305" s="71" t="s">
        <v>877</v>
      </c>
      <c r="L305" s="41" t="s">
        <v>878</v>
      </c>
      <c r="M305" s="44" t="s">
        <v>879</v>
      </c>
      <c r="N305" s="42" t="s">
        <v>872</v>
      </c>
      <c r="O305" s="43">
        <v>3</v>
      </c>
      <c r="P305" s="43">
        <v>0</v>
      </c>
      <c r="Q305" s="43">
        <v>4</v>
      </c>
      <c r="R305" s="43">
        <v>13</v>
      </c>
      <c r="S305" s="43">
        <v>1</v>
      </c>
      <c r="T305" s="43">
        <v>14</v>
      </c>
      <c r="U305" s="43">
        <v>7</v>
      </c>
      <c r="V305" s="44" t="s">
        <v>880</v>
      </c>
      <c r="W305" s="44" t="s">
        <v>881</v>
      </c>
      <c r="X305" s="44"/>
      <c r="Y305" s="44"/>
      <c r="Z305" s="44"/>
      <c r="AA305" s="44"/>
      <c r="AB305" s="44"/>
      <c r="AC305" s="44"/>
      <c r="AD305" s="44"/>
      <c r="AE305" s="44"/>
      <c r="AF305" s="44"/>
    </row>
    <row r="306" spans="1:32" ht="99.95" customHeight="1">
      <c r="A306" s="33">
        <v>301</v>
      </c>
      <c r="B306" s="34">
        <v>6</v>
      </c>
      <c r="C306" s="65" t="s">
        <v>865</v>
      </c>
      <c r="D306" s="36"/>
      <c r="E306" s="70" t="s">
        <v>882</v>
      </c>
      <c r="F306" s="56" t="s">
        <v>883</v>
      </c>
      <c r="G306" s="71">
        <v>31</v>
      </c>
      <c r="H306" s="40" t="s">
        <v>884</v>
      </c>
      <c r="I306" s="71" t="s">
        <v>885</v>
      </c>
      <c r="J306" s="71" t="s">
        <v>886</v>
      </c>
      <c r="K306" s="71" t="s">
        <v>887</v>
      </c>
      <c r="L306" s="41" t="s">
        <v>888</v>
      </c>
      <c r="M306" s="44" t="s">
        <v>889</v>
      </c>
      <c r="N306" s="42" t="s">
        <v>890</v>
      </c>
      <c r="O306" s="43">
        <v>7</v>
      </c>
      <c r="P306" s="43">
        <v>1</v>
      </c>
      <c r="Q306" s="43">
        <v>5</v>
      </c>
      <c r="R306" s="43">
        <v>9</v>
      </c>
      <c r="S306" s="43">
        <v>2</v>
      </c>
      <c r="T306" s="43">
        <v>7</v>
      </c>
      <c r="U306" s="43">
        <v>2</v>
      </c>
      <c r="V306" s="44" t="s">
        <v>891</v>
      </c>
      <c r="W306" s="44" t="s">
        <v>892</v>
      </c>
      <c r="X306" s="44" t="s">
        <v>893</v>
      </c>
      <c r="Y306" s="44" t="s">
        <v>894</v>
      </c>
      <c r="Z306" s="57" t="str">
        <f>HYPERLINK("#","http://www.city.shishibu.lg.jp/1464.html")</f>
        <v>http://www.city.shishibu.lg.jp/1464.html</v>
      </c>
      <c r="AA306" s="44"/>
      <c r="AB306" s="44"/>
      <c r="AC306" s="44"/>
      <c r="AD306" s="44"/>
      <c r="AE306" s="44"/>
      <c r="AF306" s="44"/>
    </row>
    <row r="307" spans="1:32" ht="99.95" customHeight="1">
      <c r="A307" s="33">
        <v>302</v>
      </c>
      <c r="B307" s="34">
        <v>6</v>
      </c>
      <c r="C307" s="65" t="s">
        <v>865</v>
      </c>
      <c r="D307" s="36"/>
      <c r="E307" s="70" t="s">
        <v>895</v>
      </c>
      <c r="F307" s="56" t="s">
        <v>896</v>
      </c>
      <c r="G307" s="71">
        <v>22</v>
      </c>
      <c r="H307" s="40"/>
      <c r="I307" s="71" t="s">
        <v>897</v>
      </c>
      <c r="J307" s="71"/>
      <c r="K307" s="71" t="s">
        <v>898</v>
      </c>
      <c r="L307" s="41" t="s">
        <v>899</v>
      </c>
      <c r="M307" s="44" t="s">
        <v>900</v>
      </c>
      <c r="N307" s="42" t="s">
        <v>872</v>
      </c>
      <c r="O307" s="43">
        <v>0</v>
      </c>
      <c r="P307" s="43">
        <v>2</v>
      </c>
      <c r="Q307" s="43">
        <v>10</v>
      </c>
      <c r="R307" s="43">
        <v>0</v>
      </c>
      <c r="S307" s="43">
        <v>0</v>
      </c>
      <c r="T307" s="43">
        <v>10</v>
      </c>
      <c r="U307" s="43">
        <v>0</v>
      </c>
      <c r="V307" s="44"/>
      <c r="W307" s="44" t="s">
        <v>901</v>
      </c>
      <c r="X307" s="44"/>
      <c r="Y307" s="44"/>
      <c r="Z307" s="44"/>
      <c r="AA307" s="44"/>
      <c r="AB307" s="44"/>
      <c r="AC307" s="44"/>
      <c r="AD307" s="44"/>
      <c r="AE307" s="44"/>
      <c r="AF307" s="44"/>
    </row>
    <row r="308" spans="1:32" ht="99.95" customHeight="1">
      <c r="A308" s="33">
        <v>303</v>
      </c>
      <c r="B308" s="72">
        <v>6</v>
      </c>
      <c r="C308" s="65" t="s">
        <v>865</v>
      </c>
      <c r="D308" s="36"/>
      <c r="E308" s="70" t="s">
        <v>902</v>
      </c>
      <c r="F308" s="56" t="s">
        <v>903</v>
      </c>
      <c r="G308" s="71">
        <v>32</v>
      </c>
      <c r="H308" s="40" t="s">
        <v>904</v>
      </c>
      <c r="I308" s="71" t="s">
        <v>905</v>
      </c>
      <c r="J308" s="71" t="s">
        <v>906</v>
      </c>
      <c r="K308" s="71" t="s">
        <v>869</v>
      </c>
      <c r="L308" s="41" t="s">
        <v>888</v>
      </c>
      <c r="M308" s="44" t="s">
        <v>907</v>
      </c>
      <c r="N308" s="42" t="s">
        <v>908</v>
      </c>
      <c r="O308" s="43">
        <v>3</v>
      </c>
      <c r="P308" s="43">
        <v>1</v>
      </c>
      <c r="Q308" s="43">
        <v>7</v>
      </c>
      <c r="R308" s="43">
        <v>13</v>
      </c>
      <c r="S308" s="43">
        <v>0</v>
      </c>
      <c r="T308" s="43">
        <v>8</v>
      </c>
      <c r="U308" s="43">
        <v>1</v>
      </c>
      <c r="V308" s="44" t="s">
        <v>909</v>
      </c>
      <c r="W308" s="44" t="s">
        <v>910</v>
      </c>
      <c r="X308" s="44" t="s">
        <v>893</v>
      </c>
      <c r="Y308" s="44" t="s">
        <v>894</v>
      </c>
      <c r="Z308" s="57" t="str">
        <f>HYPERLINK("#","http://www.city.shishibu.lg.jp/1464.html")</f>
        <v>http://www.city.shishibu.lg.jp/1464.html</v>
      </c>
      <c r="AA308" s="44"/>
      <c r="AB308" s="44"/>
      <c r="AC308" s="44"/>
      <c r="AD308" s="44"/>
      <c r="AE308" s="44"/>
      <c r="AF308" s="44"/>
    </row>
    <row r="309" spans="1:32" ht="300" customHeight="1">
      <c r="A309" s="33">
        <v>304</v>
      </c>
      <c r="B309" s="34">
        <v>6</v>
      </c>
      <c r="C309" s="65" t="s">
        <v>865</v>
      </c>
      <c r="D309" s="36"/>
      <c r="E309" s="70" t="s">
        <v>911</v>
      </c>
      <c r="F309" s="56" t="s">
        <v>912</v>
      </c>
      <c r="G309" s="71">
        <v>71</v>
      </c>
      <c r="H309" s="40" t="s">
        <v>913</v>
      </c>
      <c r="I309" s="71" t="s">
        <v>885</v>
      </c>
      <c r="J309" s="71"/>
      <c r="K309" s="71" t="s">
        <v>914</v>
      </c>
      <c r="L309" s="41" t="s">
        <v>915</v>
      </c>
      <c r="M309" s="44" t="s">
        <v>900</v>
      </c>
      <c r="N309" s="42" t="s">
        <v>916</v>
      </c>
      <c r="O309" s="43">
        <v>8</v>
      </c>
      <c r="P309" s="43">
        <v>3</v>
      </c>
      <c r="Q309" s="43">
        <v>26</v>
      </c>
      <c r="R309" s="43">
        <v>12</v>
      </c>
      <c r="S309" s="43">
        <v>0</v>
      </c>
      <c r="T309" s="43">
        <v>22</v>
      </c>
      <c r="U309" s="43">
        <v>0</v>
      </c>
      <c r="V309" s="44"/>
      <c r="W309" s="44" t="s">
        <v>917</v>
      </c>
      <c r="X309" s="44" t="s">
        <v>893</v>
      </c>
      <c r="Y309" s="44" t="s">
        <v>894</v>
      </c>
      <c r="Z309" s="57" t="str">
        <f>HYPERLINK("#","http://www.city.shishibu.lg.jp/1464.html")</f>
        <v>http://www.city.shishibu.lg.jp/1464.html</v>
      </c>
      <c r="AA309" s="44"/>
      <c r="AB309" s="44"/>
      <c r="AC309" s="44"/>
      <c r="AD309" s="44"/>
      <c r="AE309" s="44"/>
      <c r="AF309" s="44"/>
    </row>
    <row r="310" spans="1:32" ht="99.95" customHeight="1">
      <c r="A310" s="33">
        <v>305</v>
      </c>
      <c r="B310" s="34">
        <v>6</v>
      </c>
      <c r="C310" s="65" t="s">
        <v>865</v>
      </c>
      <c r="D310" s="36"/>
      <c r="E310" s="70" t="s">
        <v>918</v>
      </c>
      <c r="F310" s="56" t="s">
        <v>919</v>
      </c>
      <c r="G310" s="71">
        <v>45</v>
      </c>
      <c r="H310" s="40" t="s">
        <v>920</v>
      </c>
      <c r="I310" s="71" t="s">
        <v>885</v>
      </c>
      <c r="J310" s="71" t="s">
        <v>921</v>
      </c>
      <c r="K310" s="71" t="s">
        <v>922</v>
      </c>
      <c r="L310" s="41" t="s">
        <v>923</v>
      </c>
      <c r="M310" s="44" t="s">
        <v>924</v>
      </c>
      <c r="N310" s="42"/>
      <c r="O310" s="43">
        <v>4</v>
      </c>
      <c r="P310" s="43">
        <v>15</v>
      </c>
      <c r="Q310" s="43">
        <v>15</v>
      </c>
      <c r="R310" s="43">
        <v>4</v>
      </c>
      <c r="S310" s="43">
        <v>0</v>
      </c>
      <c r="T310" s="43">
        <v>7</v>
      </c>
      <c r="U310" s="43">
        <v>0</v>
      </c>
      <c r="V310" s="44"/>
      <c r="W310" s="44" t="s">
        <v>925</v>
      </c>
      <c r="X310" s="44" t="s">
        <v>893</v>
      </c>
      <c r="Y310" s="44" t="s">
        <v>894</v>
      </c>
      <c r="Z310" s="57" t="str">
        <f>HYPERLINK("#","http://www.city.shishibu.lg.jp/1464.html")</f>
        <v>http://www.city.shishibu.lg.jp/1464.html</v>
      </c>
      <c r="AA310" s="44"/>
      <c r="AB310" s="44"/>
      <c r="AC310" s="44"/>
      <c r="AD310" s="44"/>
      <c r="AE310" s="44"/>
      <c r="AF310" s="44"/>
    </row>
    <row r="311" spans="1:32" ht="99.95" customHeight="1">
      <c r="A311" s="33">
        <v>306</v>
      </c>
      <c r="B311" s="34">
        <v>6</v>
      </c>
      <c r="C311" s="65" t="s">
        <v>865</v>
      </c>
      <c r="D311" s="36"/>
      <c r="E311" s="70" t="s">
        <v>926</v>
      </c>
      <c r="F311" s="56" t="s">
        <v>927</v>
      </c>
      <c r="G311" s="71">
        <v>33</v>
      </c>
      <c r="H311" s="40" t="s">
        <v>928</v>
      </c>
      <c r="I311" s="71" t="s">
        <v>929</v>
      </c>
      <c r="J311" s="71" t="s">
        <v>930</v>
      </c>
      <c r="K311" s="71" t="s">
        <v>931</v>
      </c>
      <c r="L311" s="41" t="s">
        <v>888</v>
      </c>
      <c r="M311" s="44" t="s">
        <v>900</v>
      </c>
      <c r="N311" s="42" t="s">
        <v>908</v>
      </c>
      <c r="O311" s="43">
        <v>5</v>
      </c>
      <c r="P311" s="43">
        <v>5</v>
      </c>
      <c r="Q311" s="43">
        <v>10</v>
      </c>
      <c r="R311" s="43">
        <v>0</v>
      </c>
      <c r="S311" s="43">
        <v>1</v>
      </c>
      <c r="T311" s="43">
        <v>12</v>
      </c>
      <c r="U311" s="43">
        <v>1</v>
      </c>
      <c r="V311" s="44" t="s">
        <v>932</v>
      </c>
      <c r="W311" s="44" t="s">
        <v>933</v>
      </c>
      <c r="X311" s="44" t="s">
        <v>893</v>
      </c>
      <c r="Y311" s="44" t="s">
        <v>894</v>
      </c>
      <c r="Z311" s="57" t="str">
        <f>HYPERLINK("#","http://www.city.shishibu.lg.jp/1464.html")</f>
        <v>http://www.city.shishibu.lg.jp/1464.html</v>
      </c>
      <c r="AA311" s="44"/>
      <c r="AB311" s="44"/>
      <c r="AC311" s="44"/>
      <c r="AD311" s="44"/>
      <c r="AE311" s="44"/>
      <c r="AF311" s="44"/>
    </row>
    <row r="312" spans="1:32" ht="99.95" customHeight="1">
      <c r="A312" s="33">
        <v>307</v>
      </c>
      <c r="B312" s="34">
        <v>6</v>
      </c>
      <c r="C312" s="65" t="s">
        <v>865</v>
      </c>
      <c r="D312" s="36"/>
      <c r="E312" s="70" t="s">
        <v>934</v>
      </c>
      <c r="F312" s="56" t="s">
        <v>935</v>
      </c>
      <c r="G312" s="71">
        <v>117</v>
      </c>
      <c r="H312" s="40" t="s">
        <v>936</v>
      </c>
      <c r="I312" s="71" t="s">
        <v>937</v>
      </c>
      <c r="J312" s="71"/>
      <c r="K312" s="71" t="s">
        <v>931</v>
      </c>
      <c r="L312" s="41" t="s">
        <v>938</v>
      </c>
      <c r="M312" s="44" t="s">
        <v>939</v>
      </c>
      <c r="N312" s="42" t="s">
        <v>940</v>
      </c>
      <c r="O312" s="43">
        <v>36</v>
      </c>
      <c r="P312" s="43">
        <v>20</v>
      </c>
      <c r="Q312" s="43">
        <v>41</v>
      </c>
      <c r="R312" s="43">
        <v>10</v>
      </c>
      <c r="S312" s="43">
        <v>1</v>
      </c>
      <c r="T312" s="43">
        <v>9</v>
      </c>
      <c r="U312" s="43">
        <v>3</v>
      </c>
      <c r="V312" s="44" t="s">
        <v>941</v>
      </c>
      <c r="W312" s="44" t="s">
        <v>942</v>
      </c>
      <c r="X312" s="44" t="s">
        <v>893</v>
      </c>
      <c r="Y312" s="44" t="s">
        <v>894</v>
      </c>
      <c r="Z312" s="57" t="str">
        <f>HYPERLINK("#","http://www.city.shishibu.lg.jp/1464.html")</f>
        <v>http://www.city.shishibu.lg.jp/1464.html</v>
      </c>
      <c r="AA312" s="44"/>
      <c r="AB312" s="44"/>
      <c r="AC312" s="44"/>
      <c r="AD312" s="44"/>
      <c r="AE312" s="44"/>
      <c r="AF312" s="44"/>
    </row>
    <row r="313" spans="1:32" ht="99.95" customHeight="1">
      <c r="A313" s="33">
        <v>308</v>
      </c>
      <c r="B313" s="34">
        <v>6</v>
      </c>
      <c r="C313" s="65" t="s">
        <v>865</v>
      </c>
      <c r="D313" s="36"/>
      <c r="E313" s="70" t="s">
        <v>943</v>
      </c>
      <c r="F313" s="56" t="s">
        <v>944</v>
      </c>
      <c r="G313" s="71">
        <v>4</v>
      </c>
      <c r="H313" s="40"/>
      <c r="I313" s="71" t="s">
        <v>945</v>
      </c>
      <c r="J313" s="71"/>
      <c r="K313" s="71" t="s">
        <v>877</v>
      </c>
      <c r="L313" s="41" t="s">
        <v>946</v>
      </c>
      <c r="M313" s="44" t="s">
        <v>900</v>
      </c>
      <c r="N313" s="42" t="s">
        <v>947</v>
      </c>
      <c r="O313" s="43">
        <v>4</v>
      </c>
      <c r="P313" s="43"/>
      <c r="Q313" s="43"/>
      <c r="R313" s="43"/>
      <c r="S313" s="43"/>
      <c r="T313" s="43"/>
      <c r="U313" s="43"/>
      <c r="V313" s="44"/>
      <c r="W313" s="44" t="s">
        <v>948</v>
      </c>
      <c r="X313" s="44"/>
      <c r="Y313" s="44"/>
      <c r="Z313" s="44"/>
      <c r="AA313" s="44"/>
      <c r="AB313" s="44"/>
      <c r="AC313" s="44"/>
      <c r="AD313" s="44"/>
      <c r="AE313" s="44"/>
      <c r="AF313" s="44"/>
    </row>
    <row r="314" spans="1:32" ht="50.1" customHeight="1">
      <c r="A314" s="33">
        <v>309</v>
      </c>
      <c r="B314" s="34">
        <v>6</v>
      </c>
      <c r="C314" s="65" t="s">
        <v>865</v>
      </c>
      <c r="D314" s="36"/>
      <c r="E314" s="70" t="s">
        <v>949</v>
      </c>
      <c r="F314" s="56" t="s">
        <v>950</v>
      </c>
      <c r="G314" s="71">
        <v>6</v>
      </c>
      <c r="H314" s="40"/>
      <c r="I314" s="71" t="s">
        <v>951</v>
      </c>
      <c r="J314" s="71"/>
      <c r="K314" s="71" t="s">
        <v>662</v>
      </c>
      <c r="L314" s="41" t="s">
        <v>952</v>
      </c>
      <c r="M314" s="44" t="s">
        <v>953</v>
      </c>
      <c r="N314" s="42" t="s">
        <v>954</v>
      </c>
      <c r="O314" s="43">
        <v>5</v>
      </c>
      <c r="P314" s="43"/>
      <c r="Q314" s="43"/>
      <c r="R314" s="43"/>
      <c r="S314" s="43"/>
      <c r="T314" s="43">
        <v>1</v>
      </c>
      <c r="U314" s="43"/>
      <c r="V314" s="44"/>
      <c r="W314" s="44" t="s">
        <v>955</v>
      </c>
      <c r="X314" s="44"/>
      <c r="Y314" s="44"/>
      <c r="Z314" s="44"/>
      <c r="AA314" s="44"/>
      <c r="AB314" s="44"/>
      <c r="AC314" s="44"/>
      <c r="AD314" s="44"/>
      <c r="AE314" s="44"/>
      <c r="AF314" s="44"/>
    </row>
    <row r="315" spans="1:32" ht="50.1" customHeight="1">
      <c r="A315" s="33">
        <v>310</v>
      </c>
      <c r="B315" s="34">
        <v>6</v>
      </c>
      <c r="C315" s="65" t="s">
        <v>865</v>
      </c>
      <c r="D315" s="36"/>
      <c r="E315" s="70" t="s">
        <v>956</v>
      </c>
      <c r="F315" s="56" t="s">
        <v>957</v>
      </c>
      <c r="G315" s="71">
        <v>27</v>
      </c>
      <c r="H315" s="40"/>
      <c r="I315" s="71" t="s">
        <v>958</v>
      </c>
      <c r="J315" s="71"/>
      <c r="K315" s="71" t="s">
        <v>959</v>
      </c>
      <c r="L315" s="41" t="s">
        <v>960</v>
      </c>
      <c r="M315" s="70" t="s">
        <v>900</v>
      </c>
      <c r="N315" s="42" t="s">
        <v>872</v>
      </c>
      <c r="O315" s="43">
        <v>5</v>
      </c>
      <c r="P315" s="43">
        <v>12</v>
      </c>
      <c r="Q315" s="43">
        <v>5</v>
      </c>
      <c r="R315" s="43">
        <v>2</v>
      </c>
      <c r="S315" s="43">
        <v>0</v>
      </c>
      <c r="T315" s="43">
        <v>3</v>
      </c>
      <c r="U315" s="43">
        <v>0</v>
      </c>
      <c r="V315" s="44"/>
      <c r="W315" s="44" t="s">
        <v>961</v>
      </c>
      <c r="X315" s="44"/>
      <c r="Y315" s="44"/>
      <c r="Z315" s="44"/>
      <c r="AA315" s="44"/>
      <c r="AB315" s="44"/>
      <c r="AC315" s="44"/>
      <c r="AD315" s="44"/>
      <c r="AE315" s="44"/>
      <c r="AF315" s="44"/>
    </row>
    <row r="316" spans="1:32" ht="50.1" customHeight="1">
      <c r="A316" s="33">
        <v>311</v>
      </c>
      <c r="B316" s="34">
        <v>6</v>
      </c>
      <c r="C316" s="65" t="s">
        <v>865</v>
      </c>
      <c r="D316" s="36"/>
      <c r="E316" s="70" t="s">
        <v>962</v>
      </c>
      <c r="F316" s="56" t="s">
        <v>935</v>
      </c>
      <c r="G316" s="71"/>
      <c r="H316" s="40"/>
      <c r="I316" s="71"/>
      <c r="J316" s="71"/>
      <c r="K316" s="71"/>
      <c r="L316" s="41"/>
      <c r="M316" s="44"/>
      <c r="N316" s="42"/>
      <c r="O316" s="43"/>
      <c r="P316" s="43"/>
      <c r="Q316" s="43"/>
      <c r="R316" s="43"/>
      <c r="S316" s="43"/>
      <c r="T316" s="43"/>
      <c r="U316" s="43"/>
      <c r="V316" s="44"/>
      <c r="W316" s="44" t="s">
        <v>36</v>
      </c>
      <c r="X316" s="44"/>
      <c r="Y316" s="44"/>
      <c r="Z316" s="44"/>
      <c r="AA316" s="44"/>
      <c r="AB316" s="44"/>
      <c r="AC316" s="44"/>
      <c r="AD316" s="44"/>
      <c r="AE316" s="44"/>
      <c r="AF316" s="44"/>
    </row>
    <row r="317" spans="1:32" ht="50.1" customHeight="1">
      <c r="A317" s="33">
        <v>312</v>
      </c>
      <c r="B317" s="34">
        <v>6</v>
      </c>
      <c r="C317" s="65" t="s">
        <v>865</v>
      </c>
      <c r="D317" s="36"/>
      <c r="E317" s="70" t="s">
        <v>963</v>
      </c>
      <c r="F317" s="56" t="s">
        <v>935</v>
      </c>
      <c r="G317" s="71"/>
      <c r="H317" s="40"/>
      <c r="I317" s="71"/>
      <c r="J317" s="71"/>
      <c r="K317" s="71"/>
      <c r="L317" s="41"/>
      <c r="M317" s="44"/>
      <c r="N317" s="42"/>
      <c r="O317" s="43"/>
      <c r="P317" s="43"/>
      <c r="Q317" s="43"/>
      <c r="R317" s="43"/>
      <c r="S317" s="43"/>
      <c r="T317" s="43"/>
      <c r="U317" s="43"/>
      <c r="V317" s="44"/>
      <c r="W317" s="44" t="s">
        <v>36</v>
      </c>
      <c r="X317" s="44"/>
      <c r="Y317" s="44"/>
      <c r="Z317" s="44"/>
      <c r="AA317" s="44"/>
      <c r="AB317" s="44"/>
      <c r="AC317" s="44"/>
      <c r="AD317" s="44"/>
      <c r="AE317" s="44"/>
      <c r="AF317" s="44"/>
    </row>
    <row r="318" spans="1:32" ht="150" customHeight="1">
      <c r="A318" s="33">
        <v>313</v>
      </c>
      <c r="B318" s="34">
        <v>7</v>
      </c>
      <c r="C318" s="65" t="s">
        <v>964</v>
      </c>
      <c r="D318" s="36"/>
      <c r="E318" s="37" t="s">
        <v>965</v>
      </c>
      <c r="F318" s="56" t="s">
        <v>966</v>
      </c>
      <c r="G318" s="39">
        <v>30</v>
      </c>
      <c r="H318" s="40"/>
      <c r="I318" s="39"/>
      <c r="J318" s="39"/>
      <c r="K318" s="39"/>
      <c r="L318" s="41"/>
      <c r="M318" s="42"/>
      <c r="N318" s="41"/>
      <c r="O318" s="43">
        <v>2</v>
      </c>
      <c r="P318" s="43">
        <v>1</v>
      </c>
      <c r="Q318" s="43">
        <v>5</v>
      </c>
      <c r="R318" s="43">
        <v>10</v>
      </c>
      <c r="S318" s="43">
        <v>1</v>
      </c>
      <c r="T318" s="43">
        <v>10</v>
      </c>
      <c r="U318" s="43">
        <v>1</v>
      </c>
      <c r="V318" s="42" t="s">
        <v>967</v>
      </c>
      <c r="W318" s="42" t="s">
        <v>968</v>
      </c>
      <c r="X318" s="42" t="s">
        <v>969</v>
      </c>
      <c r="Y318" s="42" t="s">
        <v>970</v>
      </c>
      <c r="Z318" s="57" t="str">
        <f t="shared" ref="Z318:Z326" si="11">HYPERLINK("#", "https://www.city.tokorozawa.saitama.jp/kurashi/shigotojyoho/syogyo/akitennpo.html")</f>
        <v>https://www.city.tokorozawa.saitama.jp/kurashi/shigotojyoho/syogyo/akitennpo.html</v>
      </c>
      <c r="AA318" s="42"/>
      <c r="AB318" s="42"/>
      <c r="AC318" s="42"/>
      <c r="AD318" s="42"/>
      <c r="AE318" s="42"/>
      <c r="AF318" s="42"/>
    </row>
    <row r="319" spans="1:32" ht="150" customHeight="1">
      <c r="A319" s="33">
        <v>314</v>
      </c>
      <c r="B319" s="34">
        <v>7</v>
      </c>
      <c r="C319" s="65" t="s">
        <v>964</v>
      </c>
      <c r="D319" s="36"/>
      <c r="E319" s="37" t="s">
        <v>971</v>
      </c>
      <c r="F319" s="56" t="s">
        <v>972</v>
      </c>
      <c r="G319" s="39">
        <v>10</v>
      </c>
      <c r="H319" s="40"/>
      <c r="I319" s="39"/>
      <c r="J319" s="39"/>
      <c r="K319" s="39"/>
      <c r="L319" s="41"/>
      <c r="M319" s="42"/>
      <c r="N319" s="41"/>
      <c r="O319" s="43">
        <v>1</v>
      </c>
      <c r="P319" s="43">
        <v>1</v>
      </c>
      <c r="Q319" s="43">
        <v>1</v>
      </c>
      <c r="R319" s="43">
        <v>5</v>
      </c>
      <c r="S319" s="43">
        <v>0</v>
      </c>
      <c r="T319" s="43">
        <v>2</v>
      </c>
      <c r="U319" s="43"/>
      <c r="V319" s="42"/>
      <c r="W319" s="42" t="s">
        <v>36</v>
      </c>
      <c r="X319" s="42" t="s">
        <v>969</v>
      </c>
      <c r="Y319" s="42" t="s">
        <v>970</v>
      </c>
      <c r="Z319" s="57" t="str">
        <f t="shared" si="11"/>
        <v>https://www.city.tokorozawa.saitama.jp/kurashi/shigotojyoho/syogyo/akitennpo.html</v>
      </c>
      <c r="AA319" s="42"/>
      <c r="AB319" s="42"/>
      <c r="AC319" s="42"/>
      <c r="AD319" s="42"/>
      <c r="AE319" s="42"/>
      <c r="AF319" s="42"/>
    </row>
    <row r="320" spans="1:32" ht="150" customHeight="1">
      <c r="A320" s="33">
        <v>315</v>
      </c>
      <c r="B320" s="34">
        <v>7</v>
      </c>
      <c r="C320" s="65" t="s">
        <v>964</v>
      </c>
      <c r="D320" s="36"/>
      <c r="E320" s="37" t="s">
        <v>973</v>
      </c>
      <c r="F320" s="56" t="s">
        <v>974</v>
      </c>
      <c r="G320" s="39">
        <v>32</v>
      </c>
      <c r="H320" s="40"/>
      <c r="I320" s="39"/>
      <c r="J320" s="39"/>
      <c r="K320" s="39"/>
      <c r="L320" s="41"/>
      <c r="M320" s="42"/>
      <c r="N320" s="41"/>
      <c r="O320" s="43">
        <v>1</v>
      </c>
      <c r="P320" s="43">
        <v>7</v>
      </c>
      <c r="Q320" s="43">
        <v>3</v>
      </c>
      <c r="R320" s="43">
        <v>6</v>
      </c>
      <c r="S320" s="43">
        <v>1</v>
      </c>
      <c r="T320" s="43">
        <v>11</v>
      </c>
      <c r="U320" s="43">
        <v>3</v>
      </c>
      <c r="V320" s="42" t="s">
        <v>975</v>
      </c>
      <c r="W320" s="42" t="s">
        <v>976</v>
      </c>
      <c r="X320" s="42" t="s">
        <v>969</v>
      </c>
      <c r="Y320" s="42" t="s">
        <v>970</v>
      </c>
      <c r="Z320" s="57" t="str">
        <f t="shared" si="11"/>
        <v>https://www.city.tokorozawa.saitama.jp/kurashi/shigotojyoho/syogyo/akitennpo.html</v>
      </c>
      <c r="AA320" s="42"/>
      <c r="AB320" s="42"/>
      <c r="AC320" s="42"/>
      <c r="AD320" s="42"/>
      <c r="AE320" s="42"/>
      <c r="AF320" s="42"/>
    </row>
    <row r="321" spans="1:32" ht="150" customHeight="1">
      <c r="A321" s="33">
        <v>316</v>
      </c>
      <c r="B321" s="34">
        <v>7</v>
      </c>
      <c r="C321" s="65" t="s">
        <v>964</v>
      </c>
      <c r="D321" s="36"/>
      <c r="E321" s="37" t="s">
        <v>977</v>
      </c>
      <c r="F321" s="56" t="s">
        <v>978</v>
      </c>
      <c r="G321" s="39">
        <v>19</v>
      </c>
      <c r="H321" s="40"/>
      <c r="I321" s="39"/>
      <c r="J321" s="39"/>
      <c r="K321" s="39"/>
      <c r="L321" s="41"/>
      <c r="M321" s="42"/>
      <c r="N321" s="41"/>
      <c r="O321" s="43">
        <v>0</v>
      </c>
      <c r="P321" s="43">
        <v>3</v>
      </c>
      <c r="Q321" s="43">
        <v>2</v>
      </c>
      <c r="R321" s="43">
        <v>3</v>
      </c>
      <c r="S321" s="43">
        <v>1</v>
      </c>
      <c r="T321" s="43">
        <v>9</v>
      </c>
      <c r="U321" s="43">
        <v>1</v>
      </c>
      <c r="V321" s="42" t="s">
        <v>979</v>
      </c>
      <c r="W321" s="42" t="s">
        <v>36</v>
      </c>
      <c r="X321" s="42" t="s">
        <v>969</v>
      </c>
      <c r="Y321" s="42" t="s">
        <v>970</v>
      </c>
      <c r="Z321" s="57" t="str">
        <f t="shared" si="11"/>
        <v>https://www.city.tokorozawa.saitama.jp/kurashi/shigotojyoho/syogyo/akitennpo.html</v>
      </c>
      <c r="AA321" s="42"/>
      <c r="AB321" s="42"/>
      <c r="AC321" s="42"/>
      <c r="AD321" s="42"/>
      <c r="AE321" s="42"/>
      <c r="AF321" s="42"/>
    </row>
    <row r="322" spans="1:32" ht="150" customHeight="1">
      <c r="A322" s="33">
        <v>317</v>
      </c>
      <c r="B322" s="34">
        <v>7</v>
      </c>
      <c r="C322" s="65" t="s">
        <v>964</v>
      </c>
      <c r="D322" s="36"/>
      <c r="E322" s="37" t="s">
        <v>980</v>
      </c>
      <c r="F322" s="56" t="s">
        <v>981</v>
      </c>
      <c r="G322" s="39">
        <v>98</v>
      </c>
      <c r="H322" s="40"/>
      <c r="I322" s="39"/>
      <c r="J322" s="39"/>
      <c r="K322" s="39"/>
      <c r="L322" s="41"/>
      <c r="M322" s="42"/>
      <c r="N322" s="41"/>
      <c r="O322" s="43">
        <v>8</v>
      </c>
      <c r="P322" s="43">
        <v>3</v>
      </c>
      <c r="Q322" s="43">
        <v>12</v>
      </c>
      <c r="R322" s="43">
        <v>26</v>
      </c>
      <c r="S322" s="43">
        <v>4</v>
      </c>
      <c r="T322" s="43">
        <v>41</v>
      </c>
      <c r="U322" s="43">
        <v>4</v>
      </c>
      <c r="V322" s="42" t="s">
        <v>982</v>
      </c>
      <c r="W322" s="42" t="s">
        <v>36</v>
      </c>
      <c r="X322" s="42" t="s">
        <v>969</v>
      </c>
      <c r="Y322" s="42" t="s">
        <v>970</v>
      </c>
      <c r="Z322" s="57" t="str">
        <f t="shared" si="11"/>
        <v>https://www.city.tokorozawa.saitama.jp/kurashi/shigotojyoho/syogyo/akitennpo.html</v>
      </c>
      <c r="AA322" s="42"/>
      <c r="AB322" s="42"/>
      <c r="AC322" s="42"/>
      <c r="AD322" s="42"/>
      <c r="AE322" s="42"/>
      <c r="AF322" s="42"/>
    </row>
    <row r="323" spans="1:32" ht="150" customHeight="1">
      <c r="A323" s="33">
        <v>318</v>
      </c>
      <c r="B323" s="34">
        <v>7</v>
      </c>
      <c r="C323" s="65" t="s">
        <v>964</v>
      </c>
      <c r="D323" s="36"/>
      <c r="E323" s="37" t="s">
        <v>983</v>
      </c>
      <c r="F323" s="56" t="s">
        <v>984</v>
      </c>
      <c r="G323" s="48">
        <v>43</v>
      </c>
      <c r="H323" s="40"/>
      <c r="I323" s="39"/>
      <c r="J323" s="39"/>
      <c r="K323" s="39"/>
      <c r="L323" s="41"/>
      <c r="M323" s="42"/>
      <c r="N323" s="41"/>
      <c r="O323" s="43">
        <v>2</v>
      </c>
      <c r="P323" s="43">
        <v>3</v>
      </c>
      <c r="Q323" s="43">
        <v>5</v>
      </c>
      <c r="R323" s="43">
        <v>13</v>
      </c>
      <c r="S323" s="43">
        <v>1</v>
      </c>
      <c r="T323" s="43">
        <v>19</v>
      </c>
      <c r="U323" s="43"/>
      <c r="V323" s="42"/>
      <c r="W323" s="42" t="s">
        <v>36</v>
      </c>
      <c r="X323" s="42" t="s">
        <v>969</v>
      </c>
      <c r="Y323" s="42" t="s">
        <v>970</v>
      </c>
      <c r="Z323" s="57" t="str">
        <f t="shared" si="11"/>
        <v>https://www.city.tokorozawa.saitama.jp/kurashi/shigotojyoho/syogyo/akitennpo.html</v>
      </c>
      <c r="AA323" s="42"/>
      <c r="AB323" s="42"/>
      <c r="AC323" s="42"/>
      <c r="AD323" s="42"/>
      <c r="AE323" s="42"/>
      <c r="AF323" s="42"/>
    </row>
    <row r="324" spans="1:32" ht="150" customHeight="1">
      <c r="A324" s="33">
        <v>319</v>
      </c>
      <c r="B324" s="34">
        <v>7</v>
      </c>
      <c r="C324" s="65" t="s">
        <v>964</v>
      </c>
      <c r="D324" s="36"/>
      <c r="E324" s="37" t="s">
        <v>985</v>
      </c>
      <c r="F324" s="56" t="s">
        <v>984</v>
      </c>
      <c r="G324" s="48">
        <v>11</v>
      </c>
      <c r="H324" s="40"/>
      <c r="I324" s="39"/>
      <c r="J324" s="39"/>
      <c r="K324" s="39"/>
      <c r="L324" s="41"/>
      <c r="M324" s="42"/>
      <c r="N324" s="41"/>
      <c r="O324" s="43">
        <v>0</v>
      </c>
      <c r="P324" s="43">
        <v>0</v>
      </c>
      <c r="Q324" s="43">
        <v>2</v>
      </c>
      <c r="R324" s="43">
        <v>4</v>
      </c>
      <c r="S324" s="43">
        <v>1</v>
      </c>
      <c r="T324" s="43">
        <v>3</v>
      </c>
      <c r="U324" s="43">
        <v>1</v>
      </c>
      <c r="V324" s="42" t="s">
        <v>986</v>
      </c>
      <c r="W324" s="42" t="s">
        <v>987</v>
      </c>
      <c r="X324" s="42" t="s">
        <v>969</v>
      </c>
      <c r="Y324" s="42" t="s">
        <v>970</v>
      </c>
      <c r="Z324" s="57" t="str">
        <f t="shared" si="11"/>
        <v>https://www.city.tokorozawa.saitama.jp/kurashi/shigotojyoho/syogyo/akitennpo.html</v>
      </c>
      <c r="AA324" s="42"/>
      <c r="AB324" s="42"/>
      <c r="AC324" s="42"/>
      <c r="AD324" s="42"/>
      <c r="AE324" s="42"/>
      <c r="AF324" s="42"/>
    </row>
    <row r="325" spans="1:32" ht="150" customHeight="1">
      <c r="A325" s="33">
        <v>320</v>
      </c>
      <c r="B325" s="34">
        <v>7</v>
      </c>
      <c r="C325" s="65" t="s">
        <v>964</v>
      </c>
      <c r="D325" s="36"/>
      <c r="E325" s="37" t="s">
        <v>988</v>
      </c>
      <c r="F325" s="56" t="s">
        <v>989</v>
      </c>
      <c r="G325" s="39">
        <v>20</v>
      </c>
      <c r="H325" s="40"/>
      <c r="I325" s="39"/>
      <c r="J325" s="39"/>
      <c r="K325" s="39"/>
      <c r="L325" s="41"/>
      <c r="M325" s="42"/>
      <c r="N325" s="41"/>
      <c r="O325" s="43">
        <v>11</v>
      </c>
      <c r="P325" s="43">
        <v>3</v>
      </c>
      <c r="Q325" s="43"/>
      <c r="R325" s="43">
        <v>0</v>
      </c>
      <c r="S325" s="43">
        <v>1</v>
      </c>
      <c r="T325" s="43">
        <v>5</v>
      </c>
      <c r="U325" s="43"/>
      <c r="V325" s="42"/>
      <c r="W325" s="42" t="s">
        <v>36</v>
      </c>
      <c r="X325" s="42" t="s">
        <v>969</v>
      </c>
      <c r="Y325" s="42" t="s">
        <v>970</v>
      </c>
      <c r="Z325" s="57" t="str">
        <f t="shared" si="11"/>
        <v>https://www.city.tokorozawa.saitama.jp/kurashi/shigotojyoho/syogyo/akitennpo.html</v>
      </c>
      <c r="AA325" s="42"/>
      <c r="AB325" s="42"/>
      <c r="AC325" s="42"/>
      <c r="AD325" s="42"/>
      <c r="AE325" s="42"/>
      <c r="AF325" s="42"/>
    </row>
    <row r="326" spans="1:32" ht="150" customHeight="1">
      <c r="A326" s="33">
        <v>321</v>
      </c>
      <c r="B326" s="34">
        <v>7</v>
      </c>
      <c r="C326" s="65" t="s">
        <v>964</v>
      </c>
      <c r="D326" s="36"/>
      <c r="E326" s="37" t="s">
        <v>990</v>
      </c>
      <c r="F326" s="56" t="s">
        <v>981</v>
      </c>
      <c r="G326" s="48">
        <v>10</v>
      </c>
      <c r="H326" s="40"/>
      <c r="I326" s="39"/>
      <c r="J326" s="39"/>
      <c r="K326" s="39"/>
      <c r="L326" s="41"/>
      <c r="M326" s="42"/>
      <c r="N326" s="41"/>
      <c r="O326" s="43"/>
      <c r="P326" s="73"/>
      <c r="Q326" s="43">
        <v>2</v>
      </c>
      <c r="R326" s="43">
        <v>1</v>
      </c>
      <c r="S326" s="43">
        <v>1</v>
      </c>
      <c r="T326" s="43">
        <v>6</v>
      </c>
      <c r="U326" s="43"/>
      <c r="V326" s="42"/>
      <c r="W326" s="42" t="s">
        <v>36</v>
      </c>
      <c r="X326" s="42" t="s">
        <v>969</v>
      </c>
      <c r="Y326" s="42" t="s">
        <v>970</v>
      </c>
      <c r="Z326" s="57" t="str">
        <f t="shared" si="11"/>
        <v>https://www.city.tokorozawa.saitama.jp/kurashi/shigotojyoho/syogyo/akitennpo.html</v>
      </c>
      <c r="AA326" s="42"/>
      <c r="AB326" s="42"/>
      <c r="AC326" s="42"/>
      <c r="AD326" s="42"/>
      <c r="AE326" s="42"/>
      <c r="AF326" s="42"/>
    </row>
    <row r="327" spans="1:32" ht="150" customHeight="1">
      <c r="A327" s="33">
        <v>322</v>
      </c>
      <c r="B327" s="34">
        <v>7</v>
      </c>
      <c r="C327" s="65" t="s">
        <v>964</v>
      </c>
      <c r="D327" s="36"/>
      <c r="E327" s="37" t="s">
        <v>991</v>
      </c>
      <c r="F327" s="56" t="s">
        <v>992</v>
      </c>
      <c r="G327" s="39">
        <v>15</v>
      </c>
      <c r="H327" s="40"/>
      <c r="I327" s="39"/>
      <c r="J327" s="39"/>
      <c r="K327" s="39"/>
      <c r="L327" s="41"/>
      <c r="M327" s="42"/>
      <c r="N327" s="41"/>
      <c r="O327" s="43">
        <v>2</v>
      </c>
      <c r="P327" s="43">
        <v>2</v>
      </c>
      <c r="Q327" s="43">
        <v>7</v>
      </c>
      <c r="R327" s="43">
        <v>1</v>
      </c>
      <c r="S327" s="43">
        <v>0</v>
      </c>
      <c r="T327" s="43">
        <v>0</v>
      </c>
      <c r="U327" s="43">
        <v>0</v>
      </c>
      <c r="V327" s="42"/>
      <c r="W327" s="42" t="s">
        <v>993</v>
      </c>
      <c r="X327" s="42" t="s">
        <v>969</v>
      </c>
      <c r="Y327" s="42" t="s">
        <v>970</v>
      </c>
      <c r="Z327" s="57" t="str">
        <f>HYPERLINK("#", "https://www.city.tokorozawa.saitama.jp/kurashi/shigotojyoho/syogyo/akitennpo.html")</f>
        <v>https://www.city.tokorozawa.saitama.jp/kurashi/shigotojyoho/syogyo/akitennpo.html</v>
      </c>
      <c r="AA327" s="42"/>
      <c r="AB327" s="42"/>
      <c r="AC327" s="42"/>
      <c r="AD327" s="42"/>
      <c r="AE327" s="42"/>
      <c r="AF327" s="42"/>
    </row>
    <row r="328" spans="1:32" ht="150" customHeight="1">
      <c r="A328" s="33">
        <v>323</v>
      </c>
      <c r="B328" s="34">
        <v>7</v>
      </c>
      <c r="C328" s="65" t="s">
        <v>964</v>
      </c>
      <c r="D328" s="36"/>
      <c r="E328" s="37" t="s">
        <v>994</v>
      </c>
      <c r="F328" s="56" t="s">
        <v>995</v>
      </c>
      <c r="G328" s="39">
        <v>76</v>
      </c>
      <c r="H328" s="40"/>
      <c r="I328" s="39"/>
      <c r="J328" s="39"/>
      <c r="K328" s="39"/>
      <c r="L328" s="41"/>
      <c r="M328" s="42"/>
      <c r="N328" s="41"/>
      <c r="O328" s="43">
        <v>8</v>
      </c>
      <c r="P328" s="43">
        <v>7</v>
      </c>
      <c r="Q328" s="43">
        <v>23</v>
      </c>
      <c r="R328" s="43">
        <v>22</v>
      </c>
      <c r="S328" s="43">
        <v>1</v>
      </c>
      <c r="T328" s="43">
        <v>15</v>
      </c>
      <c r="U328" s="43"/>
      <c r="V328" s="42"/>
      <c r="W328" s="42" t="s">
        <v>36</v>
      </c>
      <c r="X328" s="42" t="s">
        <v>969</v>
      </c>
      <c r="Y328" s="42" t="s">
        <v>970</v>
      </c>
      <c r="Z328" s="57" t="str">
        <f t="shared" ref="Z328:Z351" si="12">HYPERLINK("#", "https://www.city.tokorozawa.saitama.jp/kurashi/shigotojyoho/syogyo/akitennpo.html")</f>
        <v>https://www.city.tokorozawa.saitama.jp/kurashi/shigotojyoho/syogyo/akitennpo.html</v>
      </c>
      <c r="AA328" s="42"/>
      <c r="AB328" s="42"/>
      <c r="AC328" s="42"/>
      <c r="AD328" s="42"/>
      <c r="AE328" s="42"/>
      <c r="AF328" s="42"/>
    </row>
    <row r="329" spans="1:32" ht="150" customHeight="1">
      <c r="A329" s="33">
        <v>324</v>
      </c>
      <c r="B329" s="34">
        <v>7</v>
      </c>
      <c r="C329" s="65" t="s">
        <v>964</v>
      </c>
      <c r="D329" s="36"/>
      <c r="E329" s="37" t="s">
        <v>996</v>
      </c>
      <c r="F329" s="56" t="s">
        <v>995</v>
      </c>
      <c r="G329" s="48">
        <v>23</v>
      </c>
      <c r="H329" s="40"/>
      <c r="I329" s="39"/>
      <c r="J329" s="39"/>
      <c r="K329" s="39"/>
      <c r="L329" s="41"/>
      <c r="M329" s="42"/>
      <c r="N329" s="41"/>
      <c r="O329" s="43">
        <v>0</v>
      </c>
      <c r="P329" s="43">
        <v>1</v>
      </c>
      <c r="Q329" s="43">
        <v>10</v>
      </c>
      <c r="R329" s="43">
        <v>6</v>
      </c>
      <c r="S329" s="43">
        <v>0</v>
      </c>
      <c r="T329" s="43">
        <v>6</v>
      </c>
      <c r="U329" s="43"/>
      <c r="V329" s="42"/>
      <c r="W329" s="42" t="s">
        <v>36</v>
      </c>
      <c r="X329" s="42" t="s">
        <v>969</v>
      </c>
      <c r="Y329" s="42" t="s">
        <v>970</v>
      </c>
      <c r="Z329" s="57" t="str">
        <f t="shared" si="12"/>
        <v>https://www.city.tokorozawa.saitama.jp/kurashi/shigotojyoho/syogyo/akitennpo.html</v>
      </c>
      <c r="AA329" s="42"/>
      <c r="AB329" s="42"/>
      <c r="AC329" s="42"/>
      <c r="AD329" s="42"/>
      <c r="AE329" s="42"/>
      <c r="AF329" s="42"/>
    </row>
    <row r="330" spans="1:32" ht="150" customHeight="1">
      <c r="A330" s="33">
        <v>325</v>
      </c>
      <c r="B330" s="34">
        <v>7</v>
      </c>
      <c r="C330" s="65" t="s">
        <v>964</v>
      </c>
      <c r="D330" s="36"/>
      <c r="E330" s="37" t="s">
        <v>997</v>
      </c>
      <c r="F330" s="56" t="s">
        <v>998</v>
      </c>
      <c r="G330" s="39">
        <v>10</v>
      </c>
      <c r="H330" s="40"/>
      <c r="I330" s="39"/>
      <c r="J330" s="39"/>
      <c r="K330" s="39"/>
      <c r="L330" s="41"/>
      <c r="M330" s="42"/>
      <c r="N330" s="41"/>
      <c r="O330" s="43">
        <v>0</v>
      </c>
      <c r="P330" s="43">
        <v>3</v>
      </c>
      <c r="Q330" s="43">
        <v>1</v>
      </c>
      <c r="R330" s="43">
        <v>4</v>
      </c>
      <c r="S330" s="43">
        <v>0</v>
      </c>
      <c r="T330" s="43">
        <v>0</v>
      </c>
      <c r="U330" s="43">
        <v>2</v>
      </c>
      <c r="V330" s="42" t="s">
        <v>999</v>
      </c>
      <c r="W330" s="42" t="s">
        <v>1000</v>
      </c>
      <c r="X330" s="42" t="s">
        <v>969</v>
      </c>
      <c r="Y330" s="42" t="s">
        <v>970</v>
      </c>
      <c r="Z330" s="57" t="str">
        <f t="shared" si="12"/>
        <v>https://www.city.tokorozawa.saitama.jp/kurashi/shigotojyoho/syogyo/akitennpo.html</v>
      </c>
      <c r="AA330" s="42"/>
      <c r="AB330" s="42"/>
      <c r="AC330" s="42"/>
      <c r="AD330" s="42"/>
      <c r="AE330" s="42"/>
      <c r="AF330" s="42"/>
    </row>
    <row r="331" spans="1:32" ht="150" customHeight="1">
      <c r="A331" s="33">
        <v>326</v>
      </c>
      <c r="B331" s="34">
        <v>7</v>
      </c>
      <c r="C331" s="65" t="s">
        <v>964</v>
      </c>
      <c r="D331" s="36"/>
      <c r="E331" s="37" t="s">
        <v>1001</v>
      </c>
      <c r="F331" s="56" t="s">
        <v>1002</v>
      </c>
      <c r="G331" s="39">
        <v>50</v>
      </c>
      <c r="H331" s="40"/>
      <c r="I331" s="39"/>
      <c r="J331" s="39"/>
      <c r="K331" s="39"/>
      <c r="L331" s="41"/>
      <c r="M331" s="42"/>
      <c r="N331" s="41"/>
      <c r="O331" s="43">
        <v>3</v>
      </c>
      <c r="P331" s="43">
        <v>4</v>
      </c>
      <c r="Q331" s="43">
        <v>12</v>
      </c>
      <c r="R331" s="43">
        <v>21</v>
      </c>
      <c r="S331" s="43">
        <v>0</v>
      </c>
      <c r="T331" s="43">
        <v>10</v>
      </c>
      <c r="U331" s="43"/>
      <c r="V331" s="42"/>
      <c r="W331" s="42" t="s">
        <v>36</v>
      </c>
      <c r="X331" s="42" t="s">
        <v>969</v>
      </c>
      <c r="Y331" s="42" t="s">
        <v>970</v>
      </c>
      <c r="Z331" s="57" t="str">
        <f t="shared" si="12"/>
        <v>https://www.city.tokorozawa.saitama.jp/kurashi/shigotojyoho/syogyo/akitennpo.html</v>
      </c>
      <c r="AA331" s="42"/>
      <c r="AB331" s="42"/>
      <c r="AC331" s="42"/>
      <c r="AD331" s="42"/>
      <c r="AE331" s="42"/>
      <c r="AF331" s="42"/>
    </row>
    <row r="332" spans="1:32" ht="150" customHeight="1">
      <c r="A332" s="33">
        <v>327</v>
      </c>
      <c r="B332" s="34">
        <v>7</v>
      </c>
      <c r="C332" s="65" t="s">
        <v>964</v>
      </c>
      <c r="D332" s="36"/>
      <c r="E332" s="37" t="s">
        <v>1003</v>
      </c>
      <c r="F332" s="56" t="s">
        <v>1004</v>
      </c>
      <c r="G332" s="48">
        <v>104</v>
      </c>
      <c r="H332" s="40"/>
      <c r="I332" s="39"/>
      <c r="J332" s="39"/>
      <c r="K332" s="39"/>
      <c r="L332" s="41"/>
      <c r="M332" s="42"/>
      <c r="N332" s="41"/>
      <c r="O332" s="43">
        <v>24</v>
      </c>
      <c r="P332" s="43">
        <v>21</v>
      </c>
      <c r="Q332" s="43">
        <v>14</v>
      </c>
      <c r="R332" s="43">
        <v>15</v>
      </c>
      <c r="S332" s="43">
        <v>3</v>
      </c>
      <c r="T332" s="43">
        <v>23</v>
      </c>
      <c r="U332" s="43">
        <v>4</v>
      </c>
      <c r="V332" s="42" t="s">
        <v>1005</v>
      </c>
      <c r="W332" s="42" t="s">
        <v>1006</v>
      </c>
      <c r="X332" s="42" t="s">
        <v>969</v>
      </c>
      <c r="Y332" s="42" t="s">
        <v>970</v>
      </c>
      <c r="Z332" s="57" t="str">
        <f t="shared" si="12"/>
        <v>https://www.city.tokorozawa.saitama.jp/kurashi/shigotojyoho/syogyo/akitennpo.html</v>
      </c>
      <c r="AA332" s="42"/>
      <c r="AB332" s="42"/>
      <c r="AC332" s="42"/>
      <c r="AD332" s="42"/>
      <c r="AE332" s="42"/>
      <c r="AF332" s="42"/>
    </row>
    <row r="333" spans="1:32" ht="150" customHeight="1">
      <c r="A333" s="33">
        <v>328</v>
      </c>
      <c r="B333" s="34">
        <v>7</v>
      </c>
      <c r="C333" s="65" t="s">
        <v>964</v>
      </c>
      <c r="D333" s="36"/>
      <c r="E333" s="37" t="s">
        <v>1007</v>
      </c>
      <c r="F333" s="56" t="s">
        <v>1008</v>
      </c>
      <c r="G333" s="39">
        <v>13</v>
      </c>
      <c r="H333" s="40"/>
      <c r="I333" s="39"/>
      <c r="J333" s="39"/>
      <c r="K333" s="39"/>
      <c r="L333" s="41"/>
      <c r="M333" s="42"/>
      <c r="N333" s="41"/>
      <c r="O333" s="43">
        <v>0</v>
      </c>
      <c r="P333" s="43">
        <v>1</v>
      </c>
      <c r="Q333" s="43">
        <v>4</v>
      </c>
      <c r="R333" s="43">
        <v>5</v>
      </c>
      <c r="S333" s="43">
        <v>1</v>
      </c>
      <c r="T333" s="43">
        <v>2</v>
      </c>
      <c r="U333" s="43">
        <v>2</v>
      </c>
      <c r="V333" s="42" t="s">
        <v>1009</v>
      </c>
      <c r="W333" s="42" t="s">
        <v>36</v>
      </c>
      <c r="X333" s="42" t="s">
        <v>969</v>
      </c>
      <c r="Y333" s="42" t="s">
        <v>970</v>
      </c>
      <c r="Z333" s="57" t="str">
        <f t="shared" si="12"/>
        <v>https://www.city.tokorozawa.saitama.jp/kurashi/shigotojyoho/syogyo/akitennpo.html</v>
      </c>
      <c r="AA333" s="42"/>
      <c r="AB333" s="42"/>
      <c r="AC333" s="42"/>
      <c r="AD333" s="42"/>
      <c r="AE333" s="42"/>
      <c r="AF333" s="42"/>
    </row>
    <row r="334" spans="1:32" ht="150" customHeight="1">
      <c r="A334" s="33">
        <v>329</v>
      </c>
      <c r="B334" s="34">
        <v>7</v>
      </c>
      <c r="C334" s="65" t="s">
        <v>964</v>
      </c>
      <c r="D334" s="36"/>
      <c r="E334" s="37" t="s">
        <v>1010</v>
      </c>
      <c r="F334" s="56" t="s">
        <v>1002</v>
      </c>
      <c r="G334" s="48">
        <v>14</v>
      </c>
      <c r="H334" s="49"/>
      <c r="I334" s="48"/>
      <c r="J334" s="48"/>
      <c r="K334" s="48"/>
      <c r="L334" s="41"/>
      <c r="M334" s="44"/>
      <c r="N334" s="41"/>
      <c r="O334" s="50">
        <v>3</v>
      </c>
      <c r="P334" s="50">
        <v>1</v>
      </c>
      <c r="Q334" s="50">
        <v>2</v>
      </c>
      <c r="R334" s="50">
        <v>3</v>
      </c>
      <c r="S334" s="50">
        <v>0</v>
      </c>
      <c r="T334" s="50">
        <v>5</v>
      </c>
      <c r="U334" s="50"/>
      <c r="V334" s="44"/>
      <c r="W334" s="44" t="s">
        <v>36</v>
      </c>
      <c r="X334" s="44" t="s">
        <v>969</v>
      </c>
      <c r="Y334" s="44" t="s">
        <v>970</v>
      </c>
      <c r="Z334" s="57" t="str">
        <f t="shared" si="12"/>
        <v>https://www.city.tokorozawa.saitama.jp/kurashi/shigotojyoho/syogyo/akitennpo.html</v>
      </c>
      <c r="AA334" s="44"/>
      <c r="AB334" s="44"/>
      <c r="AC334" s="44"/>
      <c r="AD334" s="44"/>
      <c r="AE334" s="44"/>
      <c r="AF334" s="44"/>
    </row>
    <row r="335" spans="1:32" ht="150" customHeight="1">
      <c r="A335" s="33">
        <v>330</v>
      </c>
      <c r="B335" s="34">
        <v>7</v>
      </c>
      <c r="C335" s="65" t="s">
        <v>964</v>
      </c>
      <c r="D335" s="36"/>
      <c r="E335" s="37" t="s">
        <v>1011</v>
      </c>
      <c r="F335" s="56" t="s">
        <v>1012</v>
      </c>
      <c r="G335" s="48">
        <v>32</v>
      </c>
      <c r="H335" s="40"/>
      <c r="I335" s="39"/>
      <c r="J335" s="39"/>
      <c r="K335" s="39"/>
      <c r="L335" s="41"/>
      <c r="M335" s="42"/>
      <c r="N335" s="41"/>
      <c r="O335" s="43">
        <v>1</v>
      </c>
      <c r="P335" s="43">
        <v>3</v>
      </c>
      <c r="Q335" s="43">
        <v>10</v>
      </c>
      <c r="R335" s="43">
        <v>6</v>
      </c>
      <c r="S335" s="43">
        <v>2</v>
      </c>
      <c r="T335" s="43">
        <v>6</v>
      </c>
      <c r="U335" s="43">
        <v>4</v>
      </c>
      <c r="V335" s="42" t="s">
        <v>1013</v>
      </c>
      <c r="W335" s="42" t="s">
        <v>1014</v>
      </c>
      <c r="X335" s="42" t="s">
        <v>969</v>
      </c>
      <c r="Y335" s="42" t="s">
        <v>970</v>
      </c>
      <c r="Z335" s="57" t="str">
        <f t="shared" si="12"/>
        <v>https://www.city.tokorozawa.saitama.jp/kurashi/shigotojyoho/syogyo/akitennpo.html</v>
      </c>
      <c r="AA335" s="42"/>
      <c r="AB335" s="42"/>
      <c r="AC335" s="42"/>
      <c r="AD335" s="42"/>
      <c r="AE335" s="42"/>
      <c r="AF335" s="42"/>
    </row>
    <row r="336" spans="1:32" ht="150" customHeight="1">
      <c r="A336" s="33">
        <v>331</v>
      </c>
      <c r="B336" s="34">
        <v>7</v>
      </c>
      <c r="C336" s="65" t="s">
        <v>964</v>
      </c>
      <c r="D336" s="36"/>
      <c r="E336" s="37" t="s">
        <v>1015</v>
      </c>
      <c r="F336" s="56" t="s">
        <v>1004</v>
      </c>
      <c r="G336" s="39">
        <v>43</v>
      </c>
      <c r="H336" s="40"/>
      <c r="I336" s="39"/>
      <c r="J336" s="39"/>
      <c r="K336" s="39"/>
      <c r="L336" s="41"/>
      <c r="M336" s="42"/>
      <c r="N336" s="41"/>
      <c r="O336" s="43">
        <v>4</v>
      </c>
      <c r="P336" s="43">
        <v>6</v>
      </c>
      <c r="Q336" s="43">
        <v>14</v>
      </c>
      <c r="R336" s="43">
        <v>13</v>
      </c>
      <c r="S336" s="43"/>
      <c r="T336" s="43">
        <v>6</v>
      </c>
      <c r="U336" s="43"/>
      <c r="V336" s="42"/>
      <c r="W336" s="42" t="s">
        <v>1016</v>
      </c>
      <c r="X336" s="42" t="s">
        <v>969</v>
      </c>
      <c r="Y336" s="42" t="s">
        <v>970</v>
      </c>
      <c r="Z336" s="57" t="str">
        <f t="shared" si="12"/>
        <v>https://www.city.tokorozawa.saitama.jp/kurashi/shigotojyoho/syogyo/akitennpo.html</v>
      </c>
      <c r="AA336" s="42"/>
      <c r="AB336" s="42"/>
      <c r="AC336" s="42"/>
      <c r="AD336" s="42"/>
      <c r="AE336" s="42"/>
      <c r="AF336" s="42"/>
    </row>
    <row r="337" spans="1:32" ht="150" customHeight="1">
      <c r="A337" s="33">
        <v>332</v>
      </c>
      <c r="B337" s="34">
        <v>7</v>
      </c>
      <c r="C337" s="65" t="s">
        <v>964</v>
      </c>
      <c r="D337" s="36"/>
      <c r="E337" s="37" t="s">
        <v>1017</v>
      </c>
      <c r="F337" s="56" t="s">
        <v>1018</v>
      </c>
      <c r="G337" s="48">
        <v>110</v>
      </c>
      <c r="H337" s="40"/>
      <c r="I337" s="39"/>
      <c r="J337" s="39"/>
      <c r="K337" s="39"/>
      <c r="L337" s="41"/>
      <c r="M337" s="42"/>
      <c r="N337" s="41"/>
      <c r="O337" s="43">
        <v>2</v>
      </c>
      <c r="P337" s="43">
        <v>7</v>
      </c>
      <c r="Q337" s="43">
        <v>36</v>
      </c>
      <c r="R337" s="43">
        <v>23</v>
      </c>
      <c r="S337" s="43">
        <v>4</v>
      </c>
      <c r="T337" s="43">
        <v>33</v>
      </c>
      <c r="U337" s="43">
        <v>5</v>
      </c>
      <c r="V337" s="42" t="s">
        <v>1019</v>
      </c>
      <c r="W337" s="42" t="s">
        <v>1020</v>
      </c>
      <c r="X337" s="42" t="s">
        <v>969</v>
      </c>
      <c r="Y337" s="42" t="s">
        <v>970</v>
      </c>
      <c r="Z337" s="57" t="str">
        <f t="shared" si="12"/>
        <v>https://www.city.tokorozawa.saitama.jp/kurashi/shigotojyoho/syogyo/akitennpo.html</v>
      </c>
      <c r="AA337" s="42"/>
      <c r="AB337" s="42"/>
      <c r="AC337" s="42"/>
      <c r="AD337" s="42"/>
      <c r="AE337" s="42"/>
      <c r="AF337" s="42"/>
    </row>
    <row r="338" spans="1:32" ht="150" customHeight="1">
      <c r="A338" s="33">
        <v>333</v>
      </c>
      <c r="B338" s="34">
        <v>7</v>
      </c>
      <c r="C338" s="65" t="s">
        <v>964</v>
      </c>
      <c r="D338" s="36"/>
      <c r="E338" s="37" t="s">
        <v>1021</v>
      </c>
      <c r="F338" s="56" t="s">
        <v>992</v>
      </c>
      <c r="G338" s="39">
        <v>37</v>
      </c>
      <c r="H338" s="40"/>
      <c r="I338" s="39"/>
      <c r="J338" s="39"/>
      <c r="K338" s="39"/>
      <c r="L338" s="41"/>
      <c r="M338" s="42"/>
      <c r="N338" s="41"/>
      <c r="O338" s="43"/>
      <c r="P338" s="43"/>
      <c r="Q338" s="43"/>
      <c r="R338" s="43"/>
      <c r="S338" s="43"/>
      <c r="T338" s="43"/>
      <c r="U338" s="43"/>
      <c r="V338" s="42"/>
      <c r="W338" s="42" t="s">
        <v>36</v>
      </c>
      <c r="X338" s="42" t="s">
        <v>969</v>
      </c>
      <c r="Y338" s="42" t="s">
        <v>970</v>
      </c>
      <c r="Z338" s="57" t="str">
        <f t="shared" si="12"/>
        <v>https://www.city.tokorozawa.saitama.jp/kurashi/shigotojyoho/syogyo/akitennpo.html</v>
      </c>
      <c r="AA338" s="42"/>
      <c r="AB338" s="42"/>
      <c r="AC338" s="42"/>
      <c r="AD338" s="42"/>
      <c r="AE338" s="42"/>
      <c r="AF338" s="42"/>
    </row>
    <row r="339" spans="1:32" ht="150" customHeight="1">
      <c r="A339" s="33">
        <v>334</v>
      </c>
      <c r="B339" s="34">
        <v>7</v>
      </c>
      <c r="C339" s="65" t="s">
        <v>964</v>
      </c>
      <c r="D339" s="36"/>
      <c r="E339" s="37" t="s">
        <v>1022</v>
      </c>
      <c r="F339" s="56" t="s">
        <v>1023</v>
      </c>
      <c r="G339" s="39">
        <v>60</v>
      </c>
      <c r="H339" s="40"/>
      <c r="I339" s="39"/>
      <c r="J339" s="39"/>
      <c r="K339" s="39"/>
      <c r="L339" s="41"/>
      <c r="M339" s="42"/>
      <c r="N339" s="41"/>
      <c r="O339" s="43">
        <v>5</v>
      </c>
      <c r="P339" s="43">
        <v>6</v>
      </c>
      <c r="Q339" s="43">
        <v>12</v>
      </c>
      <c r="R339" s="43">
        <v>15</v>
      </c>
      <c r="S339" s="43">
        <v>2</v>
      </c>
      <c r="T339" s="43">
        <v>20</v>
      </c>
      <c r="U339" s="43"/>
      <c r="V339" s="42" t="s">
        <v>1024</v>
      </c>
      <c r="W339" s="42" t="s">
        <v>1025</v>
      </c>
      <c r="X339" s="42" t="s">
        <v>1026</v>
      </c>
      <c r="Y339" s="42" t="s">
        <v>1027</v>
      </c>
      <c r="Z339" s="57" t="str">
        <f t="shared" si="12"/>
        <v>https://www.city.tokorozawa.saitama.jp/kurashi/shigotojyoho/syogyo/akitennpo.html</v>
      </c>
      <c r="AA339" s="42"/>
      <c r="AB339" s="42"/>
      <c r="AC339" s="42"/>
      <c r="AD339" s="42"/>
      <c r="AE339" s="42"/>
      <c r="AF339" s="42"/>
    </row>
    <row r="340" spans="1:32" ht="150" customHeight="1">
      <c r="A340" s="33">
        <v>335</v>
      </c>
      <c r="B340" s="34">
        <v>7</v>
      </c>
      <c r="C340" s="65" t="s">
        <v>964</v>
      </c>
      <c r="D340" s="36"/>
      <c r="E340" s="37" t="s">
        <v>1028</v>
      </c>
      <c r="F340" s="56" t="s">
        <v>998</v>
      </c>
      <c r="G340" s="39">
        <v>40</v>
      </c>
      <c r="H340" s="40"/>
      <c r="I340" s="39"/>
      <c r="J340" s="39"/>
      <c r="K340" s="39"/>
      <c r="L340" s="41"/>
      <c r="M340" s="42"/>
      <c r="N340" s="41"/>
      <c r="O340" s="43">
        <v>1</v>
      </c>
      <c r="P340" s="43">
        <v>0</v>
      </c>
      <c r="Q340" s="43">
        <v>9</v>
      </c>
      <c r="R340" s="43">
        <v>17</v>
      </c>
      <c r="S340" s="43">
        <v>3</v>
      </c>
      <c r="T340" s="43">
        <v>10</v>
      </c>
      <c r="U340" s="43">
        <v>5</v>
      </c>
      <c r="V340" s="42" t="s">
        <v>1029</v>
      </c>
      <c r="W340" s="42" t="s">
        <v>36</v>
      </c>
      <c r="X340" s="42" t="s">
        <v>1026</v>
      </c>
      <c r="Y340" s="42" t="s">
        <v>1027</v>
      </c>
      <c r="Z340" s="57" t="str">
        <f t="shared" si="12"/>
        <v>https://www.city.tokorozawa.saitama.jp/kurashi/shigotojyoho/syogyo/akitennpo.html</v>
      </c>
      <c r="AA340" s="42"/>
      <c r="AB340" s="42"/>
      <c r="AC340" s="42"/>
      <c r="AD340" s="42"/>
      <c r="AE340" s="42"/>
      <c r="AF340" s="42"/>
    </row>
    <row r="341" spans="1:32" ht="150" customHeight="1">
      <c r="A341" s="33">
        <v>336</v>
      </c>
      <c r="B341" s="34">
        <v>7</v>
      </c>
      <c r="C341" s="65" t="s">
        <v>964</v>
      </c>
      <c r="D341" s="36"/>
      <c r="E341" s="37" t="s">
        <v>1030</v>
      </c>
      <c r="F341" s="56" t="s">
        <v>1031</v>
      </c>
      <c r="G341" s="39">
        <v>15</v>
      </c>
      <c r="H341" s="40"/>
      <c r="I341" s="39"/>
      <c r="J341" s="39"/>
      <c r="K341" s="39"/>
      <c r="L341" s="41"/>
      <c r="M341" s="42"/>
      <c r="N341" s="41"/>
      <c r="O341" s="43">
        <v>0</v>
      </c>
      <c r="P341" s="43">
        <v>0</v>
      </c>
      <c r="Q341" s="43">
        <v>9</v>
      </c>
      <c r="R341" s="43">
        <v>4</v>
      </c>
      <c r="S341" s="43">
        <v>0</v>
      </c>
      <c r="T341" s="43">
        <v>0</v>
      </c>
      <c r="U341" s="43"/>
      <c r="V341" s="42"/>
      <c r="W341" s="42" t="s">
        <v>36</v>
      </c>
      <c r="X341" s="42" t="s">
        <v>1026</v>
      </c>
      <c r="Y341" s="42" t="s">
        <v>1027</v>
      </c>
      <c r="Z341" s="57" t="str">
        <f t="shared" si="12"/>
        <v>https://www.city.tokorozawa.saitama.jp/kurashi/shigotojyoho/syogyo/akitennpo.html</v>
      </c>
      <c r="AA341" s="42"/>
      <c r="AB341" s="42"/>
      <c r="AC341" s="42"/>
      <c r="AD341" s="42"/>
      <c r="AE341" s="42"/>
      <c r="AF341" s="42"/>
    </row>
    <row r="342" spans="1:32" ht="150" customHeight="1">
      <c r="A342" s="33">
        <v>337</v>
      </c>
      <c r="B342" s="34">
        <v>7</v>
      </c>
      <c r="C342" s="65" t="s">
        <v>964</v>
      </c>
      <c r="D342" s="36"/>
      <c r="E342" s="37" t="s">
        <v>1032</v>
      </c>
      <c r="F342" s="56" t="s">
        <v>1033</v>
      </c>
      <c r="G342" s="39">
        <v>70</v>
      </c>
      <c r="H342" s="40"/>
      <c r="I342" s="39"/>
      <c r="J342" s="39"/>
      <c r="K342" s="39"/>
      <c r="L342" s="41"/>
      <c r="M342" s="42"/>
      <c r="N342" s="41"/>
      <c r="O342" s="43">
        <v>2</v>
      </c>
      <c r="P342" s="43">
        <v>1</v>
      </c>
      <c r="Q342" s="43">
        <v>10</v>
      </c>
      <c r="R342" s="43">
        <v>27</v>
      </c>
      <c r="S342" s="43">
        <v>1</v>
      </c>
      <c r="T342" s="43">
        <v>28</v>
      </c>
      <c r="U342" s="43">
        <v>1</v>
      </c>
      <c r="V342" s="42" t="s">
        <v>1034</v>
      </c>
      <c r="W342" s="42" t="s">
        <v>1035</v>
      </c>
      <c r="X342" s="42" t="s">
        <v>1026</v>
      </c>
      <c r="Y342" s="42" t="s">
        <v>1027</v>
      </c>
      <c r="Z342" s="57" t="str">
        <f t="shared" si="12"/>
        <v>https://www.city.tokorozawa.saitama.jp/kurashi/shigotojyoho/syogyo/akitennpo.html</v>
      </c>
      <c r="AA342" s="42"/>
      <c r="AB342" s="42"/>
      <c r="AC342" s="42"/>
      <c r="AD342" s="42"/>
      <c r="AE342" s="42"/>
      <c r="AF342" s="42"/>
    </row>
    <row r="343" spans="1:32" ht="150" customHeight="1">
      <c r="A343" s="33">
        <v>338</v>
      </c>
      <c r="B343" s="34">
        <v>7</v>
      </c>
      <c r="C343" s="65" t="s">
        <v>964</v>
      </c>
      <c r="D343" s="36"/>
      <c r="E343" s="37" t="s">
        <v>1036</v>
      </c>
      <c r="F343" s="56" t="s">
        <v>1037</v>
      </c>
      <c r="G343" s="39">
        <v>2</v>
      </c>
      <c r="H343" s="40"/>
      <c r="I343" s="39"/>
      <c r="J343" s="39"/>
      <c r="K343" s="39"/>
      <c r="L343" s="41"/>
      <c r="M343" s="42"/>
      <c r="N343" s="41"/>
      <c r="O343" s="43">
        <v>1</v>
      </c>
      <c r="P343" s="43">
        <v>1</v>
      </c>
      <c r="Q343" s="43">
        <v>0</v>
      </c>
      <c r="R343" s="43">
        <v>0</v>
      </c>
      <c r="S343" s="43">
        <v>0</v>
      </c>
      <c r="T343" s="43">
        <v>0</v>
      </c>
      <c r="U343" s="43"/>
      <c r="V343" s="42"/>
      <c r="W343" s="42" t="s">
        <v>1038</v>
      </c>
      <c r="X343" s="42" t="s">
        <v>1026</v>
      </c>
      <c r="Y343" s="42" t="s">
        <v>1027</v>
      </c>
      <c r="Z343" s="57" t="str">
        <f t="shared" si="12"/>
        <v>https://www.city.tokorozawa.saitama.jp/kurashi/shigotojyoho/syogyo/akitennpo.html</v>
      </c>
      <c r="AA343" s="42"/>
      <c r="AB343" s="42"/>
      <c r="AC343" s="42"/>
      <c r="AD343" s="42"/>
      <c r="AE343" s="42"/>
      <c r="AF343" s="42"/>
    </row>
    <row r="344" spans="1:32" ht="150" customHeight="1">
      <c r="A344" s="33">
        <v>339</v>
      </c>
      <c r="B344" s="34">
        <v>7</v>
      </c>
      <c r="C344" s="65" t="s">
        <v>964</v>
      </c>
      <c r="D344" s="36"/>
      <c r="E344" s="37" t="s">
        <v>1039</v>
      </c>
      <c r="F344" s="56" t="s">
        <v>1040</v>
      </c>
      <c r="G344" s="48">
        <v>12</v>
      </c>
      <c r="H344" s="40"/>
      <c r="I344" s="39"/>
      <c r="J344" s="39"/>
      <c r="K344" s="39"/>
      <c r="L344" s="41"/>
      <c r="M344" s="42"/>
      <c r="N344" s="41"/>
      <c r="O344" s="43">
        <v>3</v>
      </c>
      <c r="P344" s="43">
        <v>1</v>
      </c>
      <c r="Q344" s="43">
        <v>2</v>
      </c>
      <c r="R344" s="43">
        <v>5</v>
      </c>
      <c r="S344" s="43">
        <v>0</v>
      </c>
      <c r="T344" s="43">
        <v>1</v>
      </c>
      <c r="U344" s="43"/>
      <c r="V344" s="42"/>
      <c r="W344" s="42" t="s">
        <v>36</v>
      </c>
      <c r="X344" s="42" t="s">
        <v>1026</v>
      </c>
      <c r="Y344" s="42" t="s">
        <v>970</v>
      </c>
      <c r="Z344" s="57" t="str">
        <f t="shared" si="12"/>
        <v>https://www.city.tokorozawa.saitama.jp/kurashi/shigotojyoho/syogyo/akitennpo.html</v>
      </c>
      <c r="AA344" s="42"/>
      <c r="AB344" s="42"/>
      <c r="AC344" s="42"/>
      <c r="AD344" s="42"/>
      <c r="AE344" s="42"/>
      <c r="AF344" s="42"/>
    </row>
    <row r="345" spans="1:32" ht="150" customHeight="1">
      <c r="A345" s="33">
        <v>340</v>
      </c>
      <c r="B345" s="34">
        <v>7</v>
      </c>
      <c r="C345" s="65" t="s">
        <v>964</v>
      </c>
      <c r="D345" s="36"/>
      <c r="E345" s="37" t="s">
        <v>1041</v>
      </c>
      <c r="F345" s="56" t="s">
        <v>1031</v>
      </c>
      <c r="G345" s="48">
        <v>29</v>
      </c>
      <c r="H345" s="40"/>
      <c r="I345" s="39"/>
      <c r="J345" s="39"/>
      <c r="K345" s="39"/>
      <c r="L345" s="41"/>
      <c r="M345" s="42"/>
      <c r="N345" s="41"/>
      <c r="O345" s="43">
        <v>1</v>
      </c>
      <c r="P345" s="43">
        <v>5</v>
      </c>
      <c r="Q345" s="43">
        <v>3</v>
      </c>
      <c r="R345" s="43">
        <v>15</v>
      </c>
      <c r="S345" s="43">
        <v>1</v>
      </c>
      <c r="T345" s="43">
        <v>3</v>
      </c>
      <c r="U345" s="43">
        <v>1</v>
      </c>
      <c r="V345" s="42" t="s">
        <v>1042</v>
      </c>
      <c r="W345" s="42" t="s">
        <v>1043</v>
      </c>
      <c r="X345" s="42" t="s">
        <v>1026</v>
      </c>
      <c r="Y345" s="42" t="s">
        <v>970</v>
      </c>
      <c r="Z345" s="57" t="str">
        <f t="shared" si="12"/>
        <v>https://www.city.tokorozawa.saitama.jp/kurashi/shigotojyoho/syogyo/akitennpo.html</v>
      </c>
      <c r="AA345" s="42"/>
      <c r="AB345" s="42"/>
      <c r="AC345" s="42"/>
      <c r="AD345" s="42"/>
      <c r="AE345" s="42"/>
      <c r="AF345" s="42"/>
    </row>
    <row r="346" spans="1:32" ht="150" customHeight="1">
      <c r="A346" s="33">
        <v>341</v>
      </c>
      <c r="B346" s="34">
        <v>7</v>
      </c>
      <c r="C346" s="65" t="s">
        <v>964</v>
      </c>
      <c r="D346" s="36"/>
      <c r="E346" s="37" t="s">
        <v>1044</v>
      </c>
      <c r="F346" s="56" t="s">
        <v>1045</v>
      </c>
      <c r="G346" s="39">
        <v>59</v>
      </c>
      <c r="H346" s="40"/>
      <c r="I346" s="39"/>
      <c r="J346" s="39"/>
      <c r="K346" s="39"/>
      <c r="L346" s="41"/>
      <c r="M346" s="42"/>
      <c r="N346" s="41"/>
      <c r="O346" s="43">
        <v>5</v>
      </c>
      <c r="P346" s="43">
        <v>2</v>
      </c>
      <c r="Q346" s="43">
        <v>2</v>
      </c>
      <c r="R346" s="43">
        <v>12</v>
      </c>
      <c r="S346" s="43">
        <v>0</v>
      </c>
      <c r="T346" s="43">
        <v>33</v>
      </c>
      <c r="U346" s="43">
        <v>5</v>
      </c>
      <c r="V346" s="42" t="s">
        <v>1046</v>
      </c>
      <c r="W346" s="42" t="s">
        <v>36</v>
      </c>
      <c r="X346" s="42" t="s">
        <v>1026</v>
      </c>
      <c r="Y346" s="42" t="s">
        <v>970</v>
      </c>
      <c r="Z346" s="57" t="str">
        <f t="shared" si="12"/>
        <v>https://www.city.tokorozawa.saitama.jp/kurashi/shigotojyoho/syogyo/akitennpo.html</v>
      </c>
      <c r="AA346" s="42"/>
      <c r="AB346" s="42"/>
      <c r="AC346" s="42"/>
      <c r="AD346" s="42"/>
      <c r="AE346" s="42"/>
      <c r="AF346" s="42"/>
    </row>
    <row r="347" spans="1:32" ht="150" customHeight="1">
      <c r="A347" s="33">
        <v>342</v>
      </c>
      <c r="B347" s="34">
        <v>7</v>
      </c>
      <c r="C347" s="65" t="s">
        <v>964</v>
      </c>
      <c r="D347" s="36"/>
      <c r="E347" s="37" t="s">
        <v>1047</v>
      </c>
      <c r="F347" s="56" t="s">
        <v>1008</v>
      </c>
      <c r="G347" s="39">
        <v>7</v>
      </c>
      <c r="H347" s="40"/>
      <c r="I347" s="39"/>
      <c r="J347" s="39"/>
      <c r="K347" s="39"/>
      <c r="L347" s="41"/>
      <c r="M347" s="42"/>
      <c r="N347" s="41"/>
      <c r="O347" s="43">
        <v>1</v>
      </c>
      <c r="P347" s="43">
        <v>3</v>
      </c>
      <c r="Q347" s="43">
        <v>0</v>
      </c>
      <c r="R347" s="43">
        <v>2</v>
      </c>
      <c r="S347" s="43">
        <v>0</v>
      </c>
      <c r="T347" s="43">
        <v>1</v>
      </c>
      <c r="U347" s="43"/>
      <c r="V347" s="42"/>
      <c r="W347" s="42" t="s">
        <v>36</v>
      </c>
      <c r="X347" s="42" t="s">
        <v>1026</v>
      </c>
      <c r="Y347" s="42" t="s">
        <v>970</v>
      </c>
      <c r="Z347" s="57" t="str">
        <f t="shared" si="12"/>
        <v>https://www.city.tokorozawa.saitama.jp/kurashi/shigotojyoho/syogyo/akitennpo.html</v>
      </c>
      <c r="AA347" s="42"/>
      <c r="AB347" s="42"/>
      <c r="AC347" s="42"/>
      <c r="AD347" s="42"/>
      <c r="AE347" s="42"/>
      <c r="AF347" s="42"/>
    </row>
    <row r="348" spans="1:32" ht="150" customHeight="1">
      <c r="A348" s="33">
        <v>343</v>
      </c>
      <c r="B348" s="34">
        <v>7</v>
      </c>
      <c r="C348" s="65" t="s">
        <v>964</v>
      </c>
      <c r="D348" s="36"/>
      <c r="E348" s="37" t="s">
        <v>1048</v>
      </c>
      <c r="F348" s="56" t="s">
        <v>1049</v>
      </c>
      <c r="G348" s="39">
        <v>11</v>
      </c>
      <c r="H348" s="40"/>
      <c r="I348" s="39"/>
      <c r="J348" s="39"/>
      <c r="K348" s="39"/>
      <c r="L348" s="41"/>
      <c r="M348" s="42"/>
      <c r="N348" s="41"/>
      <c r="O348" s="43">
        <v>2</v>
      </c>
      <c r="P348" s="43">
        <v>0</v>
      </c>
      <c r="Q348" s="43">
        <v>0</v>
      </c>
      <c r="R348" s="43">
        <v>4</v>
      </c>
      <c r="S348" s="43">
        <v>0</v>
      </c>
      <c r="T348" s="43">
        <v>5</v>
      </c>
      <c r="U348" s="43"/>
      <c r="V348" s="42"/>
      <c r="W348" s="42" t="s">
        <v>36</v>
      </c>
      <c r="X348" s="42" t="s">
        <v>1026</v>
      </c>
      <c r="Y348" s="42" t="s">
        <v>970</v>
      </c>
      <c r="Z348" s="57" t="str">
        <f t="shared" si="12"/>
        <v>https://www.city.tokorozawa.saitama.jp/kurashi/shigotojyoho/syogyo/akitennpo.html</v>
      </c>
      <c r="AA348" s="42"/>
      <c r="AB348" s="42"/>
      <c r="AC348" s="42"/>
      <c r="AD348" s="42"/>
      <c r="AE348" s="42"/>
      <c r="AF348" s="42"/>
    </row>
    <row r="349" spans="1:32" ht="150" customHeight="1">
      <c r="A349" s="33">
        <v>344</v>
      </c>
      <c r="B349" s="34">
        <v>7</v>
      </c>
      <c r="C349" s="65" t="s">
        <v>964</v>
      </c>
      <c r="D349" s="36"/>
      <c r="E349" s="37" t="s">
        <v>1050</v>
      </c>
      <c r="F349" s="56" t="s">
        <v>1051</v>
      </c>
      <c r="G349" s="48">
        <v>48</v>
      </c>
      <c r="H349" s="40"/>
      <c r="I349" s="39"/>
      <c r="J349" s="39"/>
      <c r="K349" s="39"/>
      <c r="L349" s="41"/>
      <c r="M349" s="42"/>
      <c r="N349" s="41"/>
      <c r="O349" s="43">
        <v>4</v>
      </c>
      <c r="P349" s="43">
        <v>6</v>
      </c>
      <c r="Q349" s="43">
        <v>6</v>
      </c>
      <c r="R349" s="43">
        <v>17</v>
      </c>
      <c r="S349" s="43">
        <v>1</v>
      </c>
      <c r="T349" s="43">
        <v>10</v>
      </c>
      <c r="U349" s="43">
        <v>4</v>
      </c>
      <c r="V349" s="42" t="s">
        <v>1052</v>
      </c>
      <c r="W349" s="42" t="s">
        <v>36</v>
      </c>
      <c r="X349" s="42" t="s">
        <v>1026</v>
      </c>
      <c r="Y349" s="42" t="s">
        <v>970</v>
      </c>
      <c r="Z349" s="57" t="str">
        <f t="shared" si="12"/>
        <v>https://www.city.tokorozawa.saitama.jp/kurashi/shigotojyoho/syogyo/akitennpo.html</v>
      </c>
      <c r="AA349" s="42"/>
      <c r="AB349" s="42"/>
      <c r="AC349" s="42"/>
      <c r="AD349" s="42"/>
      <c r="AE349" s="42"/>
      <c r="AF349" s="42"/>
    </row>
    <row r="350" spans="1:32" ht="150" customHeight="1">
      <c r="A350" s="33">
        <v>345</v>
      </c>
      <c r="B350" s="34">
        <v>7</v>
      </c>
      <c r="C350" s="65" t="s">
        <v>964</v>
      </c>
      <c r="D350" s="36"/>
      <c r="E350" s="37" t="s">
        <v>1053</v>
      </c>
      <c r="F350" s="56" t="s">
        <v>1004</v>
      </c>
      <c r="G350" s="48">
        <v>14</v>
      </c>
      <c r="H350" s="40"/>
      <c r="I350" s="39"/>
      <c r="J350" s="39"/>
      <c r="K350" s="39"/>
      <c r="L350" s="41"/>
      <c r="M350" s="42"/>
      <c r="N350" s="41"/>
      <c r="O350" s="43">
        <v>0</v>
      </c>
      <c r="P350" s="43">
        <v>1</v>
      </c>
      <c r="Q350" s="43">
        <v>1</v>
      </c>
      <c r="R350" s="43">
        <v>7</v>
      </c>
      <c r="S350" s="43">
        <v>0</v>
      </c>
      <c r="T350" s="43">
        <v>3</v>
      </c>
      <c r="U350" s="43"/>
      <c r="V350" s="42"/>
      <c r="W350" s="42" t="s">
        <v>36</v>
      </c>
      <c r="X350" s="42" t="s">
        <v>1026</v>
      </c>
      <c r="Y350" s="42" t="s">
        <v>970</v>
      </c>
      <c r="Z350" s="57" t="str">
        <f t="shared" si="12"/>
        <v>https://www.city.tokorozawa.saitama.jp/kurashi/shigotojyoho/syogyo/akitennpo.html</v>
      </c>
      <c r="AA350" s="42"/>
      <c r="AB350" s="42"/>
      <c r="AC350" s="42"/>
      <c r="AD350" s="42"/>
      <c r="AE350" s="42"/>
      <c r="AF350" s="42"/>
    </row>
    <row r="351" spans="1:32" ht="150" customHeight="1">
      <c r="A351" s="33">
        <v>346</v>
      </c>
      <c r="B351" s="34">
        <v>7</v>
      </c>
      <c r="C351" s="65" t="s">
        <v>964</v>
      </c>
      <c r="D351" s="36"/>
      <c r="E351" s="37" t="s">
        <v>1054</v>
      </c>
      <c r="F351" s="56" t="s">
        <v>1055</v>
      </c>
      <c r="G351" s="39">
        <v>17</v>
      </c>
      <c r="H351" s="40"/>
      <c r="I351" s="39"/>
      <c r="J351" s="39"/>
      <c r="K351" s="39"/>
      <c r="L351" s="41"/>
      <c r="M351" s="42"/>
      <c r="N351" s="41"/>
      <c r="O351" s="43">
        <v>1</v>
      </c>
      <c r="P351" s="43">
        <v>1</v>
      </c>
      <c r="Q351" s="43">
        <v>2</v>
      </c>
      <c r="R351" s="43">
        <v>3</v>
      </c>
      <c r="S351" s="43">
        <v>0</v>
      </c>
      <c r="T351" s="43">
        <v>10</v>
      </c>
      <c r="U351" s="43"/>
      <c r="V351" s="42"/>
      <c r="W351" s="42" t="s">
        <v>36</v>
      </c>
      <c r="X351" s="42" t="s">
        <v>1026</v>
      </c>
      <c r="Y351" s="42" t="s">
        <v>970</v>
      </c>
      <c r="Z351" s="57" t="str">
        <f t="shared" si="12"/>
        <v>https://www.city.tokorozawa.saitama.jp/kurashi/shigotojyoho/syogyo/akitennpo.html</v>
      </c>
      <c r="AA351" s="42"/>
      <c r="AB351" s="42"/>
      <c r="AC351" s="42"/>
      <c r="AD351" s="42"/>
      <c r="AE351" s="42"/>
      <c r="AF351" s="42"/>
    </row>
    <row r="352" spans="1:32" ht="150" customHeight="1">
      <c r="A352" s="33">
        <v>347</v>
      </c>
      <c r="B352" s="34">
        <v>7</v>
      </c>
      <c r="C352" s="65" t="s">
        <v>964</v>
      </c>
      <c r="D352" s="36"/>
      <c r="E352" s="37" t="s">
        <v>1056</v>
      </c>
      <c r="F352" s="56" t="s">
        <v>998</v>
      </c>
      <c r="G352" s="39">
        <v>9</v>
      </c>
      <c r="H352" s="40"/>
      <c r="I352" s="39"/>
      <c r="J352" s="39"/>
      <c r="K352" s="39"/>
      <c r="L352" s="41"/>
      <c r="M352" s="42"/>
      <c r="N352" s="41"/>
      <c r="O352" s="43">
        <v>0</v>
      </c>
      <c r="P352" s="43">
        <v>0</v>
      </c>
      <c r="Q352" s="43">
        <v>4</v>
      </c>
      <c r="R352" s="43">
        <v>2</v>
      </c>
      <c r="S352" s="43">
        <v>0</v>
      </c>
      <c r="T352" s="43">
        <v>3</v>
      </c>
      <c r="U352" s="43"/>
      <c r="V352" s="42"/>
      <c r="W352" s="42" t="s">
        <v>36</v>
      </c>
      <c r="X352" s="42" t="s">
        <v>1026</v>
      </c>
      <c r="Y352" s="42" t="s">
        <v>970</v>
      </c>
      <c r="Z352" s="57" t="str">
        <f>HYPERLINK("#", "https://www.city.tokorozawa.saitama.jp/kurashi/shigotojyoho/syogyo/akitennpo.html")</f>
        <v>https://www.city.tokorozawa.saitama.jp/kurashi/shigotojyoho/syogyo/akitennpo.html</v>
      </c>
      <c r="AA352" s="42"/>
      <c r="AB352" s="42"/>
      <c r="AC352" s="42"/>
      <c r="AD352" s="42"/>
      <c r="AE352" s="42"/>
      <c r="AF352" s="42"/>
    </row>
    <row r="353" spans="1:32" ht="150" customHeight="1">
      <c r="A353" s="33">
        <v>348</v>
      </c>
      <c r="B353" s="34">
        <v>7</v>
      </c>
      <c r="C353" s="65" t="s">
        <v>964</v>
      </c>
      <c r="D353" s="36"/>
      <c r="E353" s="37" t="s">
        <v>1057</v>
      </c>
      <c r="F353" s="56" t="s">
        <v>1058</v>
      </c>
      <c r="G353" s="48">
        <v>14</v>
      </c>
      <c r="H353" s="40"/>
      <c r="I353" s="39"/>
      <c r="J353" s="39"/>
      <c r="K353" s="39"/>
      <c r="L353" s="41"/>
      <c r="M353" s="42"/>
      <c r="N353" s="41"/>
      <c r="O353" s="43">
        <v>1</v>
      </c>
      <c r="P353" s="43">
        <v>1</v>
      </c>
      <c r="Q353" s="43">
        <v>0</v>
      </c>
      <c r="R353" s="43">
        <v>5</v>
      </c>
      <c r="S353" s="43">
        <v>1</v>
      </c>
      <c r="T353" s="43">
        <v>6</v>
      </c>
      <c r="U353" s="43"/>
      <c r="V353" s="42"/>
      <c r="W353" s="42" t="s">
        <v>36</v>
      </c>
      <c r="X353" s="42" t="s">
        <v>1026</v>
      </c>
      <c r="Y353" s="42" t="s">
        <v>1027</v>
      </c>
      <c r="Z353" s="57" t="str">
        <f>HYPERLINK("#", "https://www.city.tokorozawa.saitama.jp/kurashi/shigotojyoho/syogyo/akitennpo.html")</f>
        <v>https://www.city.tokorozawa.saitama.jp/kurashi/shigotojyoho/syogyo/akitennpo.html</v>
      </c>
      <c r="AA353" s="42"/>
      <c r="AB353" s="42"/>
      <c r="AC353" s="42"/>
      <c r="AD353" s="42"/>
      <c r="AE353" s="42"/>
      <c r="AF353" s="42"/>
    </row>
    <row r="354" spans="1:32" ht="150" customHeight="1">
      <c r="A354" s="33">
        <v>349</v>
      </c>
      <c r="B354" s="34">
        <v>7</v>
      </c>
      <c r="C354" s="65" t="s">
        <v>964</v>
      </c>
      <c r="D354" s="36"/>
      <c r="E354" s="37" t="s">
        <v>1059</v>
      </c>
      <c r="F354" s="56" t="s">
        <v>1060</v>
      </c>
      <c r="G354" s="39">
        <v>31</v>
      </c>
      <c r="H354" s="40"/>
      <c r="I354" s="39"/>
      <c r="J354" s="39"/>
      <c r="K354" s="39"/>
      <c r="L354" s="41"/>
      <c r="M354" s="42"/>
      <c r="N354" s="41"/>
      <c r="O354" s="43">
        <v>5</v>
      </c>
      <c r="P354" s="43">
        <v>3</v>
      </c>
      <c r="Q354" s="43">
        <v>2</v>
      </c>
      <c r="R354" s="43">
        <v>16</v>
      </c>
      <c r="S354" s="43">
        <v>0</v>
      </c>
      <c r="T354" s="43">
        <v>5</v>
      </c>
      <c r="U354" s="43"/>
      <c r="V354" s="42"/>
      <c r="W354" s="42" t="s">
        <v>36</v>
      </c>
      <c r="X354" s="42" t="s">
        <v>1026</v>
      </c>
      <c r="Y354" s="42" t="s">
        <v>1027</v>
      </c>
      <c r="Z354" s="57" t="str">
        <f>HYPERLINK("#", "https://www.city.tokorozawa.saitama.jp/kurashi/shigotojyoho/syogyo/akitennpo.html")</f>
        <v>https://www.city.tokorozawa.saitama.jp/kurashi/shigotojyoho/syogyo/akitennpo.html</v>
      </c>
      <c r="AA354" s="42"/>
      <c r="AB354" s="42"/>
      <c r="AC354" s="42"/>
      <c r="AD354" s="42"/>
      <c r="AE354" s="42"/>
      <c r="AF354" s="42"/>
    </row>
    <row r="355" spans="1:32" ht="150" customHeight="1">
      <c r="A355" s="33">
        <v>350</v>
      </c>
      <c r="B355" s="34">
        <v>7</v>
      </c>
      <c r="C355" s="65" t="s">
        <v>964</v>
      </c>
      <c r="D355" s="36"/>
      <c r="E355" s="37" t="s">
        <v>1061</v>
      </c>
      <c r="F355" s="37" t="s">
        <v>1062</v>
      </c>
      <c r="G355" s="48">
        <v>51</v>
      </c>
      <c r="H355" s="40"/>
      <c r="I355" s="39"/>
      <c r="J355" s="39"/>
      <c r="K355" s="39"/>
      <c r="L355" s="41"/>
      <c r="M355" s="42"/>
      <c r="N355" s="41"/>
      <c r="O355" s="43">
        <v>1</v>
      </c>
      <c r="P355" s="43">
        <v>0</v>
      </c>
      <c r="Q355" s="43">
        <v>25</v>
      </c>
      <c r="R355" s="43">
        <v>6</v>
      </c>
      <c r="S355" s="43">
        <v>0</v>
      </c>
      <c r="T355" s="43">
        <v>17</v>
      </c>
      <c r="U355" s="43">
        <v>2</v>
      </c>
      <c r="V355" s="42" t="s">
        <v>1063</v>
      </c>
      <c r="W355" s="42" t="s">
        <v>1064</v>
      </c>
      <c r="X355" s="42" t="s">
        <v>1026</v>
      </c>
      <c r="Y355" s="42" t="s">
        <v>1027</v>
      </c>
      <c r="Z355" s="57" t="str">
        <f>HYPERLINK("#", "https://www.city.tokorozawa.saitama.jp/kurashi/shigotojyoho/syogyo/akitennpo.html")</f>
        <v>https://www.city.tokorozawa.saitama.jp/kurashi/shigotojyoho/syogyo/akitennpo.html</v>
      </c>
      <c r="AA355" s="42"/>
      <c r="AB355" s="42"/>
      <c r="AC355" s="42"/>
      <c r="AD355" s="42"/>
      <c r="AE355" s="42"/>
      <c r="AF355" s="42"/>
    </row>
    <row r="356" spans="1:32" ht="50.1" customHeight="1">
      <c r="A356" s="33">
        <v>351</v>
      </c>
      <c r="B356" s="34">
        <v>7</v>
      </c>
      <c r="C356" s="65" t="s">
        <v>964</v>
      </c>
      <c r="D356" s="36"/>
      <c r="E356" s="37" t="s">
        <v>1065</v>
      </c>
      <c r="F356" s="37"/>
      <c r="G356" s="48"/>
      <c r="H356" s="49"/>
      <c r="I356" s="48"/>
      <c r="J356" s="48"/>
      <c r="K356" s="48"/>
      <c r="L356" s="41"/>
      <c r="M356" s="44"/>
      <c r="N356" s="41"/>
      <c r="O356" s="50"/>
      <c r="P356" s="50"/>
      <c r="Q356" s="50"/>
      <c r="R356" s="50"/>
      <c r="S356" s="50"/>
      <c r="T356" s="50"/>
      <c r="U356" s="50"/>
      <c r="V356" s="44"/>
      <c r="W356" s="44" t="s">
        <v>36</v>
      </c>
      <c r="X356" s="44"/>
      <c r="Y356" s="44"/>
      <c r="Z356" s="44"/>
      <c r="AA356" s="44"/>
      <c r="AB356" s="44"/>
      <c r="AC356" s="44"/>
      <c r="AD356" s="44"/>
      <c r="AE356" s="44"/>
      <c r="AF356" s="44"/>
    </row>
    <row r="357" spans="1:32" ht="50.1" customHeight="1">
      <c r="A357" s="33">
        <v>352</v>
      </c>
      <c r="B357" s="34">
        <v>7</v>
      </c>
      <c r="C357" s="65" t="s">
        <v>964</v>
      </c>
      <c r="D357" s="36"/>
      <c r="E357" s="37" t="s">
        <v>1066</v>
      </c>
      <c r="F357" s="37"/>
      <c r="G357" s="48"/>
      <c r="H357" s="49"/>
      <c r="I357" s="48"/>
      <c r="J357" s="48"/>
      <c r="K357" s="48"/>
      <c r="L357" s="41"/>
      <c r="M357" s="44"/>
      <c r="N357" s="41"/>
      <c r="O357" s="50"/>
      <c r="P357" s="50"/>
      <c r="Q357" s="50"/>
      <c r="R357" s="50"/>
      <c r="S357" s="50"/>
      <c r="T357" s="50"/>
      <c r="U357" s="50"/>
      <c r="V357" s="44"/>
      <c r="W357" s="44" t="s">
        <v>36</v>
      </c>
      <c r="X357" s="44"/>
      <c r="Y357" s="44"/>
      <c r="Z357" s="44"/>
      <c r="AA357" s="44"/>
      <c r="AB357" s="44"/>
      <c r="AC357" s="44"/>
      <c r="AD357" s="44"/>
      <c r="AE357" s="44"/>
      <c r="AF357" s="44"/>
    </row>
    <row r="358" spans="1:32" ht="50.1" customHeight="1">
      <c r="A358" s="33">
        <v>353</v>
      </c>
      <c r="B358" s="34">
        <v>7</v>
      </c>
      <c r="C358" s="65" t="s">
        <v>964</v>
      </c>
      <c r="D358" s="36"/>
      <c r="E358" s="37" t="s">
        <v>1067</v>
      </c>
      <c r="F358" s="37"/>
      <c r="G358" s="48"/>
      <c r="H358" s="49"/>
      <c r="I358" s="48"/>
      <c r="J358" s="48"/>
      <c r="K358" s="48"/>
      <c r="L358" s="41"/>
      <c r="M358" s="44"/>
      <c r="N358" s="41"/>
      <c r="O358" s="50"/>
      <c r="P358" s="50"/>
      <c r="Q358" s="50"/>
      <c r="R358" s="50"/>
      <c r="S358" s="50"/>
      <c r="T358" s="50"/>
      <c r="U358" s="50"/>
      <c r="V358" s="44"/>
      <c r="W358" s="44" t="s">
        <v>36</v>
      </c>
      <c r="X358" s="44"/>
      <c r="Y358" s="44"/>
      <c r="Z358" s="44"/>
      <c r="AA358" s="44"/>
      <c r="AB358" s="44"/>
      <c r="AC358" s="44"/>
      <c r="AD358" s="44"/>
      <c r="AE358" s="44"/>
      <c r="AF358" s="44"/>
    </row>
    <row r="359" spans="1:32" ht="50.1" customHeight="1">
      <c r="A359" s="33">
        <v>354</v>
      </c>
      <c r="B359" s="34">
        <v>7</v>
      </c>
      <c r="C359" s="65" t="s">
        <v>964</v>
      </c>
      <c r="D359" s="36"/>
      <c r="E359" s="37" t="s">
        <v>1068</v>
      </c>
      <c r="F359" s="37"/>
      <c r="G359" s="48"/>
      <c r="H359" s="49"/>
      <c r="I359" s="48"/>
      <c r="J359" s="48"/>
      <c r="K359" s="48"/>
      <c r="L359" s="41"/>
      <c r="M359" s="44"/>
      <c r="N359" s="41"/>
      <c r="O359" s="50"/>
      <c r="P359" s="50"/>
      <c r="Q359" s="50"/>
      <c r="R359" s="50"/>
      <c r="S359" s="50"/>
      <c r="T359" s="50"/>
      <c r="U359" s="50"/>
      <c r="V359" s="44"/>
      <c r="W359" s="44" t="s">
        <v>36</v>
      </c>
      <c r="X359" s="44"/>
      <c r="Y359" s="44"/>
      <c r="Z359" s="44"/>
      <c r="AA359" s="44"/>
      <c r="AB359" s="44"/>
      <c r="AC359" s="44"/>
      <c r="AD359" s="44"/>
      <c r="AE359" s="44"/>
      <c r="AF359" s="44"/>
    </row>
    <row r="360" spans="1:32" s="80" customFormat="1" ht="50.1" customHeight="1">
      <c r="A360" s="33">
        <v>355</v>
      </c>
      <c r="B360" s="34">
        <v>8</v>
      </c>
      <c r="C360" s="74" t="s">
        <v>1069</v>
      </c>
      <c r="D360" s="75"/>
      <c r="E360" s="76" t="s">
        <v>1070</v>
      </c>
      <c r="F360" s="76" t="s">
        <v>1071</v>
      </c>
      <c r="G360" s="77">
        <v>16</v>
      </c>
      <c r="H360" s="78"/>
      <c r="I360" s="77" t="s">
        <v>1072</v>
      </c>
      <c r="J360" s="77" t="s">
        <v>1073</v>
      </c>
      <c r="K360" s="77" t="s">
        <v>1074</v>
      </c>
      <c r="L360" s="38"/>
      <c r="M360" s="38" t="s">
        <v>1075</v>
      </c>
      <c r="N360" s="38"/>
      <c r="O360" s="73">
        <v>3</v>
      </c>
      <c r="P360" s="73">
        <v>2</v>
      </c>
      <c r="Q360" s="73">
        <v>0</v>
      </c>
      <c r="R360" s="73">
        <v>1</v>
      </c>
      <c r="S360" s="73">
        <v>0</v>
      </c>
      <c r="T360" s="73">
        <v>10</v>
      </c>
      <c r="U360" s="73">
        <v>0</v>
      </c>
      <c r="V360" s="38"/>
      <c r="W360" s="38" t="s">
        <v>1076</v>
      </c>
      <c r="X360" s="38"/>
      <c r="Y360" s="38"/>
      <c r="Z360" s="79"/>
      <c r="AA360" s="38"/>
      <c r="AB360" s="38"/>
      <c r="AC360" s="79"/>
      <c r="AD360" s="38"/>
      <c r="AE360" s="38"/>
      <c r="AF360" s="38"/>
    </row>
    <row r="361" spans="1:32" s="80" customFormat="1" ht="50.1" customHeight="1">
      <c r="A361" s="33">
        <v>356</v>
      </c>
      <c r="B361" s="34">
        <v>8</v>
      </c>
      <c r="C361" s="74" t="s">
        <v>1069</v>
      </c>
      <c r="D361" s="75"/>
      <c r="E361" s="76" t="s">
        <v>1077</v>
      </c>
      <c r="F361" s="76" t="s">
        <v>1078</v>
      </c>
      <c r="G361" s="77">
        <v>75</v>
      </c>
      <c r="H361" s="78"/>
      <c r="I361" s="77" t="s">
        <v>1079</v>
      </c>
      <c r="J361" s="77" t="s">
        <v>1073</v>
      </c>
      <c r="K361" s="77" t="s">
        <v>1080</v>
      </c>
      <c r="L361" s="38"/>
      <c r="M361" s="38" t="s">
        <v>1081</v>
      </c>
      <c r="N361" s="38"/>
      <c r="O361" s="73">
        <v>12</v>
      </c>
      <c r="P361" s="73">
        <v>4</v>
      </c>
      <c r="Q361" s="73">
        <v>9</v>
      </c>
      <c r="R361" s="73">
        <v>33</v>
      </c>
      <c r="S361" s="73">
        <v>1</v>
      </c>
      <c r="T361" s="73">
        <v>16</v>
      </c>
      <c r="U361" s="73">
        <v>5</v>
      </c>
      <c r="V361" s="38" t="s">
        <v>1082</v>
      </c>
      <c r="W361" s="38" t="s">
        <v>1083</v>
      </c>
      <c r="X361" s="38"/>
      <c r="Y361" s="38"/>
      <c r="Z361" s="79"/>
      <c r="AA361" s="38"/>
      <c r="AB361" s="38"/>
      <c r="AC361" s="79"/>
      <c r="AD361" s="38"/>
      <c r="AE361" s="38"/>
      <c r="AF361" s="38"/>
    </row>
    <row r="362" spans="1:32" s="80" customFormat="1" ht="50.1" customHeight="1">
      <c r="A362" s="33">
        <v>357</v>
      </c>
      <c r="B362" s="34">
        <v>8</v>
      </c>
      <c r="C362" s="74" t="s">
        <v>1069</v>
      </c>
      <c r="D362" s="75"/>
      <c r="E362" s="76" t="s">
        <v>1084</v>
      </c>
      <c r="F362" s="76" t="s">
        <v>1085</v>
      </c>
      <c r="G362" s="77">
        <v>32</v>
      </c>
      <c r="H362" s="78"/>
      <c r="I362" s="77" t="s">
        <v>1086</v>
      </c>
      <c r="J362" s="77" t="s">
        <v>1073</v>
      </c>
      <c r="K362" s="77" t="s">
        <v>1087</v>
      </c>
      <c r="L362" s="38"/>
      <c r="M362" s="38" t="s">
        <v>1088</v>
      </c>
      <c r="N362" s="38"/>
      <c r="O362" s="73">
        <v>1</v>
      </c>
      <c r="P362" s="73">
        <v>4</v>
      </c>
      <c r="Q362" s="73">
        <v>5</v>
      </c>
      <c r="R362" s="73">
        <v>12</v>
      </c>
      <c r="S362" s="73">
        <v>0</v>
      </c>
      <c r="T362" s="73">
        <v>10</v>
      </c>
      <c r="U362" s="73">
        <v>0</v>
      </c>
      <c r="V362" s="38"/>
      <c r="W362" s="38" t="s">
        <v>1089</v>
      </c>
      <c r="X362" s="38"/>
      <c r="Y362" s="38"/>
      <c r="Z362" s="79"/>
      <c r="AA362" s="38"/>
      <c r="AB362" s="38"/>
      <c r="AC362" s="79"/>
      <c r="AD362" s="38"/>
      <c r="AE362" s="38"/>
      <c r="AF362" s="38"/>
    </row>
    <row r="363" spans="1:32" s="80" customFormat="1" ht="50.1" customHeight="1">
      <c r="A363" s="33">
        <v>358</v>
      </c>
      <c r="B363" s="34">
        <v>8</v>
      </c>
      <c r="C363" s="74" t="s">
        <v>1069</v>
      </c>
      <c r="D363" s="75"/>
      <c r="E363" s="76" t="s">
        <v>1090</v>
      </c>
      <c r="F363" s="76" t="s">
        <v>1091</v>
      </c>
      <c r="G363" s="77">
        <v>54</v>
      </c>
      <c r="H363" s="78"/>
      <c r="I363" s="77" t="s">
        <v>1092</v>
      </c>
      <c r="J363" s="77" t="s">
        <v>1073</v>
      </c>
      <c r="K363" s="77" t="s">
        <v>1093</v>
      </c>
      <c r="L363" s="38"/>
      <c r="M363" s="38" t="s">
        <v>1081</v>
      </c>
      <c r="N363" s="38"/>
      <c r="O363" s="73">
        <v>2</v>
      </c>
      <c r="P363" s="73">
        <v>2</v>
      </c>
      <c r="Q363" s="73">
        <v>6</v>
      </c>
      <c r="R363" s="73">
        <v>13</v>
      </c>
      <c r="S363" s="73">
        <v>2</v>
      </c>
      <c r="T363" s="73">
        <v>29</v>
      </c>
      <c r="U363" s="73">
        <v>4</v>
      </c>
      <c r="V363" s="38" t="s">
        <v>1094</v>
      </c>
      <c r="W363" s="38" t="s">
        <v>1095</v>
      </c>
      <c r="X363" s="38"/>
      <c r="Y363" s="38"/>
      <c r="Z363" s="79"/>
      <c r="AA363" s="38"/>
      <c r="AB363" s="38"/>
      <c r="AC363" s="79"/>
      <c r="AD363" s="38"/>
      <c r="AE363" s="38"/>
      <c r="AF363" s="38"/>
    </row>
    <row r="364" spans="1:32" s="80" customFormat="1" ht="50.1" customHeight="1">
      <c r="A364" s="33">
        <v>359</v>
      </c>
      <c r="B364" s="34">
        <v>8</v>
      </c>
      <c r="C364" s="74" t="s">
        <v>1069</v>
      </c>
      <c r="D364" s="75"/>
      <c r="E364" s="76" t="s">
        <v>1096</v>
      </c>
      <c r="F364" s="76" t="s">
        <v>1097</v>
      </c>
      <c r="G364" s="77">
        <v>35</v>
      </c>
      <c r="H364" s="78"/>
      <c r="I364" s="77" t="s">
        <v>1098</v>
      </c>
      <c r="J364" s="77" t="s">
        <v>1073</v>
      </c>
      <c r="K364" s="77" t="s">
        <v>1099</v>
      </c>
      <c r="L364" s="38"/>
      <c r="M364" s="38" t="s">
        <v>1081</v>
      </c>
      <c r="N364" s="38"/>
      <c r="O364" s="73">
        <v>1</v>
      </c>
      <c r="P364" s="73">
        <v>2</v>
      </c>
      <c r="Q364" s="73">
        <v>8</v>
      </c>
      <c r="R364" s="73">
        <v>4</v>
      </c>
      <c r="S364" s="73">
        <v>1</v>
      </c>
      <c r="T364" s="73">
        <v>19</v>
      </c>
      <c r="U364" s="73">
        <v>2</v>
      </c>
      <c r="V364" s="38" t="s">
        <v>1100</v>
      </c>
      <c r="W364" s="38" t="s">
        <v>1101</v>
      </c>
      <c r="X364" s="38"/>
      <c r="Y364" s="38"/>
      <c r="Z364" s="79"/>
      <c r="AA364" s="38"/>
      <c r="AB364" s="38"/>
      <c r="AC364" s="79"/>
      <c r="AD364" s="38"/>
      <c r="AE364" s="38"/>
      <c r="AF364" s="38"/>
    </row>
    <row r="365" spans="1:32" s="80" customFormat="1" ht="50.1" customHeight="1">
      <c r="A365" s="33">
        <v>360</v>
      </c>
      <c r="B365" s="34">
        <v>8</v>
      </c>
      <c r="C365" s="74" t="s">
        <v>1069</v>
      </c>
      <c r="D365" s="75"/>
      <c r="E365" s="76" t="s">
        <v>1102</v>
      </c>
      <c r="F365" s="76" t="s">
        <v>1103</v>
      </c>
      <c r="G365" s="77">
        <v>21</v>
      </c>
      <c r="H365" s="78"/>
      <c r="I365" s="77" t="s">
        <v>1104</v>
      </c>
      <c r="J365" s="77" t="s">
        <v>1073</v>
      </c>
      <c r="K365" s="77" t="s">
        <v>1105</v>
      </c>
      <c r="L365" s="38"/>
      <c r="M365" s="38" t="s">
        <v>1106</v>
      </c>
      <c r="N365" s="38"/>
      <c r="O365" s="73">
        <v>0</v>
      </c>
      <c r="P365" s="73">
        <v>0</v>
      </c>
      <c r="Q365" s="73">
        <v>4</v>
      </c>
      <c r="R365" s="73">
        <v>9</v>
      </c>
      <c r="S365" s="73">
        <v>0</v>
      </c>
      <c r="T365" s="73">
        <v>8</v>
      </c>
      <c r="U365" s="73">
        <v>4</v>
      </c>
      <c r="V365" s="38" t="s">
        <v>1107</v>
      </c>
      <c r="W365" s="38" t="s">
        <v>1108</v>
      </c>
      <c r="X365" s="38"/>
      <c r="Y365" s="38"/>
      <c r="Z365" s="79"/>
      <c r="AA365" s="38"/>
      <c r="AB365" s="38"/>
      <c r="AC365" s="79"/>
      <c r="AD365" s="38"/>
      <c r="AE365" s="38"/>
      <c r="AF365" s="38"/>
    </row>
    <row r="366" spans="1:32" s="80" customFormat="1" ht="50.1" customHeight="1">
      <c r="A366" s="33">
        <v>361</v>
      </c>
      <c r="B366" s="34">
        <v>8</v>
      </c>
      <c r="C366" s="74" t="s">
        <v>1069</v>
      </c>
      <c r="D366" s="75"/>
      <c r="E366" s="76" t="s">
        <v>1109</v>
      </c>
      <c r="F366" s="76" t="s">
        <v>1078</v>
      </c>
      <c r="G366" s="77">
        <v>29</v>
      </c>
      <c r="H366" s="78"/>
      <c r="I366" s="77" t="s">
        <v>1073</v>
      </c>
      <c r="J366" s="77" t="s">
        <v>1073</v>
      </c>
      <c r="K366" s="77" t="s">
        <v>1073</v>
      </c>
      <c r="L366" s="38"/>
      <c r="M366" s="38" t="s">
        <v>1110</v>
      </c>
      <c r="N366" s="38"/>
      <c r="O366" s="73">
        <v>1</v>
      </c>
      <c r="P366" s="73">
        <v>2</v>
      </c>
      <c r="Q366" s="73">
        <v>6</v>
      </c>
      <c r="R366" s="73">
        <v>8</v>
      </c>
      <c r="S366" s="73">
        <v>0</v>
      </c>
      <c r="T366" s="73">
        <v>12</v>
      </c>
      <c r="U366" s="73">
        <v>1</v>
      </c>
      <c r="V366" s="38" t="s">
        <v>1111</v>
      </c>
      <c r="W366" s="38" t="s">
        <v>1112</v>
      </c>
      <c r="X366" s="38"/>
      <c r="Y366" s="38"/>
      <c r="Z366" s="79"/>
      <c r="AA366" s="38"/>
      <c r="AB366" s="38"/>
      <c r="AC366" s="79"/>
      <c r="AD366" s="38"/>
      <c r="AE366" s="38"/>
      <c r="AF366" s="38"/>
    </row>
    <row r="367" spans="1:32" s="80" customFormat="1" ht="50.1" customHeight="1">
      <c r="A367" s="33">
        <v>362</v>
      </c>
      <c r="B367" s="34">
        <v>8</v>
      </c>
      <c r="C367" s="74" t="s">
        <v>1069</v>
      </c>
      <c r="D367" s="75"/>
      <c r="E367" s="76" t="s">
        <v>1113</v>
      </c>
      <c r="F367" s="76" t="s">
        <v>1078</v>
      </c>
      <c r="G367" s="77"/>
      <c r="H367" s="78"/>
      <c r="I367" s="77"/>
      <c r="J367" s="77" t="s">
        <v>1073</v>
      </c>
      <c r="K367" s="77"/>
      <c r="L367" s="38"/>
      <c r="M367" s="38"/>
      <c r="N367" s="38"/>
      <c r="O367" s="73"/>
      <c r="P367" s="73"/>
      <c r="Q367" s="73"/>
      <c r="R367" s="73"/>
      <c r="S367" s="73"/>
      <c r="T367" s="73"/>
      <c r="U367" s="73"/>
      <c r="V367" s="38"/>
      <c r="W367" s="38" t="s">
        <v>36</v>
      </c>
      <c r="X367" s="38"/>
      <c r="Y367" s="38"/>
      <c r="Z367" s="38"/>
      <c r="AA367" s="38"/>
      <c r="AB367" s="38"/>
      <c r="AC367" s="38"/>
      <c r="AD367" s="38"/>
      <c r="AE367" s="38"/>
      <c r="AF367" s="38"/>
    </row>
    <row r="368" spans="1:32" ht="300" customHeight="1">
      <c r="A368" s="33">
        <v>363</v>
      </c>
      <c r="B368" s="34">
        <v>9</v>
      </c>
      <c r="C368" s="65" t="s">
        <v>1114</v>
      </c>
      <c r="D368" s="36"/>
      <c r="E368" s="37" t="s">
        <v>1115</v>
      </c>
      <c r="F368" s="56" t="s">
        <v>1116</v>
      </c>
      <c r="G368" s="39">
        <v>17</v>
      </c>
      <c r="H368" s="40"/>
      <c r="I368" s="39" t="s">
        <v>775</v>
      </c>
      <c r="J368" s="39" t="s">
        <v>1117</v>
      </c>
      <c r="K368" s="39" t="s">
        <v>1118</v>
      </c>
      <c r="L368" s="41" t="s">
        <v>1119</v>
      </c>
      <c r="M368" s="42" t="s">
        <v>1120</v>
      </c>
      <c r="N368" s="41" t="s">
        <v>462</v>
      </c>
      <c r="O368" s="43"/>
      <c r="P368" s="43">
        <v>3</v>
      </c>
      <c r="Q368" s="43">
        <v>4</v>
      </c>
      <c r="R368" s="43">
        <v>3</v>
      </c>
      <c r="S368" s="43"/>
      <c r="T368" s="43">
        <v>7</v>
      </c>
      <c r="U368" s="43"/>
      <c r="V368" s="42"/>
      <c r="W368" s="42" t="s">
        <v>1121</v>
      </c>
      <c r="X368" s="42" t="s">
        <v>1122</v>
      </c>
      <c r="Y368" s="42" t="s">
        <v>1123</v>
      </c>
      <c r="Z368" s="57" t="str">
        <f>HYPERLINK("#", "https://www.city.kazo.lg.jp/soshiki/sangyoukoyou/hozyokin/35738.html")</f>
        <v>https://www.city.kazo.lg.jp/soshiki/sangyoukoyou/hozyokin/35738.html</v>
      </c>
      <c r="AA368" s="42" t="s">
        <v>1124</v>
      </c>
      <c r="AB368" s="42" t="s">
        <v>1125</v>
      </c>
      <c r="AC368" s="57" t="str">
        <f>HYPERLINK("#", "https://www.city.kazo.lg.jp/soshiki/sangyoukoyou/hozyokin/35784.html")</f>
        <v>https://www.city.kazo.lg.jp/soshiki/sangyoukoyou/hozyokin/35784.html</v>
      </c>
      <c r="AD368" s="42"/>
      <c r="AE368" s="42"/>
      <c r="AF368" s="42"/>
    </row>
    <row r="369" spans="1:32" ht="300" customHeight="1">
      <c r="A369" s="33">
        <v>364</v>
      </c>
      <c r="B369" s="34">
        <v>9</v>
      </c>
      <c r="C369" s="65" t="s">
        <v>1114</v>
      </c>
      <c r="D369" s="36"/>
      <c r="E369" s="37" t="s">
        <v>1126</v>
      </c>
      <c r="F369" s="56" t="s">
        <v>1127</v>
      </c>
      <c r="G369" s="39">
        <v>27</v>
      </c>
      <c r="H369" s="40"/>
      <c r="I369" s="39" t="s">
        <v>1128</v>
      </c>
      <c r="J369" s="39" t="s">
        <v>1117</v>
      </c>
      <c r="K369" s="39" t="s">
        <v>1129</v>
      </c>
      <c r="L369" s="41" t="s">
        <v>1130</v>
      </c>
      <c r="M369" s="42" t="s">
        <v>1120</v>
      </c>
      <c r="N369" s="41" t="s">
        <v>462</v>
      </c>
      <c r="O369" s="43">
        <v>5</v>
      </c>
      <c r="P369" s="43">
        <v>6</v>
      </c>
      <c r="Q369" s="43">
        <v>7</v>
      </c>
      <c r="R369" s="43">
        <v>8</v>
      </c>
      <c r="S369" s="43"/>
      <c r="T369" s="43">
        <v>3</v>
      </c>
      <c r="U369" s="43">
        <v>1</v>
      </c>
      <c r="V369" s="42" t="s">
        <v>1131</v>
      </c>
      <c r="W369" s="42" t="s">
        <v>1132</v>
      </c>
      <c r="X369" s="42" t="s">
        <v>1122</v>
      </c>
      <c r="Y369" s="42" t="s">
        <v>1123</v>
      </c>
      <c r="Z369" s="57" t="str">
        <f>HYPERLINK("#", "https://www.city.kazo.lg.jp/soshiki/sangyoukoyou/hozyokin/35738.html")</f>
        <v>https://www.city.kazo.lg.jp/soshiki/sangyoukoyou/hozyokin/35738.html</v>
      </c>
      <c r="AA369" s="42" t="s">
        <v>1124</v>
      </c>
      <c r="AB369" s="42" t="s">
        <v>1125</v>
      </c>
      <c r="AC369" s="57" t="str">
        <f>HYPERLINK("#", "https://www.city.kazo.lg.jp/soshiki/sangyoukoyou/hozyokin/35784.html")</f>
        <v>https://www.city.kazo.lg.jp/soshiki/sangyoukoyou/hozyokin/35784.html</v>
      </c>
      <c r="AD369" s="42"/>
      <c r="AE369" s="42"/>
      <c r="AF369" s="42"/>
    </row>
    <row r="370" spans="1:32" ht="300" customHeight="1">
      <c r="A370" s="33">
        <v>365</v>
      </c>
      <c r="B370" s="34">
        <v>9</v>
      </c>
      <c r="C370" s="65" t="s">
        <v>1114</v>
      </c>
      <c r="D370" s="36"/>
      <c r="E370" s="37" t="s">
        <v>1133</v>
      </c>
      <c r="F370" s="56" t="s">
        <v>1134</v>
      </c>
      <c r="G370" s="39">
        <v>22</v>
      </c>
      <c r="H370" s="40"/>
      <c r="I370" s="39" t="s">
        <v>1135</v>
      </c>
      <c r="J370" s="39" t="s">
        <v>1136</v>
      </c>
      <c r="K370" s="39" t="s">
        <v>1137</v>
      </c>
      <c r="L370" s="41" t="s">
        <v>1138</v>
      </c>
      <c r="M370" s="42" t="s">
        <v>1139</v>
      </c>
      <c r="N370" s="41" t="s">
        <v>467</v>
      </c>
      <c r="O370" s="43">
        <v>1</v>
      </c>
      <c r="P370" s="43">
        <v>8</v>
      </c>
      <c r="Q370" s="43">
        <v>5</v>
      </c>
      <c r="R370" s="43">
        <v>5</v>
      </c>
      <c r="S370" s="43"/>
      <c r="T370" s="43">
        <v>5</v>
      </c>
      <c r="U370" s="43"/>
      <c r="V370" s="42"/>
      <c r="W370" s="42" t="s">
        <v>1140</v>
      </c>
      <c r="X370" s="42" t="s">
        <v>1122</v>
      </c>
      <c r="Y370" s="42" t="s">
        <v>1123</v>
      </c>
      <c r="Z370" s="57" t="str">
        <f>HYPERLINK("#", "https://www.city.kazo.lg.jp/soshiki/sangyoukoyou/hozyokin/35738.html")</f>
        <v>https://www.city.kazo.lg.jp/soshiki/sangyoukoyou/hozyokin/35738.html</v>
      </c>
      <c r="AA370" s="42" t="s">
        <v>1124</v>
      </c>
      <c r="AB370" s="42" t="s">
        <v>1125</v>
      </c>
      <c r="AC370" s="57" t="str">
        <f>HYPERLINK("#", "https://www.city.kazo.lg.jp/soshiki/sangyoukoyou/hozyokin/35784.html")</f>
        <v>https://www.city.kazo.lg.jp/soshiki/sangyoukoyou/hozyokin/35784.html</v>
      </c>
      <c r="AD370" s="42"/>
      <c r="AE370" s="42"/>
      <c r="AF370" s="42"/>
    </row>
    <row r="371" spans="1:32" ht="300" customHeight="1">
      <c r="A371" s="33">
        <v>366</v>
      </c>
      <c r="B371" s="34">
        <v>9</v>
      </c>
      <c r="C371" s="65" t="s">
        <v>1114</v>
      </c>
      <c r="D371" s="36"/>
      <c r="E371" s="37" t="s">
        <v>1141</v>
      </c>
      <c r="F371" s="56" t="s">
        <v>1142</v>
      </c>
      <c r="G371" s="39">
        <v>19</v>
      </c>
      <c r="H371" s="40"/>
      <c r="I371" s="39" t="s">
        <v>1143</v>
      </c>
      <c r="J371" s="39" t="s">
        <v>1144</v>
      </c>
      <c r="K371" s="39" t="s">
        <v>575</v>
      </c>
      <c r="L371" s="41" t="s">
        <v>1145</v>
      </c>
      <c r="M371" s="42" t="s">
        <v>1146</v>
      </c>
      <c r="N371" s="41"/>
      <c r="O371" s="43">
        <v>2</v>
      </c>
      <c r="P371" s="43">
        <v>5</v>
      </c>
      <c r="Q371" s="43"/>
      <c r="R371" s="43">
        <v>1</v>
      </c>
      <c r="S371" s="43"/>
      <c r="T371" s="43">
        <v>11</v>
      </c>
      <c r="U371" s="43"/>
      <c r="V371" s="42"/>
      <c r="W371" s="42" t="s">
        <v>1147</v>
      </c>
      <c r="X371" s="42" t="s">
        <v>1122</v>
      </c>
      <c r="Y371" s="42" t="s">
        <v>1123</v>
      </c>
      <c r="Z371" s="57" t="str">
        <f>HYPERLINK("#", "https://www.city.kazo.lg.jp/soshiki/sangyoukoyou/hozyokin/35738.html")</f>
        <v>https://www.city.kazo.lg.jp/soshiki/sangyoukoyou/hozyokin/35738.html</v>
      </c>
      <c r="AA371" s="42" t="s">
        <v>1124</v>
      </c>
      <c r="AB371" s="42" t="s">
        <v>1125</v>
      </c>
      <c r="AC371" s="57" t="str">
        <f>HYPERLINK("#", "https://www.city.kazo.lg.jp/soshiki/sangyoukoyou/hozyokin/35784.html")</f>
        <v>https://www.city.kazo.lg.jp/soshiki/sangyoukoyou/hozyokin/35784.html</v>
      </c>
      <c r="AD371" s="42"/>
      <c r="AE371" s="42"/>
      <c r="AF371" s="42"/>
    </row>
    <row r="372" spans="1:32" ht="300" customHeight="1">
      <c r="A372" s="33">
        <v>367</v>
      </c>
      <c r="B372" s="34">
        <v>9</v>
      </c>
      <c r="C372" s="65" t="s">
        <v>1114</v>
      </c>
      <c r="D372" s="36"/>
      <c r="E372" s="37" t="s">
        <v>1148</v>
      </c>
      <c r="F372" s="56" t="s">
        <v>1149</v>
      </c>
      <c r="G372" s="39">
        <v>19</v>
      </c>
      <c r="H372" s="40"/>
      <c r="I372" s="39" t="s">
        <v>636</v>
      </c>
      <c r="J372" s="39" t="s">
        <v>1150</v>
      </c>
      <c r="K372" s="39" t="s">
        <v>1151</v>
      </c>
      <c r="L372" s="41" t="s">
        <v>1152</v>
      </c>
      <c r="M372" s="42"/>
      <c r="N372" s="41" t="s">
        <v>455</v>
      </c>
      <c r="O372" s="43">
        <v>10</v>
      </c>
      <c r="P372" s="43">
        <v>6</v>
      </c>
      <c r="Q372" s="43"/>
      <c r="R372" s="43">
        <v>1</v>
      </c>
      <c r="S372" s="43"/>
      <c r="T372" s="43">
        <v>2</v>
      </c>
      <c r="U372" s="43"/>
      <c r="V372" s="42"/>
      <c r="W372" s="42" t="s">
        <v>1153</v>
      </c>
      <c r="X372" s="42" t="s">
        <v>1122</v>
      </c>
      <c r="Y372" s="42" t="s">
        <v>1123</v>
      </c>
      <c r="Z372" s="57" t="str">
        <f>HYPERLINK("#", "https://www.city.kazo.lg.jp/soshiki/sangyoukoyou/hozyokin/35738.html")</f>
        <v>https://www.city.kazo.lg.jp/soshiki/sangyoukoyou/hozyokin/35738.html</v>
      </c>
      <c r="AA372" s="42" t="s">
        <v>1124</v>
      </c>
      <c r="AB372" s="42" t="s">
        <v>1125</v>
      </c>
      <c r="AC372" s="57" t="str">
        <f>HYPERLINK("#", "https://www.city.kazo.lg.jp/soshiki/sangyoukoyou/hozyokin/35784.html")</f>
        <v>https://www.city.kazo.lg.jp/soshiki/sangyoukoyou/hozyokin/35784.html</v>
      </c>
      <c r="AD372" s="42"/>
      <c r="AE372" s="42"/>
      <c r="AF372" s="42"/>
    </row>
    <row r="373" spans="1:32" ht="300" customHeight="1">
      <c r="A373" s="33">
        <v>368</v>
      </c>
      <c r="B373" s="34">
        <v>10</v>
      </c>
      <c r="C373" s="65" t="s">
        <v>1154</v>
      </c>
      <c r="D373" s="36"/>
      <c r="E373" s="37" t="s">
        <v>1155</v>
      </c>
      <c r="F373" s="56" t="s">
        <v>1156</v>
      </c>
      <c r="G373" s="39">
        <v>27</v>
      </c>
      <c r="H373" s="40"/>
      <c r="I373" s="39">
        <v>2</v>
      </c>
      <c r="J373" s="39"/>
      <c r="K373" s="55">
        <v>15000</v>
      </c>
      <c r="L373" s="41"/>
      <c r="M373" s="42"/>
      <c r="N373" s="41"/>
      <c r="O373" s="43">
        <v>7</v>
      </c>
      <c r="P373" s="43"/>
      <c r="Q373" s="43">
        <v>8</v>
      </c>
      <c r="R373" s="43">
        <v>10</v>
      </c>
      <c r="S373" s="43"/>
      <c r="T373" s="43">
        <v>2</v>
      </c>
      <c r="U373" s="43"/>
      <c r="V373" s="42"/>
      <c r="W373" s="42" t="s">
        <v>1157</v>
      </c>
      <c r="X373" s="42" t="s">
        <v>1158</v>
      </c>
      <c r="Y373" s="42" t="s">
        <v>1159</v>
      </c>
      <c r="Z373" s="57" t="str">
        <f t="shared" ref="Z373:Z388" si="13">HYPERLINK("#", "https://www.city.honjo.lg.jp/soshiki/keizaikankyo/shoukoukankou/tantoujouhou/1375760269184.html")</f>
        <v>https://www.city.honjo.lg.jp/soshiki/keizaikankyo/shoukoukankou/tantoujouhou/1375760269184.html</v>
      </c>
      <c r="AA373" s="42"/>
      <c r="AB373" s="42"/>
      <c r="AC373" s="42"/>
      <c r="AD373" s="42"/>
      <c r="AE373" s="42"/>
      <c r="AF373" s="42"/>
    </row>
    <row r="374" spans="1:32" ht="300" customHeight="1">
      <c r="A374" s="33">
        <v>369</v>
      </c>
      <c r="B374" s="34">
        <v>10</v>
      </c>
      <c r="C374" s="65" t="s">
        <v>1154</v>
      </c>
      <c r="D374" s="36"/>
      <c r="E374" s="37" t="s">
        <v>1160</v>
      </c>
      <c r="F374" s="56" t="s">
        <v>1161</v>
      </c>
      <c r="G374" s="39">
        <v>17</v>
      </c>
      <c r="H374" s="40"/>
      <c r="I374" s="39">
        <v>4</v>
      </c>
      <c r="J374" s="39"/>
      <c r="K374" s="55">
        <v>20000</v>
      </c>
      <c r="L374" s="41"/>
      <c r="M374" s="42"/>
      <c r="N374" s="41"/>
      <c r="O374" s="43">
        <v>5</v>
      </c>
      <c r="P374" s="43"/>
      <c r="Q374" s="43">
        <v>4</v>
      </c>
      <c r="R374" s="43">
        <v>8</v>
      </c>
      <c r="S374" s="43"/>
      <c r="T374" s="43"/>
      <c r="U374" s="43"/>
      <c r="V374" s="42"/>
      <c r="W374" s="42" t="s">
        <v>1162</v>
      </c>
      <c r="X374" s="42" t="s">
        <v>1158</v>
      </c>
      <c r="Y374" s="42" t="s">
        <v>1159</v>
      </c>
      <c r="Z374" s="57" t="str">
        <f t="shared" si="13"/>
        <v>https://www.city.honjo.lg.jp/soshiki/keizaikankyo/shoukoukankou/tantoujouhou/1375760269184.html</v>
      </c>
      <c r="AA374" s="42"/>
      <c r="AB374" s="42"/>
      <c r="AC374" s="42"/>
      <c r="AD374" s="42"/>
      <c r="AE374" s="42"/>
      <c r="AF374" s="42"/>
    </row>
    <row r="375" spans="1:32" ht="300" customHeight="1">
      <c r="A375" s="33">
        <v>370</v>
      </c>
      <c r="B375" s="34">
        <v>10</v>
      </c>
      <c r="C375" s="65" t="s">
        <v>1154</v>
      </c>
      <c r="D375" s="36"/>
      <c r="E375" s="37" t="s">
        <v>1163</v>
      </c>
      <c r="F375" s="56" t="s">
        <v>1164</v>
      </c>
      <c r="G375" s="39">
        <v>18</v>
      </c>
      <c r="H375" s="40"/>
      <c r="I375" s="39">
        <v>1</v>
      </c>
      <c r="J375" s="39"/>
      <c r="K375" s="55">
        <v>6000</v>
      </c>
      <c r="L375" s="41"/>
      <c r="M375" s="42"/>
      <c r="N375" s="41"/>
      <c r="O375" s="43">
        <v>12</v>
      </c>
      <c r="P375" s="43"/>
      <c r="Q375" s="43">
        <v>1</v>
      </c>
      <c r="R375" s="43">
        <v>5</v>
      </c>
      <c r="S375" s="43"/>
      <c r="T375" s="43"/>
      <c r="U375" s="43"/>
      <c r="V375" s="42"/>
      <c r="W375" s="42" t="s">
        <v>1165</v>
      </c>
      <c r="X375" s="42" t="s">
        <v>1158</v>
      </c>
      <c r="Y375" s="42" t="s">
        <v>1159</v>
      </c>
      <c r="Z375" s="57" t="str">
        <f t="shared" si="13"/>
        <v>https://www.city.honjo.lg.jp/soshiki/keizaikankyo/shoukoukankou/tantoujouhou/1375760269184.html</v>
      </c>
      <c r="AA375" s="42"/>
      <c r="AB375" s="42"/>
      <c r="AC375" s="42"/>
      <c r="AD375" s="42"/>
      <c r="AE375" s="42"/>
      <c r="AF375" s="42"/>
    </row>
    <row r="376" spans="1:32" ht="300" customHeight="1">
      <c r="A376" s="33">
        <v>371</v>
      </c>
      <c r="B376" s="34">
        <v>10</v>
      </c>
      <c r="C376" s="65" t="s">
        <v>1154</v>
      </c>
      <c r="D376" s="36"/>
      <c r="E376" s="37" t="s">
        <v>1166</v>
      </c>
      <c r="F376" s="56" t="s">
        <v>1167</v>
      </c>
      <c r="G376" s="39">
        <v>24</v>
      </c>
      <c r="H376" s="40"/>
      <c r="I376" s="39">
        <v>5</v>
      </c>
      <c r="J376" s="39"/>
      <c r="K376" s="55">
        <v>18000</v>
      </c>
      <c r="L376" s="41"/>
      <c r="M376" s="42"/>
      <c r="N376" s="41"/>
      <c r="O376" s="43">
        <v>6</v>
      </c>
      <c r="P376" s="43"/>
      <c r="Q376" s="43">
        <v>10</v>
      </c>
      <c r="R376" s="43">
        <v>8</v>
      </c>
      <c r="S376" s="43"/>
      <c r="T376" s="43"/>
      <c r="U376" s="43"/>
      <c r="V376" s="42"/>
      <c r="W376" s="42" t="s">
        <v>1157</v>
      </c>
      <c r="X376" s="42" t="s">
        <v>1158</v>
      </c>
      <c r="Y376" s="42" t="s">
        <v>1159</v>
      </c>
      <c r="Z376" s="57" t="str">
        <f t="shared" si="13"/>
        <v>https://www.city.honjo.lg.jp/soshiki/keizaikankyo/shoukoukankou/tantoujouhou/1375760269184.html</v>
      </c>
      <c r="AA376" s="42"/>
      <c r="AB376" s="42"/>
      <c r="AC376" s="42"/>
      <c r="AD376" s="42"/>
      <c r="AE376" s="42"/>
      <c r="AF376" s="42"/>
    </row>
    <row r="377" spans="1:32" ht="300" customHeight="1">
      <c r="A377" s="33">
        <v>372</v>
      </c>
      <c r="B377" s="34">
        <v>10</v>
      </c>
      <c r="C377" s="65" t="s">
        <v>1154</v>
      </c>
      <c r="D377" s="36"/>
      <c r="E377" s="37" t="s">
        <v>1168</v>
      </c>
      <c r="F377" s="56" t="s">
        <v>1169</v>
      </c>
      <c r="G377" s="39">
        <v>8</v>
      </c>
      <c r="H377" s="40"/>
      <c r="I377" s="39">
        <v>1</v>
      </c>
      <c r="J377" s="39" t="s">
        <v>1170</v>
      </c>
      <c r="K377" s="55">
        <v>5000</v>
      </c>
      <c r="L377" s="41"/>
      <c r="M377" s="42" t="s">
        <v>1171</v>
      </c>
      <c r="N377" s="41"/>
      <c r="O377" s="43">
        <v>3</v>
      </c>
      <c r="P377" s="43"/>
      <c r="Q377" s="43">
        <v>1</v>
      </c>
      <c r="R377" s="43">
        <v>4</v>
      </c>
      <c r="S377" s="43"/>
      <c r="T377" s="43"/>
      <c r="U377" s="43"/>
      <c r="V377" s="42"/>
      <c r="W377" s="42" t="s">
        <v>1157</v>
      </c>
      <c r="X377" s="42" t="s">
        <v>1158</v>
      </c>
      <c r="Y377" s="42" t="s">
        <v>1159</v>
      </c>
      <c r="Z377" s="57" t="str">
        <f t="shared" si="13"/>
        <v>https://www.city.honjo.lg.jp/soshiki/keizaikankyo/shoukoukankou/tantoujouhou/1375760269184.html</v>
      </c>
      <c r="AA377" s="42"/>
      <c r="AB377" s="42"/>
      <c r="AC377" s="42"/>
      <c r="AD377" s="42"/>
      <c r="AE377" s="42"/>
      <c r="AF377" s="42"/>
    </row>
    <row r="378" spans="1:32" ht="300" customHeight="1">
      <c r="A378" s="33">
        <v>373</v>
      </c>
      <c r="B378" s="34">
        <v>10</v>
      </c>
      <c r="C378" s="65" t="s">
        <v>1154</v>
      </c>
      <c r="D378" s="36"/>
      <c r="E378" s="37" t="s">
        <v>1172</v>
      </c>
      <c r="F378" s="56" t="s">
        <v>1173</v>
      </c>
      <c r="G378" s="39">
        <v>15</v>
      </c>
      <c r="H378" s="40"/>
      <c r="I378" s="39">
        <v>1</v>
      </c>
      <c r="J378" s="39"/>
      <c r="K378" s="55">
        <v>8000</v>
      </c>
      <c r="L378" s="41"/>
      <c r="M378" s="42"/>
      <c r="N378" s="41"/>
      <c r="O378" s="43">
        <v>8</v>
      </c>
      <c r="P378" s="43"/>
      <c r="Q378" s="43">
        <v>2</v>
      </c>
      <c r="R378" s="43">
        <v>5</v>
      </c>
      <c r="S378" s="43"/>
      <c r="T378" s="43"/>
      <c r="U378" s="43"/>
      <c r="V378" s="42"/>
      <c r="W378" s="42" t="s">
        <v>36</v>
      </c>
      <c r="X378" s="42" t="s">
        <v>1158</v>
      </c>
      <c r="Y378" s="42" t="s">
        <v>1159</v>
      </c>
      <c r="Z378" s="57" t="str">
        <f t="shared" si="13"/>
        <v>https://www.city.honjo.lg.jp/soshiki/keizaikankyo/shoukoukankou/tantoujouhou/1375760269184.html</v>
      </c>
      <c r="AA378" s="42"/>
      <c r="AB378" s="42"/>
      <c r="AC378" s="42"/>
      <c r="AD378" s="42"/>
      <c r="AE378" s="42"/>
      <c r="AF378" s="42"/>
    </row>
    <row r="379" spans="1:32" ht="300" customHeight="1">
      <c r="A379" s="33">
        <v>374</v>
      </c>
      <c r="B379" s="34">
        <v>10</v>
      </c>
      <c r="C379" s="65" t="s">
        <v>1154</v>
      </c>
      <c r="D379" s="36"/>
      <c r="E379" s="37" t="s">
        <v>1174</v>
      </c>
      <c r="F379" s="56" t="s">
        <v>1175</v>
      </c>
      <c r="G379" s="39">
        <v>18</v>
      </c>
      <c r="H379" s="40"/>
      <c r="I379" s="39">
        <v>12</v>
      </c>
      <c r="J379" s="39"/>
      <c r="K379" s="55">
        <v>12000</v>
      </c>
      <c r="L379" s="41"/>
      <c r="M379" s="42"/>
      <c r="N379" s="41"/>
      <c r="O379" s="43">
        <v>8</v>
      </c>
      <c r="P379" s="43"/>
      <c r="Q379" s="43">
        <v>1</v>
      </c>
      <c r="R379" s="43">
        <v>9</v>
      </c>
      <c r="S379" s="43"/>
      <c r="T379" s="43"/>
      <c r="U379" s="43"/>
      <c r="V379" s="42"/>
      <c r="W379" s="42" t="s">
        <v>36</v>
      </c>
      <c r="X379" s="42" t="s">
        <v>1158</v>
      </c>
      <c r="Y379" s="42" t="s">
        <v>1159</v>
      </c>
      <c r="Z379" s="57" t="str">
        <f t="shared" si="13"/>
        <v>https://www.city.honjo.lg.jp/soshiki/keizaikankyo/shoukoukankou/tantoujouhou/1375760269184.html</v>
      </c>
      <c r="AA379" s="42"/>
      <c r="AB379" s="42"/>
      <c r="AC379" s="42"/>
      <c r="AD379" s="42"/>
      <c r="AE379" s="42"/>
      <c r="AF379" s="42"/>
    </row>
    <row r="380" spans="1:32" ht="300" customHeight="1">
      <c r="A380" s="33">
        <v>375</v>
      </c>
      <c r="B380" s="34">
        <v>10</v>
      </c>
      <c r="C380" s="65" t="s">
        <v>1154</v>
      </c>
      <c r="D380" s="36"/>
      <c r="E380" s="37" t="s">
        <v>1176</v>
      </c>
      <c r="F380" s="56" t="s">
        <v>1177</v>
      </c>
      <c r="G380" s="39">
        <v>16</v>
      </c>
      <c r="H380" s="40"/>
      <c r="I380" s="39">
        <v>4</v>
      </c>
      <c r="J380" s="39" t="s">
        <v>1178</v>
      </c>
      <c r="K380" s="55">
        <v>6000</v>
      </c>
      <c r="L380" s="41"/>
      <c r="M380" s="42" t="s">
        <v>1179</v>
      </c>
      <c r="N380" s="41"/>
      <c r="O380" s="43">
        <v>8</v>
      </c>
      <c r="P380" s="43"/>
      <c r="Q380" s="43">
        <v>5</v>
      </c>
      <c r="R380" s="43">
        <v>3</v>
      </c>
      <c r="S380" s="43"/>
      <c r="T380" s="43"/>
      <c r="U380" s="43"/>
      <c r="V380" s="42"/>
      <c r="W380" s="42" t="s">
        <v>1180</v>
      </c>
      <c r="X380" s="42" t="s">
        <v>1158</v>
      </c>
      <c r="Y380" s="42" t="s">
        <v>1159</v>
      </c>
      <c r="Z380" s="57" t="str">
        <f t="shared" si="13"/>
        <v>https://www.city.honjo.lg.jp/soshiki/keizaikankyo/shoukoukankou/tantoujouhou/1375760269184.html</v>
      </c>
      <c r="AA380" s="42"/>
      <c r="AB380" s="42"/>
      <c r="AC380" s="42"/>
      <c r="AD380" s="42"/>
      <c r="AE380" s="42"/>
      <c r="AF380" s="42"/>
    </row>
    <row r="381" spans="1:32" ht="300" customHeight="1">
      <c r="A381" s="33">
        <v>376</v>
      </c>
      <c r="B381" s="34">
        <v>10</v>
      </c>
      <c r="C381" s="65" t="s">
        <v>1154</v>
      </c>
      <c r="D381" s="36"/>
      <c r="E381" s="37" t="s">
        <v>1181</v>
      </c>
      <c r="F381" s="56" t="s">
        <v>1177</v>
      </c>
      <c r="G381" s="39">
        <v>14</v>
      </c>
      <c r="H381" s="40"/>
      <c r="I381" s="39">
        <v>4</v>
      </c>
      <c r="J381" s="39"/>
      <c r="K381" s="55">
        <v>8400</v>
      </c>
      <c r="L381" s="41"/>
      <c r="M381" s="42"/>
      <c r="N381" s="41"/>
      <c r="O381" s="43">
        <v>9</v>
      </c>
      <c r="P381" s="43"/>
      <c r="Q381" s="43"/>
      <c r="R381" s="43">
        <v>5</v>
      </c>
      <c r="S381" s="43"/>
      <c r="T381" s="43"/>
      <c r="U381" s="43"/>
      <c r="V381" s="42"/>
      <c r="W381" s="42" t="s">
        <v>36</v>
      </c>
      <c r="X381" s="42" t="s">
        <v>1158</v>
      </c>
      <c r="Y381" s="42" t="s">
        <v>1159</v>
      </c>
      <c r="Z381" s="57" t="str">
        <f t="shared" si="13"/>
        <v>https://www.city.honjo.lg.jp/soshiki/keizaikankyo/shoukoukankou/tantoujouhou/1375760269184.html</v>
      </c>
      <c r="AA381" s="42"/>
      <c r="AB381" s="42"/>
      <c r="AC381" s="42"/>
      <c r="AD381" s="42"/>
      <c r="AE381" s="42"/>
      <c r="AF381" s="42"/>
    </row>
    <row r="382" spans="1:32" ht="300" customHeight="1">
      <c r="A382" s="33">
        <v>377</v>
      </c>
      <c r="B382" s="34">
        <v>10</v>
      </c>
      <c r="C382" s="65" t="s">
        <v>1154</v>
      </c>
      <c r="D382" s="36"/>
      <c r="E382" s="37" t="s">
        <v>1182</v>
      </c>
      <c r="F382" s="56" t="s">
        <v>1183</v>
      </c>
      <c r="G382" s="39">
        <v>35</v>
      </c>
      <c r="H382" s="40"/>
      <c r="I382" s="39">
        <v>6</v>
      </c>
      <c r="J382" s="39"/>
      <c r="K382" s="55">
        <v>12000</v>
      </c>
      <c r="L382" s="41"/>
      <c r="M382" s="42"/>
      <c r="N382" s="41"/>
      <c r="O382" s="43">
        <v>9</v>
      </c>
      <c r="P382" s="43"/>
      <c r="Q382" s="43">
        <v>13</v>
      </c>
      <c r="R382" s="43">
        <v>13</v>
      </c>
      <c r="S382" s="43"/>
      <c r="T382" s="43"/>
      <c r="U382" s="43"/>
      <c r="V382" s="42"/>
      <c r="W382" s="42" t="s">
        <v>1184</v>
      </c>
      <c r="X382" s="42" t="s">
        <v>1158</v>
      </c>
      <c r="Y382" s="42" t="s">
        <v>1159</v>
      </c>
      <c r="Z382" s="57" t="str">
        <f t="shared" si="13"/>
        <v>https://www.city.honjo.lg.jp/soshiki/keizaikankyo/shoukoukankou/tantoujouhou/1375760269184.html</v>
      </c>
      <c r="AA382" s="42"/>
      <c r="AB382" s="42"/>
      <c r="AC382" s="42"/>
      <c r="AD382" s="42"/>
      <c r="AE382" s="42"/>
      <c r="AF382" s="42"/>
    </row>
    <row r="383" spans="1:32" ht="300" customHeight="1">
      <c r="A383" s="33">
        <v>378</v>
      </c>
      <c r="B383" s="34">
        <v>10</v>
      </c>
      <c r="C383" s="65" t="s">
        <v>1154</v>
      </c>
      <c r="D383" s="36"/>
      <c r="E383" s="37" t="s">
        <v>1185</v>
      </c>
      <c r="F383" s="56" t="s">
        <v>1186</v>
      </c>
      <c r="G383" s="39">
        <v>16</v>
      </c>
      <c r="H383" s="40"/>
      <c r="I383" s="39">
        <v>1</v>
      </c>
      <c r="J383" s="39"/>
      <c r="K383" s="55">
        <v>6000</v>
      </c>
      <c r="L383" s="41"/>
      <c r="M383" s="42" t="s">
        <v>1187</v>
      </c>
      <c r="N383" s="41"/>
      <c r="O383" s="43">
        <v>5</v>
      </c>
      <c r="P383" s="43"/>
      <c r="Q383" s="43">
        <v>2</v>
      </c>
      <c r="R383" s="43">
        <v>8</v>
      </c>
      <c r="S383" s="43">
        <v>1</v>
      </c>
      <c r="T383" s="43"/>
      <c r="U383" s="43"/>
      <c r="V383" s="42" t="s">
        <v>1188</v>
      </c>
      <c r="W383" s="42" t="s">
        <v>1189</v>
      </c>
      <c r="X383" s="42" t="s">
        <v>1158</v>
      </c>
      <c r="Y383" s="42" t="s">
        <v>1159</v>
      </c>
      <c r="Z383" s="57" t="str">
        <f t="shared" si="13"/>
        <v>https://www.city.honjo.lg.jp/soshiki/keizaikankyo/shoukoukankou/tantoujouhou/1375760269184.html</v>
      </c>
      <c r="AA383" s="42"/>
      <c r="AB383" s="42"/>
      <c r="AC383" s="42"/>
      <c r="AD383" s="42"/>
      <c r="AE383" s="42"/>
      <c r="AF383" s="42"/>
    </row>
    <row r="384" spans="1:32" ht="300" customHeight="1">
      <c r="A384" s="33">
        <v>379</v>
      </c>
      <c r="B384" s="34">
        <v>10</v>
      </c>
      <c r="C384" s="65" t="s">
        <v>1154</v>
      </c>
      <c r="D384" s="36"/>
      <c r="E384" s="37" t="s">
        <v>1190</v>
      </c>
      <c r="F384" s="56" t="s">
        <v>1191</v>
      </c>
      <c r="G384" s="39">
        <v>22</v>
      </c>
      <c r="H384" s="40"/>
      <c r="I384" s="39"/>
      <c r="J384" s="39"/>
      <c r="K384" s="39"/>
      <c r="L384" s="41"/>
      <c r="M384" s="42" t="s">
        <v>1192</v>
      </c>
      <c r="N384" s="41"/>
      <c r="O384" s="43">
        <v>3</v>
      </c>
      <c r="P384" s="43"/>
      <c r="Q384" s="43">
        <v>5</v>
      </c>
      <c r="R384" s="43">
        <v>14</v>
      </c>
      <c r="S384" s="43"/>
      <c r="T384" s="43"/>
      <c r="U384" s="43"/>
      <c r="V384" s="42"/>
      <c r="W384" s="42" t="s">
        <v>36</v>
      </c>
      <c r="X384" s="42" t="s">
        <v>1158</v>
      </c>
      <c r="Y384" s="42" t="s">
        <v>1159</v>
      </c>
      <c r="Z384" s="57" t="str">
        <f t="shared" si="13"/>
        <v>https://www.city.honjo.lg.jp/soshiki/keizaikankyo/shoukoukankou/tantoujouhou/1375760269184.html</v>
      </c>
      <c r="AA384" s="42"/>
      <c r="AB384" s="42"/>
      <c r="AC384" s="42"/>
      <c r="AD384" s="42"/>
      <c r="AE384" s="42"/>
      <c r="AF384" s="42"/>
    </row>
    <row r="385" spans="1:32" ht="300" customHeight="1">
      <c r="A385" s="33">
        <v>380</v>
      </c>
      <c r="B385" s="34">
        <v>10</v>
      </c>
      <c r="C385" s="65" t="s">
        <v>1154</v>
      </c>
      <c r="D385" s="36"/>
      <c r="E385" s="37" t="s">
        <v>1193</v>
      </c>
      <c r="F385" s="56" t="s">
        <v>1194</v>
      </c>
      <c r="G385" s="39">
        <v>15</v>
      </c>
      <c r="H385" s="40"/>
      <c r="I385" s="39"/>
      <c r="J385" s="39"/>
      <c r="K385" s="55">
        <v>4000</v>
      </c>
      <c r="L385" s="41"/>
      <c r="M385" s="42"/>
      <c r="N385" s="41"/>
      <c r="O385" s="43">
        <v>2</v>
      </c>
      <c r="P385" s="43"/>
      <c r="Q385" s="43">
        <v>4</v>
      </c>
      <c r="R385" s="43">
        <v>9</v>
      </c>
      <c r="S385" s="43"/>
      <c r="T385" s="43"/>
      <c r="U385" s="43"/>
      <c r="V385" s="42"/>
      <c r="W385" s="42" t="s">
        <v>36</v>
      </c>
      <c r="X385" s="42" t="s">
        <v>1158</v>
      </c>
      <c r="Y385" s="42" t="s">
        <v>1159</v>
      </c>
      <c r="Z385" s="57" t="str">
        <f t="shared" si="13"/>
        <v>https://www.city.honjo.lg.jp/soshiki/keizaikankyo/shoukoukankou/tantoujouhou/1375760269184.html</v>
      </c>
      <c r="AA385" s="42"/>
      <c r="AB385" s="42"/>
      <c r="AC385" s="42"/>
      <c r="AD385" s="42"/>
      <c r="AE385" s="42"/>
      <c r="AF385" s="42"/>
    </row>
    <row r="386" spans="1:32" ht="300" customHeight="1">
      <c r="A386" s="33">
        <v>381</v>
      </c>
      <c r="B386" s="34">
        <v>10</v>
      </c>
      <c r="C386" s="65" t="s">
        <v>1154</v>
      </c>
      <c r="D386" s="36"/>
      <c r="E386" s="37" t="s">
        <v>1044</v>
      </c>
      <c r="F386" s="56" t="s">
        <v>1195</v>
      </c>
      <c r="G386" s="39">
        <v>12</v>
      </c>
      <c r="H386" s="40"/>
      <c r="I386" s="39">
        <v>2</v>
      </c>
      <c r="J386" s="39" t="s">
        <v>1196</v>
      </c>
      <c r="K386" s="55">
        <v>4800</v>
      </c>
      <c r="L386" s="41"/>
      <c r="M386" s="42" t="s">
        <v>1197</v>
      </c>
      <c r="N386" s="41"/>
      <c r="O386" s="43">
        <v>6</v>
      </c>
      <c r="P386" s="43"/>
      <c r="Q386" s="43">
        <v>2</v>
      </c>
      <c r="R386" s="43">
        <v>4</v>
      </c>
      <c r="S386" s="43"/>
      <c r="T386" s="43"/>
      <c r="U386" s="43"/>
      <c r="V386" s="42"/>
      <c r="W386" s="42" t="s">
        <v>1198</v>
      </c>
      <c r="X386" s="42" t="s">
        <v>1158</v>
      </c>
      <c r="Y386" s="42" t="s">
        <v>1159</v>
      </c>
      <c r="Z386" s="57" t="str">
        <f t="shared" si="13"/>
        <v>https://www.city.honjo.lg.jp/soshiki/keizaikankyo/shoukoukankou/tantoujouhou/1375760269184.html</v>
      </c>
      <c r="AA386" s="42"/>
      <c r="AB386" s="42"/>
      <c r="AC386" s="42"/>
      <c r="AD386" s="42"/>
      <c r="AE386" s="42"/>
      <c r="AF386" s="42"/>
    </row>
    <row r="387" spans="1:32" ht="300" customHeight="1">
      <c r="A387" s="33">
        <v>382</v>
      </c>
      <c r="B387" s="34">
        <v>10</v>
      </c>
      <c r="C387" s="65" t="s">
        <v>1154</v>
      </c>
      <c r="D387" s="36"/>
      <c r="E387" s="37" t="s">
        <v>1199</v>
      </c>
      <c r="F387" s="56" t="s">
        <v>1200</v>
      </c>
      <c r="G387" s="39">
        <v>24</v>
      </c>
      <c r="H387" s="40"/>
      <c r="I387" s="39"/>
      <c r="J387" s="39"/>
      <c r="K387" s="55">
        <v>6000</v>
      </c>
      <c r="L387" s="41"/>
      <c r="M387" s="42"/>
      <c r="N387" s="41"/>
      <c r="O387" s="43">
        <v>4</v>
      </c>
      <c r="P387" s="43">
        <v>3</v>
      </c>
      <c r="Q387" s="43">
        <v>1</v>
      </c>
      <c r="R387" s="43">
        <v>15</v>
      </c>
      <c r="S387" s="43"/>
      <c r="T387" s="43">
        <v>1</v>
      </c>
      <c r="U387" s="43"/>
      <c r="V387" s="42"/>
      <c r="W387" s="42" t="s">
        <v>1201</v>
      </c>
      <c r="X387" s="42" t="s">
        <v>1158</v>
      </c>
      <c r="Y387" s="42" t="s">
        <v>1159</v>
      </c>
      <c r="Z387" s="57" t="str">
        <f t="shared" si="13"/>
        <v>https://www.city.honjo.lg.jp/soshiki/keizaikankyo/shoukoukankou/tantoujouhou/1375760269184.html</v>
      </c>
      <c r="AA387" s="42"/>
      <c r="AB387" s="42"/>
      <c r="AC387" s="42"/>
      <c r="AD387" s="42"/>
      <c r="AE387" s="42"/>
      <c r="AF387" s="42"/>
    </row>
    <row r="388" spans="1:32" ht="300" customHeight="1">
      <c r="A388" s="33">
        <v>383</v>
      </c>
      <c r="B388" s="34">
        <v>10</v>
      </c>
      <c r="C388" s="65" t="s">
        <v>1154</v>
      </c>
      <c r="D388" s="36"/>
      <c r="E388" s="37" t="s">
        <v>1202</v>
      </c>
      <c r="F388" s="56" t="s">
        <v>1203</v>
      </c>
      <c r="G388" s="39">
        <v>20</v>
      </c>
      <c r="H388" s="40"/>
      <c r="I388" s="39">
        <v>3</v>
      </c>
      <c r="J388" s="39"/>
      <c r="K388" s="55">
        <v>12000</v>
      </c>
      <c r="L388" s="41"/>
      <c r="M388" s="42"/>
      <c r="N388" s="41"/>
      <c r="O388" s="43">
        <v>4</v>
      </c>
      <c r="P388" s="43"/>
      <c r="Q388" s="43">
        <v>1</v>
      </c>
      <c r="R388" s="43">
        <v>14</v>
      </c>
      <c r="S388" s="43"/>
      <c r="T388" s="43">
        <v>1</v>
      </c>
      <c r="U388" s="43"/>
      <c r="V388" s="42"/>
      <c r="W388" s="42" t="s">
        <v>1204</v>
      </c>
      <c r="X388" s="42" t="s">
        <v>1158</v>
      </c>
      <c r="Y388" s="42" t="s">
        <v>1159</v>
      </c>
      <c r="Z388" s="57" t="str">
        <f t="shared" si="13"/>
        <v>https://www.city.honjo.lg.jp/soshiki/keizaikankyo/shoukoukankou/tantoujouhou/1375760269184.html</v>
      </c>
      <c r="AA388" s="42"/>
      <c r="AB388" s="42"/>
      <c r="AC388" s="42"/>
      <c r="AD388" s="42"/>
      <c r="AE388" s="42"/>
      <c r="AF388" s="42"/>
    </row>
    <row r="389" spans="1:32" ht="50.1" customHeight="1">
      <c r="A389" s="33">
        <v>384</v>
      </c>
      <c r="B389" s="34">
        <v>10</v>
      </c>
      <c r="C389" s="81" t="s">
        <v>1154</v>
      </c>
      <c r="D389" s="82"/>
      <c r="E389" s="44" t="s">
        <v>1205</v>
      </c>
      <c r="F389" s="56" t="s">
        <v>1206</v>
      </c>
      <c r="G389" s="39"/>
      <c r="H389" s="40"/>
      <c r="I389" s="39"/>
      <c r="J389" s="39"/>
      <c r="K389" s="39"/>
      <c r="L389" s="41"/>
      <c r="M389" s="42"/>
      <c r="N389" s="41"/>
      <c r="O389" s="43"/>
      <c r="P389" s="43"/>
      <c r="Q389" s="43"/>
      <c r="R389" s="43"/>
      <c r="S389" s="43"/>
      <c r="T389" s="43"/>
      <c r="U389" s="43"/>
      <c r="V389" s="42"/>
      <c r="W389" s="42" t="s">
        <v>36</v>
      </c>
      <c r="X389" s="42"/>
      <c r="Y389" s="42"/>
      <c r="Z389" s="42"/>
      <c r="AA389" s="42"/>
      <c r="AB389" s="42"/>
      <c r="AC389" s="42"/>
      <c r="AD389" s="42"/>
      <c r="AE389" s="42"/>
      <c r="AF389" s="42"/>
    </row>
    <row r="390" spans="1:32" ht="50.1" customHeight="1">
      <c r="A390" s="33">
        <v>385</v>
      </c>
      <c r="B390" s="34">
        <v>11</v>
      </c>
      <c r="C390" s="65" t="s">
        <v>1207</v>
      </c>
      <c r="D390" s="36"/>
      <c r="E390" s="37" t="s">
        <v>1208</v>
      </c>
      <c r="F390" s="83" t="s">
        <v>1209</v>
      </c>
      <c r="G390" s="39">
        <v>162</v>
      </c>
      <c r="H390" s="40"/>
      <c r="I390" s="39" t="s">
        <v>1210</v>
      </c>
      <c r="J390" s="39"/>
      <c r="K390" s="39">
        <v>0</v>
      </c>
      <c r="L390" s="41" t="s">
        <v>1211</v>
      </c>
      <c r="M390" s="42"/>
      <c r="N390" s="41" t="s">
        <v>1212</v>
      </c>
      <c r="O390" s="43">
        <v>24</v>
      </c>
      <c r="P390" s="43">
        <v>5</v>
      </c>
      <c r="Q390" s="43">
        <v>17</v>
      </c>
      <c r="R390" s="43">
        <v>14</v>
      </c>
      <c r="S390" s="43">
        <v>5</v>
      </c>
      <c r="T390" s="43">
        <v>91</v>
      </c>
      <c r="U390" s="43">
        <v>3</v>
      </c>
      <c r="V390" s="42" t="s">
        <v>1213</v>
      </c>
      <c r="W390" s="42" t="s">
        <v>1214</v>
      </c>
      <c r="X390" s="42"/>
      <c r="Y390" s="42"/>
      <c r="Z390" s="42"/>
      <c r="AA390" s="38"/>
      <c r="AB390" s="38"/>
      <c r="AC390" s="38"/>
      <c r="AD390" s="38"/>
      <c r="AE390" s="38"/>
      <c r="AF390" s="38"/>
    </row>
    <row r="391" spans="1:32" ht="300" customHeight="1">
      <c r="A391" s="33">
        <v>386</v>
      </c>
      <c r="B391" s="34">
        <v>11</v>
      </c>
      <c r="C391" s="65" t="s">
        <v>1207</v>
      </c>
      <c r="D391" s="36"/>
      <c r="E391" s="37" t="s">
        <v>1215</v>
      </c>
      <c r="F391" s="83" t="s">
        <v>1216</v>
      </c>
      <c r="G391" s="43">
        <v>12</v>
      </c>
      <c r="H391" s="84"/>
      <c r="I391" s="39"/>
      <c r="J391" s="39"/>
      <c r="K391" s="39"/>
      <c r="L391" s="41" t="s">
        <v>1217</v>
      </c>
      <c r="M391" s="42"/>
      <c r="N391" s="41"/>
      <c r="O391" s="43"/>
      <c r="P391" s="43"/>
      <c r="Q391" s="43"/>
      <c r="R391" s="43"/>
      <c r="S391" s="43"/>
      <c r="T391" s="43"/>
      <c r="U391" s="43"/>
      <c r="V391" s="42"/>
      <c r="W391" s="42"/>
      <c r="X391" s="42" t="s">
        <v>1218</v>
      </c>
      <c r="Y391" s="42" t="s">
        <v>1219</v>
      </c>
      <c r="Z391" s="42" t="str">
        <f>HYPERLINK("#", "http://www.city.higashimatsuyama.lg.jp/soshiki/kankyosangyobu/shoko/menu/commerce_and_industry/1368408989739.html")</f>
        <v>http://www.city.higashimatsuyama.lg.jp/soshiki/kankyosangyobu/shoko/menu/commerce_and_industry/1368408989739.html</v>
      </c>
      <c r="AA391" s="38"/>
      <c r="AB391" s="38"/>
      <c r="AC391" s="38"/>
      <c r="AD391" s="38"/>
      <c r="AE391" s="38"/>
      <c r="AF391" s="38"/>
    </row>
    <row r="392" spans="1:32" ht="300" customHeight="1">
      <c r="A392" s="33">
        <v>387</v>
      </c>
      <c r="B392" s="34">
        <v>11</v>
      </c>
      <c r="C392" s="65" t="s">
        <v>1207</v>
      </c>
      <c r="D392" s="36"/>
      <c r="E392" s="37" t="s">
        <v>1220</v>
      </c>
      <c r="F392" s="83" t="s">
        <v>1221</v>
      </c>
      <c r="G392" s="43">
        <v>14</v>
      </c>
      <c r="H392" s="84"/>
      <c r="I392" s="39" t="s">
        <v>333</v>
      </c>
      <c r="J392" s="39"/>
      <c r="K392" s="39" t="s">
        <v>1222</v>
      </c>
      <c r="L392" s="41" t="s">
        <v>1223</v>
      </c>
      <c r="M392" s="42"/>
      <c r="N392" s="41" t="s">
        <v>1224</v>
      </c>
      <c r="O392" s="43">
        <v>1</v>
      </c>
      <c r="P392" s="43">
        <v>0</v>
      </c>
      <c r="Q392" s="43">
        <v>8</v>
      </c>
      <c r="R392" s="43">
        <v>17</v>
      </c>
      <c r="S392" s="43">
        <v>1</v>
      </c>
      <c r="T392" s="43">
        <v>2</v>
      </c>
      <c r="U392" s="43">
        <v>1</v>
      </c>
      <c r="V392" s="42" t="s">
        <v>1225</v>
      </c>
      <c r="W392" s="42" t="s">
        <v>1226</v>
      </c>
      <c r="X392" s="42" t="s">
        <v>1218</v>
      </c>
      <c r="Y392" s="42" t="s">
        <v>1219</v>
      </c>
      <c r="Z392" s="42" t="str">
        <f>HYPERLINK("#", "http://www.city.higashimatsuyama.lg.jp/soshiki/kankyosangyobu/shoko/menu/commerce_and_industry/1368408989739.html")</f>
        <v>http://www.city.higashimatsuyama.lg.jp/soshiki/kankyosangyobu/shoko/menu/commerce_and_industry/1368408989739.html</v>
      </c>
      <c r="AA392" s="38"/>
      <c r="AB392" s="38"/>
      <c r="AC392" s="38"/>
      <c r="AD392" s="38"/>
      <c r="AE392" s="38"/>
      <c r="AF392" s="38"/>
    </row>
    <row r="393" spans="1:32" ht="300" customHeight="1">
      <c r="A393" s="33">
        <v>388</v>
      </c>
      <c r="B393" s="34">
        <v>11</v>
      </c>
      <c r="C393" s="65" t="s">
        <v>1207</v>
      </c>
      <c r="D393" s="36"/>
      <c r="E393" s="37" t="s">
        <v>1227</v>
      </c>
      <c r="F393" s="83" t="s">
        <v>1228</v>
      </c>
      <c r="G393" s="43">
        <v>50</v>
      </c>
      <c r="H393" s="84"/>
      <c r="I393" s="39"/>
      <c r="J393" s="39"/>
      <c r="K393" s="39"/>
      <c r="L393" s="41" t="s">
        <v>1229</v>
      </c>
      <c r="M393" s="42"/>
      <c r="N393" s="41" t="s">
        <v>1230</v>
      </c>
      <c r="O393" s="43">
        <v>12</v>
      </c>
      <c r="P393" s="43">
        <v>14</v>
      </c>
      <c r="Q393" s="43">
        <v>12</v>
      </c>
      <c r="R393" s="43">
        <v>0</v>
      </c>
      <c r="S393" s="43">
        <v>8</v>
      </c>
      <c r="T393" s="43">
        <v>4</v>
      </c>
      <c r="U393" s="43">
        <v>1</v>
      </c>
      <c r="V393" s="42" t="s">
        <v>1231</v>
      </c>
      <c r="W393" s="42" t="s">
        <v>1232</v>
      </c>
      <c r="X393" s="42" t="s">
        <v>1218</v>
      </c>
      <c r="Y393" s="42" t="s">
        <v>1219</v>
      </c>
      <c r="Z393" s="42" t="str">
        <f>HYPERLINK("#", "http://www.city.higashimatsuyama.lg.jp/soshiki/kankyosangyobu/shoko/menu/commerce_and_industry/1368408989739.html")</f>
        <v>http://www.city.higashimatsuyama.lg.jp/soshiki/kankyosangyobu/shoko/menu/commerce_and_industry/1368408989739.html</v>
      </c>
      <c r="AA393" s="38"/>
      <c r="AB393" s="38"/>
      <c r="AC393" s="38"/>
      <c r="AD393" s="38"/>
      <c r="AE393" s="38"/>
      <c r="AF393" s="38"/>
    </row>
    <row r="394" spans="1:32" ht="50.1" customHeight="1">
      <c r="A394" s="33">
        <v>389</v>
      </c>
      <c r="B394" s="34">
        <v>11</v>
      </c>
      <c r="C394" s="65" t="s">
        <v>1207</v>
      </c>
      <c r="D394" s="36"/>
      <c r="E394" s="37" t="s">
        <v>1233</v>
      </c>
      <c r="F394" s="83" t="s">
        <v>1234</v>
      </c>
      <c r="G394" s="43">
        <v>146</v>
      </c>
      <c r="H394" s="84"/>
      <c r="I394" s="39" t="s">
        <v>1235</v>
      </c>
      <c r="J394" s="39"/>
      <c r="K394" s="39" t="s">
        <v>1236</v>
      </c>
      <c r="L394" s="41" t="s">
        <v>1237</v>
      </c>
      <c r="M394" s="42"/>
      <c r="N394" s="41" t="s">
        <v>1238</v>
      </c>
      <c r="O394" s="43">
        <v>0</v>
      </c>
      <c r="P394" s="43">
        <v>3</v>
      </c>
      <c r="Q394" s="43">
        <v>11</v>
      </c>
      <c r="R394" s="43">
        <v>0</v>
      </c>
      <c r="S394" s="43">
        <v>3</v>
      </c>
      <c r="T394" s="43">
        <v>0</v>
      </c>
      <c r="U394" s="43">
        <v>10</v>
      </c>
      <c r="V394" s="42" t="s">
        <v>1239</v>
      </c>
      <c r="W394" s="42" t="s">
        <v>1240</v>
      </c>
      <c r="X394" s="42"/>
      <c r="Y394" s="42"/>
      <c r="Z394" s="42"/>
      <c r="AA394" s="38"/>
      <c r="AB394" s="38"/>
      <c r="AC394" s="38"/>
      <c r="AD394" s="38"/>
      <c r="AE394" s="38"/>
      <c r="AF394" s="38"/>
    </row>
    <row r="395" spans="1:32" ht="50.1" customHeight="1">
      <c r="A395" s="33">
        <v>390</v>
      </c>
      <c r="B395" s="34">
        <v>11</v>
      </c>
      <c r="C395" s="65" t="s">
        <v>1207</v>
      </c>
      <c r="D395" s="36"/>
      <c r="E395" s="37" t="s">
        <v>1241</v>
      </c>
      <c r="F395" s="83" t="s">
        <v>1242</v>
      </c>
      <c r="G395" s="43">
        <v>15</v>
      </c>
      <c r="H395" s="84"/>
      <c r="I395" s="39"/>
      <c r="J395" s="39"/>
      <c r="K395" s="39"/>
      <c r="L395" s="41" t="s">
        <v>1243</v>
      </c>
      <c r="M395" s="42"/>
      <c r="N395" s="41" t="s">
        <v>1244</v>
      </c>
      <c r="O395" s="43"/>
      <c r="P395" s="43"/>
      <c r="Q395" s="43"/>
      <c r="R395" s="43"/>
      <c r="S395" s="43"/>
      <c r="T395" s="43"/>
      <c r="U395" s="43"/>
      <c r="V395" s="42"/>
      <c r="W395" s="42"/>
      <c r="X395" s="42"/>
      <c r="Y395" s="42"/>
      <c r="Z395" s="42"/>
      <c r="AA395" s="38"/>
      <c r="AB395" s="38"/>
      <c r="AC395" s="38"/>
      <c r="AD395" s="38"/>
      <c r="AE395" s="38"/>
      <c r="AF395" s="38"/>
    </row>
    <row r="396" spans="1:32" ht="300" customHeight="1">
      <c r="A396" s="33">
        <v>391</v>
      </c>
      <c r="B396" s="34">
        <v>11</v>
      </c>
      <c r="C396" s="65" t="s">
        <v>1207</v>
      </c>
      <c r="D396" s="36"/>
      <c r="E396" s="37" t="s">
        <v>1245</v>
      </c>
      <c r="F396" s="83" t="s">
        <v>1246</v>
      </c>
      <c r="G396" s="43">
        <v>7</v>
      </c>
      <c r="H396" s="84"/>
      <c r="I396" s="39"/>
      <c r="J396" s="39"/>
      <c r="K396" s="39"/>
      <c r="L396" s="41"/>
      <c r="M396" s="42"/>
      <c r="N396" s="41" t="s">
        <v>1224</v>
      </c>
      <c r="O396" s="43">
        <v>0</v>
      </c>
      <c r="P396" s="43">
        <v>2</v>
      </c>
      <c r="Q396" s="43">
        <v>1</v>
      </c>
      <c r="R396" s="43">
        <v>0</v>
      </c>
      <c r="S396" s="43">
        <v>0</v>
      </c>
      <c r="T396" s="43">
        <v>4</v>
      </c>
      <c r="U396" s="43">
        <v>1</v>
      </c>
      <c r="V396" s="42" t="s">
        <v>1247</v>
      </c>
      <c r="W396" s="42" t="s">
        <v>1248</v>
      </c>
      <c r="X396" s="42" t="s">
        <v>1218</v>
      </c>
      <c r="Y396" s="42" t="s">
        <v>1219</v>
      </c>
      <c r="Z396" s="42" t="str">
        <f t="shared" ref="Z396:Z403" si="14">HYPERLINK("#", "http://www.city.higashimatsuyama.lg.jp/soshiki/kankyosangyobu/shoko/menu/commerce_and_industry/1368408989739.html")</f>
        <v>http://www.city.higashimatsuyama.lg.jp/soshiki/kankyosangyobu/shoko/menu/commerce_and_industry/1368408989739.html</v>
      </c>
      <c r="AA396" s="38"/>
      <c r="AB396" s="38"/>
      <c r="AC396" s="38"/>
      <c r="AD396" s="38"/>
      <c r="AE396" s="38"/>
      <c r="AF396" s="38"/>
    </row>
    <row r="397" spans="1:32" ht="300" customHeight="1">
      <c r="A397" s="33">
        <v>392</v>
      </c>
      <c r="B397" s="34">
        <v>11</v>
      </c>
      <c r="C397" s="65" t="s">
        <v>1207</v>
      </c>
      <c r="D397" s="36"/>
      <c r="E397" s="37" t="s">
        <v>1249</v>
      </c>
      <c r="F397" s="83" t="s">
        <v>1250</v>
      </c>
      <c r="G397" s="43">
        <v>20</v>
      </c>
      <c r="H397" s="84"/>
      <c r="I397" s="39"/>
      <c r="J397" s="39"/>
      <c r="K397" s="39"/>
      <c r="L397" s="41"/>
      <c r="M397" s="42"/>
      <c r="N397" s="41" t="s">
        <v>1251</v>
      </c>
      <c r="O397" s="43">
        <v>4</v>
      </c>
      <c r="P397" s="43">
        <v>4</v>
      </c>
      <c r="Q397" s="43">
        <v>5</v>
      </c>
      <c r="R397" s="43">
        <v>3</v>
      </c>
      <c r="S397" s="43">
        <v>1</v>
      </c>
      <c r="T397" s="43">
        <v>2</v>
      </c>
      <c r="U397" s="43">
        <v>1</v>
      </c>
      <c r="V397" s="42"/>
      <c r="W397" s="42" t="s">
        <v>1252</v>
      </c>
      <c r="X397" s="42" t="s">
        <v>1218</v>
      </c>
      <c r="Y397" s="42" t="s">
        <v>1219</v>
      </c>
      <c r="Z397" s="42" t="str">
        <f t="shared" si="14"/>
        <v>http://www.city.higashimatsuyama.lg.jp/soshiki/kankyosangyobu/shoko/menu/commerce_and_industry/1368408989739.html</v>
      </c>
      <c r="AA397" s="38"/>
      <c r="AB397" s="38"/>
      <c r="AC397" s="38"/>
      <c r="AD397" s="38"/>
      <c r="AE397" s="38"/>
      <c r="AF397" s="38"/>
    </row>
    <row r="398" spans="1:32" ht="300" customHeight="1">
      <c r="A398" s="33">
        <v>393</v>
      </c>
      <c r="B398" s="34">
        <v>11</v>
      </c>
      <c r="C398" s="65" t="s">
        <v>1207</v>
      </c>
      <c r="D398" s="36"/>
      <c r="E398" s="37" t="s">
        <v>1253</v>
      </c>
      <c r="F398" s="83" t="s">
        <v>1254</v>
      </c>
      <c r="G398" s="43">
        <v>26</v>
      </c>
      <c r="H398" s="84"/>
      <c r="I398" s="39" t="s">
        <v>399</v>
      </c>
      <c r="J398" s="39"/>
      <c r="K398" s="39"/>
      <c r="L398" s="41"/>
      <c r="M398" s="42" t="s">
        <v>1255</v>
      </c>
      <c r="N398" s="41" t="s">
        <v>1256</v>
      </c>
      <c r="O398" s="43"/>
      <c r="P398" s="43"/>
      <c r="Q398" s="43"/>
      <c r="R398" s="43"/>
      <c r="S398" s="43"/>
      <c r="T398" s="43"/>
      <c r="U398" s="43"/>
      <c r="V398" s="42"/>
      <c r="W398" s="42" t="s">
        <v>1257</v>
      </c>
      <c r="X398" s="42" t="s">
        <v>1218</v>
      </c>
      <c r="Y398" s="42" t="s">
        <v>1219</v>
      </c>
      <c r="Z398" s="42" t="str">
        <f t="shared" si="14"/>
        <v>http://www.city.higashimatsuyama.lg.jp/soshiki/kankyosangyobu/shoko/menu/commerce_and_industry/1368408989739.html</v>
      </c>
      <c r="AA398" s="38"/>
      <c r="AB398" s="38"/>
      <c r="AC398" s="38"/>
      <c r="AD398" s="38"/>
      <c r="AE398" s="38"/>
      <c r="AF398" s="38"/>
    </row>
    <row r="399" spans="1:32" ht="300" customHeight="1">
      <c r="A399" s="33">
        <v>394</v>
      </c>
      <c r="B399" s="34">
        <v>11</v>
      </c>
      <c r="C399" s="65" t="s">
        <v>1207</v>
      </c>
      <c r="D399" s="36"/>
      <c r="E399" s="37" t="s">
        <v>1258</v>
      </c>
      <c r="F399" s="83" t="s">
        <v>1246</v>
      </c>
      <c r="G399" s="43"/>
      <c r="H399" s="84"/>
      <c r="I399" s="39"/>
      <c r="J399" s="39"/>
      <c r="K399" s="39"/>
      <c r="L399" s="41"/>
      <c r="M399" s="42"/>
      <c r="N399" s="41" t="s">
        <v>1224</v>
      </c>
      <c r="O399" s="43"/>
      <c r="P399" s="43"/>
      <c r="Q399" s="43"/>
      <c r="R399" s="43"/>
      <c r="S399" s="43"/>
      <c r="T399" s="43"/>
      <c r="U399" s="43"/>
      <c r="V399" s="42"/>
      <c r="W399" s="42" t="s">
        <v>1259</v>
      </c>
      <c r="X399" s="42" t="s">
        <v>1218</v>
      </c>
      <c r="Y399" s="42" t="s">
        <v>1219</v>
      </c>
      <c r="Z399" s="42" t="str">
        <f t="shared" si="14"/>
        <v>http://www.city.higashimatsuyama.lg.jp/soshiki/kankyosangyobu/shoko/menu/commerce_and_industry/1368408989739.html</v>
      </c>
      <c r="AA399" s="38"/>
      <c r="AB399" s="38"/>
      <c r="AC399" s="38"/>
      <c r="AD399" s="38"/>
      <c r="AE399" s="38"/>
      <c r="AF399" s="38"/>
    </row>
    <row r="400" spans="1:32" ht="300" customHeight="1">
      <c r="A400" s="33">
        <v>395</v>
      </c>
      <c r="B400" s="34">
        <v>11</v>
      </c>
      <c r="C400" s="65" t="s">
        <v>1207</v>
      </c>
      <c r="D400" s="36"/>
      <c r="E400" s="37" t="s">
        <v>1260</v>
      </c>
      <c r="F400" s="83" t="s">
        <v>1261</v>
      </c>
      <c r="G400" s="43">
        <v>48</v>
      </c>
      <c r="H400" s="84"/>
      <c r="I400" s="73"/>
      <c r="J400" s="73"/>
      <c r="K400" s="73"/>
      <c r="L400" s="41" t="s">
        <v>1262</v>
      </c>
      <c r="M400" s="42"/>
      <c r="N400" s="41" t="s">
        <v>1263</v>
      </c>
      <c r="O400" s="73">
        <v>0</v>
      </c>
      <c r="P400" s="73">
        <v>2</v>
      </c>
      <c r="Q400" s="73">
        <v>30</v>
      </c>
      <c r="R400" s="73">
        <v>21</v>
      </c>
      <c r="S400" s="73">
        <v>0</v>
      </c>
      <c r="T400" s="73">
        <v>5</v>
      </c>
      <c r="U400" s="73">
        <v>0</v>
      </c>
      <c r="V400" s="38"/>
      <c r="W400" s="38" t="s">
        <v>1264</v>
      </c>
      <c r="X400" s="42" t="s">
        <v>1218</v>
      </c>
      <c r="Y400" s="42" t="s">
        <v>1219</v>
      </c>
      <c r="Z400" s="42" t="str">
        <f t="shared" si="14"/>
        <v>http://www.city.higashimatsuyama.lg.jp/soshiki/kankyosangyobu/shoko/menu/commerce_and_industry/1368408989739.html</v>
      </c>
      <c r="AA400" s="38"/>
      <c r="AB400" s="38"/>
      <c r="AC400" s="38"/>
      <c r="AD400" s="38"/>
      <c r="AE400" s="38"/>
      <c r="AF400" s="38"/>
    </row>
    <row r="401" spans="1:32" ht="300" customHeight="1">
      <c r="A401" s="33">
        <v>396</v>
      </c>
      <c r="B401" s="34">
        <v>11</v>
      </c>
      <c r="C401" s="65" t="s">
        <v>1207</v>
      </c>
      <c r="D401" s="36"/>
      <c r="E401" s="37" t="s">
        <v>1265</v>
      </c>
      <c r="F401" s="83" t="s">
        <v>1266</v>
      </c>
      <c r="G401" s="43">
        <v>26</v>
      </c>
      <c r="H401" s="84"/>
      <c r="I401" s="84"/>
      <c r="J401" s="84"/>
      <c r="K401" s="84"/>
      <c r="L401" s="85"/>
      <c r="M401" s="85"/>
      <c r="N401" s="41" t="s">
        <v>1224</v>
      </c>
      <c r="O401" s="73">
        <v>5</v>
      </c>
      <c r="P401" s="73">
        <v>6</v>
      </c>
      <c r="Q401" s="73">
        <v>10</v>
      </c>
      <c r="R401" s="73">
        <v>15</v>
      </c>
      <c r="S401" s="73">
        <v>1</v>
      </c>
      <c r="T401" s="73">
        <v>5</v>
      </c>
      <c r="U401" s="73">
        <v>1</v>
      </c>
      <c r="V401" s="42" t="s">
        <v>1267</v>
      </c>
      <c r="W401" s="42" t="s">
        <v>1268</v>
      </c>
      <c r="X401" s="42" t="s">
        <v>1218</v>
      </c>
      <c r="Y401" s="42" t="s">
        <v>1219</v>
      </c>
      <c r="Z401" s="42" t="str">
        <f t="shared" si="14"/>
        <v>http://www.city.higashimatsuyama.lg.jp/soshiki/kankyosangyobu/shoko/menu/commerce_and_industry/1368408989739.html</v>
      </c>
      <c r="AA401" s="38"/>
      <c r="AB401" s="38"/>
      <c r="AC401" s="38"/>
      <c r="AD401" s="38"/>
      <c r="AE401" s="38"/>
      <c r="AF401" s="38"/>
    </row>
    <row r="402" spans="1:32" ht="300" customHeight="1">
      <c r="A402" s="33">
        <v>397</v>
      </c>
      <c r="B402" s="34">
        <v>11</v>
      </c>
      <c r="C402" s="65" t="s">
        <v>1207</v>
      </c>
      <c r="D402" s="36"/>
      <c r="E402" s="37" t="s">
        <v>1269</v>
      </c>
      <c r="F402" s="83" t="s">
        <v>1270</v>
      </c>
      <c r="G402" s="43">
        <v>22</v>
      </c>
      <c r="H402" s="84"/>
      <c r="I402" s="73"/>
      <c r="J402" s="73"/>
      <c r="K402" s="73"/>
      <c r="L402" s="41"/>
      <c r="M402" s="42"/>
      <c r="N402" s="41" t="s">
        <v>1244</v>
      </c>
      <c r="O402" s="73"/>
      <c r="P402" s="73"/>
      <c r="Q402" s="73"/>
      <c r="R402" s="73"/>
      <c r="S402" s="73"/>
      <c r="T402" s="73"/>
      <c r="U402" s="73"/>
      <c r="V402" s="42"/>
      <c r="W402" s="42" t="s">
        <v>1271</v>
      </c>
      <c r="X402" s="42" t="s">
        <v>1218</v>
      </c>
      <c r="Y402" s="42" t="s">
        <v>1219</v>
      </c>
      <c r="Z402" s="42" t="str">
        <f t="shared" si="14"/>
        <v>http://www.city.higashimatsuyama.lg.jp/soshiki/kankyosangyobu/shoko/menu/commerce_and_industry/1368408989739.html</v>
      </c>
      <c r="AA402" s="38"/>
      <c r="AB402" s="38"/>
      <c r="AC402" s="38"/>
      <c r="AD402" s="38"/>
      <c r="AE402" s="38"/>
      <c r="AF402" s="38"/>
    </row>
    <row r="403" spans="1:32" ht="300" customHeight="1">
      <c r="A403" s="33">
        <v>398</v>
      </c>
      <c r="B403" s="34">
        <v>11</v>
      </c>
      <c r="C403" s="65" t="s">
        <v>1207</v>
      </c>
      <c r="D403" s="36"/>
      <c r="E403" s="37" t="s">
        <v>1272</v>
      </c>
      <c r="F403" s="83" t="s">
        <v>1273</v>
      </c>
      <c r="G403" s="43">
        <v>35</v>
      </c>
      <c r="H403" s="84"/>
      <c r="I403" s="73"/>
      <c r="J403" s="73"/>
      <c r="K403" s="73"/>
      <c r="L403" s="41" t="s">
        <v>1274</v>
      </c>
      <c r="M403" s="42"/>
      <c r="N403" s="41" t="s">
        <v>1224</v>
      </c>
      <c r="O403" s="73"/>
      <c r="P403" s="73"/>
      <c r="Q403" s="73"/>
      <c r="R403" s="73"/>
      <c r="S403" s="73"/>
      <c r="T403" s="73"/>
      <c r="U403" s="73"/>
      <c r="V403" s="42" t="s">
        <v>1275</v>
      </c>
      <c r="W403" s="42" t="s">
        <v>1276</v>
      </c>
      <c r="X403" s="42" t="s">
        <v>1218</v>
      </c>
      <c r="Y403" s="42" t="s">
        <v>1219</v>
      </c>
      <c r="Z403" s="42" t="str">
        <f t="shared" si="14"/>
        <v>http://www.city.higashimatsuyama.lg.jp/soshiki/kankyosangyobu/shoko/menu/commerce_and_industry/1368408989739.html</v>
      </c>
      <c r="AA403" s="38"/>
      <c r="AB403" s="38"/>
      <c r="AC403" s="38"/>
      <c r="AD403" s="38"/>
      <c r="AE403" s="38"/>
      <c r="AF403" s="38"/>
    </row>
    <row r="404" spans="1:32" ht="39">
      <c r="A404" s="33">
        <v>399</v>
      </c>
      <c r="B404" s="34">
        <v>11</v>
      </c>
      <c r="C404" s="65" t="s">
        <v>1207</v>
      </c>
      <c r="D404" s="36"/>
      <c r="E404" s="37" t="s">
        <v>1277</v>
      </c>
      <c r="F404" s="83" t="s">
        <v>1278</v>
      </c>
      <c r="G404" s="43">
        <v>17</v>
      </c>
      <c r="H404" s="84"/>
      <c r="I404" s="73" t="s">
        <v>1210</v>
      </c>
      <c r="J404" s="73"/>
      <c r="K404" s="73" t="s">
        <v>1279</v>
      </c>
      <c r="L404" s="41" t="s">
        <v>1280</v>
      </c>
      <c r="M404" s="42"/>
      <c r="N404" s="41" t="s">
        <v>1224</v>
      </c>
      <c r="O404" s="73">
        <v>6</v>
      </c>
      <c r="P404" s="73">
        <v>1</v>
      </c>
      <c r="Q404" s="73">
        <v>6</v>
      </c>
      <c r="R404" s="73">
        <v>7</v>
      </c>
      <c r="S404" s="73">
        <v>2</v>
      </c>
      <c r="T404" s="73">
        <v>6</v>
      </c>
      <c r="U404" s="73">
        <v>2</v>
      </c>
      <c r="V404" s="42" t="s">
        <v>1281</v>
      </c>
      <c r="W404" s="42" t="s">
        <v>1282</v>
      </c>
      <c r="X404" s="42"/>
      <c r="Y404" s="42"/>
      <c r="Z404" s="42"/>
      <c r="AA404" s="38"/>
      <c r="AB404" s="38"/>
      <c r="AC404" s="38"/>
      <c r="AD404" s="38"/>
      <c r="AE404" s="38"/>
      <c r="AF404" s="38"/>
    </row>
    <row r="405" spans="1:32" ht="300" customHeight="1">
      <c r="A405" s="33">
        <v>400</v>
      </c>
      <c r="B405" s="34">
        <v>11</v>
      </c>
      <c r="C405" s="65" t="s">
        <v>1207</v>
      </c>
      <c r="D405" s="36"/>
      <c r="E405" s="37" t="s">
        <v>1283</v>
      </c>
      <c r="F405" s="83" t="s">
        <v>1284</v>
      </c>
      <c r="G405" s="43">
        <v>20</v>
      </c>
      <c r="H405" s="84"/>
      <c r="I405" s="73"/>
      <c r="J405" s="73"/>
      <c r="K405" s="73"/>
      <c r="L405" s="41" t="s">
        <v>1285</v>
      </c>
      <c r="M405" s="42"/>
      <c r="N405" s="41" t="s">
        <v>1244</v>
      </c>
      <c r="O405" s="73"/>
      <c r="P405" s="73"/>
      <c r="Q405" s="73"/>
      <c r="R405" s="73"/>
      <c r="S405" s="73"/>
      <c r="T405" s="73"/>
      <c r="U405" s="73"/>
      <c r="V405" s="42" t="s">
        <v>1247</v>
      </c>
      <c r="W405" s="42" t="s">
        <v>1286</v>
      </c>
      <c r="X405" s="42" t="s">
        <v>1218</v>
      </c>
      <c r="Y405" s="42" t="s">
        <v>1219</v>
      </c>
      <c r="Z405" s="42" t="str">
        <f>HYPERLINK("#", "http://www.city.higashimatsuyama.lg.jp/soshiki/kankyosangyobu/shoko/menu/commerce_and_industry/1368408989739.html")</f>
        <v>http://www.city.higashimatsuyama.lg.jp/soshiki/kankyosangyobu/shoko/menu/commerce_and_industry/1368408989739.html</v>
      </c>
      <c r="AA405" s="38"/>
      <c r="AB405" s="38"/>
      <c r="AC405" s="38"/>
      <c r="AD405" s="38"/>
      <c r="AE405" s="38"/>
      <c r="AF405" s="38"/>
    </row>
    <row r="406" spans="1:32" ht="50.1" customHeight="1">
      <c r="A406" s="33">
        <v>401</v>
      </c>
      <c r="B406" s="34">
        <v>11</v>
      </c>
      <c r="C406" s="65" t="s">
        <v>1207</v>
      </c>
      <c r="D406" s="36"/>
      <c r="E406" s="37" t="s">
        <v>1287</v>
      </c>
      <c r="F406" s="83" t="s">
        <v>1288</v>
      </c>
      <c r="G406" s="43">
        <v>24</v>
      </c>
      <c r="H406" s="84"/>
      <c r="I406" s="73" t="s">
        <v>1210</v>
      </c>
      <c r="J406" s="73"/>
      <c r="K406" s="73" t="s">
        <v>1289</v>
      </c>
      <c r="L406" s="41" t="s">
        <v>1290</v>
      </c>
      <c r="M406" s="42"/>
      <c r="N406" s="41" t="s">
        <v>1224</v>
      </c>
      <c r="O406" s="73">
        <v>1</v>
      </c>
      <c r="P406" s="73">
        <v>0</v>
      </c>
      <c r="Q406" s="73">
        <v>8</v>
      </c>
      <c r="R406" s="73">
        <v>6</v>
      </c>
      <c r="S406" s="73">
        <v>3</v>
      </c>
      <c r="T406" s="73">
        <v>0</v>
      </c>
      <c r="U406" s="73">
        <v>6</v>
      </c>
      <c r="V406" s="42" t="s">
        <v>1291</v>
      </c>
      <c r="W406" s="42" t="s">
        <v>1292</v>
      </c>
      <c r="X406" s="42"/>
      <c r="Y406" s="42"/>
      <c r="Z406" s="42"/>
      <c r="AA406" s="38"/>
      <c r="AB406" s="38"/>
      <c r="AC406" s="38"/>
      <c r="AD406" s="38"/>
      <c r="AE406" s="38"/>
      <c r="AF406" s="38"/>
    </row>
    <row r="407" spans="1:32" ht="50.1" customHeight="1">
      <c r="A407" s="33">
        <v>402</v>
      </c>
      <c r="B407" s="34">
        <v>11</v>
      </c>
      <c r="C407" s="65" t="s">
        <v>1207</v>
      </c>
      <c r="D407" s="36"/>
      <c r="E407" s="37" t="s">
        <v>1293</v>
      </c>
      <c r="F407" s="83" t="s">
        <v>1294</v>
      </c>
      <c r="G407" s="43">
        <v>19</v>
      </c>
      <c r="H407" s="84"/>
      <c r="I407" s="73" t="s">
        <v>1295</v>
      </c>
      <c r="J407" s="73"/>
      <c r="K407" s="73" t="s">
        <v>1296</v>
      </c>
      <c r="L407" s="41" t="s">
        <v>1297</v>
      </c>
      <c r="M407" s="42"/>
      <c r="N407" s="41" t="s">
        <v>1224</v>
      </c>
      <c r="O407" s="73">
        <v>1</v>
      </c>
      <c r="P407" s="73">
        <v>0</v>
      </c>
      <c r="Q407" s="73">
        <v>5</v>
      </c>
      <c r="R407" s="73">
        <v>0</v>
      </c>
      <c r="S407" s="73">
        <v>1</v>
      </c>
      <c r="T407" s="73">
        <v>17</v>
      </c>
      <c r="U407" s="73">
        <v>4</v>
      </c>
      <c r="V407" s="42" t="s">
        <v>1298</v>
      </c>
      <c r="W407" s="42" t="s">
        <v>1299</v>
      </c>
      <c r="X407" s="42"/>
      <c r="Y407" s="42"/>
      <c r="Z407" s="42"/>
      <c r="AA407" s="38"/>
      <c r="AB407" s="38"/>
      <c r="AC407" s="38"/>
      <c r="AD407" s="38"/>
      <c r="AE407" s="38"/>
      <c r="AF407" s="38"/>
    </row>
    <row r="408" spans="1:32" ht="50.1" customHeight="1">
      <c r="A408" s="33">
        <v>403</v>
      </c>
      <c r="B408" s="34">
        <v>11</v>
      </c>
      <c r="C408" s="65" t="s">
        <v>1207</v>
      </c>
      <c r="D408" s="36"/>
      <c r="E408" s="37" t="s">
        <v>1300</v>
      </c>
      <c r="F408" s="83" t="s">
        <v>1209</v>
      </c>
      <c r="G408" s="39"/>
      <c r="H408" s="40"/>
      <c r="I408" s="39"/>
      <c r="J408" s="39"/>
      <c r="K408" s="39"/>
      <c r="L408" s="41"/>
      <c r="M408" s="42"/>
      <c r="N408" s="41"/>
      <c r="O408" s="43"/>
      <c r="P408" s="43"/>
      <c r="Q408" s="43"/>
      <c r="R408" s="43"/>
      <c r="S408" s="43"/>
      <c r="T408" s="43"/>
      <c r="U408" s="43"/>
      <c r="V408" s="42"/>
      <c r="W408" s="42" t="s">
        <v>36</v>
      </c>
      <c r="X408" s="42"/>
      <c r="Y408" s="42"/>
      <c r="Z408" s="42"/>
      <c r="AA408" s="38"/>
      <c r="AB408" s="38"/>
      <c r="AC408" s="38"/>
      <c r="AD408" s="38"/>
      <c r="AE408" s="38"/>
      <c r="AF408" s="38"/>
    </row>
    <row r="409" spans="1:32" ht="150" customHeight="1">
      <c r="A409" s="33">
        <v>404</v>
      </c>
      <c r="B409" s="34">
        <v>12</v>
      </c>
      <c r="C409" s="65" t="s">
        <v>1301</v>
      </c>
      <c r="D409" s="36"/>
      <c r="E409" s="70" t="s">
        <v>1302</v>
      </c>
      <c r="F409" s="56" t="s">
        <v>1303</v>
      </c>
      <c r="G409" s="71">
        <v>5</v>
      </c>
      <c r="H409" s="40"/>
      <c r="I409" s="71" t="s">
        <v>1304</v>
      </c>
      <c r="J409" s="71"/>
      <c r="K409" s="71"/>
      <c r="L409" s="41"/>
      <c r="M409" s="44" t="s">
        <v>1305</v>
      </c>
      <c r="N409" s="42" t="s">
        <v>1306</v>
      </c>
      <c r="O409" s="43">
        <v>1</v>
      </c>
      <c r="P409" s="43"/>
      <c r="Q409" s="43">
        <v>1</v>
      </c>
      <c r="R409" s="43">
        <v>2</v>
      </c>
      <c r="S409" s="43"/>
      <c r="T409" s="43">
        <v>1</v>
      </c>
      <c r="U409" s="43"/>
      <c r="V409" s="44"/>
      <c r="W409" s="44" t="s">
        <v>36</v>
      </c>
      <c r="X409" s="44" t="s">
        <v>1307</v>
      </c>
      <c r="Y409" s="44" t="s">
        <v>1308</v>
      </c>
      <c r="Z409" s="57" t="str">
        <f t="shared" ref="Z409:Z416" si="15">HYPERLINK("#","https://www.city.kasukabe.lg.jp/jigyoshamuke/keieishien/8400.html")</f>
        <v>https://www.city.kasukabe.lg.jp/jigyoshamuke/keieishien/8400.html</v>
      </c>
      <c r="AA409" s="44"/>
      <c r="AB409" s="44"/>
      <c r="AC409" s="44"/>
      <c r="AD409" s="44"/>
      <c r="AE409" s="44"/>
      <c r="AF409" s="44"/>
    </row>
    <row r="410" spans="1:32" ht="150" customHeight="1">
      <c r="A410" s="33">
        <v>405</v>
      </c>
      <c r="B410" s="34">
        <v>12</v>
      </c>
      <c r="C410" s="65" t="s">
        <v>1301</v>
      </c>
      <c r="D410" s="36"/>
      <c r="E410" s="70" t="s">
        <v>1309</v>
      </c>
      <c r="F410" s="56" t="s">
        <v>1310</v>
      </c>
      <c r="G410" s="71">
        <v>18</v>
      </c>
      <c r="H410" s="40"/>
      <c r="I410" s="71" t="s">
        <v>1304</v>
      </c>
      <c r="J410" s="71"/>
      <c r="K410" s="71" t="s">
        <v>1311</v>
      </c>
      <c r="L410" s="41" t="s">
        <v>1312</v>
      </c>
      <c r="M410" s="44" t="s">
        <v>1313</v>
      </c>
      <c r="N410" s="42" t="s">
        <v>1314</v>
      </c>
      <c r="O410" s="43"/>
      <c r="P410" s="43">
        <v>8</v>
      </c>
      <c r="Q410" s="43">
        <v>7</v>
      </c>
      <c r="R410" s="43">
        <v>2</v>
      </c>
      <c r="S410" s="43"/>
      <c r="T410" s="43">
        <v>1</v>
      </c>
      <c r="U410" s="43"/>
      <c r="V410" s="44"/>
      <c r="W410" s="44" t="s">
        <v>36</v>
      </c>
      <c r="X410" s="44" t="s">
        <v>1307</v>
      </c>
      <c r="Y410" s="44" t="s">
        <v>1308</v>
      </c>
      <c r="Z410" s="57" t="str">
        <f t="shared" si="15"/>
        <v>https://www.city.kasukabe.lg.jp/jigyoshamuke/keieishien/8400.html</v>
      </c>
      <c r="AA410" s="44"/>
      <c r="AB410" s="44"/>
      <c r="AC410" s="44"/>
      <c r="AD410" s="44"/>
      <c r="AE410" s="44"/>
      <c r="AF410" s="44"/>
    </row>
    <row r="411" spans="1:32" ht="150" customHeight="1">
      <c r="A411" s="33">
        <v>406</v>
      </c>
      <c r="B411" s="34">
        <v>12</v>
      </c>
      <c r="C411" s="65" t="s">
        <v>1301</v>
      </c>
      <c r="D411" s="36"/>
      <c r="E411" s="70" t="s">
        <v>1315</v>
      </c>
      <c r="F411" s="56" t="s">
        <v>1316</v>
      </c>
      <c r="G411" s="71">
        <v>10</v>
      </c>
      <c r="H411" s="40"/>
      <c r="I411" s="71"/>
      <c r="J411" s="71"/>
      <c r="K411" s="71"/>
      <c r="L411" s="41"/>
      <c r="M411" s="44"/>
      <c r="N411" s="42" t="s">
        <v>1306</v>
      </c>
      <c r="O411" s="43">
        <v>1</v>
      </c>
      <c r="P411" s="43">
        <v>1</v>
      </c>
      <c r="Q411" s="43">
        <v>2</v>
      </c>
      <c r="R411" s="43">
        <v>2</v>
      </c>
      <c r="S411" s="43"/>
      <c r="T411" s="43">
        <v>4</v>
      </c>
      <c r="U411" s="43"/>
      <c r="V411" s="44"/>
      <c r="W411" s="44" t="s">
        <v>36</v>
      </c>
      <c r="X411" s="44" t="s">
        <v>1307</v>
      </c>
      <c r="Y411" s="44" t="s">
        <v>1308</v>
      </c>
      <c r="Z411" s="44" t="str">
        <f t="shared" si="15"/>
        <v>https://www.city.kasukabe.lg.jp/jigyoshamuke/keieishien/8400.html</v>
      </c>
      <c r="AA411" s="44"/>
      <c r="AB411" s="44"/>
      <c r="AC411" s="44"/>
      <c r="AD411" s="44"/>
      <c r="AE411" s="44"/>
      <c r="AF411" s="44"/>
    </row>
    <row r="412" spans="1:32" ht="150" customHeight="1">
      <c r="A412" s="33">
        <v>407</v>
      </c>
      <c r="B412" s="34">
        <v>12</v>
      </c>
      <c r="C412" s="65" t="s">
        <v>1301</v>
      </c>
      <c r="D412" s="36"/>
      <c r="E412" s="70" t="s">
        <v>1317</v>
      </c>
      <c r="F412" s="56" t="s">
        <v>1318</v>
      </c>
      <c r="G412" s="71">
        <v>15</v>
      </c>
      <c r="H412" s="40"/>
      <c r="I412" s="71" t="s">
        <v>1319</v>
      </c>
      <c r="J412" s="71" t="s">
        <v>1320</v>
      </c>
      <c r="K412" s="71" t="s">
        <v>1321</v>
      </c>
      <c r="L412" s="41"/>
      <c r="M412" s="44"/>
      <c r="N412" s="42" t="s">
        <v>1322</v>
      </c>
      <c r="O412" s="43">
        <v>3</v>
      </c>
      <c r="P412" s="43">
        <v>3</v>
      </c>
      <c r="Q412" s="43">
        <v>4</v>
      </c>
      <c r="R412" s="43">
        <v>2</v>
      </c>
      <c r="S412" s="43"/>
      <c r="T412" s="43">
        <v>3</v>
      </c>
      <c r="U412" s="43"/>
      <c r="V412" s="44"/>
      <c r="W412" s="44" t="s">
        <v>36</v>
      </c>
      <c r="X412" s="44" t="s">
        <v>1307</v>
      </c>
      <c r="Y412" s="44" t="s">
        <v>1308</v>
      </c>
      <c r="Z412" s="44" t="str">
        <f t="shared" si="15"/>
        <v>https://www.city.kasukabe.lg.jp/jigyoshamuke/keieishien/8400.html</v>
      </c>
      <c r="AA412" s="44"/>
      <c r="AB412" s="44"/>
      <c r="AC412" s="44"/>
      <c r="AD412" s="44"/>
      <c r="AE412" s="44"/>
      <c r="AF412" s="44"/>
    </row>
    <row r="413" spans="1:32" ht="150" customHeight="1">
      <c r="A413" s="33">
        <v>408</v>
      </c>
      <c r="B413" s="34">
        <v>12</v>
      </c>
      <c r="C413" s="65" t="s">
        <v>1301</v>
      </c>
      <c r="D413" s="36"/>
      <c r="E413" s="70" t="s">
        <v>1323</v>
      </c>
      <c r="F413" s="56" t="s">
        <v>1324</v>
      </c>
      <c r="G413" s="71">
        <v>44</v>
      </c>
      <c r="H413" s="40"/>
      <c r="I413" s="71" t="s">
        <v>1319</v>
      </c>
      <c r="J413" s="71"/>
      <c r="K413" s="71" t="s">
        <v>1325</v>
      </c>
      <c r="L413" s="41" t="s">
        <v>1326</v>
      </c>
      <c r="M413" s="44" t="s">
        <v>1305</v>
      </c>
      <c r="N413" s="42" t="s">
        <v>1327</v>
      </c>
      <c r="O413" s="43">
        <v>7</v>
      </c>
      <c r="P413" s="43">
        <v>0</v>
      </c>
      <c r="Q413" s="43">
        <v>12</v>
      </c>
      <c r="R413" s="43">
        <v>7</v>
      </c>
      <c r="S413" s="43">
        <v>4</v>
      </c>
      <c r="T413" s="43">
        <v>14</v>
      </c>
      <c r="U413" s="43">
        <v>4</v>
      </c>
      <c r="V413" s="44" t="s">
        <v>1328</v>
      </c>
      <c r="W413" s="44" t="s">
        <v>1329</v>
      </c>
      <c r="X413" s="44" t="s">
        <v>1307</v>
      </c>
      <c r="Y413" s="44" t="s">
        <v>1308</v>
      </c>
      <c r="Z413" s="44" t="str">
        <f t="shared" si="15"/>
        <v>https://www.city.kasukabe.lg.jp/jigyoshamuke/keieishien/8400.html</v>
      </c>
      <c r="AA413" s="44"/>
      <c r="AB413" s="44"/>
      <c r="AC413" s="44"/>
      <c r="AD413" s="44"/>
      <c r="AE413" s="44"/>
      <c r="AF413" s="44"/>
    </row>
    <row r="414" spans="1:32" ht="150" customHeight="1">
      <c r="A414" s="33">
        <v>409</v>
      </c>
      <c r="B414" s="34">
        <v>12</v>
      </c>
      <c r="C414" s="65" t="s">
        <v>1301</v>
      </c>
      <c r="D414" s="36"/>
      <c r="E414" s="70" t="s">
        <v>1330</v>
      </c>
      <c r="F414" s="56" t="s">
        <v>1331</v>
      </c>
      <c r="G414" s="71">
        <v>42</v>
      </c>
      <c r="H414" s="40"/>
      <c r="I414" s="71" t="s">
        <v>1332</v>
      </c>
      <c r="J414" s="71"/>
      <c r="K414" s="71" t="s">
        <v>1325</v>
      </c>
      <c r="L414" s="41" t="s">
        <v>1333</v>
      </c>
      <c r="M414" s="44" t="s">
        <v>1334</v>
      </c>
      <c r="N414" s="42" t="s">
        <v>1335</v>
      </c>
      <c r="O414" s="43">
        <v>5</v>
      </c>
      <c r="P414" s="43">
        <v>0</v>
      </c>
      <c r="Q414" s="43">
        <v>12</v>
      </c>
      <c r="R414" s="43">
        <v>0</v>
      </c>
      <c r="S414" s="43">
        <v>1</v>
      </c>
      <c r="T414" s="43">
        <v>24</v>
      </c>
      <c r="U414" s="43">
        <v>2</v>
      </c>
      <c r="V414" s="44" t="s">
        <v>1336</v>
      </c>
      <c r="W414" s="44" t="s">
        <v>1337</v>
      </c>
      <c r="X414" s="44" t="s">
        <v>1307</v>
      </c>
      <c r="Y414" s="44" t="s">
        <v>1308</v>
      </c>
      <c r="Z414" s="44" t="str">
        <f t="shared" si="15"/>
        <v>https://www.city.kasukabe.lg.jp/jigyoshamuke/keieishien/8400.html</v>
      </c>
      <c r="AA414" s="44"/>
      <c r="AB414" s="44"/>
      <c r="AC414" s="44"/>
      <c r="AD414" s="44"/>
      <c r="AE414" s="44"/>
      <c r="AF414" s="44"/>
    </row>
    <row r="415" spans="1:32" ht="300" customHeight="1">
      <c r="A415" s="33">
        <v>410</v>
      </c>
      <c r="B415" s="34">
        <v>12</v>
      </c>
      <c r="C415" s="65" t="s">
        <v>1301</v>
      </c>
      <c r="D415" s="36"/>
      <c r="E415" s="70" t="s">
        <v>1338</v>
      </c>
      <c r="F415" s="56" t="s">
        <v>1331</v>
      </c>
      <c r="G415" s="71">
        <v>95</v>
      </c>
      <c r="H415" s="40"/>
      <c r="I415" s="71" t="s">
        <v>1339</v>
      </c>
      <c r="J415" s="71" t="s">
        <v>1340</v>
      </c>
      <c r="K415" s="71" t="s">
        <v>1341</v>
      </c>
      <c r="L415" s="41" t="s">
        <v>1342</v>
      </c>
      <c r="M415" s="44" t="s">
        <v>1343</v>
      </c>
      <c r="N415" s="42" t="s">
        <v>1327</v>
      </c>
      <c r="O415" s="43">
        <v>11</v>
      </c>
      <c r="P415" s="43">
        <v>0</v>
      </c>
      <c r="Q415" s="43">
        <v>56</v>
      </c>
      <c r="R415" s="43">
        <v>16</v>
      </c>
      <c r="S415" s="43">
        <v>1</v>
      </c>
      <c r="T415" s="43">
        <v>11</v>
      </c>
      <c r="U415" s="43">
        <v>1</v>
      </c>
      <c r="V415" s="44" t="s">
        <v>1344</v>
      </c>
      <c r="W415" s="44" t="s">
        <v>1345</v>
      </c>
      <c r="X415" s="44" t="s">
        <v>1307</v>
      </c>
      <c r="Y415" s="44" t="s">
        <v>1308</v>
      </c>
      <c r="Z415" s="44" t="str">
        <f t="shared" si="15"/>
        <v>https://www.city.kasukabe.lg.jp/jigyoshamuke/keieishien/8400.html</v>
      </c>
      <c r="AA415" s="44"/>
      <c r="AB415" s="44"/>
      <c r="AC415" s="44"/>
      <c r="AD415" s="44"/>
      <c r="AE415" s="44"/>
      <c r="AF415" s="44"/>
    </row>
    <row r="416" spans="1:32" ht="99.95" customHeight="1">
      <c r="A416" s="33">
        <v>411</v>
      </c>
      <c r="B416" s="34">
        <v>12</v>
      </c>
      <c r="C416" s="65" t="s">
        <v>1301</v>
      </c>
      <c r="D416" s="36"/>
      <c r="E416" s="70" t="s">
        <v>1346</v>
      </c>
      <c r="F416" s="56" t="s">
        <v>1347</v>
      </c>
      <c r="G416" s="71">
        <v>42</v>
      </c>
      <c r="H416" s="40"/>
      <c r="I416" s="71" t="s">
        <v>1348</v>
      </c>
      <c r="J416" s="71"/>
      <c r="K416" s="71" t="s">
        <v>1349</v>
      </c>
      <c r="L416" s="41"/>
      <c r="M416" s="44" t="s">
        <v>1305</v>
      </c>
      <c r="N416" s="42" t="s">
        <v>1322</v>
      </c>
      <c r="O416" s="43">
        <v>8</v>
      </c>
      <c r="P416" s="43">
        <v>0</v>
      </c>
      <c r="Q416" s="43">
        <v>8</v>
      </c>
      <c r="R416" s="43">
        <v>9</v>
      </c>
      <c r="S416" s="43">
        <v>0</v>
      </c>
      <c r="T416" s="43">
        <v>17</v>
      </c>
      <c r="U416" s="43"/>
      <c r="V416" s="44"/>
      <c r="W416" s="44" t="s">
        <v>36</v>
      </c>
      <c r="X416" s="44" t="s">
        <v>1307</v>
      </c>
      <c r="Y416" s="44" t="s">
        <v>1308</v>
      </c>
      <c r="Z416" s="44" t="str">
        <f t="shared" si="15"/>
        <v>https://www.city.kasukabe.lg.jp/jigyoshamuke/keieishien/8400.html</v>
      </c>
      <c r="AA416" s="44"/>
      <c r="AB416" s="44"/>
      <c r="AC416" s="44"/>
      <c r="AD416" s="44"/>
      <c r="AE416" s="44"/>
      <c r="AF416" s="44"/>
    </row>
    <row r="417" spans="1:32" ht="50.1" customHeight="1">
      <c r="A417" s="33">
        <v>412</v>
      </c>
      <c r="B417" s="34">
        <v>12</v>
      </c>
      <c r="C417" s="65" t="s">
        <v>1301</v>
      </c>
      <c r="D417" s="36"/>
      <c r="E417" s="70" t="s">
        <v>1350</v>
      </c>
      <c r="F417" s="56"/>
      <c r="G417" s="71"/>
      <c r="H417" s="40"/>
      <c r="I417" s="71"/>
      <c r="J417" s="71"/>
      <c r="K417" s="71"/>
      <c r="L417" s="41"/>
      <c r="M417" s="70"/>
      <c r="N417" s="42"/>
      <c r="O417" s="43"/>
      <c r="P417" s="43"/>
      <c r="Q417" s="43"/>
      <c r="R417" s="43"/>
      <c r="S417" s="43"/>
      <c r="T417" s="43"/>
      <c r="U417" s="43"/>
      <c r="V417" s="44"/>
      <c r="W417" s="44" t="s">
        <v>36</v>
      </c>
      <c r="X417" s="44"/>
      <c r="Y417" s="44"/>
      <c r="Z417" s="44"/>
      <c r="AA417" s="44"/>
      <c r="AB417" s="44"/>
      <c r="AC417" s="44"/>
      <c r="AD417" s="44"/>
      <c r="AE417" s="44"/>
      <c r="AF417" s="44"/>
    </row>
    <row r="418" spans="1:32" ht="150" customHeight="1">
      <c r="A418" s="33">
        <v>413</v>
      </c>
      <c r="B418" s="34">
        <v>12</v>
      </c>
      <c r="C418" s="65" t="s">
        <v>1301</v>
      </c>
      <c r="D418" s="36"/>
      <c r="E418" s="70" t="s">
        <v>1351</v>
      </c>
      <c r="F418" s="56" t="s">
        <v>1316</v>
      </c>
      <c r="G418" s="71">
        <v>15</v>
      </c>
      <c r="H418" s="40"/>
      <c r="I418" s="71" t="s">
        <v>1352</v>
      </c>
      <c r="J418" s="71"/>
      <c r="K418" s="71" t="s">
        <v>1353</v>
      </c>
      <c r="L418" s="41" t="s">
        <v>1354</v>
      </c>
      <c r="M418" s="44" t="s">
        <v>1355</v>
      </c>
      <c r="N418" s="42" t="s">
        <v>1356</v>
      </c>
      <c r="O418" s="43">
        <v>2</v>
      </c>
      <c r="P418" s="43"/>
      <c r="Q418" s="43">
        <v>1</v>
      </c>
      <c r="R418" s="43">
        <v>6</v>
      </c>
      <c r="S418" s="43">
        <v>2</v>
      </c>
      <c r="T418" s="43">
        <v>4</v>
      </c>
      <c r="U418" s="43">
        <v>2</v>
      </c>
      <c r="V418" s="44" t="s">
        <v>1357</v>
      </c>
      <c r="W418" s="44" t="s">
        <v>1358</v>
      </c>
      <c r="X418" s="44" t="s">
        <v>1307</v>
      </c>
      <c r="Y418" s="44" t="s">
        <v>1308</v>
      </c>
      <c r="Z418" s="44" t="str">
        <f t="shared" ref="Z418:Z435" si="16">HYPERLINK("#","https://www.city.kasukabe.lg.jp/jigyoshamuke/keieishien/8400.html")</f>
        <v>https://www.city.kasukabe.lg.jp/jigyoshamuke/keieishien/8400.html</v>
      </c>
      <c r="AA418" s="44"/>
      <c r="AB418" s="44"/>
      <c r="AC418" s="44"/>
      <c r="AD418" s="44"/>
      <c r="AE418" s="44"/>
      <c r="AF418" s="44"/>
    </row>
    <row r="419" spans="1:32" ht="150" customHeight="1">
      <c r="A419" s="33">
        <v>414</v>
      </c>
      <c r="B419" s="34">
        <v>12</v>
      </c>
      <c r="C419" s="65" t="s">
        <v>1301</v>
      </c>
      <c r="D419" s="36"/>
      <c r="E419" s="70" t="s">
        <v>1359</v>
      </c>
      <c r="F419" s="56" t="s">
        <v>1318</v>
      </c>
      <c r="G419" s="71">
        <v>32</v>
      </c>
      <c r="H419" s="40"/>
      <c r="I419" s="71" t="s">
        <v>1360</v>
      </c>
      <c r="J419" s="71"/>
      <c r="K419" s="71" t="s">
        <v>1311</v>
      </c>
      <c r="L419" s="41" t="s">
        <v>1361</v>
      </c>
      <c r="M419" s="44" t="s">
        <v>1362</v>
      </c>
      <c r="N419" s="42" t="s">
        <v>1327</v>
      </c>
      <c r="O419" s="43">
        <v>0</v>
      </c>
      <c r="P419" s="43">
        <v>0</v>
      </c>
      <c r="Q419" s="43">
        <v>26</v>
      </c>
      <c r="R419" s="43">
        <v>2</v>
      </c>
      <c r="S419" s="43">
        <v>2</v>
      </c>
      <c r="T419" s="43">
        <v>2</v>
      </c>
      <c r="U419" s="43">
        <v>1</v>
      </c>
      <c r="V419" s="44" t="s">
        <v>1363</v>
      </c>
      <c r="W419" s="44" t="s">
        <v>36</v>
      </c>
      <c r="X419" s="44" t="s">
        <v>1307</v>
      </c>
      <c r="Y419" s="44" t="s">
        <v>1308</v>
      </c>
      <c r="Z419" s="44" t="str">
        <f t="shared" si="16"/>
        <v>https://www.city.kasukabe.lg.jp/jigyoshamuke/keieishien/8400.html</v>
      </c>
      <c r="AA419" s="44"/>
      <c r="AB419" s="44"/>
      <c r="AC419" s="44"/>
      <c r="AD419" s="44"/>
      <c r="AE419" s="44"/>
      <c r="AF419" s="44"/>
    </row>
    <row r="420" spans="1:32" ht="150" customHeight="1">
      <c r="A420" s="33">
        <v>415</v>
      </c>
      <c r="B420" s="34">
        <v>12</v>
      </c>
      <c r="C420" s="65" t="s">
        <v>1301</v>
      </c>
      <c r="D420" s="36"/>
      <c r="E420" s="70" t="s">
        <v>1364</v>
      </c>
      <c r="F420" s="56" t="s">
        <v>1318</v>
      </c>
      <c r="G420" s="71">
        <v>18</v>
      </c>
      <c r="H420" s="40"/>
      <c r="I420" s="71" t="s">
        <v>1365</v>
      </c>
      <c r="J420" s="71" t="s">
        <v>1366</v>
      </c>
      <c r="K420" s="71" t="s">
        <v>1367</v>
      </c>
      <c r="L420" s="41" t="s">
        <v>1368</v>
      </c>
      <c r="M420" s="44" t="s">
        <v>1369</v>
      </c>
      <c r="N420" s="42" t="s">
        <v>1327</v>
      </c>
      <c r="O420" s="43"/>
      <c r="P420" s="43">
        <v>2</v>
      </c>
      <c r="Q420" s="43">
        <v>10</v>
      </c>
      <c r="R420" s="43">
        <v>2</v>
      </c>
      <c r="S420" s="43">
        <v>1</v>
      </c>
      <c r="T420" s="43">
        <v>3</v>
      </c>
      <c r="U420" s="43">
        <v>2</v>
      </c>
      <c r="V420" s="44" t="s">
        <v>1370</v>
      </c>
      <c r="W420" s="44" t="s">
        <v>1371</v>
      </c>
      <c r="X420" s="44" t="s">
        <v>1307</v>
      </c>
      <c r="Y420" s="44" t="s">
        <v>1308</v>
      </c>
      <c r="Z420" s="44" t="str">
        <f t="shared" si="16"/>
        <v>https://www.city.kasukabe.lg.jp/jigyoshamuke/keieishien/8400.html</v>
      </c>
      <c r="AA420" s="44"/>
      <c r="AB420" s="44"/>
      <c r="AC420" s="44"/>
      <c r="AD420" s="44"/>
      <c r="AE420" s="44"/>
      <c r="AF420" s="44"/>
    </row>
    <row r="421" spans="1:32" ht="150" customHeight="1">
      <c r="A421" s="33">
        <v>416</v>
      </c>
      <c r="B421" s="34">
        <v>12</v>
      </c>
      <c r="C421" s="65" t="s">
        <v>1301</v>
      </c>
      <c r="D421" s="36"/>
      <c r="E421" s="70" t="s">
        <v>1372</v>
      </c>
      <c r="F421" s="56" t="s">
        <v>1373</v>
      </c>
      <c r="G421" s="71">
        <v>31</v>
      </c>
      <c r="H421" s="40"/>
      <c r="I421" s="71" t="s">
        <v>1332</v>
      </c>
      <c r="J421" s="71"/>
      <c r="K421" s="71" t="s">
        <v>1311</v>
      </c>
      <c r="L421" s="41" t="s">
        <v>1374</v>
      </c>
      <c r="M421" s="44" t="s">
        <v>1375</v>
      </c>
      <c r="N421" s="42" t="s">
        <v>1306</v>
      </c>
      <c r="O421" s="43">
        <v>1</v>
      </c>
      <c r="P421" s="43">
        <v>0</v>
      </c>
      <c r="Q421" s="43">
        <v>7</v>
      </c>
      <c r="R421" s="43">
        <v>7</v>
      </c>
      <c r="S421" s="43">
        <v>0</v>
      </c>
      <c r="T421" s="43">
        <v>16</v>
      </c>
      <c r="U421" s="43"/>
      <c r="V421" s="44"/>
      <c r="W421" s="44"/>
      <c r="X421" s="44" t="s">
        <v>1307</v>
      </c>
      <c r="Y421" s="44" t="s">
        <v>1308</v>
      </c>
      <c r="Z421" s="44" t="str">
        <f t="shared" si="16"/>
        <v>https://www.city.kasukabe.lg.jp/jigyoshamuke/keieishien/8400.html</v>
      </c>
      <c r="AA421" s="44"/>
      <c r="AB421" s="44"/>
      <c r="AC421" s="44"/>
      <c r="AD421" s="44"/>
      <c r="AE421" s="44"/>
      <c r="AF421" s="44"/>
    </row>
    <row r="422" spans="1:32" ht="150" customHeight="1">
      <c r="A422" s="33">
        <v>417</v>
      </c>
      <c r="B422" s="34">
        <v>12</v>
      </c>
      <c r="C422" s="65" t="s">
        <v>1301</v>
      </c>
      <c r="D422" s="36"/>
      <c r="E422" s="70" t="s">
        <v>1376</v>
      </c>
      <c r="F422" s="56" t="s">
        <v>1377</v>
      </c>
      <c r="G422" s="71">
        <v>31</v>
      </c>
      <c r="H422" s="40"/>
      <c r="I422" s="71" t="s">
        <v>1348</v>
      </c>
      <c r="J422" s="71"/>
      <c r="K422" s="71" t="s">
        <v>1378</v>
      </c>
      <c r="L422" s="41" t="s">
        <v>1379</v>
      </c>
      <c r="M422" s="44" t="s">
        <v>1380</v>
      </c>
      <c r="N422" s="42" t="s">
        <v>1381</v>
      </c>
      <c r="O422" s="43"/>
      <c r="P422" s="43">
        <v>2</v>
      </c>
      <c r="Q422" s="43">
        <v>3</v>
      </c>
      <c r="R422" s="43">
        <v>3</v>
      </c>
      <c r="S422" s="43"/>
      <c r="T422" s="43">
        <v>23</v>
      </c>
      <c r="U422" s="43"/>
      <c r="V422" s="44"/>
      <c r="W422" s="44" t="s">
        <v>36</v>
      </c>
      <c r="X422" s="44" t="s">
        <v>1307</v>
      </c>
      <c r="Y422" s="44" t="s">
        <v>1308</v>
      </c>
      <c r="Z422" s="44" t="str">
        <f t="shared" si="16"/>
        <v>https://www.city.kasukabe.lg.jp/jigyoshamuke/keieishien/8400.html</v>
      </c>
      <c r="AA422" s="44"/>
      <c r="AB422" s="44"/>
      <c r="AC422" s="44"/>
      <c r="AD422" s="44"/>
      <c r="AE422" s="44"/>
      <c r="AF422" s="44"/>
    </row>
    <row r="423" spans="1:32" ht="150" customHeight="1">
      <c r="A423" s="33">
        <v>418</v>
      </c>
      <c r="B423" s="34">
        <v>12</v>
      </c>
      <c r="C423" s="65" t="s">
        <v>1301</v>
      </c>
      <c r="D423" s="36"/>
      <c r="E423" s="70" t="s">
        <v>1382</v>
      </c>
      <c r="F423" s="56" t="s">
        <v>1383</v>
      </c>
      <c r="G423" s="71">
        <v>36</v>
      </c>
      <c r="H423" s="40"/>
      <c r="I423" s="71" t="s">
        <v>1384</v>
      </c>
      <c r="J423" s="71" t="s">
        <v>1385</v>
      </c>
      <c r="K423" s="71" t="s">
        <v>1378</v>
      </c>
      <c r="L423" s="41" t="s">
        <v>1386</v>
      </c>
      <c r="M423" s="44" t="s">
        <v>1387</v>
      </c>
      <c r="N423" s="42" t="s">
        <v>1335</v>
      </c>
      <c r="O423" s="43">
        <v>6</v>
      </c>
      <c r="P423" s="43">
        <v>1</v>
      </c>
      <c r="Q423" s="43">
        <v>10</v>
      </c>
      <c r="R423" s="43">
        <v>9</v>
      </c>
      <c r="S423" s="43">
        <v>0</v>
      </c>
      <c r="T423" s="43">
        <v>10</v>
      </c>
      <c r="U423" s="43">
        <v>5</v>
      </c>
      <c r="V423" s="44" t="s">
        <v>1388</v>
      </c>
      <c r="W423" s="44" t="s">
        <v>1389</v>
      </c>
      <c r="X423" s="44" t="s">
        <v>1307</v>
      </c>
      <c r="Y423" s="44" t="s">
        <v>1308</v>
      </c>
      <c r="Z423" s="44" t="str">
        <f t="shared" si="16"/>
        <v>https://www.city.kasukabe.lg.jp/jigyoshamuke/keieishien/8400.html</v>
      </c>
      <c r="AA423" s="44"/>
      <c r="AB423" s="44"/>
      <c r="AC423" s="44"/>
      <c r="AD423" s="44"/>
      <c r="AE423" s="44"/>
      <c r="AF423" s="44"/>
    </row>
    <row r="424" spans="1:32" ht="150" customHeight="1">
      <c r="A424" s="33">
        <v>419</v>
      </c>
      <c r="B424" s="34">
        <v>12</v>
      </c>
      <c r="C424" s="65" t="s">
        <v>1301</v>
      </c>
      <c r="D424" s="36"/>
      <c r="E424" s="70" t="s">
        <v>1390</v>
      </c>
      <c r="F424" s="56" t="s">
        <v>1383</v>
      </c>
      <c r="G424" s="71">
        <v>19</v>
      </c>
      <c r="H424" s="40"/>
      <c r="I424" s="71" t="s">
        <v>1391</v>
      </c>
      <c r="J424" s="71" t="s">
        <v>1392</v>
      </c>
      <c r="K424" s="71" t="s">
        <v>1393</v>
      </c>
      <c r="L424" s="41" t="s">
        <v>1394</v>
      </c>
      <c r="M424" s="44" t="s">
        <v>1395</v>
      </c>
      <c r="N424" s="42" t="s">
        <v>1306</v>
      </c>
      <c r="O424" s="43">
        <v>6</v>
      </c>
      <c r="P424" s="43">
        <v>3</v>
      </c>
      <c r="Q424" s="43">
        <v>4</v>
      </c>
      <c r="R424" s="43">
        <v>6</v>
      </c>
      <c r="S424" s="43">
        <v>0</v>
      </c>
      <c r="T424" s="43">
        <v>0</v>
      </c>
      <c r="U424" s="43">
        <v>4</v>
      </c>
      <c r="V424" s="44" t="s">
        <v>1396</v>
      </c>
      <c r="W424" s="44" t="s">
        <v>36</v>
      </c>
      <c r="X424" s="44" t="s">
        <v>1307</v>
      </c>
      <c r="Y424" s="44" t="s">
        <v>1308</v>
      </c>
      <c r="Z424" s="44" t="str">
        <f t="shared" si="16"/>
        <v>https://www.city.kasukabe.lg.jp/jigyoshamuke/keieishien/8400.html</v>
      </c>
      <c r="AA424" s="44"/>
      <c r="AB424" s="44"/>
      <c r="AC424" s="44"/>
      <c r="AD424" s="44"/>
      <c r="AE424" s="44"/>
      <c r="AF424" s="44"/>
    </row>
    <row r="425" spans="1:32" ht="150" customHeight="1">
      <c r="A425" s="33">
        <v>420</v>
      </c>
      <c r="B425" s="34">
        <v>12</v>
      </c>
      <c r="C425" s="65" t="s">
        <v>1301</v>
      </c>
      <c r="D425" s="36"/>
      <c r="E425" s="70" t="s">
        <v>1397</v>
      </c>
      <c r="F425" s="56" t="s">
        <v>1324</v>
      </c>
      <c r="G425" s="71">
        <v>64</v>
      </c>
      <c r="H425" s="40"/>
      <c r="I425" s="71" t="s">
        <v>1398</v>
      </c>
      <c r="J425" s="71" t="s">
        <v>1399</v>
      </c>
      <c r="K425" s="71" t="s">
        <v>1353</v>
      </c>
      <c r="L425" s="41" t="s">
        <v>1400</v>
      </c>
      <c r="M425" s="44" t="s">
        <v>1401</v>
      </c>
      <c r="N425" s="42" t="s">
        <v>1402</v>
      </c>
      <c r="O425" s="43">
        <v>3</v>
      </c>
      <c r="P425" s="43">
        <v>12</v>
      </c>
      <c r="Q425" s="43">
        <v>15</v>
      </c>
      <c r="R425" s="43">
        <v>30</v>
      </c>
      <c r="S425" s="43">
        <v>1</v>
      </c>
      <c r="T425" s="43">
        <v>3</v>
      </c>
      <c r="U425" s="43"/>
      <c r="V425" s="44"/>
      <c r="W425" s="44" t="s">
        <v>1403</v>
      </c>
      <c r="X425" s="44" t="s">
        <v>1307</v>
      </c>
      <c r="Y425" s="44" t="s">
        <v>1308</v>
      </c>
      <c r="Z425" s="44" t="str">
        <f t="shared" si="16"/>
        <v>https://www.city.kasukabe.lg.jp/jigyoshamuke/keieishien/8400.html</v>
      </c>
      <c r="AA425" s="44"/>
      <c r="AB425" s="44"/>
      <c r="AC425" s="44"/>
      <c r="AD425" s="44"/>
      <c r="AE425" s="44"/>
      <c r="AF425" s="44"/>
    </row>
    <row r="426" spans="1:32" ht="150" customHeight="1">
      <c r="A426" s="33">
        <v>421</v>
      </c>
      <c r="B426" s="34">
        <v>12</v>
      </c>
      <c r="C426" s="65" t="s">
        <v>1301</v>
      </c>
      <c r="D426" s="36"/>
      <c r="E426" s="70" t="s">
        <v>1404</v>
      </c>
      <c r="F426" s="56" t="s">
        <v>1405</v>
      </c>
      <c r="G426" s="71">
        <v>10</v>
      </c>
      <c r="H426" s="40"/>
      <c r="I426" s="71" t="s">
        <v>1348</v>
      </c>
      <c r="J426" s="71"/>
      <c r="K426" s="71" t="s">
        <v>1406</v>
      </c>
      <c r="L426" s="41"/>
      <c r="M426" s="44" t="s">
        <v>1305</v>
      </c>
      <c r="N426" s="42" t="s">
        <v>1327</v>
      </c>
      <c r="O426" s="43">
        <v>2</v>
      </c>
      <c r="P426" s="43">
        <v>0</v>
      </c>
      <c r="Q426" s="43">
        <v>4</v>
      </c>
      <c r="R426" s="43">
        <v>3</v>
      </c>
      <c r="S426" s="43">
        <v>0</v>
      </c>
      <c r="T426" s="43">
        <v>1</v>
      </c>
      <c r="U426" s="43">
        <v>1</v>
      </c>
      <c r="V426" s="44" t="s">
        <v>1407</v>
      </c>
      <c r="W426" s="44" t="s">
        <v>36</v>
      </c>
      <c r="X426" s="44" t="s">
        <v>1307</v>
      </c>
      <c r="Y426" s="44" t="s">
        <v>1308</v>
      </c>
      <c r="Z426" s="44" t="str">
        <f t="shared" si="16"/>
        <v>https://www.city.kasukabe.lg.jp/jigyoshamuke/keieishien/8400.html</v>
      </c>
      <c r="AA426" s="44"/>
      <c r="AB426" s="44"/>
      <c r="AC426" s="44"/>
      <c r="AD426" s="44"/>
      <c r="AE426" s="44"/>
      <c r="AF426" s="44"/>
    </row>
    <row r="427" spans="1:32" ht="150" customHeight="1">
      <c r="A427" s="33">
        <v>422</v>
      </c>
      <c r="B427" s="34">
        <v>12</v>
      </c>
      <c r="C427" s="65" t="s">
        <v>1301</v>
      </c>
      <c r="D427" s="36"/>
      <c r="E427" s="70" t="s">
        <v>1408</v>
      </c>
      <c r="F427" s="56" t="s">
        <v>1409</v>
      </c>
      <c r="G427" s="71">
        <v>9</v>
      </c>
      <c r="H427" s="40"/>
      <c r="I427" s="71" t="s">
        <v>1410</v>
      </c>
      <c r="J427" s="71"/>
      <c r="K427" s="71" t="s">
        <v>1411</v>
      </c>
      <c r="L427" s="41"/>
      <c r="M427" s="44" t="s">
        <v>1305</v>
      </c>
      <c r="N427" s="42" t="s">
        <v>1412</v>
      </c>
      <c r="O427" s="43">
        <v>3</v>
      </c>
      <c r="P427" s="43">
        <v>0</v>
      </c>
      <c r="Q427" s="43">
        <v>1</v>
      </c>
      <c r="R427" s="43">
        <v>1</v>
      </c>
      <c r="S427" s="43">
        <v>0</v>
      </c>
      <c r="T427" s="43">
        <v>4</v>
      </c>
      <c r="U427" s="43"/>
      <c r="V427" s="44"/>
      <c r="W427" s="44" t="s">
        <v>36</v>
      </c>
      <c r="X427" s="44" t="s">
        <v>1307</v>
      </c>
      <c r="Y427" s="44" t="s">
        <v>1308</v>
      </c>
      <c r="Z427" s="44" t="str">
        <f t="shared" si="16"/>
        <v>https://www.city.kasukabe.lg.jp/jigyoshamuke/keieishien/8400.html</v>
      </c>
      <c r="AA427" s="44"/>
      <c r="AB427" s="44"/>
      <c r="AC427" s="44"/>
      <c r="AD427" s="44"/>
      <c r="AE427" s="44"/>
      <c r="AF427" s="44"/>
    </row>
    <row r="428" spans="1:32" ht="150" customHeight="1">
      <c r="A428" s="33">
        <v>423</v>
      </c>
      <c r="B428" s="34">
        <v>12</v>
      </c>
      <c r="C428" s="65" t="s">
        <v>1301</v>
      </c>
      <c r="D428" s="36"/>
      <c r="E428" s="70" t="s">
        <v>1413</v>
      </c>
      <c r="F428" s="56" t="s">
        <v>1414</v>
      </c>
      <c r="G428" s="71">
        <v>28</v>
      </c>
      <c r="H428" s="40"/>
      <c r="I428" s="71" t="s">
        <v>1339</v>
      </c>
      <c r="J428" s="71"/>
      <c r="K428" s="71" t="s">
        <v>1415</v>
      </c>
      <c r="L428" s="41" t="s">
        <v>1416</v>
      </c>
      <c r="M428" s="44" t="s">
        <v>1417</v>
      </c>
      <c r="N428" s="42" t="s">
        <v>1418</v>
      </c>
      <c r="O428" s="43">
        <v>5</v>
      </c>
      <c r="P428" s="43">
        <v>11</v>
      </c>
      <c r="Q428" s="43">
        <v>1</v>
      </c>
      <c r="R428" s="43">
        <v>5</v>
      </c>
      <c r="S428" s="43">
        <v>0</v>
      </c>
      <c r="T428" s="43">
        <v>6</v>
      </c>
      <c r="U428" s="43">
        <v>1</v>
      </c>
      <c r="V428" s="44" t="s">
        <v>1419</v>
      </c>
      <c r="W428" s="44" t="s">
        <v>1420</v>
      </c>
      <c r="X428" s="44" t="s">
        <v>1307</v>
      </c>
      <c r="Y428" s="44" t="s">
        <v>1308</v>
      </c>
      <c r="Z428" s="44" t="str">
        <f t="shared" si="16"/>
        <v>https://www.city.kasukabe.lg.jp/jigyoshamuke/keieishien/8400.html</v>
      </c>
      <c r="AA428" s="44"/>
      <c r="AB428" s="44"/>
      <c r="AC428" s="44"/>
      <c r="AD428" s="44"/>
      <c r="AE428" s="44"/>
      <c r="AF428" s="44"/>
    </row>
    <row r="429" spans="1:32" ht="150" customHeight="1">
      <c r="A429" s="33">
        <v>424</v>
      </c>
      <c r="B429" s="34">
        <v>12</v>
      </c>
      <c r="C429" s="65" t="s">
        <v>1301</v>
      </c>
      <c r="D429" s="36"/>
      <c r="E429" s="70" t="s">
        <v>1421</v>
      </c>
      <c r="F429" s="56" t="s">
        <v>1422</v>
      </c>
      <c r="G429" s="71">
        <v>3</v>
      </c>
      <c r="H429" s="40"/>
      <c r="I429" s="71" t="s">
        <v>1319</v>
      </c>
      <c r="J429" s="71" t="s">
        <v>1423</v>
      </c>
      <c r="K429" s="71" t="s">
        <v>1311</v>
      </c>
      <c r="L429" s="41" t="s">
        <v>1424</v>
      </c>
      <c r="M429" s="44" t="s">
        <v>1425</v>
      </c>
      <c r="N429" s="42" t="s">
        <v>1322</v>
      </c>
      <c r="O429" s="43">
        <v>1</v>
      </c>
      <c r="P429" s="43">
        <v>0</v>
      </c>
      <c r="Q429" s="43">
        <v>0</v>
      </c>
      <c r="R429" s="43">
        <v>2</v>
      </c>
      <c r="S429" s="43">
        <v>0</v>
      </c>
      <c r="T429" s="43">
        <v>0</v>
      </c>
      <c r="U429" s="43"/>
      <c r="V429" s="44"/>
      <c r="W429" s="44" t="s">
        <v>36</v>
      </c>
      <c r="X429" s="44" t="s">
        <v>1307</v>
      </c>
      <c r="Y429" s="44" t="s">
        <v>1308</v>
      </c>
      <c r="Z429" s="44" t="str">
        <f t="shared" si="16"/>
        <v>https://www.city.kasukabe.lg.jp/jigyoshamuke/keieishien/8400.html</v>
      </c>
      <c r="AA429" s="44"/>
      <c r="AB429" s="44"/>
      <c r="AC429" s="44"/>
      <c r="AD429" s="44"/>
      <c r="AE429" s="44"/>
      <c r="AF429" s="44"/>
    </row>
    <row r="430" spans="1:32" ht="150" customHeight="1">
      <c r="A430" s="33">
        <v>425</v>
      </c>
      <c r="B430" s="34">
        <v>12</v>
      </c>
      <c r="C430" s="65" t="s">
        <v>1301</v>
      </c>
      <c r="D430" s="36"/>
      <c r="E430" s="70" t="s">
        <v>1426</v>
      </c>
      <c r="F430" s="56" t="s">
        <v>1427</v>
      </c>
      <c r="G430" s="71">
        <v>13</v>
      </c>
      <c r="H430" s="40"/>
      <c r="I430" s="71" t="s">
        <v>1339</v>
      </c>
      <c r="J430" s="71"/>
      <c r="K430" s="71" t="s">
        <v>1428</v>
      </c>
      <c r="L430" s="41"/>
      <c r="M430" s="44" t="s">
        <v>1305</v>
      </c>
      <c r="N430" s="42" t="s">
        <v>1412</v>
      </c>
      <c r="O430" s="43">
        <v>1</v>
      </c>
      <c r="P430" s="43">
        <v>1</v>
      </c>
      <c r="Q430" s="43">
        <v>3</v>
      </c>
      <c r="R430" s="43">
        <v>1</v>
      </c>
      <c r="S430" s="43">
        <v>0</v>
      </c>
      <c r="T430" s="43">
        <v>7</v>
      </c>
      <c r="U430" s="43">
        <v>1</v>
      </c>
      <c r="V430" s="44" t="s">
        <v>1429</v>
      </c>
      <c r="W430" s="44" t="s">
        <v>36</v>
      </c>
      <c r="X430" s="44" t="s">
        <v>1307</v>
      </c>
      <c r="Y430" s="44" t="s">
        <v>1308</v>
      </c>
      <c r="Z430" s="44" t="str">
        <f t="shared" si="16"/>
        <v>https://www.city.kasukabe.lg.jp/jigyoshamuke/keieishien/8400.html</v>
      </c>
      <c r="AA430" s="44"/>
      <c r="AB430" s="44"/>
      <c r="AC430" s="44"/>
      <c r="AD430" s="44"/>
      <c r="AE430" s="44"/>
      <c r="AF430" s="44"/>
    </row>
    <row r="431" spans="1:32" ht="150" customHeight="1">
      <c r="A431" s="33">
        <v>426</v>
      </c>
      <c r="B431" s="34">
        <v>12</v>
      </c>
      <c r="C431" s="65" t="s">
        <v>1301</v>
      </c>
      <c r="D431" s="36"/>
      <c r="E431" s="70" t="s">
        <v>1430</v>
      </c>
      <c r="F431" s="56" t="s">
        <v>1422</v>
      </c>
      <c r="G431" s="71">
        <v>6</v>
      </c>
      <c r="H431" s="40"/>
      <c r="I431" s="71"/>
      <c r="J431" s="71"/>
      <c r="K431" s="71" t="s">
        <v>1431</v>
      </c>
      <c r="L431" s="41"/>
      <c r="M431" s="44"/>
      <c r="N431" s="42" t="s">
        <v>1322</v>
      </c>
      <c r="O431" s="43">
        <v>1</v>
      </c>
      <c r="P431" s="43">
        <v>0</v>
      </c>
      <c r="Q431" s="43">
        <v>3</v>
      </c>
      <c r="R431" s="43">
        <v>0</v>
      </c>
      <c r="S431" s="43">
        <v>0</v>
      </c>
      <c r="T431" s="43">
        <v>2</v>
      </c>
      <c r="U431" s="43"/>
      <c r="V431" s="44"/>
      <c r="W431" s="44" t="s">
        <v>36</v>
      </c>
      <c r="X431" s="44" t="s">
        <v>1307</v>
      </c>
      <c r="Y431" s="44" t="s">
        <v>1308</v>
      </c>
      <c r="Z431" s="44" t="str">
        <f t="shared" si="16"/>
        <v>https://www.city.kasukabe.lg.jp/jigyoshamuke/keieishien/8400.html</v>
      </c>
      <c r="AA431" s="44"/>
      <c r="AB431" s="44"/>
      <c r="AC431" s="44"/>
      <c r="AD431" s="44"/>
      <c r="AE431" s="44"/>
      <c r="AF431" s="44"/>
    </row>
    <row r="432" spans="1:32" ht="150" customHeight="1">
      <c r="A432" s="33">
        <v>427</v>
      </c>
      <c r="B432" s="34">
        <v>12</v>
      </c>
      <c r="C432" s="65" t="s">
        <v>1301</v>
      </c>
      <c r="D432" s="36"/>
      <c r="E432" s="70" t="s">
        <v>1432</v>
      </c>
      <c r="F432" s="56" t="s">
        <v>1433</v>
      </c>
      <c r="G432" s="71">
        <v>59</v>
      </c>
      <c r="H432" s="40"/>
      <c r="I432" s="71" t="s">
        <v>1339</v>
      </c>
      <c r="J432" s="71" t="s">
        <v>1434</v>
      </c>
      <c r="K432" s="71" t="s">
        <v>1349</v>
      </c>
      <c r="L432" s="41" t="s">
        <v>1435</v>
      </c>
      <c r="M432" s="44" t="s">
        <v>1436</v>
      </c>
      <c r="N432" s="42" t="s">
        <v>1437</v>
      </c>
      <c r="O432" s="43">
        <v>10</v>
      </c>
      <c r="P432" s="43">
        <v>6</v>
      </c>
      <c r="Q432" s="43">
        <v>13</v>
      </c>
      <c r="R432" s="43">
        <v>3</v>
      </c>
      <c r="S432" s="43">
        <v>1</v>
      </c>
      <c r="T432" s="43">
        <v>26</v>
      </c>
      <c r="U432" s="43">
        <v>1</v>
      </c>
      <c r="V432" s="44" t="s">
        <v>1438</v>
      </c>
      <c r="W432" s="44" t="s">
        <v>36</v>
      </c>
      <c r="X432" s="44" t="s">
        <v>1307</v>
      </c>
      <c r="Y432" s="44" t="s">
        <v>1308</v>
      </c>
      <c r="Z432" s="44" t="str">
        <f t="shared" si="16"/>
        <v>https://www.city.kasukabe.lg.jp/jigyoshamuke/keieishien/8400.html</v>
      </c>
      <c r="AA432" s="44"/>
      <c r="AB432" s="44"/>
      <c r="AC432" s="44"/>
      <c r="AD432" s="44"/>
      <c r="AE432" s="44"/>
      <c r="AF432" s="44"/>
    </row>
    <row r="433" spans="1:32" ht="150" customHeight="1">
      <c r="A433" s="33">
        <v>428</v>
      </c>
      <c r="B433" s="34">
        <v>12</v>
      </c>
      <c r="C433" s="65" t="s">
        <v>1301</v>
      </c>
      <c r="D433" s="36"/>
      <c r="E433" s="70" t="s">
        <v>1439</v>
      </c>
      <c r="F433" s="56" t="s">
        <v>1440</v>
      </c>
      <c r="G433" s="71" t="s">
        <v>1441</v>
      </c>
      <c r="H433" s="40"/>
      <c r="I433" s="71"/>
      <c r="J433" s="71" t="s">
        <v>1442</v>
      </c>
      <c r="K433" s="71" t="s">
        <v>1443</v>
      </c>
      <c r="L433" s="41" t="s">
        <v>1444</v>
      </c>
      <c r="M433" s="44" t="s">
        <v>1305</v>
      </c>
      <c r="N433" s="42" t="s">
        <v>1322</v>
      </c>
      <c r="O433" s="43">
        <v>0</v>
      </c>
      <c r="P433" s="43">
        <v>3</v>
      </c>
      <c r="Q433" s="43">
        <v>1</v>
      </c>
      <c r="R433" s="43">
        <v>0</v>
      </c>
      <c r="S433" s="43">
        <v>0</v>
      </c>
      <c r="T433" s="43">
        <v>2</v>
      </c>
      <c r="U433" s="43"/>
      <c r="V433" s="44"/>
      <c r="W433" s="44" t="s">
        <v>36</v>
      </c>
      <c r="X433" s="44" t="s">
        <v>1307</v>
      </c>
      <c r="Y433" s="44" t="s">
        <v>1308</v>
      </c>
      <c r="Z433" s="44" t="str">
        <f t="shared" si="16"/>
        <v>https://www.city.kasukabe.lg.jp/jigyoshamuke/keieishien/8400.html</v>
      </c>
      <c r="AA433" s="44"/>
      <c r="AB433" s="44"/>
      <c r="AC433" s="44"/>
      <c r="AD433" s="44"/>
      <c r="AE433" s="44"/>
      <c r="AF433" s="44"/>
    </row>
    <row r="434" spans="1:32" s="45" customFormat="1" ht="150" customHeight="1">
      <c r="A434" s="33">
        <v>429</v>
      </c>
      <c r="B434" s="34">
        <v>12</v>
      </c>
      <c r="C434" s="65" t="s">
        <v>1301</v>
      </c>
      <c r="D434" s="36"/>
      <c r="E434" s="70" t="s">
        <v>1445</v>
      </c>
      <c r="F434" s="56" t="s">
        <v>1446</v>
      </c>
      <c r="G434" s="71">
        <v>21</v>
      </c>
      <c r="H434" s="40"/>
      <c r="I434" s="71" t="s">
        <v>1348</v>
      </c>
      <c r="J434" s="71"/>
      <c r="K434" s="71" t="s">
        <v>1447</v>
      </c>
      <c r="L434" s="41" t="s">
        <v>1448</v>
      </c>
      <c r="M434" s="44" t="s">
        <v>1449</v>
      </c>
      <c r="N434" s="42" t="s">
        <v>1450</v>
      </c>
      <c r="O434" s="43">
        <v>0</v>
      </c>
      <c r="P434" s="43">
        <v>0</v>
      </c>
      <c r="Q434" s="43">
        <v>4</v>
      </c>
      <c r="R434" s="43">
        <v>3</v>
      </c>
      <c r="S434" s="43">
        <v>0</v>
      </c>
      <c r="T434" s="43">
        <v>14</v>
      </c>
      <c r="U434" s="43"/>
      <c r="V434" s="44"/>
      <c r="W434" s="44" t="s">
        <v>36</v>
      </c>
      <c r="X434" s="44" t="s">
        <v>1307</v>
      </c>
      <c r="Y434" s="44" t="s">
        <v>1308</v>
      </c>
      <c r="Z434" s="44" t="str">
        <f t="shared" si="16"/>
        <v>https://www.city.kasukabe.lg.jp/jigyoshamuke/keieishien/8400.html</v>
      </c>
      <c r="AA434" s="44"/>
      <c r="AB434" s="44"/>
      <c r="AC434" s="44"/>
      <c r="AD434" s="44"/>
      <c r="AE434" s="44"/>
      <c r="AF434" s="44"/>
    </row>
    <row r="435" spans="1:32" ht="150" customHeight="1">
      <c r="A435" s="33">
        <v>430</v>
      </c>
      <c r="B435" s="34">
        <v>12</v>
      </c>
      <c r="C435" s="65" t="s">
        <v>1301</v>
      </c>
      <c r="D435" s="36"/>
      <c r="E435" s="70" t="s">
        <v>1265</v>
      </c>
      <c r="F435" s="56" t="s">
        <v>1451</v>
      </c>
      <c r="G435" s="71">
        <v>21</v>
      </c>
      <c r="H435" s="40"/>
      <c r="I435" s="71" t="s">
        <v>1319</v>
      </c>
      <c r="J435" s="71"/>
      <c r="K435" s="71" t="s">
        <v>1349</v>
      </c>
      <c r="L435" s="41" t="s">
        <v>1452</v>
      </c>
      <c r="M435" s="44" t="s">
        <v>1305</v>
      </c>
      <c r="N435" s="42" t="s">
        <v>1450</v>
      </c>
      <c r="O435" s="43">
        <v>2</v>
      </c>
      <c r="P435" s="43">
        <v>1</v>
      </c>
      <c r="Q435" s="43">
        <v>0</v>
      </c>
      <c r="R435" s="43">
        <v>4</v>
      </c>
      <c r="S435" s="43">
        <v>0</v>
      </c>
      <c r="T435" s="43">
        <v>14</v>
      </c>
      <c r="U435" s="43">
        <v>1</v>
      </c>
      <c r="V435" s="44" t="s">
        <v>1453</v>
      </c>
      <c r="W435" s="44" t="s">
        <v>1454</v>
      </c>
      <c r="X435" s="44" t="s">
        <v>1307</v>
      </c>
      <c r="Y435" s="44" t="s">
        <v>1308</v>
      </c>
      <c r="Z435" s="44" t="str">
        <f t="shared" si="16"/>
        <v>https://www.city.kasukabe.lg.jp/jigyoshamuke/keieishien/8400.html</v>
      </c>
      <c r="AA435" s="44"/>
      <c r="AB435" s="44"/>
      <c r="AC435" s="44"/>
      <c r="AD435" s="44"/>
      <c r="AE435" s="44"/>
      <c r="AF435" s="44"/>
    </row>
    <row r="436" spans="1:32" ht="150" customHeight="1">
      <c r="A436" s="33">
        <v>431</v>
      </c>
      <c r="B436" s="34">
        <v>12</v>
      </c>
      <c r="C436" s="65" t="s">
        <v>1301</v>
      </c>
      <c r="D436" s="36"/>
      <c r="E436" s="70" t="s">
        <v>1455</v>
      </c>
      <c r="F436" s="56" t="s">
        <v>1456</v>
      </c>
      <c r="G436" s="71">
        <v>10</v>
      </c>
      <c r="H436" s="40"/>
      <c r="I436" s="71" t="s">
        <v>1457</v>
      </c>
      <c r="J436" s="71"/>
      <c r="K436" s="71" t="s">
        <v>1349</v>
      </c>
      <c r="L436" s="41" t="s">
        <v>1458</v>
      </c>
      <c r="M436" s="44" t="s">
        <v>1305</v>
      </c>
      <c r="N436" s="42" t="s">
        <v>1322</v>
      </c>
      <c r="O436" s="43">
        <v>4</v>
      </c>
      <c r="P436" s="43">
        <v>5</v>
      </c>
      <c r="Q436" s="43">
        <v>0</v>
      </c>
      <c r="R436" s="43">
        <v>0</v>
      </c>
      <c r="S436" s="43">
        <v>1</v>
      </c>
      <c r="T436" s="43">
        <v>0</v>
      </c>
      <c r="U436" s="43"/>
      <c r="V436" s="44"/>
      <c r="W436" s="44" t="s">
        <v>36</v>
      </c>
      <c r="X436" s="44" t="s">
        <v>1307</v>
      </c>
      <c r="Y436" s="44" t="s">
        <v>1308</v>
      </c>
      <c r="Z436" s="44" t="str">
        <f>HYPERLINK("#","https://www.city.kasukabe.lg.jp/jigyoshamuke/keieishien/8400.html")</f>
        <v>https://www.city.kasukabe.lg.jp/jigyoshamuke/keieishien/8400.html</v>
      </c>
      <c r="AA436" s="44"/>
      <c r="AB436" s="44"/>
      <c r="AC436" s="44"/>
      <c r="AD436" s="44"/>
      <c r="AE436" s="44"/>
      <c r="AF436" s="44"/>
    </row>
    <row r="437" spans="1:32" ht="150" customHeight="1">
      <c r="A437" s="33">
        <v>432</v>
      </c>
      <c r="B437" s="34">
        <v>12</v>
      </c>
      <c r="C437" s="65" t="s">
        <v>1301</v>
      </c>
      <c r="D437" s="36"/>
      <c r="E437" s="70" t="s">
        <v>1459</v>
      </c>
      <c r="F437" s="56"/>
      <c r="G437" s="50" t="s">
        <v>1460</v>
      </c>
      <c r="H437" s="84"/>
      <c r="I437" s="50" t="s">
        <v>1461</v>
      </c>
      <c r="J437" s="50"/>
      <c r="K437" s="50" t="s">
        <v>1462</v>
      </c>
      <c r="L437" s="41"/>
      <c r="M437" s="44" t="s">
        <v>1463</v>
      </c>
      <c r="N437" s="42"/>
      <c r="O437" s="43">
        <v>5</v>
      </c>
      <c r="P437" s="43">
        <v>5</v>
      </c>
      <c r="Q437" s="43">
        <v>1</v>
      </c>
      <c r="R437" s="43">
        <v>0</v>
      </c>
      <c r="S437" s="43">
        <v>1</v>
      </c>
      <c r="T437" s="43">
        <v>0</v>
      </c>
      <c r="U437" s="43"/>
      <c r="V437" s="44"/>
      <c r="W437" s="44" t="s">
        <v>36</v>
      </c>
      <c r="X437" s="44" t="s">
        <v>1464</v>
      </c>
      <c r="Y437" s="44" t="s">
        <v>1465</v>
      </c>
      <c r="Z437" s="44" t="str">
        <f>HYPERLINK("#","https://www.city.kasukabe.lg.jp/smph/sangyo/keiei/sogyo/index.html")</f>
        <v>https://www.city.kasukabe.lg.jp/smph/sangyo/keiei/sogyo/index.html</v>
      </c>
      <c r="AA437" s="44"/>
      <c r="AB437" s="44"/>
      <c r="AC437" s="44"/>
      <c r="AD437" s="44"/>
      <c r="AE437" s="44"/>
      <c r="AF437" s="44"/>
    </row>
    <row r="438" spans="1:32" ht="150" customHeight="1">
      <c r="A438" s="33">
        <v>433</v>
      </c>
      <c r="B438" s="34">
        <v>12</v>
      </c>
      <c r="C438" s="65" t="s">
        <v>1301</v>
      </c>
      <c r="D438" s="36"/>
      <c r="E438" s="70" t="s">
        <v>1466</v>
      </c>
      <c r="F438" s="56" t="s">
        <v>1467</v>
      </c>
      <c r="G438" s="71">
        <v>27</v>
      </c>
      <c r="H438" s="40"/>
      <c r="I438" s="71" t="s">
        <v>1468</v>
      </c>
      <c r="J438" s="71" t="s">
        <v>1469</v>
      </c>
      <c r="K438" s="71" t="s">
        <v>1470</v>
      </c>
      <c r="L438" s="41" t="s">
        <v>1471</v>
      </c>
      <c r="M438" s="44" t="s">
        <v>1472</v>
      </c>
      <c r="N438" s="42" t="s">
        <v>1327</v>
      </c>
      <c r="O438" s="43">
        <v>4</v>
      </c>
      <c r="P438" s="43">
        <v>0</v>
      </c>
      <c r="Q438" s="43">
        <v>3</v>
      </c>
      <c r="R438" s="43">
        <v>11</v>
      </c>
      <c r="S438" s="43">
        <v>0</v>
      </c>
      <c r="T438" s="43">
        <v>9</v>
      </c>
      <c r="U438" s="43"/>
      <c r="V438" s="44"/>
      <c r="W438" s="44" t="s">
        <v>1473</v>
      </c>
      <c r="X438" s="44" t="s">
        <v>1474</v>
      </c>
      <c r="Y438" s="44" t="s">
        <v>1308</v>
      </c>
      <c r="Z438" s="44" t="str">
        <f t="shared" ref="Z438:Z444" si="17">HYPERLINK("#","https://www.city.kasukabe.lg.jp/jigyoshamuke/keieishien/8400.html")</f>
        <v>https://www.city.kasukabe.lg.jp/jigyoshamuke/keieishien/8400.html</v>
      </c>
      <c r="AA438" s="44"/>
      <c r="AB438" s="44"/>
      <c r="AC438" s="44"/>
      <c r="AD438" s="44"/>
      <c r="AE438" s="44"/>
      <c r="AF438" s="44"/>
    </row>
    <row r="439" spans="1:32" ht="150" customHeight="1">
      <c r="A439" s="33">
        <v>434</v>
      </c>
      <c r="B439" s="34">
        <v>12</v>
      </c>
      <c r="C439" s="65" t="s">
        <v>1301</v>
      </c>
      <c r="D439" s="36"/>
      <c r="E439" s="70" t="s">
        <v>1475</v>
      </c>
      <c r="F439" s="56" t="s">
        <v>1331</v>
      </c>
      <c r="G439" s="71">
        <v>16</v>
      </c>
      <c r="H439" s="40"/>
      <c r="I439" s="71" t="s">
        <v>1476</v>
      </c>
      <c r="J439" s="71" t="s">
        <v>1477</v>
      </c>
      <c r="K439" s="71" t="s">
        <v>1478</v>
      </c>
      <c r="L439" s="41" t="s">
        <v>1479</v>
      </c>
      <c r="M439" s="44" t="s">
        <v>1480</v>
      </c>
      <c r="N439" s="42" t="s">
        <v>1306</v>
      </c>
      <c r="O439" s="43">
        <v>3</v>
      </c>
      <c r="P439" s="43">
        <v>0</v>
      </c>
      <c r="Q439" s="43">
        <v>0</v>
      </c>
      <c r="R439" s="43">
        <v>4</v>
      </c>
      <c r="S439" s="43">
        <v>1</v>
      </c>
      <c r="T439" s="43">
        <v>8</v>
      </c>
      <c r="U439" s="43"/>
      <c r="V439" s="44"/>
      <c r="W439" s="44" t="s">
        <v>36</v>
      </c>
      <c r="X439" s="44" t="s">
        <v>1307</v>
      </c>
      <c r="Y439" s="44" t="s">
        <v>1308</v>
      </c>
      <c r="Z439" s="44" t="str">
        <f t="shared" si="17"/>
        <v>https://www.city.kasukabe.lg.jp/jigyoshamuke/keieishien/8400.html</v>
      </c>
      <c r="AA439" s="44"/>
      <c r="AB439" s="44"/>
      <c r="AC439" s="44"/>
      <c r="AD439" s="44"/>
      <c r="AE439" s="44"/>
      <c r="AF439" s="44"/>
    </row>
    <row r="440" spans="1:32" ht="150" customHeight="1">
      <c r="A440" s="33">
        <v>435</v>
      </c>
      <c r="B440" s="34">
        <v>12</v>
      </c>
      <c r="C440" s="65" t="s">
        <v>1301</v>
      </c>
      <c r="D440" s="36"/>
      <c r="E440" s="70" t="s">
        <v>1481</v>
      </c>
      <c r="F440" s="56" t="s">
        <v>1482</v>
      </c>
      <c r="G440" s="71">
        <v>64</v>
      </c>
      <c r="H440" s="40"/>
      <c r="I440" s="71" t="s">
        <v>1339</v>
      </c>
      <c r="J440" s="71"/>
      <c r="K440" s="71" t="s">
        <v>1367</v>
      </c>
      <c r="L440" s="41" t="s">
        <v>1483</v>
      </c>
      <c r="M440" s="44" t="s">
        <v>1484</v>
      </c>
      <c r="N440" s="42" t="s">
        <v>1306</v>
      </c>
      <c r="O440" s="43">
        <v>17</v>
      </c>
      <c r="P440" s="43">
        <v>7</v>
      </c>
      <c r="Q440" s="43">
        <v>11</v>
      </c>
      <c r="R440" s="43">
        <v>13</v>
      </c>
      <c r="S440" s="43">
        <v>2</v>
      </c>
      <c r="T440" s="43">
        <v>14</v>
      </c>
      <c r="U440" s="43">
        <v>4</v>
      </c>
      <c r="V440" s="44" t="s">
        <v>1485</v>
      </c>
      <c r="W440" s="44" t="s">
        <v>1486</v>
      </c>
      <c r="X440" s="44" t="s">
        <v>1307</v>
      </c>
      <c r="Y440" s="44" t="s">
        <v>1308</v>
      </c>
      <c r="Z440" s="44" t="str">
        <f t="shared" si="17"/>
        <v>https://www.city.kasukabe.lg.jp/jigyoshamuke/keieishien/8400.html</v>
      </c>
      <c r="AA440" s="44"/>
      <c r="AB440" s="44"/>
      <c r="AC440" s="44"/>
      <c r="AD440" s="44"/>
      <c r="AE440" s="44"/>
      <c r="AF440" s="44"/>
    </row>
    <row r="441" spans="1:32" ht="150" customHeight="1">
      <c r="A441" s="33">
        <v>436</v>
      </c>
      <c r="B441" s="34">
        <v>12</v>
      </c>
      <c r="C441" s="65" t="s">
        <v>1301</v>
      </c>
      <c r="D441" s="36"/>
      <c r="E441" s="70" t="s">
        <v>1487</v>
      </c>
      <c r="F441" s="56" t="s">
        <v>1488</v>
      </c>
      <c r="G441" s="71">
        <v>5</v>
      </c>
      <c r="H441" s="40"/>
      <c r="I441" s="71"/>
      <c r="J441" s="71"/>
      <c r="K441" s="71"/>
      <c r="L441" s="41"/>
      <c r="M441" s="44"/>
      <c r="N441" s="42" t="s">
        <v>1322</v>
      </c>
      <c r="O441" s="43">
        <v>0</v>
      </c>
      <c r="P441" s="43">
        <v>0</v>
      </c>
      <c r="Q441" s="43">
        <v>0</v>
      </c>
      <c r="R441" s="43">
        <v>0</v>
      </c>
      <c r="S441" s="43">
        <v>0</v>
      </c>
      <c r="T441" s="43">
        <v>5</v>
      </c>
      <c r="U441" s="43"/>
      <c r="V441" s="44"/>
      <c r="W441" s="44" t="s">
        <v>36</v>
      </c>
      <c r="X441" s="44" t="s">
        <v>1307</v>
      </c>
      <c r="Y441" s="44" t="s">
        <v>1308</v>
      </c>
      <c r="Z441" s="44" t="str">
        <f t="shared" si="17"/>
        <v>https://www.city.kasukabe.lg.jp/jigyoshamuke/keieishien/8400.html</v>
      </c>
      <c r="AA441" s="44"/>
      <c r="AB441" s="44"/>
      <c r="AC441" s="44"/>
      <c r="AD441" s="44"/>
      <c r="AE441" s="44"/>
      <c r="AF441" s="44"/>
    </row>
    <row r="442" spans="1:32" ht="150" customHeight="1">
      <c r="A442" s="33">
        <v>437</v>
      </c>
      <c r="B442" s="34">
        <v>12</v>
      </c>
      <c r="C442" s="65" t="s">
        <v>1301</v>
      </c>
      <c r="D442" s="36"/>
      <c r="E442" s="70" t="s">
        <v>1489</v>
      </c>
      <c r="F442" s="56" t="s">
        <v>1490</v>
      </c>
      <c r="G442" s="71">
        <v>27</v>
      </c>
      <c r="H442" s="40"/>
      <c r="I442" s="71" t="s">
        <v>1304</v>
      </c>
      <c r="J442" s="71"/>
      <c r="K442" s="71" t="s">
        <v>1491</v>
      </c>
      <c r="L442" s="41" t="s">
        <v>1492</v>
      </c>
      <c r="M442" s="44" t="s">
        <v>1493</v>
      </c>
      <c r="N442" s="42" t="s">
        <v>1306</v>
      </c>
      <c r="O442" s="43"/>
      <c r="P442" s="43"/>
      <c r="Q442" s="43">
        <v>13</v>
      </c>
      <c r="R442" s="43">
        <v>4</v>
      </c>
      <c r="S442" s="43">
        <v>1</v>
      </c>
      <c r="T442" s="43">
        <v>9</v>
      </c>
      <c r="U442" s="43">
        <v>1</v>
      </c>
      <c r="V442" s="44" t="s">
        <v>1494</v>
      </c>
      <c r="W442" s="44" t="s">
        <v>1495</v>
      </c>
      <c r="X442" s="44" t="s">
        <v>1307</v>
      </c>
      <c r="Y442" s="44" t="s">
        <v>1308</v>
      </c>
      <c r="Z442" s="44" t="str">
        <f t="shared" si="17"/>
        <v>https://www.city.kasukabe.lg.jp/jigyoshamuke/keieishien/8400.html</v>
      </c>
      <c r="AA442" s="44"/>
      <c r="AB442" s="44"/>
      <c r="AC442" s="44"/>
      <c r="AD442" s="44"/>
      <c r="AE442" s="44"/>
      <c r="AF442" s="44"/>
    </row>
    <row r="443" spans="1:32" ht="150" customHeight="1">
      <c r="A443" s="33">
        <v>438</v>
      </c>
      <c r="B443" s="34">
        <v>12</v>
      </c>
      <c r="C443" s="65" t="s">
        <v>1301</v>
      </c>
      <c r="D443" s="36"/>
      <c r="E443" s="70" t="s">
        <v>1496</v>
      </c>
      <c r="F443" s="56" t="s">
        <v>1324</v>
      </c>
      <c r="G443" s="71">
        <v>95</v>
      </c>
      <c r="H443" s="40"/>
      <c r="I443" s="71" t="s">
        <v>1319</v>
      </c>
      <c r="J443" s="71"/>
      <c r="K443" s="71" t="s">
        <v>1415</v>
      </c>
      <c r="L443" s="41" t="s">
        <v>1497</v>
      </c>
      <c r="M443" s="44" t="s">
        <v>1498</v>
      </c>
      <c r="N443" s="42" t="s">
        <v>1335</v>
      </c>
      <c r="O443" s="43">
        <v>27</v>
      </c>
      <c r="P443" s="43"/>
      <c r="Q443" s="43">
        <v>12</v>
      </c>
      <c r="R443" s="43"/>
      <c r="S443" s="43"/>
      <c r="T443" s="43">
        <v>56</v>
      </c>
      <c r="U443" s="43"/>
      <c r="V443" s="44" t="s">
        <v>1499</v>
      </c>
      <c r="W443" s="44" t="s">
        <v>1500</v>
      </c>
      <c r="X443" s="44" t="s">
        <v>1307</v>
      </c>
      <c r="Y443" s="44" t="s">
        <v>1308</v>
      </c>
      <c r="Z443" s="44" t="str">
        <f t="shared" si="17"/>
        <v>https://www.city.kasukabe.lg.jp/jigyoshamuke/keieishien/8400.html</v>
      </c>
      <c r="AA443" s="44"/>
      <c r="AB443" s="44"/>
      <c r="AC443" s="44"/>
      <c r="AD443" s="44"/>
      <c r="AE443" s="44"/>
      <c r="AF443" s="44"/>
    </row>
    <row r="444" spans="1:32" s="45" customFormat="1" ht="150" customHeight="1">
      <c r="A444" s="33">
        <v>439</v>
      </c>
      <c r="B444" s="34">
        <v>12</v>
      </c>
      <c r="C444" s="65" t="s">
        <v>1301</v>
      </c>
      <c r="D444" s="36"/>
      <c r="E444" s="37" t="s">
        <v>1501</v>
      </c>
      <c r="F444" s="56" t="s">
        <v>1422</v>
      </c>
      <c r="G444" s="48">
        <v>6</v>
      </c>
      <c r="H444" s="40"/>
      <c r="I444" s="48"/>
      <c r="J444" s="48"/>
      <c r="K444" s="48"/>
      <c r="L444" s="41"/>
      <c r="M444" s="38"/>
      <c r="N444" s="42" t="s">
        <v>1322</v>
      </c>
      <c r="O444" s="43"/>
      <c r="P444" s="43">
        <v>1</v>
      </c>
      <c r="Q444" s="43">
        <v>4</v>
      </c>
      <c r="R444" s="43"/>
      <c r="S444" s="43"/>
      <c r="T444" s="43">
        <v>1</v>
      </c>
      <c r="U444" s="43"/>
      <c r="V444" s="38"/>
      <c r="W444" s="38" t="s">
        <v>36</v>
      </c>
      <c r="X444" s="38" t="s">
        <v>1307</v>
      </c>
      <c r="Y444" s="38" t="s">
        <v>1308</v>
      </c>
      <c r="Z444" s="44" t="str">
        <f t="shared" si="17"/>
        <v>https://www.city.kasukabe.lg.jp/jigyoshamuke/keieishien/8400.html</v>
      </c>
      <c r="AA444" s="38"/>
      <c r="AB444" s="38"/>
      <c r="AC444" s="38"/>
      <c r="AD444" s="38"/>
      <c r="AE444" s="38"/>
      <c r="AF444" s="38"/>
    </row>
    <row r="445" spans="1:32" ht="50.1" customHeight="1">
      <c r="A445" s="33">
        <v>440</v>
      </c>
      <c r="B445" s="34">
        <v>12</v>
      </c>
      <c r="C445" s="65" t="s">
        <v>1301</v>
      </c>
      <c r="D445" s="36"/>
      <c r="E445" s="37" t="s">
        <v>1502</v>
      </c>
      <c r="F445" s="56" t="s">
        <v>1451</v>
      </c>
      <c r="G445" s="48"/>
      <c r="H445" s="40"/>
      <c r="I445" s="48"/>
      <c r="J445" s="48"/>
      <c r="K445" s="48"/>
      <c r="L445" s="41"/>
      <c r="M445" s="38"/>
      <c r="N445" s="42"/>
      <c r="O445" s="43"/>
      <c r="P445" s="43"/>
      <c r="Q445" s="43"/>
      <c r="R445" s="43"/>
      <c r="S445" s="43"/>
      <c r="T445" s="43"/>
      <c r="U445" s="43"/>
      <c r="V445" s="38"/>
      <c r="W445" s="38" t="s">
        <v>36</v>
      </c>
      <c r="X445" s="38"/>
      <c r="Y445" s="38"/>
      <c r="Z445" s="38"/>
      <c r="AA445" s="38"/>
      <c r="AB445" s="38"/>
      <c r="AC445" s="38"/>
      <c r="AD445" s="38"/>
      <c r="AE445" s="38"/>
      <c r="AF445" s="38"/>
    </row>
    <row r="446" spans="1:32" ht="150" customHeight="1">
      <c r="A446" s="33">
        <v>441</v>
      </c>
      <c r="B446" s="34">
        <v>13</v>
      </c>
      <c r="C446" s="74" t="s">
        <v>1503</v>
      </c>
      <c r="D446" s="75"/>
      <c r="E446" s="76" t="s">
        <v>1504</v>
      </c>
      <c r="F446" s="86" t="s">
        <v>1505</v>
      </c>
      <c r="G446" s="87">
        <v>6</v>
      </c>
      <c r="H446" s="88"/>
      <c r="I446" s="73" t="s">
        <v>1506</v>
      </c>
      <c r="J446" s="73"/>
      <c r="K446" s="73" t="s">
        <v>1507</v>
      </c>
      <c r="L446" s="41"/>
      <c r="M446" s="38" t="s">
        <v>1508</v>
      </c>
      <c r="N446" s="41"/>
      <c r="O446" s="73"/>
      <c r="P446" s="73">
        <v>1</v>
      </c>
      <c r="Q446" s="73">
        <v>2</v>
      </c>
      <c r="R446" s="73">
        <v>2</v>
      </c>
      <c r="S446" s="73"/>
      <c r="T446" s="73">
        <v>1</v>
      </c>
      <c r="U446" s="73"/>
      <c r="V446" s="38"/>
      <c r="W446" s="38" t="s">
        <v>1509</v>
      </c>
      <c r="X446" s="38" t="s">
        <v>1510</v>
      </c>
      <c r="Y446" s="38" t="s">
        <v>1511</v>
      </c>
      <c r="Z446" s="38" t="s">
        <v>1512</v>
      </c>
      <c r="AA446" s="38"/>
      <c r="AB446" s="38"/>
      <c r="AC446" s="38"/>
      <c r="AD446" s="38"/>
      <c r="AE446" s="38"/>
      <c r="AF446" s="38"/>
    </row>
    <row r="447" spans="1:32" ht="150" customHeight="1">
      <c r="A447" s="33">
        <v>442</v>
      </c>
      <c r="B447" s="34">
        <v>13</v>
      </c>
      <c r="C447" s="74" t="s">
        <v>1503</v>
      </c>
      <c r="D447" s="75"/>
      <c r="E447" s="76" t="s">
        <v>1513</v>
      </c>
      <c r="F447" s="86" t="s">
        <v>1514</v>
      </c>
      <c r="G447" s="87">
        <v>11</v>
      </c>
      <c r="H447" s="88"/>
      <c r="I447" s="73" t="s">
        <v>1515</v>
      </c>
      <c r="J447" s="73"/>
      <c r="K447" s="73" t="s">
        <v>1507</v>
      </c>
      <c r="L447" s="41"/>
      <c r="M447" s="38" t="s">
        <v>1516</v>
      </c>
      <c r="N447" s="41"/>
      <c r="O447" s="73">
        <v>8</v>
      </c>
      <c r="P447" s="73"/>
      <c r="Q447" s="73">
        <v>1</v>
      </c>
      <c r="R447" s="73">
        <v>2</v>
      </c>
      <c r="S447" s="73"/>
      <c r="T447" s="73"/>
      <c r="U447" s="73"/>
      <c r="V447" s="38"/>
      <c r="W447" s="38" t="s">
        <v>1517</v>
      </c>
      <c r="X447" s="38" t="s">
        <v>1510</v>
      </c>
      <c r="Y447" s="38" t="s">
        <v>1511</v>
      </c>
      <c r="Z447" s="38" t="s">
        <v>1512</v>
      </c>
      <c r="AA447" s="38"/>
      <c r="AB447" s="38"/>
      <c r="AC447" s="38"/>
      <c r="AD447" s="38"/>
      <c r="AE447" s="38"/>
      <c r="AF447" s="38"/>
    </row>
    <row r="448" spans="1:32" ht="150" customHeight="1">
      <c r="A448" s="33">
        <v>443</v>
      </c>
      <c r="B448" s="34">
        <v>13</v>
      </c>
      <c r="C448" s="74" t="s">
        <v>1503</v>
      </c>
      <c r="D448" s="75"/>
      <c r="E448" s="76" t="s">
        <v>1518</v>
      </c>
      <c r="F448" s="86" t="s">
        <v>1519</v>
      </c>
      <c r="G448" s="87">
        <v>30</v>
      </c>
      <c r="H448" s="88"/>
      <c r="I448" s="73" t="s">
        <v>1520</v>
      </c>
      <c r="J448" s="73"/>
      <c r="K448" s="73" t="s">
        <v>1521</v>
      </c>
      <c r="L448" s="41"/>
      <c r="M448" s="38"/>
      <c r="N448" s="41"/>
      <c r="O448" s="73"/>
      <c r="P448" s="73"/>
      <c r="Q448" s="73"/>
      <c r="R448" s="73"/>
      <c r="S448" s="73"/>
      <c r="T448" s="73"/>
      <c r="U448" s="73"/>
      <c r="V448" s="38"/>
      <c r="W448" s="38" t="s">
        <v>36</v>
      </c>
      <c r="X448" s="38" t="s">
        <v>1510</v>
      </c>
      <c r="Y448" s="38" t="s">
        <v>1511</v>
      </c>
      <c r="Z448" s="38" t="s">
        <v>1512</v>
      </c>
      <c r="AA448" s="38"/>
      <c r="AB448" s="38"/>
      <c r="AC448" s="38"/>
      <c r="AD448" s="38"/>
      <c r="AE448" s="38"/>
      <c r="AF448" s="38"/>
    </row>
    <row r="449" spans="1:32" ht="150" customHeight="1">
      <c r="A449" s="33">
        <v>444</v>
      </c>
      <c r="B449" s="34">
        <v>13</v>
      </c>
      <c r="C449" s="74" t="s">
        <v>1503</v>
      </c>
      <c r="D449" s="75"/>
      <c r="E449" s="76" t="s">
        <v>1522</v>
      </c>
      <c r="F449" s="86" t="s">
        <v>1523</v>
      </c>
      <c r="G449" s="87">
        <v>17</v>
      </c>
      <c r="H449" s="88"/>
      <c r="I449" s="73" t="s">
        <v>1524</v>
      </c>
      <c r="J449" s="73"/>
      <c r="K449" s="73" t="s">
        <v>1525</v>
      </c>
      <c r="L449" s="41"/>
      <c r="M449" s="38"/>
      <c r="N449" s="41"/>
      <c r="O449" s="73">
        <v>2</v>
      </c>
      <c r="P449" s="73">
        <v>2</v>
      </c>
      <c r="Q449" s="73">
        <v>1</v>
      </c>
      <c r="R449" s="73">
        <v>5</v>
      </c>
      <c r="S449" s="73">
        <v>1</v>
      </c>
      <c r="T449" s="73">
        <v>1</v>
      </c>
      <c r="U449" s="73"/>
      <c r="V449" s="38"/>
      <c r="W449" s="38" t="s">
        <v>1526</v>
      </c>
      <c r="X449" s="38" t="s">
        <v>1510</v>
      </c>
      <c r="Y449" s="38" t="s">
        <v>1511</v>
      </c>
      <c r="Z449" s="38" t="s">
        <v>1512</v>
      </c>
      <c r="AA449" s="38"/>
      <c r="AB449" s="38"/>
      <c r="AC449" s="38"/>
      <c r="AD449" s="38"/>
      <c r="AE449" s="38"/>
      <c r="AF449" s="38"/>
    </row>
    <row r="450" spans="1:32" ht="150" customHeight="1">
      <c r="A450" s="33">
        <v>445</v>
      </c>
      <c r="B450" s="34">
        <v>13</v>
      </c>
      <c r="C450" s="74" t="s">
        <v>1503</v>
      </c>
      <c r="D450" s="75"/>
      <c r="E450" s="76" t="s">
        <v>1527</v>
      </c>
      <c r="F450" s="86" t="s">
        <v>1523</v>
      </c>
      <c r="G450" s="87">
        <v>14</v>
      </c>
      <c r="H450" s="88"/>
      <c r="I450" s="73" t="s">
        <v>1524</v>
      </c>
      <c r="J450" s="73"/>
      <c r="K450" s="73" t="s">
        <v>1528</v>
      </c>
      <c r="L450" s="41"/>
      <c r="M450" s="38" t="s">
        <v>1529</v>
      </c>
      <c r="N450" s="41"/>
      <c r="O450" s="73">
        <v>3</v>
      </c>
      <c r="P450" s="73"/>
      <c r="Q450" s="73">
        <v>5</v>
      </c>
      <c r="R450" s="73">
        <v>3</v>
      </c>
      <c r="S450" s="73"/>
      <c r="T450" s="73">
        <v>7</v>
      </c>
      <c r="U450" s="73"/>
      <c r="V450" s="38"/>
      <c r="W450" s="38" t="s">
        <v>1530</v>
      </c>
      <c r="X450" s="38" t="s">
        <v>1510</v>
      </c>
      <c r="Y450" s="38" t="s">
        <v>1511</v>
      </c>
      <c r="Z450" s="38" t="s">
        <v>1512</v>
      </c>
      <c r="AA450" s="38"/>
      <c r="AB450" s="38"/>
      <c r="AC450" s="38"/>
      <c r="AD450" s="38"/>
      <c r="AE450" s="38"/>
      <c r="AF450" s="38"/>
    </row>
    <row r="451" spans="1:32" ht="150" customHeight="1">
      <c r="A451" s="33">
        <v>446</v>
      </c>
      <c r="B451" s="34">
        <v>13</v>
      </c>
      <c r="C451" s="74" t="s">
        <v>1503</v>
      </c>
      <c r="D451" s="75"/>
      <c r="E451" s="76" t="s">
        <v>1531</v>
      </c>
      <c r="F451" s="86" t="s">
        <v>1523</v>
      </c>
      <c r="G451" s="87">
        <v>6</v>
      </c>
      <c r="H451" s="88"/>
      <c r="I451" s="73" t="s">
        <v>1532</v>
      </c>
      <c r="J451" s="73"/>
      <c r="K451" s="73" t="s">
        <v>1533</v>
      </c>
      <c r="L451" s="41"/>
      <c r="M451" s="38"/>
      <c r="N451" s="41"/>
      <c r="O451" s="73">
        <v>1</v>
      </c>
      <c r="P451" s="73">
        <v>1</v>
      </c>
      <c r="Q451" s="73">
        <v>1</v>
      </c>
      <c r="R451" s="73">
        <v>2</v>
      </c>
      <c r="S451" s="73"/>
      <c r="T451" s="73">
        <v>4</v>
      </c>
      <c r="U451" s="73"/>
      <c r="V451" s="38"/>
      <c r="W451" s="38" t="s">
        <v>1534</v>
      </c>
      <c r="X451" s="38" t="s">
        <v>1510</v>
      </c>
      <c r="Y451" s="38" t="s">
        <v>1511</v>
      </c>
      <c r="Z451" s="38" t="s">
        <v>1512</v>
      </c>
      <c r="AA451" s="38"/>
      <c r="AB451" s="38"/>
      <c r="AC451" s="38"/>
      <c r="AD451" s="38"/>
      <c r="AE451" s="38"/>
      <c r="AF451" s="38"/>
    </row>
    <row r="452" spans="1:32" ht="150" customHeight="1">
      <c r="A452" s="33">
        <v>447</v>
      </c>
      <c r="B452" s="34">
        <v>13</v>
      </c>
      <c r="C452" s="74" t="s">
        <v>1503</v>
      </c>
      <c r="D452" s="75"/>
      <c r="E452" s="76" t="s">
        <v>1535</v>
      </c>
      <c r="F452" s="86" t="s">
        <v>1536</v>
      </c>
      <c r="G452" s="87">
        <v>15</v>
      </c>
      <c r="H452" s="88"/>
      <c r="I452" s="73" t="s">
        <v>1520</v>
      </c>
      <c r="J452" s="73"/>
      <c r="K452" s="73" t="s">
        <v>1537</v>
      </c>
      <c r="L452" s="41"/>
      <c r="M452" s="38" t="s">
        <v>1538</v>
      </c>
      <c r="N452" s="41"/>
      <c r="O452" s="73">
        <v>11</v>
      </c>
      <c r="P452" s="73">
        <v>0</v>
      </c>
      <c r="Q452" s="73">
        <v>3</v>
      </c>
      <c r="R452" s="73">
        <v>0</v>
      </c>
      <c r="S452" s="73">
        <v>0</v>
      </c>
      <c r="T452" s="73">
        <v>1</v>
      </c>
      <c r="U452" s="73">
        <v>1</v>
      </c>
      <c r="V452" s="38" t="s">
        <v>1539</v>
      </c>
      <c r="W452" s="38" t="s">
        <v>36</v>
      </c>
      <c r="X452" s="38" t="s">
        <v>1510</v>
      </c>
      <c r="Y452" s="38" t="s">
        <v>1511</v>
      </c>
      <c r="Z452" s="38" t="s">
        <v>1512</v>
      </c>
      <c r="AA452" s="38"/>
      <c r="AB452" s="38"/>
      <c r="AC452" s="38"/>
      <c r="AD452" s="38"/>
      <c r="AE452" s="38"/>
      <c r="AF452" s="38"/>
    </row>
    <row r="453" spans="1:32" ht="150" customHeight="1">
      <c r="A453" s="33">
        <v>448</v>
      </c>
      <c r="B453" s="34">
        <v>13</v>
      </c>
      <c r="C453" s="74" t="s">
        <v>1503</v>
      </c>
      <c r="D453" s="75"/>
      <c r="E453" s="76" t="s">
        <v>1540</v>
      </c>
      <c r="F453" s="86" t="s">
        <v>1541</v>
      </c>
      <c r="G453" s="87">
        <v>61</v>
      </c>
      <c r="H453" s="88"/>
      <c r="I453" s="73" t="s">
        <v>1524</v>
      </c>
      <c r="J453" s="73"/>
      <c r="K453" s="73" t="s">
        <v>1542</v>
      </c>
      <c r="L453" s="41"/>
      <c r="M453" s="38"/>
      <c r="N453" s="41"/>
      <c r="O453" s="73">
        <v>10</v>
      </c>
      <c r="P453" s="73"/>
      <c r="Q453" s="73">
        <v>23</v>
      </c>
      <c r="R453" s="73">
        <v>10</v>
      </c>
      <c r="S453" s="73">
        <v>3</v>
      </c>
      <c r="T453" s="73">
        <v>15</v>
      </c>
      <c r="U453" s="73"/>
      <c r="V453" s="38"/>
      <c r="W453" s="38" t="s">
        <v>1543</v>
      </c>
      <c r="X453" s="38" t="s">
        <v>1510</v>
      </c>
      <c r="Y453" s="38" t="s">
        <v>1511</v>
      </c>
      <c r="Z453" s="38" t="s">
        <v>1512</v>
      </c>
      <c r="AA453" s="38"/>
      <c r="AB453" s="38"/>
      <c r="AC453" s="38"/>
      <c r="AD453" s="38"/>
      <c r="AE453" s="38"/>
      <c r="AF453" s="38"/>
    </row>
    <row r="454" spans="1:32" ht="150" customHeight="1">
      <c r="A454" s="33">
        <v>449</v>
      </c>
      <c r="B454" s="34">
        <v>13</v>
      </c>
      <c r="C454" s="74" t="s">
        <v>1503</v>
      </c>
      <c r="D454" s="75"/>
      <c r="E454" s="76" t="s">
        <v>1544</v>
      </c>
      <c r="F454" s="86"/>
      <c r="G454" s="87"/>
      <c r="H454" s="88"/>
      <c r="I454" s="73"/>
      <c r="J454" s="73"/>
      <c r="K454" s="73"/>
      <c r="L454" s="41"/>
      <c r="M454" s="38"/>
      <c r="N454" s="41"/>
      <c r="O454" s="73"/>
      <c r="P454" s="73"/>
      <c r="Q454" s="73"/>
      <c r="R454" s="73"/>
      <c r="S454" s="73"/>
      <c r="T454" s="73"/>
      <c r="U454" s="73"/>
      <c r="V454" s="38"/>
      <c r="W454" s="38" t="s">
        <v>36</v>
      </c>
      <c r="X454" s="38" t="s">
        <v>1510</v>
      </c>
      <c r="Y454" s="38" t="s">
        <v>1511</v>
      </c>
      <c r="Z454" s="38" t="s">
        <v>1512</v>
      </c>
      <c r="AA454" s="38"/>
      <c r="AB454" s="38"/>
      <c r="AC454" s="38"/>
      <c r="AD454" s="38"/>
      <c r="AE454" s="38"/>
      <c r="AF454" s="38"/>
    </row>
    <row r="455" spans="1:32" ht="150" customHeight="1">
      <c r="A455" s="33">
        <v>450</v>
      </c>
      <c r="B455" s="34">
        <v>13</v>
      </c>
      <c r="C455" s="74" t="s">
        <v>1503</v>
      </c>
      <c r="D455" s="75"/>
      <c r="E455" s="76" t="s">
        <v>1545</v>
      </c>
      <c r="F455" s="86" t="s">
        <v>1546</v>
      </c>
      <c r="G455" s="87">
        <v>21</v>
      </c>
      <c r="H455" s="88"/>
      <c r="I455" s="73" t="s">
        <v>1506</v>
      </c>
      <c r="J455" s="73"/>
      <c r="K455" s="73" t="s">
        <v>1547</v>
      </c>
      <c r="L455" s="41"/>
      <c r="M455" s="38"/>
      <c r="N455" s="41"/>
      <c r="O455" s="73"/>
      <c r="P455" s="73"/>
      <c r="Q455" s="73">
        <v>6</v>
      </c>
      <c r="R455" s="73">
        <v>2</v>
      </c>
      <c r="S455" s="73">
        <v>1</v>
      </c>
      <c r="T455" s="73">
        <v>12</v>
      </c>
      <c r="U455" s="73"/>
      <c r="V455" s="38"/>
      <c r="W455" s="38" t="s">
        <v>1548</v>
      </c>
      <c r="X455" s="38" t="s">
        <v>1510</v>
      </c>
      <c r="Y455" s="38" t="s">
        <v>1511</v>
      </c>
      <c r="Z455" s="38" t="s">
        <v>1512</v>
      </c>
      <c r="AA455" s="38"/>
      <c r="AB455" s="38"/>
      <c r="AC455" s="38"/>
      <c r="AD455" s="38"/>
      <c r="AE455" s="38"/>
      <c r="AF455" s="38"/>
    </row>
    <row r="456" spans="1:32" ht="150" customHeight="1">
      <c r="A456" s="33">
        <v>451</v>
      </c>
      <c r="B456" s="34">
        <v>13</v>
      </c>
      <c r="C456" s="74" t="s">
        <v>1503</v>
      </c>
      <c r="D456" s="75"/>
      <c r="E456" s="76" t="s">
        <v>1549</v>
      </c>
      <c r="F456" s="86" t="s">
        <v>1550</v>
      </c>
      <c r="G456" s="87">
        <v>14</v>
      </c>
      <c r="H456" s="88"/>
      <c r="I456" s="73" t="s">
        <v>1551</v>
      </c>
      <c r="J456" s="73"/>
      <c r="K456" s="73" t="s">
        <v>1552</v>
      </c>
      <c r="L456" s="41"/>
      <c r="M456" s="38" t="s">
        <v>1553</v>
      </c>
      <c r="N456" s="41"/>
      <c r="O456" s="73">
        <v>6</v>
      </c>
      <c r="P456" s="73">
        <v>1</v>
      </c>
      <c r="Q456" s="73">
        <v>3</v>
      </c>
      <c r="R456" s="73">
        <v>2</v>
      </c>
      <c r="S456" s="73">
        <v>1</v>
      </c>
      <c r="T456" s="73">
        <v>1</v>
      </c>
      <c r="U456" s="73"/>
      <c r="V456" s="38"/>
      <c r="W456" s="38" t="s">
        <v>1554</v>
      </c>
      <c r="X456" s="38" t="s">
        <v>1510</v>
      </c>
      <c r="Y456" s="38" t="s">
        <v>1511</v>
      </c>
      <c r="Z456" s="38" t="s">
        <v>1512</v>
      </c>
      <c r="AA456" s="38"/>
      <c r="AB456" s="38"/>
      <c r="AC456" s="38"/>
      <c r="AD456" s="38"/>
      <c r="AE456" s="38"/>
      <c r="AF456" s="38"/>
    </row>
    <row r="457" spans="1:32" ht="99.95" customHeight="1">
      <c r="A457" s="33">
        <v>452</v>
      </c>
      <c r="B457" s="34">
        <v>14</v>
      </c>
      <c r="C457" s="65" t="s">
        <v>1555</v>
      </c>
      <c r="D457" s="36"/>
      <c r="E457" s="37" t="s">
        <v>1556</v>
      </c>
      <c r="F457" s="56" t="s">
        <v>1557</v>
      </c>
      <c r="G457" s="39">
        <v>10</v>
      </c>
      <c r="H457" s="40"/>
      <c r="I457" s="39" t="s">
        <v>1558</v>
      </c>
      <c r="J457" s="39" t="s">
        <v>1559</v>
      </c>
      <c r="K457" s="39" t="s">
        <v>1560</v>
      </c>
      <c r="L457" s="41" t="s">
        <v>1561</v>
      </c>
      <c r="M457" s="42" t="s">
        <v>1562</v>
      </c>
      <c r="N457" s="41" t="s">
        <v>1563</v>
      </c>
      <c r="O457" s="43">
        <v>3</v>
      </c>
      <c r="P457" s="43">
        <v>1</v>
      </c>
      <c r="Q457" s="43">
        <v>0</v>
      </c>
      <c r="R457" s="43">
        <v>5</v>
      </c>
      <c r="S457" s="43">
        <v>3</v>
      </c>
      <c r="T457" s="43">
        <v>5</v>
      </c>
      <c r="U457" s="43">
        <v>0</v>
      </c>
      <c r="V457" s="42" t="s">
        <v>1564</v>
      </c>
      <c r="W457" s="42" t="s">
        <v>1565</v>
      </c>
      <c r="X457" s="42" t="s">
        <v>1566</v>
      </c>
      <c r="Y457" s="42" t="s">
        <v>1567</v>
      </c>
      <c r="Z457" s="57" t="str">
        <f t="shared" ref="Z457:Z463" si="18">HYPERLINK("#", "https://www.city.hanyu.lg.jp/docs/2014010800039/")</f>
        <v>https://www.city.hanyu.lg.jp/docs/2014010800039/</v>
      </c>
      <c r="AA457" s="42" t="s">
        <v>1568</v>
      </c>
      <c r="AB457" s="42" t="s">
        <v>1569</v>
      </c>
      <c r="AC457" s="57" t="str">
        <f t="shared" ref="AC457:AC463" si="19">HYPERLINK("#", "https://www.city.hanyu.lg.jp/docs/2015091100025/")</f>
        <v>https://www.city.hanyu.lg.jp/docs/2015091100025/</v>
      </c>
      <c r="AD457" s="42" t="s">
        <v>1570</v>
      </c>
      <c r="AE457" s="42" t="s">
        <v>1571</v>
      </c>
      <c r="AF457" s="57" t="str">
        <f t="shared" ref="AF457:AF463" si="20">HYPERLINK("#", "https://www.city.hanyu.lg.jp/docs/2021121000050/")</f>
        <v>https://www.city.hanyu.lg.jp/docs/2021121000050/</v>
      </c>
    </row>
    <row r="458" spans="1:32" ht="99.95" customHeight="1">
      <c r="A458" s="33">
        <v>453</v>
      </c>
      <c r="B458" s="34">
        <v>14</v>
      </c>
      <c r="C458" s="65" t="s">
        <v>1555</v>
      </c>
      <c r="D458" s="36"/>
      <c r="E458" s="37" t="s">
        <v>1572</v>
      </c>
      <c r="F458" s="56" t="s">
        <v>1573</v>
      </c>
      <c r="G458" s="39">
        <v>10</v>
      </c>
      <c r="H458" s="40"/>
      <c r="I458" s="39" t="s">
        <v>1574</v>
      </c>
      <c r="J458" s="39" t="s">
        <v>1559</v>
      </c>
      <c r="K458" s="39" t="s">
        <v>1575</v>
      </c>
      <c r="L458" s="41"/>
      <c r="M458" s="42" t="s">
        <v>1562</v>
      </c>
      <c r="N458" s="41" t="s">
        <v>1563</v>
      </c>
      <c r="O458" s="43">
        <v>1</v>
      </c>
      <c r="P458" s="43">
        <v>1</v>
      </c>
      <c r="Q458" s="43">
        <v>6</v>
      </c>
      <c r="R458" s="43">
        <v>3</v>
      </c>
      <c r="S458" s="43">
        <v>0</v>
      </c>
      <c r="T458" s="43">
        <v>1</v>
      </c>
      <c r="U458" s="43">
        <v>0</v>
      </c>
      <c r="V458" s="42"/>
      <c r="W458" s="42" t="s">
        <v>1576</v>
      </c>
      <c r="X458" s="42" t="s">
        <v>1566</v>
      </c>
      <c r="Y458" s="42" t="s">
        <v>1567</v>
      </c>
      <c r="Z458" s="57" t="str">
        <f t="shared" si="18"/>
        <v>https://www.city.hanyu.lg.jp/docs/2014010800039/</v>
      </c>
      <c r="AA458" s="42" t="s">
        <v>1568</v>
      </c>
      <c r="AB458" s="42" t="s">
        <v>1569</v>
      </c>
      <c r="AC458" s="57" t="str">
        <f t="shared" si="19"/>
        <v>https://www.city.hanyu.lg.jp/docs/2015091100025/</v>
      </c>
      <c r="AD458" s="42" t="s">
        <v>1570</v>
      </c>
      <c r="AE458" s="42" t="s">
        <v>1571</v>
      </c>
      <c r="AF458" s="57" t="str">
        <f t="shared" si="20"/>
        <v>https://www.city.hanyu.lg.jp/docs/2021121000050/</v>
      </c>
    </row>
    <row r="459" spans="1:32" ht="99.95" customHeight="1">
      <c r="A459" s="33">
        <v>454</v>
      </c>
      <c r="B459" s="34">
        <v>14</v>
      </c>
      <c r="C459" s="65" t="s">
        <v>1555</v>
      </c>
      <c r="D459" s="36"/>
      <c r="E459" s="37" t="s">
        <v>1577</v>
      </c>
      <c r="F459" s="56" t="s">
        <v>1578</v>
      </c>
      <c r="G459" s="39">
        <v>20</v>
      </c>
      <c r="H459" s="40"/>
      <c r="I459" s="39" t="s">
        <v>1579</v>
      </c>
      <c r="J459" s="39" t="s">
        <v>1559</v>
      </c>
      <c r="K459" s="39" t="s">
        <v>1580</v>
      </c>
      <c r="L459" s="41" t="s">
        <v>1561</v>
      </c>
      <c r="M459" s="42" t="s">
        <v>1562</v>
      </c>
      <c r="N459" s="41" t="s">
        <v>1563</v>
      </c>
      <c r="O459" s="43">
        <v>3</v>
      </c>
      <c r="P459" s="43">
        <v>2</v>
      </c>
      <c r="Q459" s="43">
        <v>10</v>
      </c>
      <c r="R459" s="43">
        <v>11</v>
      </c>
      <c r="S459" s="43">
        <v>1</v>
      </c>
      <c r="T459" s="43">
        <v>14</v>
      </c>
      <c r="U459" s="43">
        <v>3</v>
      </c>
      <c r="V459" s="42" t="s">
        <v>1581</v>
      </c>
      <c r="W459" s="42" t="s">
        <v>1582</v>
      </c>
      <c r="X459" s="42" t="s">
        <v>1566</v>
      </c>
      <c r="Y459" s="42" t="s">
        <v>1567</v>
      </c>
      <c r="Z459" s="57" t="str">
        <f t="shared" si="18"/>
        <v>https://www.city.hanyu.lg.jp/docs/2014010800039/</v>
      </c>
      <c r="AA459" s="42" t="s">
        <v>1568</v>
      </c>
      <c r="AB459" s="42" t="s">
        <v>1569</v>
      </c>
      <c r="AC459" s="57" t="str">
        <f t="shared" si="19"/>
        <v>https://www.city.hanyu.lg.jp/docs/2015091100025/</v>
      </c>
      <c r="AD459" s="42" t="s">
        <v>1570</v>
      </c>
      <c r="AE459" s="42" t="s">
        <v>1571</v>
      </c>
      <c r="AF459" s="57" t="str">
        <f t="shared" si="20"/>
        <v>https://www.city.hanyu.lg.jp/docs/2021121000050/</v>
      </c>
    </row>
    <row r="460" spans="1:32" ht="99.95" customHeight="1">
      <c r="A460" s="33">
        <v>455</v>
      </c>
      <c r="B460" s="34">
        <v>14</v>
      </c>
      <c r="C460" s="65" t="s">
        <v>1555</v>
      </c>
      <c r="D460" s="36"/>
      <c r="E460" s="37" t="s">
        <v>1583</v>
      </c>
      <c r="F460" s="56" t="s">
        <v>1584</v>
      </c>
      <c r="G460" s="39">
        <v>10</v>
      </c>
      <c r="H460" s="40"/>
      <c r="I460" s="39" t="s">
        <v>1585</v>
      </c>
      <c r="J460" s="39" t="s">
        <v>1559</v>
      </c>
      <c r="K460" s="39" t="s">
        <v>1580</v>
      </c>
      <c r="L460" s="41" t="s">
        <v>1561</v>
      </c>
      <c r="M460" s="42" t="s">
        <v>1562</v>
      </c>
      <c r="N460" s="41" t="s">
        <v>1563</v>
      </c>
      <c r="O460" s="43">
        <v>1</v>
      </c>
      <c r="P460" s="43">
        <v>3</v>
      </c>
      <c r="Q460" s="43">
        <v>0</v>
      </c>
      <c r="R460" s="43">
        <v>2</v>
      </c>
      <c r="S460" s="43">
        <v>0</v>
      </c>
      <c r="T460" s="43">
        <v>1</v>
      </c>
      <c r="U460" s="43">
        <v>0</v>
      </c>
      <c r="V460" s="42"/>
      <c r="W460" s="42" t="s">
        <v>1586</v>
      </c>
      <c r="X460" s="42" t="s">
        <v>1566</v>
      </c>
      <c r="Y460" s="42" t="s">
        <v>1567</v>
      </c>
      <c r="Z460" s="57" t="str">
        <f t="shared" si="18"/>
        <v>https://www.city.hanyu.lg.jp/docs/2014010800039/</v>
      </c>
      <c r="AA460" s="42" t="s">
        <v>1568</v>
      </c>
      <c r="AB460" s="42" t="s">
        <v>1569</v>
      </c>
      <c r="AC460" s="57" t="str">
        <f t="shared" si="19"/>
        <v>https://www.city.hanyu.lg.jp/docs/2015091100025/</v>
      </c>
      <c r="AD460" s="42" t="s">
        <v>1570</v>
      </c>
      <c r="AE460" s="42" t="s">
        <v>1571</v>
      </c>
      <c r="AF460" s="57" t="str">
        <f t="shared" si="20"/>
        <v>https://www.city.hanyu.lg.jp/docs/2021121000050/</v>
      </c>
    </row>
    <row r="461" spans="1:32" ht="99.95" customHeight="1">
      <c r="A461" s="33">
        <v>456</v>
      </c>
      <c r="B461" s="34">
        <v>14</v>
      </c>
      <c r="C461" s="65" t="s">
        <v>1555</v>
      </c>
      <c r="D461" s="36"/>
      <c r="E461" s="37" t="s">
        <v>1587</v>
      </c>
      <c r="F461" s="56" t="s">
        <v>1584</v>
      </c>
      <c r="G461" s="39">
        <v>20</v>
      </c>
      <c r="H461" s="40"/>
      <c r="I461" s="39" t="s">
        <v>1588</v>
      </c>
      <c r="J461" s="39" t="s">
        <v>1559</v>
      </c>
      <c r="K461" s="39" t="s">
        <v>1589</v>
      </c>
      <c r="L461" s="41" t="s">
        <v>1590</v>
      </c>
      <c r="M461" s="42" t="s">
        <v>1562</v>
      </c>
      <c r="N461" s="41" t="s">
        <v>1563</v>
      </c>
      <c r="O461" s="43">
        <v>1</v>
      </c>
      <c r="P461" s="43">
        <v>3</v>
      </c>
      <c r="Q461" s="43">
        <v>1</v>
      </c>
      <c r="R461" s="43">
        <v>3</v>
      </c>
      <c r="S461" s="43">
        <v>0</v>
      </c>
      <c r="T461" s="43">
        <v>6</v>
      </c>
      <c r="U461" s="43">
        <v>0</v>
      </c>
      <c r="V461" s="42"/>
      <c r="W461" s="42" t="s">
        <v>1591</v>
      </c>
      <c r="X461" s="42" t="s">
        <v>1566</v>
      </c>
      <c r="Y461" s="42" t="s">
        <v>1567</v>
      </c>
      <c r="Z461" s="57" t="str">
        <f t="shared" si="18"/>
        <v>https://www.city.hanyu.lg.jp/docs/2014010800039/</v>
      </c>
      <c r="AA461" s="42" t="s">
        <v>1568</v>
      </c>
      <c r="AB461" s="42" t="s">
        <v>1569</v>
      </c>
      <c r="AC461" s="57" t="str">
        <f t="shared" si="19"/>
        <v>https://www.city.hanyu.lg.jp/docs/2015091100025/</v>
      </c>
      <c r="AD461" s="42" t="s">
        <v>1570</v>
      </c>
      <c r="AE461" s="42" t="s">
        <v>1571</v>
      </c>
      <c r="AF461" s="57" t="str">
        <f t="shared" si="20"/>
        <v>https://www.city.hanyu.lg.jp/docs/2021121000050/</v>
      </c>
    </row>
    <row r="462" spans="1:32" ht="99.95" customHeight="1">
      <c r="A462" s="33">
        <v>457</v>
      </c>
      <c r="B462" s="34">
        <v>14</v>
      </c>
      <c r="C462" s="65" t="s">
        <v>1555</v>
      </c>
      <c r="D462" s="36"/>
      <c r="E462" s="37" t="s">
        <v>1592</v>
      </c>
      <c r="F462" s="56" t="s">
        <v>1557</v>
      </c>
      <c r="G462" s="39">
        <v>20</v>
      </c>
      <c r="H462" s="40"/>
      <c r="I462" s="39" t="s">
        <v>1593</v>
      </c>
      <c r="J462" s="39" t="s">
        <v>1559</v>
      </c>
      <c r="K462" s="39" t="s">
        <v>1589</v>
      </c>
      <c r="L462" s="41" t="s">
        <v>1590</v>
      </c>
      <c r="M462" s="42" t="s">
        <v>1562</v>
      </c>
      <c r="N462" s="41" t="s">
        <v>1563</v>
      </c>
      <c r="O462" s="43">
        <v>0</v>
      </c>
      <c r="P462" s="43">
        <v>9</v>
      </c>
      <c r="Q462" s="43">
        <v>1</v>
      </c>
      <c r="R462" s="43">
        <v>4</v>
      </c>
      <c r="S462" s="43">
        <v>0</v>
      </c>
      <c r="T462" s="43">
        <v>6</v>
      </c>
      <c r="U462" s="43">
        <v>0</v>
      </c>
      <c r="V462" s="42"/>
      <c r="W462" s="42" t="s">
        <v>1594</v>
      </c>
      <c r="X462" s="42" t="s">
        <v>1566</v>
      </c>
      <c r="Y462" s="42" t="s">
        <v>1567</v>
      </c>
      <c r="Z462" s="57" t="str">
        <f t="shared" si="18"/>
        <v>https://www.city.hanyu.lg.jp/docs/2014010800039/</v>
      </c>
      <c r="AA462" s="42" t="s">
        <v>1568</v>
      </c>
      <c r="AB462" s="42" t="s">
        <v>1569</v>
      </c>
      <c r="AC462" s="57" t="str">
        <f t="shared" si="19"/>
        <v>https://www.city.hanyu.lg.jp/docs/2015091100025/</v>
      </c>
      <c r="AD462" s="42" t="s">
        <v>1570</v>
      </c>
      <c r="AE462" s="42" t="s">
        <v>1571</v>
      </c>
      <c r="AF462" s="57" t="str">
        <f t="shared" si="20"/>
        <v>https://www.city.hanyu.lg.jp/docs/2021121000050/</v>
      </c>
    </row>
    <row r="463" spans="1:32" ht="99.95" customHeight="1">
      <c r="A463" s="33">
        <v>458</v>
      </c>
      <c r="B463" s="34">
        <v>14</v>
      </c>
      <c r="C463" s="65" t="s">
        <v>1555</v>
      </c>
      <c r="D463" s="36"/>
      <c r="E463" s="37" t="s">
        <v>1595</v>
      </c>
      <c r="F463" s="56" t="s">
        <v>1596</v>
      </c>
      <c r="G463" s="39">
        <v>10</v>
      </c>
      <c r="H463" s="40"/>
      <c r="I463" s="39" t="s">
        <v>1597</v>
      </c>
      <c r="J463" s="39" t="s">
        <v>1559</v>
      </c>
      <c r="K463" s="39" t="s">
        <v>1598</v>
      </c>
      <c r="L463" s="41" t="s">
        <v>1590</v>
      </c>
      <c r="M463" s="42" t="s">
        <v>1562</v>
      </c>
      <c r="N463" s="41" t="s">
        <v>1563</v>
      </c>
      <c r="O463" s="43">
        <v>1</v>
      </c>
      <c r="P463" s="43">
        <v>1</v>
      </c>
      <c r="Q463" s="43">
        <v>4</v>
      </c>
      <c r="R463" s="43">
        <v>0</v>
      </c>
      <c r="S463" s="43">
        <v>1</v>
      </c>
      <c r="T463" s="43">
        <v>4</v>
      </c>
      <c r="U463" s="43">
        <v>0</v>
      </c>
      <c r="V463" s="42"/>
      <c r="W463" s="42" t="s">
        <v>1599</v>
      </c>
      <c r="X463" s="42" t="s">
        <v>1566</v>
      </c>
      <c r="Y463" s="42" t="s">
        <v>1567</v>
      </c>
      <c r="Z463" s="57" t="str">
        <f t="shared" si="18"/>
        <v>https://www.city.hanyu.lg.jp/docs/2014010800039/</v>
      </c>
      <c r="AA463" s="42" t="s">
        <v>1568</v>
      </c>
      <c r="AB463" s="42" t="s">
        <v>1569</v>
      </c>
      <c r="AC463" s="57" t="str">
        <f t="shared" si="19"/>
        <v>https://www.city.hanyu.lg.jp/docs/2015091100025/</v>
      </c>
      <c r="AD463" s="42" t="s">
        <v>1570</v>
      </c>
      <c r="AE463" s="42" t="s">
        <v>1571</v>
      </c>
      <c r="AF463" s="57" t="str">
        <f t="shared" si="20"/>
        <v>https://www.city.hanyu.lg.jp/docs/2021121000050/</v>
      </c>
    </row>
    <row r="464" spans="1:32" ht="50.1" customHeight="1">
      <c r="A464" s="33">
        <v>459</v>
      </c>
      <c r="B464" s="34">
        <v>14</v>
      </c>
      <c r="C464" s="65" t="s">
        <v>1555</v>
      </c>
      <c r="D464" s="36"/>
      <c r="E464" s="37" t="s">
        <v>1600</v>
      </c>
      <c r="F464" s="56" t="s">
        <v>1081</v>
      </c>
      <c r="G464" s="39"/>
      <c r="H464" s="40"/>
      <c r="I464" s="39"/>
      <c r="J464" s="39"/>
      <c r="K464" s="39"/>
      <c r="L464" s="41"/>
      <c r="M464" s="42"/>
      <c r="N464" s="41" t="s">
        <v>1601</v>
      </c>
      <c r="O464" s="43"/>
      <c r="P464" s="43"/>
      <c r="Q464" s="43"/>
      <c r="R464" s="43"/>
      <c r="S464" s="43"/>
      <c r="T464" s="43"/>
      <c r="U464" s="43"/>
      <c r="V464" s="42"/>
      <c r="W464" s="42" t="s">
        <v>36</v>
      </c>
      <c r="X464" s="42"/>
      <c r="Y464" s="42"/>
      <c r="Z464" s="42"/>
      <c r="AA464" s="42"/>
      <c r="AB464" s="42"/>
      <c r="AC464" s="42"/>
      <c r="AD464" s="42"/>
      <c r="AE464" s="42"/>
      <c r="AF464" s="42"/>
    </row>
    <row r="465" spans="1:32" ht="200.1" customHeight="1">
      <c r="A465" s="33">
        <v>460</v>
      </c>
      <c r="B465" s="34">
        <v>15</v>
      </c>
      <c r="C465" s="74" t="s">
        <v>1602</v>
      </c>
      <c r="D465" s="75"/>
      <c r="E465" s="76" t="s">
        <v>1603</v>
      </c>
      <c r="F465" s="46" t="s">
        <v>1604</v>
      </c>
      <c r="G465" s="89">
        <v>25</v>
      </c>
      <c r="H465" s="78"/>
      <c r="I465" s="77" t="s">
        <v>1605</v>
      </c>
      <c r="J465" s="77" t="s">
        <v>1606</v>
      </c>
      <c r="K465" s="77" t="s">
        <v>1607</v>
      </c>
      <c r="L465" s="41" t="s">
        <v>1608</v>
      </c>
      <c r="M465" s="90"/>
      <c r="N465" s="38" t="s">
        <v>872</v>
      </c>
      <c r="O465" s="73">
        <v>3</v>
      </c>
      <c r="P465" s="73">
        <v>4</v>
      </c>
      <c r="Q465" s="73">
        <v>7</v>
      </c>
      <c r="R465" s="73">
        <v>3</v>
      </c>
      <c r="S465" s="73">
        <v>0</v>
      </c>
      <c r="T465" s="73">
        <v>8</v>
      </c>
      <c r="U465" s="73"/>
      <c r="V465" s="38"/>
      <c r="W465" s="38" t="s">
        <v>1609</v>
      </c>
      <c r="X465" s="38" t="s">
        <v>1610</v>
      </c>
      <c r="Y465" s="38" t="s">
        <v>1611</v>
      </c>
      <c r="Z465" s="91" t="s">
        <v>1612</v>
      </c>
      <c r="AA465" s="38" t="s">
        <v>1613</v>
      </c>
      <c r="AB465" s="38" t="s">
        <v>1614</v>
      </c>
      <c r="AC465" s="91" t="s">
        <v>1615</v>
      </c>
      <c r="AD465" s="38"/>
      <c r="AE465" s="38"/>
      <c r="AF465" s="38"/>
    </row>
    <row r="466" spans="1:32" ht="150" customHeight="1">
      <c r="A466" s="33">
        <v>461</v>
      </c>
      <c r="B466" s="34">
        <v>15</v>
      </c>
      <c r="C466" s="74" t="s">
        <v>1602</v>
      </c>
      <c r="D466" s="75"/>
      <c r="E466" s="76" t="s">
        <v>1616</v>
      </c>
      <c r="F466" s="46" t="s">
        <v>1617</v>
      </c>
      <c r="G466" s="77">
        <v>8</v>
      </c>
      <c r="H466" s="78"/>
      <c r="I466" s="77" t="s">
        <v>1618</v>
      </c>
      <c r="J466" s="77" t="s">
        <v>1619</v>
      </c>
      <c r="K466" s="77" t="s">
        <v>1620</v>
      </c>
      <c r="L466" s="41" t="s">
        <v>1621</v>
      </c>
      <c r="M466" s="90" t="s">
        <v>1622</v>
      </c>
      <c r="N466" s="38" t="s">
        <v>872</v>
      </c>
      <c r="O466" s="73">
        <v>0</v>
      </c>
      <c r="P466" s="73">
        <v>4</v>
      </c>
      <c r="Q466" s="73">
        <v>1</v>
      </c>
      <c r="R466" s="73">
        <v>2</v>
      </c>
      <c r="S466" s="73">
        <v>0</v>
      </c>
      <c r="T466" s="73">
        <v>1</v>
      </c>
      <c r="U466" s="73"/>
      <c r="V466" s="38"/>
      <c r="W466" s="38" t="s">
        <v>1623</v>
      </c>
      <c r="X466" s="38" t="s">
        <v>1610</v>
      </c>
      <c r="Y466" s="38" t="s">
        <v>1611</v>
      </c>
      <c r="Z466" s="91" t="s">
        <v>1612</v>
      </c>
      <c r="AA466" s="38" t="s">
        <v>1613</v>
      </c>
      <c r="AB466" s="38" t="s">
        <v>1614</v>
      </c>
      <c r="AC466" s="91" t="s">
        <v>1615</v>
      </c>
      <c r="AD466" s="38"/>
      <c r="AE466" s="38"/>
      <c r="AF466" s="38"/>
    </row>
    <row r="467" spans="1:32" ht="150" customHeight="1">
      <c r="A467" s="33">
        <v>462</v>
      </c>
      <c r="B467" s="34">
        <v>15</v>
      </c>
      <c r="C467" s="74" t="s">
        <v>1602</v>
      </c>
      <c r="D467" s="75"/>
      <c r="E467" s="76" t="s">
        <v>1624</v>
      </c>
      <c r="F467" s="46" t="s">
        <v>1625</v>
      </c>
      <c r="G467" s="77">
        <v>4</v>
      </c>
      <c r="H467" s="78"/>
      <c r="I467" s="77" t="s">
        <v>1626</v>
      </c>
      <c r="J467" s="77" t="s">
        <v>1627</v>
      </c>
      <c r="K467" s="77" t="s">
        <v>1628</v>
      </c>
      <c r="L467" s="41" t="s">
        <v>1621</v>
      </c>
      <c r="M467" s="90"/>
      <c r="N467" s="38" t="s">
        <v>872</v>
      </c>
      <c r="O467" s="73">
        <v>0</v>
      </c>
      <c r="P467" s="73">
        <v>3</v>
      </c>
      <c r="Q467" s="73">
        <v>0</v>
      </c>
      <c r="R467" s="73">
        <v>3</v>
      </c>
      <c r="S467" s="73">
        <v>0</v>
      </c>
      <c r="T467" s="73">
        <v>2</v>
      </c>
      <c r="U467" s="73"/>
      <c r="V467" s="38"/>
      <c r="W467" s="38" t="s">
        <v>1629</v>
      </c>
      <c r="X467" s="38" t="s">
        <v>1610</v>
      </c>
      <c r="Y467" s="38" t="s">
        <v>1611</v>
      </c>
      <c r="Z467" s="91" t="s">
        <v>1612</v>
      </c>
      <c r="AA467" s="38" t="s">
        <v>1613</v>
      </c>
      <c r="AB467" s="38" t="s">
        <v>1614</v>
      </c>
      <c r="AC467" s="91" t="s">
        <v>1615</v>
      </c>
      <c r="AD467" s="38"/>
      <c r="AE467" s="38"/>
      <c r="AF467" s="38"/>
    </row>
    <row r="468" spans="1:32" ht="150" customHeight="1">
      <c r="A468" s="33">
        <v>463</v>
      </c>
      <c r="B468" s="34">
        <v>15</v>
      </c>
      <c r="C468" s="74" t="s">
        <v>1602</v>
      </c>
      <c r="D468" s="75"/>
      <c r="E468" s="76" t="s">
        <v>1630</v>
      </c>
      <c r="F468" s="46" t="s">
        <v>1631</v>
      </c>
      <c r="G468" s="77">
        <v>15</v>
      </c>
      <c r="H468" s="78"/>
      <c r="I468" s="77" t="s">
        <v>1632</v>
      </c>
      <c r="J468" s="77" t="s">
        <v>1633</v>
      </c>
      <c r="K468" s="77" t="s">
        <v>1634</v>
      </c>
      <c r="L468" s="41" t="s">
        <v>1635</v>
      </c>
      <c r="M468" s="90"/>
      <c r="N468" s="38" t="s">
        <v>872</v>
      </c>
      <c r="O468" s="73">
        <v>0</v>
      </c>
      <c r="P468" s="73">
        <v>1</v>
      </c>
      <c r="Q468" s="73">
        <v>3</v>
      </c>
      <c r="R468" s="73">
        <v>7</v>
      </c>
      <c r="S468" s="73">
        <v>0</v>
      </c>
      <c r="T468" s="73">
        <v>6</v>
      </c>
      <c r="U468" s="73"/>
      <c r="V468" s="38"/>
      <c r="W468" s="38" t="s">
        <v>1636</v>
      </c>
      <c r="X468" s="38" t="s">
        <v>1610</v>
      </c>
      <c r="Y468" s="38" t="s">
        <v>1611</v>
      </c>
      <c r="Z468" s="91" t="s">
        <v>1612</v>
      </c>
      <c r="AA468" s="38" t="s">
        <v>1613</v>
      </c>
      <c r="AB468" s="38" t="s">
        <v>1614</v>
      </c>
      <c r="AC468" s="91" t="s">
        <v>1615</v>
      </c>
      <c r="AD468" s="38"/>
      <c r="AE468" s="38"/>
      <c r="AF468" s="38"/>
    </row>
    <row r="469" spans="1:32" ht="150" customHeight="1">
      <c r="A469" s="33">
        <v>464</v>
      </c>
      <c r="B469" s="34">
        <v>15</v>
      </c>
      <c r="C469" s="74" t="s">
        <v>1602</v>
      </c>
      <c r="D469" s="75"/>
      <c r="E469" s="76" t="s">
        <v>1637</v>
      </c>
      <c r="F469" s="46" t="s">
        <v>1638</v>
      </c>
      <c r="G469" s="77">
        <v>14</v>
      </c>
      <c r="H469" s="78"/>
      <c r="I469" s="77" t="s">
        <v>1639</v>
      </c>
      <c r="J469" s="77" t="s">
        <v>1640</v>
      </c>
      <c r="K469" s="77" t="s">
        <v>1641</v>
      </c>
      <c r="L469" s="41" t="s">
        <v>1621</v>
      </c>
      <c r="M469" s="90"/>
      <c r="N469" s="38" t="s">
        <v>1642</v>
      </c>
      <c r="O469" s="73">
        <v>2</v>
      </c>
      <c r="P469" s="73">
        <v>2</v>
      </c>
      <c r="Q469" s="73">
        <v>4</v>
      </c>
      <c r="R469" s="73">
        <v>4</v>
      </c>
      <c r="S469" s="73">
        <v>0</v>
      </c>
      <c r="T469" s="73">
        <v>5</v>
      </c>
      <c r="U469" s="73"/>
      <c r="V469" s="38"/>
      <c r="W469" s="38" t="s">
        <v>1643</v>
      </c>
      <c r="X469" s="38" t="s">
        <v>1610</v>
      </c>
      <c r="Y469" s="38" t="s">
        <v>1611</v>
      </c>
      <c r="Z469" s="91" t="s">
        <v>1612</v>
      </c>
      <c r="AA469" s="38" t="s">
        <v>1613</v>
      </c>
      <c r="AB469" s="38" t="s">
        <v>1614</v>
      </c>
      <c r="AC469" s="91" t="s">
        <v>1615</v>
      </c>
      <c r="AD469" s="38"/>
      <c r="AE469" s="38"/>
      <c r="AF469" s="38"/>
    </row>
    <row r="470" spans="1:32" ht="200.1" customHeight="1">
      <c r="A470" s="33">
        <v>465</v>
      </c>
      <c r="B470" s="34">
        <v>15</v>
      </c>
      <c r="C470" s="74" t="s">
        <v>1602</v>
      </c>
      <c r="D470" s="75"/>
      <c r="E470" s="76" t="s">
        <v>1644</v>
      </c>
      <c r="F470" s="46" t="s">
        <v>1645</v>
      </c>
      <c r="G470" s="77">
        <v>36</v>
      </c>
      <c r="H470" s="78"/>
      <c r="I470" s="77" t="s">
        <v>1646</v>
      </c>
      <c r="J470" s="77" t="s">
        <v>1647</v>
      </c>
      <c r="K470" s="77" t="s">
        <v>1641</v>
      </c>
      <c r="L470" s="41" t="s">
        <v>1648</v>
      </c>
      <c r="M470" s="90"/>
      <c r="N470" s="38" t="s">
        <v>872</v>
      </c>
      <c r="O470" s="73">
        <v>12</v>
      </c>
      <c r="P470" s="73">
        <v>5</v>
      </c>
      <c r="Q470" s="73">
        <v>2</v>
      </c>
      <c r="R470" s="73">
        <v>3</v>
      </c>
      <c r="S470" s="73">
        <v>1</v>
      </c>
      <c r="T470" s="73">
        <v>14</v>
      </c>
      <c r="U470" s="73"/>
      <c r="V470" s="38"/>
      <c r="W470" s="38" t="s">
        <v>1649</v>
      </c>
      <c r="X470" s="38" t="s">
        <v>1610</v>
      </c>
      <c r="Y470" s="38" t="s">
        <v>1611</v>
      </c>
      <c r="Z470" s="91" t="s">
        <v>1612</v>
      </c>
      <c r="AA470" s="38" t="s">
        <v>1613</v>
      </c>
      <c r="AB470" s="38" t="s">
        <v>1614</v>
      </c>
      <c r="AC470" s="91" t="s">
        <v>1615</v>
      </c>
      <c r="AD470" s="38"/>
      <c r="AE470" s="38"/>
      <c r="AF470" s="38"/>
    </row>
    <row r="471" spans="1:32" ht="150" customHeight="1">
      <c r="A471" s="33">
        <v>466</v>
      </c>
      <c r="B471" s="34">
        <v>15</v>
      </c>
      <c r="C471" s="74" t="s">
        <v>1602</v>
      </c>
      <c r="D471" s="75"/>
      <c r="E471" s="76" t="s">
        <v>1650</v>
      </c>
      <c r="F471" s="46" t="s">
        <v>1651</v>
      </c>
      <c r="G471" s="77">
        <v>17</v>
      </c>
      <c r="H471" s="78"/>
      <c r="I471" s="77" t="s">
        <v>945</v>
      </c>
      <c r="J471" s="77" t="s">
        <v>1652</v>
      </c>
      <c r="K471" s="77" t="s">
        <v>1653</v>
      </c>
      <c r="L471" s="41" t="s">
        <v>1621</v>
      </c>
      <c r="M471" s="90"/>
      <c r="N471" s="38" t="s">
        <v>872</v>
      </c>
      <c r="O471" s="73">
        <v>2</v>
      </c>
      <c r="P471" s="73">
        <v>6</v>
      </c>
      <c r="Q471" s="73">
        <v>1</v>
      </c>
      <c r="R471" s="73">
        <v>3</v>
      </c>
      <c r="S471" s="73">
        <v>0</v>
      </c>
      <c r="T471" s="73">
        <v>8</v>
      </c>
      <c r="U471" s="73"/>
      <c r="V471" s="38"/>
      <c r="W471" s="38" t="s">
        <v>1649</v>
      </c>
      <c r="X471" s="38" t="s">
        <v>1610</v>
      </c>
      <c r="Y471" s="38" t="s">
        <v>1611</v>
      </c>
      <c r="Z471" s="91" t="s">
        <v>1612</v>
      </c>
      <c r="AA471" s="38" t="s">
        <v>1613</v>
      </c>
      <c r="AB471" s="38" t="s">
        <v>1614</v>
      </c>
      <c r="AC471" s="91" t="s">
        <v>1615</v>
      </c>
      <c r="AD471" s="38"/>
      <c r="AE471" s="38"/>
      <c r="AF471" s="38"/>
    </row>
    <row r="472" spans="1:32" ht="50.1" customHeight="1">
      <c r="A472" s="33">
        <v>467</v>
      </c>
      <c r="B472" s="34">
        <v>15</v>
      </c>
      <c r="C472" s="74" t="s">
        <v>1602</v>
      </c>
      <c r="D472" s="75"/>
      <c r="E472" s="76" t="s">
        <v>1654</v>
      </c>
      <c r="F472" s="46"/>
      <c r="G472" s="77"/>
      <c r="H472" s="78"/>
      <c r="I472" s="77"/>
      <c r="J472" s="77"/>
      <c r="K472" s="77"/>
      <c r="L472" s="41" t="s">
        <v>1655</v>
      </c>
      <c r="M472" s="90"/>
      <c r="N472" s="38"/>
      <c r="O472" s="73">
        <v>39</v>
      </c>
      <c r="P472" s="73">
        <v>5</v>
      </c>
      <c r="Q472" s="73">
        <v>10</v>
      </c>
      <c r="R472" s="73">
        <v>8</v>
      </c>
      <c r="S472" s="73">
        <v>0</v>
      </c>
      <c r="T472" s="73">
        <v>1</v>
      </c>
      <c r="U472" s="73"/>
      <c r="V472" s="38"/>
      <c r="W472" s="38" t="s">
        <v>36</v>
      </c>
      <c r="X472" s="38"/>
      <c r="Y472" s="38"/>
      <c r="Z472" s="38"/>
      <c r="AA472" s="38"/>
      <c r="AB472" s="38"/>
      <c r="AC472" s="38"/>
      <c r="AD472" s="38"/>
      <c r="AE472" s="38"/>
      <c r="AF472" s="38"/>
    </row>
    <row r="473" spans="1:32" ht="200.1" customHeight="1">
      <c r="A473" s="33">
        <v>468</v>
      </c>
      <c r="B473" s="34">
        <v>16</v>
      </c>
      <c r="C473" s="65" t="s">
        <v>1656</v>
      </c>
      <c r="D473" s="36"/>
      <c r="E473" s="70" t="s">
        <v>1657</v>
      </c>
      <c r="F473" s="92" t="s">
        <v>1658</v>
      </c>
      <c r="G473" s="87">
        <v>27</v>
      </c>
      <c r="H473" s="88"/>
      <c r="I473" s="87" t="s">
        <v>751</v>
      </c>
      <c r="J473" s="87" t="s">
        <v>1659</v>
      </c>
      <c r="K473" s="87" t="s">
        <v>1660</v>
      </c>
      <c r="L473" s="41" t="s">
        <v>1661</v>
      </c>
      <c r="M473" s="86" t="s">
        <v>1662</v>
      </c>
      <c r="N473" s="41"/>
      <c r="O473" s="73">
        <v>6</v>
      </c>
      <c r="P473" s="73">
        <v>3</v>
      </c>
      <c r="Q473" s="73">
        <v>5</v>
      </c>
      <c r="R473" s="73">
        <v>9</v>
      </c>
      <c r="S473" s="73">
        <v>0</v>
      </c>
      <c r="T473" s="73">
        <v>4</v>
      </c>
      <c r="U473" s="73"/>
      <c r="V473" s="38"/>
      <c r="W473" s="38" t="s">
        <v>1663</v>
      </c>
      <c r="X473" s="38" t="s">
        <v>1664</v>
      </c>
      <c r="Y473" s="38" t="s">
        <v>1665</v>
      </c>
      <c r="Z473" s="38" t="s">
        <v>1666</v>
      </c>
      <c r="AA473" s="38" t="s">
        <v>1667</v>
      </c>
      <c r="AB473" s="38" t="s">
        <v>1668</v>
      </c>
      <c r="AC473" s="93" t="s">
        <v>1669</v>
      </c>
      <c r="AD473" s="38" t="s">
        <v>1670</v>
      </c>
      <c r="AE473" s="38" t="s">
        <v>1671</v>
      </c>
      <c r="AF473" s="93" t="s">
        <v>1672</v>
      </c>
    </row>
    <row r="474" spans="1:32" ht="200.1" customHeight="1">
      <c r="A474" s="33">
        <v>469</v>
      </c>
      <c r="B474" s="34">
        <v>16</v>
      </c>
      <c r="C474" s="65" t="s">
        <v>1656</v>
      </c>
      <c r="D474" s="36"/>
      <c r="E474" s="70" t="s">
        <v>1673</v>
      </c>
      <c r="F474" s="86" t="s">
        <v>1674</v>
      </c>
      <c r="G474" s="87">
        <v>23</v>
      </c>
      <c r="H474" s="88"/>
      <c r="I474" s="87" t="s">
        <v>1675</v>
      </c>
      <c r="J474" s="87" t="s">
        <v>1676</v>
      </c>
      <c r="K474" s="87" t="s">
        <v>585</v>
      </c>
      <c r="L474" s="41" t="s">
        <v>1677</v>
      </c>
      <c r="M474" s="86"/>
      <c r="N474" s="41"/>
      <c r="O474" s="73">
        <v>4</v>
      </c>
      <c r="P474" s="73">
        <v>13</v>
      </c>
      <c r="Q474" s="73">
        <v>2</v>
      </c>
      <c r="R474" s="73">
        <v>2</v>
      </c>
      <c r="S474" s="73"/>
      <c r="T474" s="73">
        <v>2</v>
      </c>
      <c r="U474" s="73"/>
      <c r="V474" s="38"/>
      <c r="W474" s="38" t="s">
        <v>1678</v>
      </c>
      <c r="X474" s="38" t="s">
        <v>1664</v>
      </c>
      <c r="Y474" s="38" t="s">
        <v>1665</v>
      </c>
      <c r="Z474" s="38" t="s">
        <v>1666</v>
      </c>
      <c r="AA474" s="38" t="s">
        <v>1667</v>
      </c>
      <c r="AB474" s="38" t="s">
        <v>1668</v>
      </c>
      <c r="AC474" s="93" t="s">
        <v>1669</v>
      </c>
      <c r="AD474" s="38" t="s">
        <v>1670</v>
      </c>
      <c r="AE474" s="38" t="s">
        <v>1671</v>
      </c>
      <c r="AF474" s="93" t="s">
        <v>1672</v>
      </c>
    </row>
    <row r="475" spans="1:32" ht="200.1" customHeight="1">
      <c r="A475" s="33">
        <v>470</v>
      </c>
      <c r="B475" s="34">
        <v>16</v>
      </c>
      <c r="C475" s="65" t="s">
        <v>1656</v>
      </c>
      <c r="D475" s="36"/>
      <c r="E475" s="70" t="s">
        <v>1679</v>
      </c>
      <c r="F475" s="86" t="s">
        <v>1680</v>
      </c>
      <c r="G475" s="87">
        <v>87</v>
      </c>
      <c r="H475" s="88"/>
      <c r="I475" s="87" t="s">
        <v>692</v>
      </c>
      <c r="J475" s="87" t="s">
        <v>1681</v>
      </c>
      <c r="K475" s="87" t="s">
        <v>599</v>
      </c>
      <c r="L475" s="41" t="s">
        <v>1682</v>
      </c>
      <c r="M475" s="86" t="s">
        <v>1683</v>
      </c>
      <c r="N475" s="41"/>
      <c r="O475" s="73">
        <v>9</v>
      </c>
      <c r="P475" s="73">
        <v>14</v>
      </c>
      <c r="Q475" s="73">
        <v>35</v>
      </c>
      <c r="R475" s="73">
        <v>18</v>
      </c>
      <c r="S475" s="73">
        <v>1</v>
      </c>
      <c r="T475" s="73">
        <v>10</v>
      </c>
      <c r="U475" s="73"/>
      <c r="V475" s="38"/>
      <c r="W475" s="38" t="s">
        <v>1684</v>
      </c>
      <c r="X475" s="38" t="s">
        <v>1664</v>
      </c>
      <c r="Y475" s="38" t="s">
        <v>1665</v>
      </c>
      <c r="Z475" s="38" t="s">
        <v>1666</v>
      </c>
      <c r="AA475" s="38" t="s">
        <v>1667</v>
      </c>
      <c r="AB475" s="38" t="s">
        <v>1668</v>
      </c>
      <c r="AC475" s="93" t="s">
        <v>1669</v>
      </c>
      <c r="AD475" s="38" t="s">
        <v>1670</v>
      </c>
      <c r="AE475" s="38" t="s">
        <v>1671</v>
      </c>
      <c r="AF475" s="93" t="s">
        <v>1672</v>
      </c>
    </row>
    <row r="476" spans="1:32" ht="200.1" customHeight="1">
      <c r="A476" s="33">
        <v>471</v>
      </c>
      <c r="B476" s="34">
        <v>16</v>
      </c>
      <c r="C476" s="65" t="s">
        <v>1656</v>
      </c>
      <c r="D476" s="36"/>
      <c r="E476" s="70" t="s">
        <v>1685</v>
      </c>
      <c r="F476" s="86" t="s">
        <v>1686</v>
      </c>
      <c r="G476" s="87">
        <v>30</v>
      </c>
      <c r="H476" s="88"/>
      <c r="I476" s="87" t="s">
        <v>1143</v>
      </c>
      <c r="J476" s="87" t="s">
        <v>1687</v>
      </c>
      <c r="K476" s="87" t="s">
        <v>1289</v>
      </c>
      <c r="L476" s="41" t="s">
        <v>1688</v>
      </c>
      <c r="M476" s="86" t="s">
        <v>1683</v>
      </c>
      <c r="N476" s="41"/>
      <c r="O476" s="73">
        <v>8</v>
      </c>
      <c r="P476" s="73">
        <v>8</v>
      </c>
      <c r="Q476" s="73">
        <v>3</v>
      </c>
      <c r="R476" s="73">
        <v>8</v>
      </c>
      <c r="S476" s="73">
        <v>1</v>
      </c>
      <c r="T476" s="73">
        <v>2</v>
      </c>
      <c r="U476" s="73"/>
      <c r="V476" s="38"/>
      <c r="W476" s="38" t="s">
        <v>1689</v>
      </c>
      <c r="X476" s="38" t="s">
        <v>1664</v>
      </c>
      <c r="Y476" s="38" t="s">
        <v>1665</v>
      </c>
      <c r="Z476" s="38" t="s">
        <v>1666</v>
      </c>
      <c r="AA476" s="38" t="s">
        <v>1667</v>
      </c>
      <c r="AB476" s="38" t="s">
        <v>1668</v>
      </c>
      <c r="AC476" s="93" t="s">
        <v>1669</v>
      </c>
      <c r="AD476" s="38" t="s">
        <v>1670</v>
      </c>
      <c r="AE476" s="38" t="s">
        <v>1671</v>
      </c>
      <c r="AF476" s="93" t="s">
        <v>1672</v>
      </c>
    </row>
    <row r="477" spans="1:32" ht="200.1" customHeight="1">
      <c r="A477" s="33">
        <v>472</v>
      </c>
      <c r="B477" s="34">
        <v>16</v>
      </c>
      <c r="C477" s="65" t="s">
        <v>1656</v>
      </c>
      <c r="D477" s="36"/>
      <c r="E477" s="70" t="s">
        <v>1690</v>
      </c>
      <c r="F477" s="86" t="s">
        <v>1691</v>
      </c>
      <c r="G477" s="87">
        <v>58</v>
      </c>
      <c r="H477" s="88"/>
      <c r="I477" s="87" t="s">
        <v>751</v>
      </c>
      <c r="J477" s="87" t="s">
        <v>1692</v>
      </c>
      <c r="K477" s="87" t="s">
        <v>1693</v>
      </c>
      <c r="L477" s="41" t="s">
        <v>1694</v>
      </c>
      <c r="M477" s="86" t="s">
        <v>1695</v>
      </c>
      <c r="N477" s="41"/>
      <c r="O477" s="73">
        <v>9</v>
      </c>
      <c r="P477" s="73">
        <v>13</v>
      </c>
      <c r="Q477" s="73">
        <v>7</v>
      </c>
      <c r="R477" s="73">
        <v>16</v>
      </c>
      <c r="S477" s="73"/>
      <c r="T477" s="73">
        <v>13</v>
      </c>
      <c r="U477" s="73"/>
      <c r="V477" s="38"/>
      <c r="W477" s="38" t="s">
        <v>36</v>
      </c>
      <c r="X477" s="38" t="s">
        <v>1664</v>
      </c>
      <c r="Y477" s="38" t="s">
        <v>1665</v>
      </c>
      <c r="Z477" s="38" t="s">
        <v>1666</v>
      </c>
      <c r="AA477" s="38" t="s">
        <v>1667</v>
      </c>
      <c r="AB477" s="38" t="s">
        <v>1668</v>
      </c>
      <c r="AC477" s="93" t="s">
        <v>1669</v>
      </c>
      <c r="AD477" s="38" t="s">
        <v>1670</v>
      </c>
      <c r="AE477" s="38" t="s">
        <v>1671</v>
      </c>
      <c r="AF477" s="93" t="s">
        <v>1672</v>
      </c>
    </row>
    <row r="478" spans="1:32" ht="99.95" customHeight="1">
      <c r="A478" s="33">
        <v>473</v>
      </c>
      <c r="B478" s="34">
        <v>16</v>
      </c>
      <c r="C478" s="81" t="s">
        <v>1696</v>
      </c>
      <c r="D478" s="82"/>
      <c r="E478" s="94" t="s">
        <v>1697</v>
      </c>
      <c r="F478" s="86" t="s">
        <v>1691</v>
      </c>
      <c r="G478" s="87">
        <f>SUBTOTAL(9,G473:G477)</f>
        <v>225</v>
      </c>
      <c r="H478" s="88"/>
      <c r="I478" s="87" t="s">
        <v>1698</v>
      </c>
      <c r="J478" s="87" t="s">
        <v>1699</v>
      </c>
      <c r="K478" s="87" t="s">
        <v>1700</v>
      </c>
      <c r="L478" s="41" t="s">
        <v>1701</v>
      </c>
      <c r="M478" s="92"/>
      <c r="N478" s="41"/>
      <c r="O478" s="73">
        <f t="shared" ref="O478:T478" si="21">SUBTOTAL(9,O473:O477)</f>
        <v>36</v>
      </c>
      <c r="P478" s="73">
        <f t="shared" si="21"/>
        <v>51</v>
      </c>
      <c r="Q478" s="73">
        <f t="shared" si="21"/>
        <v>52</v>
      </c>
      <c r="R478" s="73">
        <f t="shared" si="21"/>
        <v>53</v>
      </c>
      <c r="S478" s="73">
        <f t="shared" si="21"/>
        <v>2</v>
      </c>
      <c r="T478" s="73">
        <f t="shared" si="21"/>
        <v>31</v>
      </c>
      <c r="U478" s="73"/>
      <c r="V478" s="38"/>
      <c r="W478" s="38" t="s">
        <v>36</v>
      </c>
      <c r="X478" s="38"/>
      <c r="Y478" s="38"/>
      <c r="Z478" s="38"/>
      <c r="AA478" s="38"/>
      <c r="AB478" s="38"/>
      <c r="AC478" s="38"/>
      <c r="AD478" s="38"/>
      <c r="AE478" s="38"/>
      <c r="AF478" s="38"/>
    </row>
    <row r="479" spans="1:32" s="98" customFormat="1" ht="99.95" customHeight="1">
      <c r="A479" s="33">
        <v>474</v>
      </c>
      <c r="B479" s="95">
        <v>17</v>
      </c>
      <c r="C479" s="96" t="s">
        <v>1702</v>
      </c>
      <c r="D479" s="97"/>
      <c r="E479" s="37" t="s">
        <v>1703</v>
      </c>
      <c r="F479" s="56" t="s">
        <v>1704</v>
      </c>
      <c r="G479" s="39">
        <v>33</v>
      </c>
      <c r="H479" s="40"/>
      <c r="I479" s="39" t="s">
        <v>1705</v>
      </c>
      <c r="J479" s="39"/>
      <c r="K479" s="39" t="s">
        <v>590</v>
      </c>
      <c r="L479" s="38" t="s">
        <v>1706</v>
      </c>
      <c r="M479" s="42" t="s">
        <v>1707</v>
      </c>
      <c r="N479" s="38" t="s">
        <v>1708</v>
      </c>
      <c r="O479" s="43">
        <v>5</v>
      </c>
      <c r="P479" s="43">
        <v>6</v>
      </c>
      <c r="Q479" s="43">
        <v>4</v>
      </c>
      <c r="R479" s="43">
        <v>15</v>
      </c>
      <c r="S479" s="43"/>
      <c r="T479" s="43">
        <v>3</v>
      </c>
      <c r="U479" s="43">
        <v>4</v>
      </c>
      <c r="V479" s="42" t="s">
        <v>1709</v>
      </c>
      <c r="W479" s="42" t="s">
        <v>1710</v>
      </c>
      <c r="X479" s="42"/>
      <c r="Y479" s="42"/>
      <c r="Z479" s="42"/>
      <c r="AA479" s="42"/>
      <c r="AB479" s="42"/>
      <c r="AC479" s="42"/>
      <c r="AD479" s="42"/>
      <c r="AE479" s="42"/>
      <c r="AF479" s="42"/>
    </row>
    <row r="480" spans="1:32" s="98" customFormat="1" ht="50.1" customHeight="1">
      <c r="A480" s="33">
        <v>475</v>
      </c>
      <c r="B480" s="95">
        <v>17</v>
      </c>
      <c r="C480" s="52" t="s">
        <v>1702</v>
      </c>
      <c r="D480" s="97"/>
      <c r="E480" s="37" t="s">
        <v>1711</v>
      </c>
      <c r="F480" s="56" t="s">
        <v>1712</v>
      </c>
      <c r="G480" s="39">
        <v>11</v>
      </c>
      <c r="H480" s="40"/>
      <c r="I480" s="39" t="s">
        <v>1713</v>
      </c>
      <c r="J480" s="39"/>
      <c r="K480" s="39" t="s">
        <v>575</v>
      </c>
      <c r="L480" s="38"/>
      <c r="M480" s="42" t="s">
        <v>1714</v>
      </c>
      <c r="N480" s="38"/>
      <c r="O480" s="43">
        <v>1</v>
      </c>
      <c r="P480" s="43">
        <v>0</v>
      </c>
      <c r="Q480" s="43">
        <v>4</v>
      </c>
      <c r="R480" s="43">
        <v>2</v>
      </c>
      <c r="S480" s="43">
        <v>1</v>
      </c>
      <c r="T480" s="43">
        <v>3</v>
      </c>
      <c r="U480" s="43"/>
      <c r="V480" s="42"/>
      <c r="W480" s="42" t="s">
        <v>36</v>
      </c>
      <c r="X480" s="42"/>
      <c r="Y480" s="42"/>
      <c r="Z480" s="42"/>
      <c r="AA480" s="42"/>
      <c r="AB480" s="42"/>
      <c r="AC480" s="42"/>
      <c r="AD480" s="42"/>
      <c r="AE480" s="42"/>
      <c r="AF480" s="42"/>
    </row>
    <row r="481" spans="1:32" ht="99.95" customHeight="1">
      <c r="A481" s="33">
        <v>476</v>
      </c>
      <c r="B481" s="95">
        <v>17</v>
      </c>
      <c r="C481" s="99" t="s">
        <v>1715</v>
      </c>
      <c r="D481" s="100"/>
      <c r="E481" s="44" t="s">
        <v>1716</v>
      </c>
      <c r="F481" s="38" t="s">
        <v>1717</v>
      </c>
      <c r="G481" s="39">
        <v>16</v>
      </c>
      <c r="H481" s="40" t="s">
        <v>1718</v>
      </c>
      <c r="I481" s="39" t="s">
        <v>1719</v>
      </c>
      <c r="J481" s="39"/>
      <c r="K481" s="39" t="s">
        <v>1720</v>
      </c>
      <c r="L481" s="38" t="s">
        <v>1721</v>
      </c>
      <c r="M481" s="42" t="s">
        <v>1722</v>
      </c>
      <c r="N481" s="38" t="s">
        <v>1723</v>
      </c>
      <c r="O481" s="43"/>
      <c r="P481" s="43">
        <v>1</v>
      </c>
      <c r="Q481" s="43">
        <v>3</v>
      </c>
      <c r="R481" s="43">
        <v>10</v>
      </c>
      <c r="S481" s="43"/>
      <c r="T481" s="43">
        <v>2</v>
      </c>
      <c r="U481" s="43"/>
      <c r="V481" s="42"/>
      <c r="W481" s="42" t="s">
        <v>1724</v>
      </c>
      <c r="X481" s="42"/>
      <c r="Y481" s="42"/>
      <c r="Z481" s="42"/>
      <c r="AA481" s="42"/>
      <c r="AB481" s="42"/>
      <c r="AC481" s="42"/>
      <c r="AD481" s="42"/>
      <c r="AE481" s="42"/>
      <c r="AF481" s="42"/>
    </row>
    <row r="482" spans="1:32" s="98" customFormat="1" ht="50.1" customHeight="1">
      <c r="A482" s="33">
        <v>477</v>
      </c>
      <c r="B482" s="95">
        <v>17</v>
      </c>
      <c r="C482" s="52" t="s">
        <v>1702</v>
      </c>
      <c r="D482" s="97"/>
      <c r="E482" s="37" t="s">
        <v>1725</v>
      </c>
      <c r="F482" s="56" t="s">
        <v>1726</v>
      </c>
      <c r="G482" s="39">
        <v>5</v>
      </c>
      <c r="H482" s="40"/>
      <c r="I482" s="39"/>
      <c r="J482" s="39"/>
      <c r="K482" s="39"/>
      <c r="L482" s="38"/>
      <c r="M482" s="42"/>
      <c r="N482" s="38"/>
      <c r="O482" s="43"/>
      <c r="P482" s="43"/>
      <c r="Q482" s="43"/>
      <c r="R482" s="43"/>
      <c r="S482" s="43"/>
      <c r="T482" s="43"/>
      <c r="U482" s="43"/>
      <c r="V482" s="42"/>
      <c r="W482" s="42" t="s">
        <v>36</v>
      </c>
      <c r="X482" s="42"/>
      <c r="Y482" s="42"/>
      <c r="Z482" s="42"/>
      <c r="AA482" s="42"/>
      <c r="AB482" s="42"/>
      <c r="AC482" s="42"/>
      <c r="AD482" s="42"/>
      <c r="AE482" s="42"/>
      <c r="AF482" s="42"/>
    </row>
    <row r="483" spans="1:32" ht="50.1" customHeight="1">
      <c r="A483" s="33">
        <v>478</v>
      </c>
      <c r="B483" s="101">
        <v>17</v>
      </c>
      <c r="C483" s="102" t="s">
        <v>1702</v>
      </c>
      <c r="D483" s="103"/>
      <c r="E483" s="37" t="s">
        <v>1727</v>
      </c>
      <c r="F483" s="56" t="s">
        <v>1728</v>
      </c>
      <c r="G483" s="39">
        <v>9</v>
      </c>
      <c r="H483" s="40"/>
      <c r="I483" s="39" t="s">
        <v>1729</v>
      </c>
      <c r="J483" s="39"/>
      <c r="K483" s="39" t="s">
        <v>1289</v>
      </c>
      <c r="L483" s="38"/>
      <c r="M483" s="42"/>
      <c r="N483" s="38" t="s">
        <v>1723</v>
      </c>
      <c r="O483" s="43">
        <v>3</v>
      </c>
      <c r="P483" s="43">
        <v>5</v>
      </c>
      <c r="Q483" s="43">
        <v>1</v>
      </c>
      <c r="R483" s="43"/>
      <c r="S483" s="43"/>
      <c r="T483" s="43"/>
      <c r="U483" s="43"/>
      <c r="V483" s="42"/>
      <c r="W483" s="42" t="s">
        <v>36</v>
      </c>
      <c r="X483" s="42"/>
      <c r="Y483" s="42"/>
      <c r="Z483" s="42"/>
      <c r="AA483" s="42"/>
      <c r="AB483" s="42"/>
      <c r="AC483" s="42"/>
      <c r="AD483" s="42"/>
      <c r="AE483" s="42"/>
      <c r="AF483" s="42"/>
    </row>
    <row r="484" spans="1:32" ht="50.1" customHeight="1">
      <c r="A484" s="33">
        <v>479</v>
      </c>
      <c r="B484" s="101">
        <v>17</v>
      </c>
      <c r="C484" s="102" t="s">
        <v>1702</v>
      </c>
      <c r="D484" s="103"/>
      <c r="E484" s="37" t="s">
        <v>1730</v>
      </c>
      <c r="F484" s="56" t="s">
        <v>1731</v>
      </c>
      <c r="G484" s="39">
        <v>21</v>
      </c>
      <c r="H484" s="40"/>
      <c r="I484" s="39" t="s">
        <v>1732</v>
      </c>
      <c r="J484" s="39"/>
      <c r="K484" s="39" t="s">
        <v>1733</v>
      </c>
      <c r="L484" s="38" t="s">
        <v>1734</v>
      </c>
      <c r="M484" s="42" t="s">
        <v>1735</v>
      </c>
      <c r="N484" s="38" t="s">
        <v>1736</v>
      </c>
      <c r="O484" s="43">
        <v>4</v>
      </c>
      <c r="P484" s="43">
        <v>1</v>
      </c>
      <c r="Q484" s="43">
        <v>4</v>
      </c>
      <c r="R484" s="43">
        <v>6</v>
      </c>
      <c r="S484" s="43">
        <v>0</v>
      </c>
      <c r="T484" s="43">
        <v>6</v>
      </c>
      <c r="U484" s="43">
        <v>1</v>
      </c>
      <c r="V484" s="42" t="s">
        <v>1737</v>
      </c>
      <c r="W484" s="42" t="s">
        <v>1738</v>
      </c>
      <c r="X484" s="42"/>
      <c r="Y484" s="42"/>
      <c r="Z484" s="42"/>
      <c r="AA484" s="42"/>
      <c r="AB484" s="42"/>
      <c r="AC484" s="42"/>
      <c r="AD484" s="42"/>
      <c r="AE484" s="42"/>
      <c r="AF484" s="42"/>
    </row>
    <row r="485" spans="1:32" ht="99.95" customHeight="1">
      <c r="A485" s="33">
        <v>480</v>
      </c>
      <c r="B485" s="101">
        <v>17</v>
      </c>
      <c r="C485" s="102" t="s">
        <v>1702</v>
      </c>
      <c r="D485" s="103"/>
      <c r="E485" s="37" t="s">
        <v>1739</v>
      </c>
      <c r="F485" s="56" t="s">
        <v>1740</v>
      </c>
      <c r="G485" s="39">
        <v>7</v>
      </c>
      <c r="H485" s="40">
        <v>30582</v>
      </c>
      <c r="I485" s="39" t="s">
        <v>1741</v>
      </c>
      <c r="J485" s="39"/>
      <c r="K485" s="39" t="s">
        <v>1742</v>
      </c>
      <c r="L485" s="38" t="s">
        <v>1743</v>
      </c>
      <c r="M485" s="42" t="s">
        <v>1744</v>
      </c>
      <c r="N485" s="38" t="s">
        <v>1723</v>
      </c>
      <c r="O485" s="43">
        <v>1</v>
      </c>
      <c r="P485" s="43"/>
      <c r="Q485" s="43">
        <v>3</v>
      </c>
      <c r="R485" s="43"/>
      <c r="S485" s="43"/>
      <c r="T485" s="43">
        <v>3</v>
      </c>
      <c r="U485" s="43">
        <v>1</v>
      </c>
      <c r="V485" s="42" t="s">
        <v>1745</v>
      </c>
      <c r="W485" s="42" t="s">
        <v>1746</v>
      </c>
      <c r="X485" s="42"/>
      <c r="Y485" s="42"/>
      <c r="Z485" s="42"/>
      <c r="AA485" s="42"/>
      <c r="AB485" s="42"/>
      <c r="AC485" s="42"/>
      <c r="AD485" s="42"/>
      <c r="AE485" s="42"/>
      <c r="AF485" s="42"/>
    </row>
    <row r="486" spans="1:32" ht="99.95" customHeight="1">
      <c r="A486" s="33">
        <v>481</v>
      </c>
      <c r="B486" s="101">
        <v>17</v>
      </c>
      <c r="C486" s="102" t="s">
        <v>1702</v>
      </c>
      <c r="D486" s="103"/>
      <c r="E486" s="37" t="s">
        <v>1747</v>
      </c>
      <c r="F486" s="56" t="s">
        <v>1740</v>
      </c>
      <c r="G486" s="39">
        <v>19</v>
      </c>
      <c r="H486" s="40">
        <v>30582</v>
      </c>
      <c r="I486" s="39" t="s">
        <v>1748</v>
      </c>
      <c r="J486" s="39"/>
      <c r="K486" s="39" t="s">
        <v>1749</v>
      </c>
      <c r="L486" s="38" t="s">
        <v>1750</v>
      </c>
      <c r="M486" s="42" t="s">
        <v>1683</v>
      </c>
      <c r="N486" s="38" t="s">
        <v>1723</v>
      </c>
      <c r="O486" s="43"/>
      <c r="P486" s="43">
        <v>1</v>
      </c>
      <c r="Q486" s="43">
        <v>6</v>
      </c>
      <c r="R486" s="43">
        <v>4</v>
      </c>
      <c r="S486" s="43">
        <v>1</v>
      </c>
      <c r="T486" s="43">
        <v>7</v>
      </c>
      <c r="U486" s="43">
        <v>5</v>
      </c>
      <c r="V486" s="42" t="s">
        <v>1751</v>
      </c>
      <c r="W486" s="42" t="s">
        <v>1752</v>
      </c>
      <c r="X486" s="42"/>
      <c r="Y486" s="42"/>
      <c r="Z486" s="42"/>
      <c r="AA486" s="42"/>
      <c r="AB486" s="42"/>
      <c r="AC486" s="42"/>
      <c r="AD486" s="42"/>
      <c r="AE486" s="42"/>
      <c r="AF486" s="42"/>
    </row>
    <row r="487" spans="1:32" ht="99.95" customHeight="1">
      <c r="A487" s="33">
        <v>482</v>
      </c>
      <c r="B487" s="101">
        <v>17</v>
      </c>
      <c r="C487" s="102" t="s">
        <v>1702</v>
      </c>
      <c r="D487" s="103"/>
      <c r="E487" s="37" t="s">
        <v>1753</v>
      </c>
      <c r="F487" s="56" t="s">
        <v>1754</v>
      </c>
      <c r="G487" s="39">
        <v>5</v>
      </c>
      <c r="H487" s="40"/>
      <c r="I487" s="39" t="s">
        <v>1755</v>
      </c>
      <c r="J487" s="39"/>
      <c r="K487" s="39" t="s">
        <v>1756</v>
      </c>
      <c r="L487" s="38" t="s">
        <v>1757</v>
      </c>
      <c r="M487" s="42"/>
      <c r="N487" s="38" t="s">
        <v>1758</v>
      </c>
      <c r="O487" s="43"/>
      <c r="P487" s="43">
        <v>1</v>
      </c>
      <c r="Q487" s="43">
        <v>2</v>
      </c>
      <c r="R487" s="43"/>
      <c r="S487" s="43">
        <v>1</v>
      </c>
      <c r="T487" s="43">
        <v>1</v>
      </c>
      <c r="U487" s="43">
        <v>5</v>
      </c>
      <c r="V487" s="42" t="s">
        <v>1759</v>
      </c>
      <c r="W487" s="42" t="s">
        <v>1760</v>
      </c>
      <c r="X487" s="42"/>
      <c r="Y487" s="42"/>
      <c r="Z487" s="42"/>
      <c r="AA487" s="42"/>
      <c r="AB487" s="42"/>
      <c r="AC487" s="42"/>
      <c r="AD487" s="42"/>
      <c r="AE487" s="42"/>
      <c r="AF487" s="42"/>
    </row>
    <row r="488" spans="1:32" ht="99.95" customHeight="1">
      <c r="A488" s="33">
        <v>483</v>
      </c>
      <c r="B488" s="101">
        <v>17</v>
      </c>
      <c r="C488" s="102" t="s">
        <v>1702</v>
      </c>
      <c r="D488" s="103"/>
      <c r="E488" s="37" t="s">
        <v>1761</v>
      </c>
      <c r="F488" s="56" t="s">
        <v>1762</v>
      </c>
      <c r="G488" s="39">
        <v>8</v>
      </c>
      <c r="H488" s="40"/>
      <c r="I488" s="39" t="s">
        <v>1719</v>
      </c>
      <c r="J488" s="39" t="s">
        <v>1763</v>
      </c>
      <c r="K488" s="39" t="s">
        <v>1733</v>
      </c>
      <c r="L488" s="38" t="s">
        <v>1764</v>
      </c>
      <c r="M488" s="42" t="s">
        <v>1765</v>
      </c>
      <c r="N488" s="38" t="s">
        <v>1766</v>
      </c>
      <c r="O488" s="43">
        <v>1</v>
      </c>
      <c r="P488" s="43"/>
      <c r="Q488" s="43">
        <v>2</v>
      </c>
      <c r="R488" s="43">
        <v>3</v>
      </c>
      <c r="S488" s="43"/>
      <c r="T488" s="43">
        <v>2</v>
      </c>
      <c r="U488" s="43"/>
      <c r="V488" s="42"/>
      <c r="W488" s="42"/>
      <c r="X488" s="42"/>
      <c r="Y488" s="42"/>
      <c r="Z488" s="42"/>
      <c r="AA488" s="42"/>
      <c r="AB488" s="42"/>
      <c r="AC488" s="42"/>
      <c r="AD488" s="42"/>
      <c r="AE488" s="42"/>
      <c r="AF488" s="42"/>
    </row>
    <row r="489" spans="1:32" ht="50.1" customHeight="1">
      <c r="A489" s="33">
        <v>484</v>
      </c>
      <c r="B489" s="101">
        <v>17</v>
      </c>
      <c r="C489" s="65" t="s">
        <v>1702</v>
      </c>
      <c r="D489" s="103"/>
      <c r="E489" s="37" t="s">
        <v>1767</v>
      </c>
      <c r="F489" s="56"/>
      <c r="G489" s="39"/>
      <c r="H489" s="40"/>
      <c r="I489" s="39"/>
      <c r="J489" s="39"/>
      <c r="K489" s="39"/>
      <c r="L489" s="38"/>
      <c r="M489" s="42"/>
      <c r="N489" s="38"/>
      <c r="O489" s="43"/>
      <c r="P489" s="43"/>
      <c r="Q489" s="43"/>
      <c r="R489" s="43"/>
      <c r="S489" s="43"/>
      <c r="T489" s="43"/>
      <c r="U489" s="43"/>
      <c r="V489" s="42"/>
      <c r="W489" s="42" t="s">
        <v>36</v>
      </c>
      <c r="X489" s="42"/>
      <c r="Y489" s="42"/>
      <c r="Z489" s="42"/>
      <c r="AA489" s="42"/>
      <c r="AB489" s="42"/>
      <c r="AC489" s="42"/>
      <c r="AD489" s="42"/>
      <c r="AE489" s="42"/>
      <c r="AF489" s="42"/>
    </row>
    <row r="490" spans="1:32" ht="50.1" customHeight="1">
      <c r="A490" s="33">
        <v>485</v>
      </c>
      <c r="B490" s="101">
        <v>17</v>
      </c>
      <c r="C490" s="102" t="s">
        <v>1702</v>
      </c>
      <c r="D490" s="103"/>
      <c r="E490" s="37" t="s">
        <v>1768</v>
      </c>
      <c r="F490" s="56" t="s">
        <v>1769</v>
      </c>
      <c r="G490" s="39">
        <v>6</v>
      </c>
      <c r="H490" s="40"/>
      <c r="I490" s="39" t="s">
        <v>1770</v>
      </c>
      <c r="J490" s="39"/>
      <c r="K490" s="73" t="s">
        <v>1771</v>
      </c>
      <c r="L490" s="38"/>
      <c r="M490" s="42"/>
      <c r="N490" s="38" t="s">
        <v>1772</v>
      </c>
      <c r="O490" s="43">
        <v>1</v>
      </c>
      <c r="P490" s="43"/>
      <c r="Q490" s="43">
        <v>2</v>
      </c>
      <c r="R490" s="43">
        <v>2</v>
      </c>
      <c r="S490" s="43"/>
      <c r="T490" s="43">
        <v>1</v>
      </c>
      <c r="U490" s="43"/>
      <c r="V490" s="42"/>
      <c r="W490" s="42"/>
      <c r="X490" s="38"/>
      <c r="Y490" s="38"/>
      <c r="Z490" s="38"/>
      <c r="AA490" s="38"/>
      <c r="AB490" s="38"/>
      <c r="AC490" s="38"/>
      <c r="AD490" s="38"/>
      <c r="AE490" s="38"/>
      <c r="AF490" s="38"/>
    </row>
    <row r="491" spans="1:32" ht="99.95" customHeight="1">
      <c r="A491" s="33">
        <v>486</v>
      </c>
      <c r="B491" s="34">
        <v>17</v>
      </c>
      <c r="C491" s="65" t="s">
        <v>1702</v>
      </c>
      <c r="D491" s="36"/>
      <c r="E491" s="37" t="s">
        <v>1773</v>
      </c>
      <c r="F491" s="37" t="s">
        <v>1774</v>
      </c>
      <c r="G491" s="48">
        <v>50</v>
      </c>
      <c r="H491" s="49" t="s">
        <v>1775</v>
      </c>
      <c r="I491" s="48" t="s">
        <v>1776</v>
      </c>
      <c r="J491" s="48" t="s">
        <v>1777</v>
      </c>
      <c r="K491" s="48"/>
      <c r="L491" s="41" t="s">
        <v>1778</v>
      </c>
      <c r="M491" s="44"/>
      <c r="N491" s="41" t="s">
        <v>1723</v>
      </c>
      <c r="O491" s="50">
        <v>2</v>
      </c>
      <c r="P491" s="50">
        <v>25</v>
      </c>
      <c r="Q491" s="50">
        <v>5</v>
      </c>
      <c r="R491" s="50">
        <v>7</v>
      </c>
      <c r="S491" s="50"/>
      <c r="T491" s="50">
        <v>11</v>
      </c>
      <c r="U491" s="50">
        <v>5</v>
      </c>
      <c r="V491" s="44" t="s">
        <v>1779</v>
      </c>
      <c r="W491" s="44" t="s">
        <v>1780</v>
      </c>
      <c r="X491" s="44"/>
      <c r="Y491" s="44"/>
      <c r="Z491" s="44"/>
      <c r="AA491" s="44"/>
      <c r="AB491" s="44"/>
      <c r="AC491" s="44"/>
      <c r="AD491" s="44"/>
      <c r="AE491" s="44"/>
      <c r="AF491" s="44"/>
    </row>
    <row r="492" spans="1:32" ht="50.1" customHeight="1">
      <c r="A492" s="33">
        <v>487</v>
      </c>
      <c r="B492" s="101">
        <v>17</v>
      </c>
      <c r="C492" s="65" t="s">
        <v>1702</v>
      </c>
      <c r="D492" s="103"/>
      <c r="E492" s="37" t="s">
        <v>1781</v>
      </c>
      <c r="F492" s="56" t="s">
        <v>1740</v>
      </c>
      <c r="G492" s="39">
        <v>12</v>
      </c>
      <c r="H492" s="40"/>
      <c r="I492" s="39" t="s">
        <v>1755</v>
      </c>
      <c r="J492" s="39"/>
      <c r="K492" s="39" t="s">
        <v>1782</v>
      </c>
      <c r="L492" s="38"/>
      <c r="M492" s="38"/>
      <c r="N492" s="38"/>
      <c r="O492" s="43">
        <v>2</v>
      </c>
      <c r="P492" s="43">
        <v>1</v>
      </c>
      <c r="Q492" s="43"/>
      <c r="R492" s="43"/>
      <c r="S492" s="43"/>
      <c r="T492" s="43">
        <v>13</v>
      </c>
      <c r="U492" s="43"/>
      <c r="V492" s="42" t="s">
        <v>1783</v>
      </c>
      <c r="W492" s="42" t="s">
        <v>1784</v>
      </c>
      <c r="X492" s="42"/>
      <c r="Y492" s="42"/>
      <c r="Z492" s="42"/>
      <c r="AA492" s="42"/>
      <c r="AB492" s="42"/>
      <c r="AC492" s="42"/>
      <c r="AD492" s="42"/>
      <c r="AE492" s="42"/>
      <c r="AF492" s="42"/>
    </row>
    <row r="493" spans="1:32" ht="50.1" customHeight="1">
      <c r="A493" s="33">
        <v>488</v>
      </c>
      <c r="B493" s="101">
        <v>17</v>
      </c>
      <c r="C493" s="102" t="s">
        <v>1702</v>
      </c>
      <c r="D493" s="103"/>
      <c r="E493" s="37" t="s">
        <v>1785</v>
      </c>
      <c r="F493" s="42" t="s">
        <v>1786</v>
      </c>
      <c r="G493" s="39">
        <v>7</v>
      </c>
      <c r="H493" s="40"/>
      <c r="I493" s="39" t="s">
        <v>1787</v>
      </c>
      <c r="J493" s="39"/>
      <c r="K493" s="39" t="s">
        <v>585</v>
      </c>
      <c r="L493" s="38"/>
      <c r="M493" s="42"/>
      <c r="N493" s="38" t="s">
        <v>1758</v>
      </c>
      <c r="O493" s="43"/>
      <c r="P493" s="43">
        <v>1</v>
      </c>
      <c r="Q493" s="43">
        <v>2</v>
      </c>
      <c r="R493" s="43">
        <v>1</v>
      </c>
      <c r="S493" s="43"/>
      <c r="T493" s="43">
        <v>3</v>
      </c>
      <c r="U493" s="43"/>
      <c r="V493" s="42"/>
      <c r="W493" s="42" t="s">
        <v>36</v>
      </c>
      <c r="X493" s="42"/>
      <c r="Y493" s="42"/>
      <c r="Z493" s="42"/>
      <c r="AA493" s="42"/>
      <c r="AB493" s="42"/>
      <c r="AC493" s="42"/>
      <c r="AD493" s="42"/>
      <c r="AE493" s="42"/>
      <c r="AF493" s="42"/>
    </row>
    <row r="494" spans="1:32" ht="50.1" customHeight="1">
      <c r="A494" s="33">
        <v>489</v>
      </c>
      <c r="B494" s="101">
        <v>17</v>
      </c>
      <c r="C494" s="65" t="s">
        <v>1702</v>
      </c>
      <c r="D494" s="103"/>
      <c r="E494" s="37" t="s">
        <v>1788</v>
      </c>
      <c r="F494" s="56" t="s">
        <v>1789</v>
      </c>
      <c r="G494" s="39">
        <v>7</v>
      </c>
      <c r="H494" s="40"/>
      <c r="I494" s="39" t="s">
        <v>1748</v>
      </c>
      <c r="J494" s="39"/>
      <c r="K494" s="39" t="s">
        <v>585</v>
      </c>
      <c r="L494" s="38"/>
      <c r="M494" s="42"/>
      <c r="N494" s="38"/>
      <c r="O494" s="43"/>
      <c r="P494" s="43">
        <v>1</v>
      </c>
      <c r="Q494" s="43"/>
      <c r="R494" s="43">
        <v>4</v>
      </c>
      <c r="S494" s="43">
        <v>1</v>
      </c>
      <c r="T494" s="43">
        <v>1</v>
      </c>
      <c r="U494" s="43"/>
      <c r="V494" s="42"/>
      <c r="W494" s="42" t="s">
        <v>36</v>
      </c>
      <c r="X494" s="42"/>
      <c r="Y494" s="42"/>
      <c r="Z494" s="42"/>
      <c r="AA494" s="42"/>
      <c r="AB494" s="42"/>
      <c r="AC494" s="42"/>
      <c r="AD494" s="42"/>
      <c r="AE494" s="42"/>
      <c r="AF494" s="42"/>
    </row>
    <row r="495" spans="1:32" ht="50.1" customHeight="1">
      <c r="A495" s="33">
        <v>490</v>
      </c>
      <c r="B495" s="101">
        <v>17</v>
      </c>
      <c r="C495" s="102" t="s">
        <v>1702</v>
      </c>
      <c r="D495" s="103"/>
      <c r="E495" s="37" t="s">
        <v>1790</v>
      </c>
      <c r="F495" s="56" t="s">
        <v>1791</v>
      </c>
      <c r="G495" s="39">
        <v>5</v>
      </c>
      <c r="H495" s="40"/>
      <c r="I495" s="39" t="s">
        <v>1770</v>
      </c>
      <c r="J495" s="39"/>
      <c r="K495" s="39" t="s">
        <v>1792</v>
      </c>
      <c r="L495" s="38"/>
      <c r="M495" s="42"/>
      <c r="N495" s="38" t="s">
        <v>1766</v>
      </c>
      <c r="O495" s="43">
        <v>1</v>
      </c>
      <c r="P495" s="43"/>
      <c r="Q495" s="43">
        <v>2</v>
      </c>
      <c r="R495" s="43">
        <v>2</v>
      </c>
      <c r="S495" s="43"/>
      <c r="T495" s="43"/>
      <c r="U495" s="43"/>
      <c r="V495" s="42"/>
      <c r="W495" s="42" t="s">
        <v>36</v>
      </c>
      <c r="X495" s="42"/>
      <c r="Y495" s="42"/>
      <c r="Z495" s="42"/>
      <c r="AA495" s="42"/>
      <c r="AB495" s="42"/>
      <c r="AC495" s="42"/>
      <c r="AD495" s="42"/>
      <c r="AE495" s="42"/>
      <c r="AF495" s="42"/>
    </row>
    <row r="496" spans="1:32" ht="50.1" customHeight="1">
      <c r="A496" s="33">
        <v>491</v>
      </c>
      <c r="B496" s="101">
        <v>17</v>
      </c>
      <c r="C496" s="102" t="s">
        <v>1702</v>
      </c>
      <c r="D496" s="103"/>
      <c r="E496" s="37" t="s">
        <v>1793</v>
      </c>
      <c r="F496" s="56" t="s">
        <v>1794</v>
      </c>
      <c r="G496" s="39">
        <v>4</v>
      </c>
      <c r="H496" s="40" t="s">
        <v>1795</v>
      </c>
      <c r="I496" s="39" t="s">
        <v>1796</v>
      </c>
      <c r="J496" s="39"/>
      <c r="K496" s="39" t="s">
        <v>1797</v>
      </c>
      <c r="L496" s="38"/>
      <c r="M496" s="42"/>
      <c r="N496" s="38" t="s">
        <v>503</v>
      </c>
      <c r="O496" s="43"/>
      <c r="P496" s="43"/>
      <c r="Q496" s="43">
        <v>4</v>
      </c>
      <c r="R496" s="43"/>
      <c r="S496" s="43"/>
      <c r="T496" s="43"/>
      <c r="U496" s="43"/>
      <c r="V496" s="42"/>
      <c r="W496" s="42" t="s">
        <v>36</v>
      </c>
      <c r="X496" s="42"/>
      <c r="Y496" s="42"/>
      <c r="Z496" s="42"/>
      <c r="AA496" s="42"/>
      <c r="AB496" s="42"/>
      <c r="AC496" s="42"/>
      <c r="AD496" s="42"/>
      <c r="AE496" s="42"/>
      <c r="AF496" s="42"/>
    </row>
    <row r="497" spans="1:32" ht="50.1" customHeight="1">
      <c r="A497" s="33">
        <v>492</v>
      </c>
      <c r="B497" s="101">
        <v>17</v>
      </c>
      <c r="C497" s="102" t="s">
        <v>1702</v>
      </c>
      <c r="D497" s="103"/>
      <c r="E497" s="37" t="s">
        <v>1798</v>
      </c>
      <c r="F497" s="56" t="s">
        <v>1799</v>
      </c>
      <c r="G497" s="39">
        <v>4</v>
      </c>
      <c r="H497" s="40"/>
      <c r="I497" s="39" t="s">
        <v>1800</v>
      </c>
      <c r="J497" s="39"/>
      <c r="K497" s="39" t="s">
        <v>608</v>
      </c>
      <c r="L497" s="38"/>
      <c r="M497" s="38"/>
      <c r="N497" s="38" t="s">
        <v>1758</v>
      </c>
      <c r="O497" s="43"/>
      <c r="P497" s="43"/>
      <c r="Q497" s="43">
        <v>4</v>
      </c>
      <c r="R497" s="43"/>
      <c r="S497" s="43"/>
      <c r="T497" s="43"/>
      <c r="U497" s="43"/>
      <c r="V497" s="42"/>
      <c r="W497" s="42"/>
      <c r="X497" s="42"/>
      <c r="Y497" s="42"/>
      <c r="Z497" s="42"/>
      <c r="AA497" s="42"/>
      <c r="AB497" s="42"/>
      <c r="AC497" s="42"/>
      <c r="AD497" s="42"/>
      <c r="AE497" s="42"/>
      <c r="AF497" s="42"/>
    </row>
    <row r="498" spans="1:32" ht="50.1" customHeight="1">
      <c r="A498" s="33">
        <v>493</v>
      </c>
      <c r="B498" s="101">
        <v>17</v>
      </c>
      <c r="C498" s="65" t="s">
        <v>1702</v>
      </c>
      <c r="D498" s="103"/>
      <c r="E498" s="37" t="s">
        <v>1801</v>
      </c>
      <c r="F498" s="56" t="s">
        <v>1791</v>
      </c>
      <c r="G498" s="39">
        <v>17</v>
      </c>
      <c r="H498" s="40"/>
      <c r="I498" s="39" t="s">
        <v>1770</v>
      </c>
      <c r="J498" s="39"/>
      <c r="K498" s="39" t="s">
        <v>1802</v>
      </c>
      <c r="L498" s="38"/>
      <c r="M498" s="42" t="s">
        <v>1803</v>
      </c>
      <c r="N498" s="38"/>
      <c r="O498" s="43"/>
      <c r="P498" s="43">
        <v>1</v>
      </c>
      <c r="Q498" s="43">
        <v>2</v>
      </c>
      <c r="R498" s="43">
        <v>0</v>
      </c>
      <c r="S498" s="43">
        <v>1</v>
      </c>
      <c r="T498" s="43">
        <v>13</v>
      </c>
      <c r="U498" s="43"/>
      <c r="V498" s="42"/>
      <c r="W498" s="42" t="s">
        <v>1804</v>
      </c>
      <c r="X498" s="42"/>
      <c r="Y498" s="42"/>
      <c r="Z498" s="42"/>
      <c r="AA498" s="42"/>
      <c r="AB498" s="42"/>
      <c r="AC498" s="42"/>
      <c r="AD498" s="42"/>
      <c r="AE498" s="42"/>
      <c r="AF498" s="42"/>
    </row>
    <row r="499" spans="1:32" ht="50.1" customHeight="1">
      <c r="A499" s="33">
        <v>494</v>
      </c>
      <c r="B499" s="101">
        <v>17</v>
      </c>
      <c r="C499" s="102" t="s">
        <v>1702</v>
      </c>
      <c r="D499" s="103"/>
      <c r="E499" s="37" t="s">
        <v>1805</v>
      </c>
      <c r="F499" s="56" t="s">
        <v>1794</v>
      </c>
      <c r="G499" s="39">
        <v>7</v>
      </c>
      <c r="H499" s="40"/>
      <c r="I499" s="39" t="s">
        <v>1806</v>
      </c>
      <c r="J499" s="39"/>
      <c r="K499" s="39" t="s">
        <v>1807</v>
      </c>
      <c r="L499" s="38"/>
      <c r="M499" s="42"/>
      <c r="N499" s="38" t="s">
        <v>1758</v>
      </c>
      <c r="O499" s="43"/>
      <c r="P499" s="43"/>
      <c r="Q499" s="43">
        <v>1</v>
      </c>
      <c r="R499" s="43"/>
      <c r="S499" s="43"/>
      <c r="T499" s="43">
        <v>6</v>
      </c>
      <c r="U499" s="43"/>
      <c r="V499" s="42"/>
      <c r="W499" s="42"/>
      <c r="X499" s="42"/>
      <c r="Y499" s="42"/>
      <c r="Z499" s="42"/>
      <c r="AA499" s="42"/>
      <c r="AB499" s="42"/>
      <c r="AC499" s="42"/>
      <c r="AD499" s="42"/>
      <c r="AE499" s="42"/>
      <c r="AF499" s="42"/>
    </row>
    <row r="500" spans="1:32" ht="50.1" customHeight="1">
      <c r="A500" s="33">
        <v>495</v>
      </c>
      <c r="B500" s="101">
        <v>17</v>
      </c>
      <c r="C500" s="65" t="s">
        <v>1702</v>
      </c>
      <c r="D500" s="103"/>
      <c r="E500" s="37" t="s">
        <v>1808</v>
      </c>
      <c r="F500" s="42" t="s">
        <v>1740</v>
      </c>
      <c r="G500" s="39">
        <v>14</v>
      </c>
      <c r="H500" s="40"/>
      <c r="I500" s="39" t="s">
        <v>1809</v>
      </c>
      <c r="J500" s="39"/>
      <c r="K500" s="39" t="s">
        <v>1810</v>
      </c>
      <c r="L500" s="38"/>
      <c r="M500" s="42" t="s">
        <v>1811</v>
      </c>
      <c r="N500" s="38"/>
      <c r="O500" s="43"/>
      <c r="P500" s="43">
        <v>1</v>
      </c>
      <c r="Q500" s="43"/>
      <c r="R500" s="43">
        <v>2</v>
      </c>
      <c r="S500" s="43"/>
      <c r="T500" s="43">
        <v>13</v>
      </c>
      <c r="U500" s="43">
        <v>1</v>
      </c>
      <c r="V500" s="42" t="s">
        <v>1812</v>
      </c>
      <c r="W500" s="42" t="s">
        <v>1813</v>
      </c>
      <c r="X500" s="42"/>
      <c r="Y500" s="42"/>
      <c r="Z500" s="42"/>
      <c r="AA500" s="42"/>
      <c r="AB500" s="42"/>
      <c r="AC500" s="42"/>
      <c r="AD500" s="42"/>
      <c r="AE500" s="42"/>
      <c r="AF500" s="42"/>
    </row>
    <row r="501" spans="1:32" ht="150" customHeight="1">
      <c r="A501" s="33">
        <v>496</v>
      </c>
      <c r="B501" s="101">
        <v>17</v>
      </c>
      <c r="C501" s="102" t="s">
        <v>1702</v>
      </c>
      <c r="D501" s="103"/>
      <c r="E501" s="37" t="s">
        <v>1814</v>
      </c>
      <c r="F501" s="56" t="s">
        <v>1815</v>
      </c>
      <c r="G501" s="39">
        <v>18</v>
      </c>
      <c r="H501" s="40"/>
      <c r="I501" s="39" t="s">
        <v>1748</v>
      </c>
      <c r="J501" s="39"/>
      <c r="K501" s="39" t="s">
        <v>575</v>
      </c>
      <c r="L501" s="38" t="s">
        <v>1816</v>
      </c>
      <c r="M501" s="42"/>
      <c r="N501" s="38" t="s">
        <v>1758</v>
      </c>
      <c r="O501" s="43">
        <v>4</v>
      </c>
      <c r="P501" s="43">
        <v>2</v>
      </c>
      <c r="Q501" s="43">
        <v>3</v>
      </c>
      <c r="R501" s="43">
        <v>2</v>
      </c>
      <c r="S501" s="43"/>
      <c r="T501" s="43">
        <v>7</v>
      </c>
      <c r="U501" s="43"/>
      <c r="V501" s="42"/>
      <c r="W501" s="42" t="s">
        <v>1817</v>
      </c>
      <c r="X501" s="42"/>
      <c r="Y501" s="42"/>
      <c r="Z501" s="42"/>
      <c r="AA501" s="42"/>
      <c r="AB501" s="42"/>
      <c r="AC501" s="42"/>
      <c r="AD501" s="42"/>
      <c r="AE501" s="42"/>
      <c r="AF501" s="42"/>
    </row>
    <row r="502" spans="1:32" ht="150" customHeight="1">
      <c r="A502" s="33">
        <v>497</v>
      </c>
      <c r="B502" s="101">
        <v>17</v>
      </c>
      <c r="C502" s="102" t="s">
        <v>1702</v>
      </c>
      <c r="D502" s="103"/>
      <c r="E502" s="37" t="s">
        <v>1818</v>
      </c>
      <c r="F502" s="56" t="s">
        <v>1819</v>
      </c>
      <c r="G502" s="39">
        <v>12</v>
      </c>
      <c r="H502" s="40">
        <v>41760</v>
      </c>
      <c r="I502" s="39" t="s">
        <v>1820</v>
      </c>
      <c r="J502" s="39" t="s">
        <v>1821</v>
      </c>
      <c r="K502" s="39" t="s">
        <v>1822</v>
      </c>
      <c r="L502" s="38" t="s">
        <v>1823</v>
      </c>
      <c r="M502" s="42"/>
      <c r="N502" s="38" t="s">
        <v>1758</v>
      </c>
      <c r="O502" s="43">
        <v>2</v>
      </c>
      <c r="P502" s="43">
        <v>0</v>
      </c>
      <c r="Q502" s="43">
        <v>2</v>
      </c>
      <c r="R502" s="43">
        <v>7</v>
      </c>
      <c r="S502" s="43">
        <v>1</v>
      </c>
      <c r="T502" s="43"/>
      <c r="U502" s="43"/>
      <c r="V502" s="42"/>
      <c r="W502" s="42" t="s">
        <v>36</v>
      </c>
      <c r="X502" s="42"/>
      <c r="Y502" s="42"/>
      <c r="Z502" s="42"/>
      <c r="AA502" s="42"/>
      <c r="AB502" s="42"/>
      <c r="AC502" s="42"/>
      <c r="AD502" s="42"/>
      <c r="AE502" s="42"/>
      <c r="AF502" s="42"/>
    </row>
    <row r="503" spans="1:32" ht="50.1" customHeight="1">
      <c r="A503" s="33">
        <v>498</v>
      </c>
      <c r="B503" s="101">
        <v>17</v>
      </c>
      <c r="C503" s="102" t="s">
        <v>1702</v>
      </c>
      <c r="D503" s="103"/>
      <c r="E503" s="37" t="s">
        <v>1824</v>
      </c>
      <c r="F503" s="56" t="s">
        <v>1825</v>
      </c>
      <c r="G503" s="39">
        <v>3</v>
      </c>
      <c r="H503" s="40" t="s">
        <v>1826</v>
      </c>
      <c r="I503" s="39" t="s">
        <v>1827</v>
      </c>
      <c r="J503" s="39"/>
      <c r="K503" s="39" t="s">
        <v>1828</v>
      </c>
      <c r="L503" s="38"/>
      <c r="M503" s="42"/>
      <c r="N503" s="38" t="s">
        <v>503</v>
      </c>
      <c r="O503" s="43">
        <v>1</v>
      </c>
      <c r="P503" s="43"/>
      <c r="Q503" s="43"/>
      <c r="R503" s="43">
        <v>1</v>
      </c>
      <c r="S503" s="43"/>
      <c r="T503" s="43">
        <v>1</v>
      </c>
      <c r="U503" s="43"/>
      <c r="V503" s="42"/>
      <c r="W503" s="42" t="s">
        <v>1829</v>
      </c>
      <c r="X503" s="42"/>
      <c r="Y503" s="42"/>
      <c r="Z503" s="42"/>
      <c r="AA503" s="42"/>
      <c r="AB503" s="42"/>
      <c r="AC503" s="42"/>
      <c r="AD503" s="42"/>
      <c r="AE503" s="42"/>
      <c r="AF503" s="42"/>
    </row>
    <row r="504" spans="1:32" ht="50.1" customHeight="1">
      <c r="A504" s="33">
        <v>499</v>
      </c>
      <c r="B504" s="101">
        <v>17</v>
      </c>
      <c r="C504" s="102" t="s">
        <v>1702</v>
      </c>
      <c r="D504" s="103"/>
      <c r="E504" s="37" t="s">
        <v>1830</v>
      </c>
      <c r="F504" s="56" t="s">
        <v>1769</v>
      </c>
      <c r="G504" s="39">
        <v>8</v>
      </c>
      <c r="H504" s="40"/>
      <c r="I504" s="39" t="s">
        <v>1831</v>
      </c>
      <c r="J504" s="39" t="s">
        <v>1821</v>
      </c>
      <c r="K504" s="39" t="s">
        <v>667</v>
      </c>
      <c r="L504" s="38"/>
      <c r="M504" s="42"/>
      <c r="N504" s="38" t="s">
        <v>1832</v>
      </c>
      <c r="O504" s="43"/>
      <c r="P504" s="43">
        <v>5</v>
      </c>
      <c r="Q504" s="43">
        <v>1</v>
      </c>
      <c r="R504" s="43">
        <v>1</v>
      </c>
      <c r="S504" s="43"/>
      <c r="T504" s="43">
        <v>1</v>
      </c>
      <c r="U504" s="43"/>
      <c r="V504" s="42"/>
      <c r="W504" s="42"/>
      <c r="X504" s="42"/>
      <c r="Y504" s="42"/>
      <c r="Z504" s="42"/>
      <c r="AA504" s="42"/>
      <c r="AB504" s="42"/>
      <c r="AC504" s="42"/>
      <c r="AD504" s="42"/>
      <c r="AE504" s="42"/>
      <c r="AF504" s="42"/>
    </row>
    <row r="505" spans="1:32" ht="50.1" customHeight="1">
      <c r="A505" s="33">
        <v>500</v>
      </c>
      <c r="B505" s="101">
        <v>17</v>
      </c>
      <c r="C505" s="65" t="s">
        <v>1702</v>
      </c>
      <c r="D505" s="103"/>
      <c r="E505" s="37" t="s">
        <v>1833</v>
      </c>
      <c r="F505" s="56" t="s">
        <v>1834</v>
      </c>
      <c r="G505" s="39">
        <v>12</v>
      </c>
      <c r="H505" s="40"/>
      <c r="I505" s="39"/>
      <c r="J505" s="39"/>
      <c r="K505" s="39"/>
      <c r="L505" s="38"/>
      <c r="M505" s="42"/>
      <c r="N505" s="38"/>
      <c r="O505" s="43">
        <v>1</v>
      </c>
      <c r="P505" s="43">
        <v>1</v>
      </c>
      <c r="Q505" s="43">
        <v>1</v>
      </c>
      <c r="R505" s="43">
        <v>3</v>
      </c>
      <c r="S505" s="43">
        <v>1</v>
      </c>
      <c r="T505" s="43">
        <v>5</v>
      </c>
      <c r="U505" s="43"/>
      <c r="V505" s="42"/>
      <c r="W505" s="42" t="s">
        <v>36</v>
      </c>
      <c r="X505" s="42"/>
      <c r="Y505" s="42"/>
      <c r="Z505" s="42"/>
      <c r="AA505" s="42"/>
      <c r="AB505" s="42"/>
      <c r="AC505" s="42"/>
      <c r="AD505" s="42"/>
      <c r="AE505" s="42"/>
      <c r="AF505" s="42"/>
    </row>
    <row r="506" spans="1:32" ht="50.1" customHeight="1">
      <c r="A506" s="33">
        <v>501</v>
      </c>
      <c r="B506" s="101">
        <v>17</v>
      </c>
      <c r="C506" s="102" t="s">
        <v>1702</v>
      </c>
      <c r="D506" s="103"/>
      <c r="E506" s="37" t="s">
        <v>1835</v>
      </c>
      <c r="F506" s="56" t="s">
        <v>1799</v>
      </c>
      <c r="G506" s="39">
        <v>47</v>
      </c>
      <c r="H506" s="40"/>
      <c r="I506" s="39" t="s">
        <v>1836</v>
      </c>
      <c r="J506" s="39"/>
      <c r="K506" s="39">
        <v>0</v>
      </c>
      <c r="L506" s="38" t="s">
        <v>1837</v>
      </c>
      <c r="M506" s="42"/>
      <c r="N506" s="38"/>
      <c r="O506" s="43"/>
      <c r="P506" s="43"/>
      <c r="Q506" s="43"/>
      <c r="R506" s="43"/>
      <c r="S506" s="43"/>
      <c r="T506" s="43"/>
      <c r="U506" s="43"/>
      <c r="V506" s="42"/>
      <c r="W506" s="42" t="s">
        <v>36</v>
      </c>
      <c r="X506" s="42"/>
      <c r="Y506" s="42"/>
      <c r="Z506" s="42"/>
      <c r="AA506" s="42"/>
      <c r="AB506" s="42"/>
      <c r="AC506" s="42"/>
      <c r="AD506" s="42"/>
      <c r="AE506" s="42"/>
      <c r="AF506" s="42"/>
    </row>
    <row r="507" spans="1:32" ht="50.1" customHeight="1">
      <c r="A507" s="33">
        <v>502</v>
      </c>
      <c r="B507" s="101">
        <v>17</v>
      </c>
      <c r="C507" s="65" t="s">
        <v>1702</v>
      </c>
      <c r="D507" s="103"/>
      <c r="E507" s="37" t="s">
        <v>1838</v>
      </c>
      <c r="F507" s="56"/>
      <c r="G507" s="39"/>
      <c r="H507" s="40"/>
      <c r="I507" s="39"/>
      <c r="J507" s="39"/>
      <c r="K507" s="39"/>
      <c r="L507" s="38"/>
      <c r="M507" s="42"/>
      <c r="N507" s="38"/>
      <c r="O507" s="43"/>
      <c r="P507" s="43"/>
      <c r="Q507" s="43"/>
      <c r="R507" s="43"/>
      <c r="S507" s="43"/>
      <c r="T507" s="43"/>
      <c r="U507" s="43"/>
      <c r="V507" s="42"/>
      <c r="W507" s="42" t="s">
        <v>36</v>
      </c>
      <c r="X507" s="42"/>
      <c r="Y507" s="42"/>
      <c r="Z507" s="42"/>
      <c r="AA507" s="42"/>
      <c r="AB507" s="42"/>
      <c r="AC507" s="42"/>
      <c r="AD507" s="42"/>
      <c r="AE507" s="42"/>
      <c r="AF507" s="42"/>
    </row>
    <row r="508" spans="1:32" ht="99.95" customHeight="1">
      <c r="A508" s="33">
        <v>503</v>
      </c>
      <c r="B508" s="101">
        <v>17</v>
      </c>
      <c r="C508" s="102" t="s">
        <v>1702</v>
      </c>
      <c r="D508" s="103"/>
      <c r="E508" s="37" t="s">
        <v>1839</v>
      </c>
      <c r="F508" s="56" t="s">
        <v>1840</v>
      </c>
      <c r="G508" s="39">
        <v>334</v>
      </c>
      <c r="H508" s="40">
        <v>28009</v>
      </c>
      <c r="I508" s="39">
        <v>3</v>
      </c>
      <c r="J508" s="39" t="s">
        <v>555</v>
      </c>
      <c r="K508" s="39" t="s">
        <v>1841</v>
      </c>
      <c r="L508" s="38" t="s">
        <v>1842</v>
      </c>
      <c r="M508" s="42"/>
      <c r="N508" s="38" t="s">
        <v>1843</v>
      </c>
      <c r="O508" s="43"/>
      <c r="P508" s="43"/>
      <c r="Q508" s="43"/>
      <c r="R508" s="43"/>
      <c r="S508" s="43"/>
      <c r="T508" s="43"/>
      <c r="U508" s="43"/>
      <c r="V508" s="42"/>
      <c r="W508" s="42" t="s">
        <v>1844</v>
      </c>
      <c r="X508" s="42"/>
      <c r="Y508" s="42"/>
      <c r="Z508" s="42"/>
      <c r="AA508" s="42"/>
      <c r="AB508" s="42"/>
      <c r="AC508" s="42"/>
      <c r="AD508" s="42"/>
      <c r="AE508" s="42"/>
      <c r="AF508" s="42"/>
    </row>
    <row r="509" spans="1:32" ht="150" customHeight="1">
      <c r="A509" s="33">
        <v>504</v>
      </c>
      <c r="B509" s="34">
        <v>18</v>
      </c>
      <c r="C509" s="65" t="s">
        <v>1845</v>
      </c>
      <c r="D509" s="36"/>
      <c r="E509" s="37" t="s">
        <v>1846</v>
      </c>
      <c r="F509" s="56" t="s">
        <v>1847</v>
      </c>
      <c r="G509" s="39">
        <v>57</v>
      </c>
      <c r="H509" s="40"/>
      <c r="I509" s="39" t="s">
        <v>1848</v>
      </c>
      <c r="J509" s="39" t="s">
        <v>1849</v>
      </c>
      <c r="K509" s="39" t="s">
        <v>1850</v>
      </c>
      <c r="L509" s="41" t="s">
        <v>1851</v>
      </c>
      <c r="M509" s="42"/>
      <c r="N509" s="41"/>
      <c r="O509" s="43">
        <v>3</v>
      </c>
      <c r="P509" s="43">
        <v>3</v>
      </c>
      <c r="Q509" s="43">
        <v>7</v>
      </c>
      <c r="R509" s="43">
        <v>23</v>
      </c>
      <c r="S509" s="43">
        <v>5</v>
      </c>
      <c r="T509" s="43">
        <v>16</v>
      </c>
      <c r="U509" s="43">
        <v>5</v>
      </c>
      <c r="V509" s="42" t="s">
        <v>1852</v>
      </c>
      <c r="W509" s="42" t="s">
        <v>36</v>
      </c>
      <c r="X509" s="42"/>
      <c r="Y509" s="42"/>
      <c r="Z509" s="42"/>
      <c r="AA509" s="42"/>
      <c r="AB509" s="42"/>
      <c r="AC509" s="42"/>
      <c r="AD509" s="42"/>
      <c r="AE509" s="42"/>
      <c r="AF509" s="42"/>
    </row>
    <row r="510" spans="1:32" ht="150" customHeight="1">
      <c r="A510" s="33">
        <v>505</v>
      </c>
      <c r="B510" s="34">
        <v>18</v>
      </c>
      <c r="C510" s="65" t="s">
        <v>1845</v>
      </c>
      <c r="D510" s="36"/>
      <c r="E510" s="37" t="s">
        <v>1853</v>
      </c>
      <c r="F510" s="56" t="s">
        <v>1854</v>
      </c>
      <c r="G510" s="39">
        <v>42</v>
      </c>
      <c r="H510" s="40" t="s">
        <v>1855</v>
      </c>
      <c r="I510" s="39" t="s">
        <v>1856</v>
      </c>
      <c r="J510" s="39"/>
      <c r="K510" s="39" t="s">
        <v>1857</v>
      </c>
      <c r="L510" s="41"/>
      <c r="M510" s="42" t="s">
        <v>1858</v>
      </c>
      <c r="N510" s="41" t="s">
        <v>1859</v>
      </c>
      <c r="O510" s="43">
        <v>1</v>
      </c>
      <c r="P510" s="43">
        <v>14</v>
      </c>
      <c r="Q510" s="43">
        <v>8</v>
      </c>
      <c r="R510" s="43">
        <v>10</v>
      </c>
      <c r="S510" s="43">
        <v>0</v>
      </c>
      <c r="T510" s="43">
        <v>8</v>
      </c>
      <c r="U510" s="43">
        <v>2</v>
      </c>
      <c r="V510" s="42" t="s">
        <v>1860</v>
      </c>
      <c r="W510" s="42" t="s">
        <v>1861</v>
      </c>
      <c r="X510" s="42"/>
      <c r="Y510" s="42"/>
      <c r="Z510" s="42"/>
      <c r="AA510" s="42"/>
      <c r="AB510" s="42"/>
      <c r="AC510" s="42"/>
      <c r="AD510" s="42"/>
      <c r="AE510" s="42"/>
      <c r="AF510" s="42"/>
    </row>
    <row r="511" spans="1:32" ht="150" customHeight="1">
      <c r="A511" s="33">
        <v>506</v>
      </c>
      <c r="B511" s="34">
        <v>18</v>
      </c>
      <c r="C511" s="65" t="s">
        <v>1845</v>
      </c>
      <c r="D511" s="36"/>
      <c r="E511" s="37" t="s">
        <v>1862</v>
      </c>
      <c r="F511" s="56" t="s">
        <v>1863</v>
      </c>
      <c r="G511" s="39">
        <v>16</v>
      </c>
      <c r="H511" s="40" t="s">
        <v>1864</v>
      </c>
      <c r="I511" s="39" t="s">
        <v>598</v>
      </c>
      <c r="J511" s="39"/>
      <c r="K511" s="39" t="s">
        <v>1865</v>
      </c>
      <c r="L511" s="41" t="s">
        <v>1866</v>
      </c>
      <c r="M511" s="42" t="s">
        <v>1867</v>
      </c>
      <c r="N511" s="41"/>
      <c r="O511" s="43">
        <v>0</v>
      </c>
      <c r="P511" s="43">
        <v>2</v>
      </c>
      <c r="Q511" s="43">
        <v>3</v>
      </c>
      <c r="R511" s="43">
        <v>2</v>
      </c>
      <c r="S511" s="43">
        <v>1</v>
      </c>
      <c r="T511" s="43">
        <v>8</v>
      </c>
      <c r="U511" s="43">
        <v>5</v>
      </c>
      <c r="V511" s="42" t="s">
        <v>1868</v>
      </c>
      <c r="W511" s="42" t="s">
        <v>1869</v>
      </c>
      <c r="X511" s="42"/>
      <c r="Y511" s="42"/>
      <c r="Z511" s="42"/>
      <c r="AA511" s="42"/>
      <c r="AB511" s="42"/>
      <c r="AC511" s="42"/>
      <c r="AD511" s="42"/>
      <c r="AE511" s="42"/>
      <c r="AF511" s="42"/>
    </row>
    <row r="512" spans="1:32" ht="150" customHeight="1">
      <c r="A512" s="33">
        <v>507</v>
      </c>
      <c r="B512" s="34">
        <v>18</v>
      </c>
      <c r="C512" s="65" t="s">
        <v>1845</v>
      </c>
      <c r="D512" s="36"/>
      <c r="E512" s="37" t="s">
        <v>1870</v>
      </c>
      <c r="F512" s="56" t="s">
        <v>1871</v>
      </c>
      <c r="G512" s="39">
        <v>70</v>
      </c>
      <c r="H512" s="40"/>
      <c r="I512" s="39" t="s">
        <v>1698</v>
      </c>
      <c r="J512" s="39"/>
      <c r="K512" s="39" t="s">
        <v>585</v>
      </c>
      <c r="L512" s="41" t="s">
        <v>1872</v>
      </c>
      <c r="M512" s="42" t="s">
        <v>1873</v>
      </c>
      <c r="N512" s="41"/>
      <c r="O512" s="43"/>
      <c r="P512" s="43"/>
      <c r="Q512" s="43">
        <v>30</v>
      </c>
      <c r="R512" s="43"/>
      <c r="S512" s="43"/>
      <c r="T512" s="43">
        <v>40</v>
      </c>
      <c r="U512" s="43"/>
      <c r="V512" s="42" t="s">
        <v>1874</v>
      </c>
      <c r="W512" s="42" t="s">
        <v>36</v>
      </c>
      <c r="X512" s="42"/>
      <c r="Y512" s="42"/>
      <c r="Z512" s="42"/>
      <c r="AA512" s="42"/>
      <c r="AB512" s="42"/>
      <c r="AC512" s="42"/>
      <c r="AD512" s="42"/>
      <c r="AE512" s="42"/>
      <c r="AF512" s="42"/>
    </row>
    <row r="513" spans="1:32" ht="150" customHeight="1">
      <c r="A513" s="33">
        <v>508</v>
      </c>
      <c r="B513" s="34">
        <v>18</v>
      </c>
      <c r="C513" s="65" t="s">
        <v>1845</v>
      </c>
      <c r="D513" s="36"/>
      <c r="E513" s="37" t="s">
        <v>1875</v>
      </c>
      <c r="F513" s="56" t="s">
        <v>1863</v>
      </c>
      <c r="G513" s="39">
        <v>77</v>
      </c>
      <c r="H513" s="40" t="s">
        <v>1876</v>
      </c>
      <c r="I513" s="39" t="s">
        <v>692</v>
      </c>
      <c r="J513" s="39" t="s">
        <v>1877</v>
      </c>
      <c r="K513" s="39" t="s">
        <v>585</v>
      </c>
      <c r="L513" s="41" t="s">
        <v>1878</v>
      </c>
      <c r="M513" s="42" t="s">
        <v>1879</v>
      </c>
      <c r="N513" s="41" t="s">
        <v>1263</v>
      </c>
      <c r="O513" s="43">
        <v>1</v>
      </c>
      <c r="P513" s="43">
        <v>1</v>
      </c>
      <c r="Q513" s="43">
        <v>40</v>
      </c>
      <c r="R513" s="43">
        <v>29</v>
      </c>
      <c r="S513" s="43">
        <v>1</v>
      </c>
      <c r="T513" s="43">
        <v>4</v>
      </c>
      <c r="U513" s="43">
        <v>1</v>
      </c>
      <c r="V513" s="42" t="s">
        <v>1880</v>
      </c>
      <c r="W513" s="42" t="s">
        <v>1881</v>
      </c>
      <c r="X513" s="42"/>
      <c r="Y513" s="42"/>
      <c r="Z513" s="42"/>
      <c r="AA513" s="42"/>
      <c r="AB513" s="42"/>
      <c r="AC513" s="42"/>
      <c r="AD513" s="42"/>
      <c r="AE513" s="42"/>
      <c r="AF513" s="42"/>
    </row>
    <row r="514" spans="1:32" ht="150" customHeight="1">
      <c r="A514" s="33">
        <v>509</v>
      </c>
      <c r="B514" s="34">
        <v>18</v>
      </c>
      <c r="C514" s="65" t="s">
        <v>1845</v>
      </c>
      <c r="D514" s="36"/>
      <c r="E514" s="37" t="s">
        <v>1882</v>
      </c>
      <c r="F514" s="56" t="s">
        <v>1883</v>
      </c>
      <c r="G514" s="39">
        <v>35</v>
      </c>
      <c r="H514" s="40"/>
      <c r="I514" s="39" t="s">
        <v>775</v>
      </c>
      <c r="J514" s="39"/>
      <c r="K514" s="39" t="s">
        <v>1884</v>
      </c>
      <c r="L514" s="41" t="s">
        <v>1885</v>
      </c>
      <c r="M514" s="42" t="s">
        <v>1886</v>
      </c>
      <c r="N514" s="41">
        <v>4</v>
      </c>
      <c r="O514" s="43">
        <v>12</v>
      </c>
      <c r="P514" s="43">
        <v>0</v>
      </c>
      <c r="Q514" s="43">
        <v>4</v>
      </c>
      <c r="R514" s="43">
        <v>12</v>
      </c>
      <c r="S514" s="43">
        <v>0</v>
      </c>
      <c r="T514" s="43">
        <v>7</v>
      </c>
      <c r="U514" s="43">
        <v>0</v>
      </c>
      <c r="V514" s="42" t="s">
        <v>1887</v>
      </c>
      <c r="W514" s="42" t="s">
        <v>1888</v>
      </c>
      <c r="X514" s="42"/>
      <c r="Y514" s="42"/>
      <c r="Z514" s="42"/>
      <c r="AA514" s="42"/>
      <c r="AB514" s="42"/>
      <c r="AC514" s="42"/>
      <c r="AD514" s="42"/>
      <c r="AE514" s="42"/>
      <c r="AF514" s="42"/>
    </row>
    <row r="515" spans="1:32" ht="50.1" customHeight="1">
      <c r="A515" s="33">
        <v>510</v>
      </c>
      <c r="B515" s="34">
        <v>18</v>
      </c>
      <c r="C515" s="65" t="s">
        <v>1845</v>
      </c>
      <c r="D515" s="36"/>
      <c r="E515" s="37" t="s">
        <v>1889</v>
      </c>
      <c r="F515" s="56" t="s">
        <v>1890</v>
      </c>
      <c r="G515" s="39">
        <v>9</v>
      </c>
      <c r="H515" s="40"/>
      <c r="I515" s="39">
        <v>0</v>
      </c>
      <c r="J515" s="39" t="s">
        <v>1891</v>
      </c>
      <c r="K515" s="39" t="s">
        <v>1892</v>
      </c>
      <c r="L515" s="41"/>
      <c r="M515" s="42" t="s">
        <v>1893</v>
      </c>
      <c r="N515" s="41">
        <v>2</v>
      </c>
      <c r="O515" s="43">
        <v>0</v>
      </c>
      <c r="P515" s="43">
        <v>0</v>
      </c>
      <c r="Q515" s="43">
        <v>4</v>
      </c>
      <c r="R515" s="43">
        <v>0</v>
      </c>
      <c r="S515" s="43">
        <v>0</v>
      </c>
      <c r="T515" s="43">
        <v>0</v>
      </c>
      <c r="U515" s="43">
        <v>5</v>
      </c>
      <c r="V515" s="42"/>
      <c r="W515" s="42"/>
      <c r="X515" s="42"/>
      <c r="Y515" s="42"/>
      <c r="Z515" s="42"/>
      <c r="AA515" s="42"/>
      <c r="AB515" s="42"/>
      <c r="AC515" s="42"/>
      <c r="AD515" s="42"/>
      <c r="AE515" s="42"/>
      <c r="AF515" s="42"/>
    </row>
    <row r="516" spans="1:32" ht="50.1" customHeight="1">
      <c r="A516" s="33">
        <v>511</v>
      </c>
      <c r="B516" s="34">
        <v>18</v>
      </c>
      <c r="C516" s="65" t="s">
        <v>1845</v>
      </c>
      <c r="D516" s="36"/>
      <c r="E516" s="37" t="s">
        <v>1894</v>
      </c>
      <c r="F516" s="56" t="s">
        <v>1890</v>
      </c>
      <c r="G516" s="39">
        <v>13</v>
      </c>
      <c r="H516" s="40"/>
      <c r="I516" s="39" t="s">
        <v>1895</v>
      </c>
      <c r="J516" s="39"/>
      <c r="K516" s="39" t="s">
        <v>1896</v>
      </c>
      <c r="L516" s="41"/>
      <c r="M516" s="42"/>
      <c r="N516" s="41">
        <v>2</v>
      </c>
      <c r="O516" s="43">
        <v>0</v>
      </c>
      <c r="P516" s="43">
        <v>1</v>
      </c>
      <c r="Q516" s="43">
        <v>10</v>
      </c>
      <c r="R516" s="43">
        <v>1</v>
      </c>
      <c r="S516" s="43">
        <v>1</v>
      </c>
      <c r="T516" s="43">
        <v>0</v>
      </c>
      <c r="U516" s="43">
        <v>0</v>
      </c>
      <c r="V516" s="42"/>
      <c r="W516" s="42" t="s">
        <v>36</v>
      </c>
      <c r="X516" s="42"/>
      <c r="Y516" s="42"/>
      <c r="Z516" s="42"/>
      <c r="AA516" s="42"/>
      <c r="AB516" s="42"/>
      <c r="AC516" s="42"/>
      <c r="AD516" s="42"/>
      <c r="AE516" s="42"/>
      <c r="AF516" s="42"/>
    </row>
    <row r="517" spans="1:32" ht="150" customHeight="1">
      <c r="A517" s="33">
        <v>512</v>
      </c>
      <c r="B517" s="34">
        <v>18</v>
      </c>
      <c r="C517" s="65" t="s">
        <v>1845</v>
      </c>
      <c r="D517" s="36"/>
      <c r="E517" s="37" t="s">
        <v>1897</v>
      </c>
      <c r="F517" s="56" t="s">
        <v>1890</v>
      </c>
      <c r="G517" s="39">
        <v>27</v>
      </c>
      <c r="H517" s="40"/>
      <c r="I517" s="39" t="s">
        <v>1898</v>
      </c>
      <c r="J517" s="39"/>
      <c r="K517" s="39" t="s">
        <v>1899</v>
      </c>
      <c r="L517" s="41" t="s">
        <v>1900</v>
      </c>
      <c r="M517" s="42" t="s">
        <v>1893</v>
      </c>
      <c r="N517" s="41"/>
      <c r="O517" s="43">
        <v>3</v>
      </c>
      <c r="P517" s="43">
        <v>5</v>
      </c>
      <c r="Q517" s="43">
        <v>6</v>
      </c>
      <c r="R517" s="43">
        <v>8</v>
      </c>
      <c r="S517" s="43">
        <v>2</v>
      </c>
      <c r="T517" s="43">
        <v>4</v>
      </c>
      <c r="U517" s="43">
        <v>6</v>
      </c>
      <c r="V517" s="42" t="s">
        <v>1901</v>
      </c>
      <c r="W517" s="42" t="s">
        <v>1902</v>
      </c>
      <c r="X517" s="42"/>
      <c r="Y517" s="42"/>
      <c r="Z517" s="42"/>
      <c r="AA517" s="42"/>
      <c r="AB517" s="42"/>
      <c r="AC517" s="42"/>
      <c r="AD517" s="42"/>
      <c r="AE517" s="42"/>
      <c r="AF517" s="42"/>
    </row>
    <row r="518" spans="1:32" ht="150" customHeight="1">
      <c r="A518" s="33">
        <v>513</v>
      </c>
      <c r="B518" s="34">
        <v>18</v>
      </c>
      <c r="C518" s="65" t="s">
        <v>1845</v>
      </c>
      <c r="D518" s="36"/>
      <c r="E518" s="37" t="s">
        <v>1903</v>
      </c>
      <c r="F518" s="56" t="s">
        <v>1904</v>
      </c>
      <c r="G518" s="39">
        <v>46</v>
      </c>
      <c r="H518" s="40"/>
      <c r="I518" s="39" t="s">
        <v>1905</v>
      </c>
      <c r="J518" s="39"/>
      <c r="K518" s="39" t="s">
        <v>721</v>
      </c>
      <c r="L518" s="41" t="s">
        <v>1906</v>
      </c>
      <c r="M518" s="42" t="s">
        <v>1120</v>
      </c>
      <c r="N518" s="41">
        <v>3</v>
      </c>
      <c r="O518" s="43">
        <v>12</v>
      </c>
      <c r="P518" s="43">
        <v>11</v>
      </c>
      <c r="Q518" s="43">
        <v>8</v>
      </c>
      <c r="R518" s="43">
        <v>5</v>
      </c>
      <c r="S518" s="43">
        <v>2</v>
      </c>
      <c r="T518" s="43">
        <v>8</v>
      </c>
      <c r="U518" s="43">
        <v>3</v>
      </c>
      <c r="V518" s="42" t="s">
        <v>1907</v>
      </c>
      <c r="W518" s="42" t="s">
        <v>1908</v>
      </c>
      <c r="X518" s="42"/>
      <c r="Y518" s="42"/>
      <c r="Z518" s="42"/>
      <c r="AA518" s="42"/>
      <c r="AB518" s="42"/>
      <c r="AC518" s="42"/>
      <c r="AD518" s="42"/>
      <c r="AE518" s="42"/>
      <c r="AF518" s="42"/>
    </row>
    <row r="519" spans="1:32" ht="150" customHeight="1">
      <c r="A519" s="33">
        <v>514</v>
      </c>
      <c r="B519" s="34">
        <v>18</v>
      </c>
      <c r="C519" s="65" t="s">
        <v>1845</v>
      </c>
      <c r="D519" s="36"/>
      <c r="E519" s="37" t="s">
        <v>1909</v>
      </c>
      <c r="F519" s="56" t="s">
        <v>1910</v>
      </c>
      <c r="G519" s="39">
        <v>70</v>
      </c>
      <c r="H519" s="40"/>
      <c r="I519" s="39" t="s">
        <v>1911</v>
      </c>
      <c r="J519" s="39"/>
      <c r="K519" s="39" t="s">
        <v>1912</v>
      </c>
      <c r="L519" s="41" t="s">
        <v>1913</v>
      </c>
      <c r="M519" s="42"/>
      <c r="N519" s="41">
        <v>2</v>
      </c>
      <c r="O519" s="43">
        <v>1</v>
      </c>
      <c r="P519" s="43">
        <v>7</v>
      </c>
      <c r="Q519" s="43">
        <v>23</v>
      </c>
      <c r="R519" s="43">
        <v>12</v>
      </c>
      <c r="S519" s="43">
        <v>2</v>
      </c>
      <c r="T519" s="43">
        <v>18</v>
      </c>
      <c r="U519" s="43">
        <v>4</v>
      </c>
      <c r="V519" s="42" t="s">
        <v>1914</v>
      </c>
      <c r="W519" s="42" t="s">
        <v>36</v>
      </c>
      <c r="X519" s="42"/>
      <c r="Y519" s="42"/>
      <c r="Z519" s="42"/>
      <c r="AA519" s="42"/>
      <c r="AB519" s="42"/>
      <c r="AC519" s="42"/>
      <c r="AD519" s="42"/>
      <c r="AE519" s="42"/>
      <c r="AF519" s="42"/>
    </row>
    <row r="520" spans="1:32" ht="150" customHeight="1">
      <c r="A520" s="33">
        <v>515</v>
      </c>
      <c r="B520" s="34">
        <v>18</v>
      </c>
      <c r="C520" s="65" t="s">
        <v>1845</v>
      </c>
      <c r="D520" s="36"/>
      <c r="E520" s="37" t="s">
        <v>1915</v>
      </c>
      <c r="F520" s="56" t="s">
        <v>1916</v>
      </c>
      <c r="G520" s="39">
        <v>30</v>
      </c>
      <c r="H520" s="40"/>
      <c r="I520" s="39" t="s">
        <v>1917</v>
      </c>
      <c r="J520" s="39"/>
      <c r="K520" s="39" t="s">
        <v>1865</v>
      </c>
      <c r="L520" s="41" t="s">
        <v>1918</v>
      </c>
      <c r="M520" s="42" t="s">
        <v>1919</v>
      </c>
      <c r="N520" s="41" t="s">
        <v>1920</v>
      </c>
      <c r="O520" s="43">
        <v>2</v>
      </c>
      <c r="P520" s="43">
        <v>3</v>
      </c>
      <c r="Q520" s="43">
        <v>2</v>
      </c>
      <c r="R520" s="43">
        <v>4</v>
      </c>
      <c r="S520" s="43">
        <v>1</v>
      </c>
      <c r="T520" s="43">
        <v>3</v>
      </c>
      <c r="U520" s="43">
        <v>2</v>
      </c>
      <c r="V520" s="42" t="s">
        <v>1921</v>
      </c>
      <c r="W520" s="42" t="s">
        <v>1922</v>
      </c>
      <c r="X520" s="42"/>
      <c r="Y520" s="42"/>
      <c r="Z520" s="42"/>
      <c r="AA520" s="42"/>
      <c r="AB520" s="42"/>
      <c r="AC520" s="42"/>
      <c r="AD520" s="42"/>
      <c r="AE520" s="42"/>
      <c r="AF520" s="42"/>
    </row>
    <row r="521" spans="1:32" ht="150" customHeight="1">
      <c r="A521" s="33">
        <v>516</v>
      </c>
      <c r="B521" s="34">
        <v>18</v>
      </c>
      <c r="C521" s="65" t="s">
        <v>1845</v>
      </c>
      <c r="D521" s="36"/>
      <c r="E521" s="37" t="s">
        <v>1923</v>
      </c>
      <c r="F521" s="56" t="s">
        <v>1863</v>
      </c>
      <c r="G521" s="39">
        <v>28</v>
      </c>
      <c r="H521" s="40"/>
      <c r="I521" s="39" t="s">
        <v>1924</v>
      </c>
      <c r="J521" s="39"/>
      <c r="K521" s="39" t="s">
        <v>1925</v>
      </c>
      <c r="L521" s="41" t="s">
        <v>1926</v>
      </c>
      <c r="M521" s="38" t="s">
        <v>1927</v>
      </c>
      <c r="N521" s="41">
        <v>2</v>
      </c>
      <c r="O521" s="43">
        <v>4</v>
      </c>
      <c r="P521" s="43">
        <v>1</v>
      </c>
      <c r="Q521" s="43">
        <v>7</v>
      </c>
      <c r="R521" s="43">
        <v>9</v>
      </c>
      <c r="S521" s="43">
        <v>0</v>
      </c>
      <c r="T521" s="43">
        <v>7</v>
      </c>
      <c r="U521" s="43">
        <v>0</v>
      </c>
      <c r="V521" s="42"/>
      <c r="W521" s="42" t="s">
        <v>1928</v>
      </c>
      <c r="X521" s="42"/>
      <c r="Y521" s="42"/>
      <c r="Z521" s="42"/>
      <c r="AA521" s="42"/>
      <c r="AB521" s="42"/>
      <c r="AC521" s="42"/>
      <c r="AD521" s="42"/>
      <c r="AE521" s="42"/>
      <c r="AF521" s="42"/>
    </row>
    <row r="522" spans="1:32" ht="150" customHeight="1">
      <c r="A522" s="33">
        <v>517</v>
      </c>
      <c r="B522" s="34">
        <v>18</v>
      </c>
      <c r="C522" s="65" t="s">
        <v>1845</v>
      </c>
      <c r="D522" s="36"/>
      <c r="E522" s="37" t="s">
        <v>1929</v>
      </c>
      <c r="F522" s="56" t="s">
        <v>1930</v>
      </c>
      <c r="G522" s="39">
        <v>39</v>
      </c>
      <c r="H522" s="40">
        <v>28764</v>
      </c>
      <c r="I522" s="39" t="s">
        <v>1931</v>
      </c>
      <c r="J522" s="39"/>
      <c r="K522" s="39" t="s">
        <v>1932</v>
      </c>
      <c r="L522" s="41" t="s">
        <v>1933</v>
      </c>
      <c r="M522" s="42" t="s">
        <v>1934</v>
      </c>
      <c r="N522" s="41">
        <v>1</v>
      </c>
      <c r="O522" s="43">
        <v>15</v>
      </c>
      <c r="P522" s="43">
        <v>5</v>
      </c>
      <c r="Q522" s="43">
        <v>10</v>
      </c>
      <c r="R522" s="43">
        <v>11</v>
      </c>
      <c r="S522" s="43">
        <v>1</v>
      </c>
      <c r="T522" s="43">
        <v>10</v>
      </c>
      <c r="U522" s="43">
        <v>1</v>
      </c>
      <c r="V522" s="42" t="s">
        <v>1935</v>
      </c>
      <c r="W522" s="42" t="s">
        <v>1936</v>
      </c>
      <c r="X522" s="42"/>
      <c r="Y522" s="42"/>
      <c r="Z522" s="42"/>
      <c r="AA522" s="42"/>
      <c r="AB522" s="42"/>
      <c r="AC522" s="42"/>
      <c r="AD522" s="42"/>
      <c r="AE522" s="42"/>
      <c r="AF522" s="42"/>
    </row>
    <row r="523" spans="1:32" ht="150" customHeight="1">
      <c r="A523" s="33">
        <v>518</v>
      </c>
      <c r="B523" s="34">
        <v>18</v>
      </c>
      <c r="C523" s="65" t="s">
        <v>1845</v>
      </c>
      <c r="D523" s="36"/>
      <c r="E523" s="37" t="s">
        <v>1937</v>
      </c>
      <c r="F523" s="56" t="s">
        <v>1938</v>
      </c>
      <c r="G523" s="39">
        <v>60</v>
      </c>
      <c r="H523" s="40" t="s">
        <v>1939</v>
      </c>
      <c r="I523" s="39" t="s">
        <v>1940</v>
      </c>
      <c r="J523" s="39"/>
      <c r="K523" s="39" t="s">
        <v>1941</v>
      </c>
      <c r="L523" s="41" t="s">
        <v>1942</v>
      </c>
      <c r="M523" s="38" t="s">
        <v>1943</v>
      </c>
      <c r="N523" s="41">
        <v>2</v>
      </c>
      <c r="O523" s="43">
        <v>10</v>
      </c>
      <c r="P523" s="43">
        <v>5</v>
      </c>
      <c r="Q523" s="43">
        <v>20</v>
      </c>
      <c r="R523" s="43">
        <v>8</v>
      </c>
      <c r="S523" s="43">
        <v>0</v>
      </c>
      <c r="T523" s="43">
        <v>14</v>
      </c>
      <c r="U523" s="43">
        <v>3</v>
      </c>
      <c r="V523" s="42" t="s">
        <v>1944</v>
      </c>
      <c r="W523" s="42" t="s">
        <v>1945</v>
      </c>
      <c r="X523" s="42"/>
      <c r="Y523" s="42"/>
      <c r="Z523" s="42"/>
      <c r="AA523" s="42"/>
      <c r="AB523" s="42"/>
      <c r="AC523" s="42"/>
      <c r="AD523" s="42"/>
      <c r="AE523" s="42"/>
      <c r="AF523" s="42"/>
    </row>
    <row r="524" spans="1:32" ht="150" customHeight="1">
      <c r="A524" s="33">
        <v>519</v>
      </c>
      <c r="B524" s="34">
        <v>18</v>
      </c>
      <c r="C524" s="65" t="s">
        <v>1845</v>
      </c>
      <c r="D524" s="36"/>
      <c r="E524" s="37" t="s">
        <v>1946</v>
      </c>
      <c r="F524" s="56" t="s">
        <v>1947</v>
      </c>
      <c r="G524" s="39" t="s">
        <v>1948</v>
      </c>
      <c r="H524" s="40" t="s">
        <v>1949</v>
      </c>
      <c r="I524" s="39" t="s">
        <v>1950</v>
      </c>
      <c r="J524" s="39"/>
      <c r="K524" s="39" t="s">
        <v>1951</v>
      </c>
      <c r="L524" s="41" t="s">
        <v>1952</v>
      </c>
      <c r="M524" s="42" t="s">
        <v>1953</v>
      </c>
      <c r="N524" s="41">
        <v>2</v>
      </c>
      <c r="O524" s="43">
        <v>10</v>
      </c>
      <c r="P524" s="43">
        <v>0</v>
      </c>
      <c r="Q524" s="43">
        <v>72</v>
      </c>
      <c r="R524" s="43">
        <v>81</v>
      </c>
      <c r="S524" s="43">
        <v>4</v>
      </c>
      <c r="T524" s="43">
        <v>6</v>
      </c>
      <c r="U524" s="43">
        <v>2</v>
      </c>
      <c r="V524" s="42" t="s">
        <v>1954</v>
      </c>
      <c r="W524" s="42" t="s">
        <v>1955</v>
      </c>
      <c r="X524" s="42"/>
      <c r="Y524" s="42"/>
      <c r="Z524" s="42"/>
      <c r="AA524" s="42"/>
      <c r="AB524" s="42"/>
      <c r="AC524" s="42"/>
      <c r="AD524" s="42"/>
      <c r="AE524" s="42"/>
      <c r="AF524" s="42"/>
    </row>
    <row r="525" spans="1:32" ht="150" customHeight="1">
      <c r="A525" s="33">
        <v>520</v>
      </c>
      <c r="B525" s="34">
        <v>18</v>
      </c>
      <c r="C525" s="65" t="s">
        <v>1845</v>
      </c>
      <c r="D525" s="36"/>
      <c r="E525" s="37" t="s">
        <v>1956</v>
      </c>
      <c r="F525" s="56" t="s">
        <v>1957</v>
      </c>
      <c r="G525" s="39">
        <v>35</v>
      </c>
      <c r="H525" s="40"/>
      <c r="I525" s="39" t="s">
        <v>1958</v>
      </c>
      <c r="J525" s="39"/>
      <c r="K525" s="39" t="s">
        <v>1959</v>
      </c>
      <c r="L525" s="41" t="s">
        <v>1960</v>
      </c>
      <c r="M525" s="42"/>
      <c r="N525" s="41"/>
      <c r="O525" s="43">
        <v>2</v>
      </c>
      <c r="P525" s="43">
        <v>3</v>
      </c>
      <c r="Q525" s="43">
        <v>7</v>
      </c>
      <c r="R525" s="43">
        <v>17</v>
      </c>
      <c r="S525" s="43">
        <v>1</v>
      </c>
      <c r="T525" s="43">
        <v>5</v>
      </c>
      <c r="U525" s="43">
        <v>2</v>
      </c>
      <c r="V525" s="42" t="s">
        <v>1961</v>
      </c>
      <c r="W525" s="42" t="s">
        <v>1962</v>
      </c>
      <c r="X525" s="42"/>
      <c r="Y525" s="42"/>
      <c r="Z525" s="42"/>
      <c r="AA525" s="42"/>
      <c r="AB525" s="42"/>
      <c r="AC525" s="42"/>
      <c r="AD525" s="42"/>
      <c r="AE525" s="42"/>
      <c r="AF525" s="42"/>
    </row>
    <row r="526" spans="1:32" ht="150" customHeight="1">
      <c r="A526" s="33">
        <v>521</v>
      </c>
      <c r="B526" s="34">
        <v>18</v>
      </c>
      <c r="C526" s="65" t="s">
        <v>1845</v>
      </c>
      <c r="D526" s="36"/>
      <c r="E526" s="37" t="s">
        <v>1963</v>
      </c>
      <c r="F526" s="56" t="s">
        <v>1964</v>
      </c>
      <c r="G526" s="39">
        <v>74</v>
      </c>
      <c r="H526" s="40" t="s">
        <v>1965</v>
      </c>
      <c r="I526" s="39" t="s">
        <v>1966</v>
      </c>
      <c r="J526" s="39"/>
      <c r="K526" s="39" t="s">
        <v>1967</v>
      </c>
      <c r="L526" s="41" t="s">
        <v>1968</v>
      </c>
      <c r="M526" s="42" t="s">
        <v>1969</v>
      </c>
      <c r="N526" s="41">
        <v>1</v>
      </c>
      <c r="O526" s="43">
        <v>6</v>
      </c>
      <c r="P526" s="43">
        <v>6</v>
      </c>
      <c r="Q526" s="43">
        <v>13</v>
      </c>
      <c r="R526" s="43">
        <v>28</v>
      </c>
      <c r="S526" s="43">
        <v>2</v>
      </c>
      <c r="T526" s="43">
        <v>19</v>
      </c>
      <c r="U526" s="43">
        <v>0</v>
      </c>
      <c r="V526" s="42" t="s">
        <v>1970</v>
      </c>
      <c r="W526" s="42" t="s">
        <v>1971</v>
      </c>
      <c r="X526" s="42"/>
      <c r="Y526" s="42"/>
      <c r="Z526" s="42"/>
      <c r="AA526" s="42"/>
      <c r="AB526" s="42"/>
      <c r="AC526" s="42"/>
      <c r="AD526" s="42"/>
      <c r="AE526" s="42"/>
      <c r="AF526" s="42"/>
    </row>
    <row r="527" spans="1:32" ht="150" customHeight="1">
      <c r="A527" s="33">
        <v>522</v>
      </c>
      <c r="B527" s="34">
        <v>18</v>
      </c>
      <c r="C527" s="65" t="s">
        <v>1845</v>
      </c>
      <c r="D527" s="36"/>
      <c r="E527" s="37" t="s">
        <v>1972</v>
      </c>
      <c r="F527" s="56" t="s">
        <v>1973</v>
      </c>
      <c r="G527" s="39">
        <v>24</v>
      </c>
      <c r="H527" s="40"/>
      <c r="I527" s="39" t="s">
        <v>1974</v>
      </c>
      <c r="J527" s="39"/>
      <c r="K527" s="39" t="s">
        <v>1912</v>
      </c>
      <c r="L527" s="41" t="s">
        <v>1975</v>
      </c>
      <c r="M527" s="42" t="s">
        <v>1976</v>
      </c>
      <c r="N527" s="41"/>
      <c r="O527" s="43">
        <v>1</v>
      </c>
      <c r="P527" s="43">
        <v>2</v>
      </c>
      <c r="Q527" s="43">
        <v>8</v>
      </c>
      <c r="R527" s="43">
        <v>3</v>
      </c>
      <c r="S527" s="43">
        <v>2</v>
      </c>
      <c r="T527" s="43">
        <v>8</v>
      </c>
      <c r="U527" s="43">
        <v>3</v>
      </c>
      <c r="V527" s="42" t="s">
        <v>1977</v>
      </c>
      <c r="W527" s="42" t="s">
        <v>1978</v>
      </c>
      <c r="X527" s="42"/>
      <c r="Y527" s="42"/>
      <c r="Z527" s="42"/>
      <c r="AA527" s="42"/>
      <c r="AB527" s="42"/>
      <c r="AC527" s="42"/>
      <c r="AD527" s="42"/>
      <c r="AE527" s="42"/>
      <c r="AF527" s="42"/>
    </row>
    <row r="528" spans="1:32" ht="150" customHeight="1">
      <c r="A528" s="33">
        <v>523</v>
      </c>
      <c r="B528" s="34">
        <v>18</v>
      </c>
      <c r="C528" s="65" t="s">
        <v>1845</v>
      </c>
      <c r="D528" s="36"/>
      <c r="E528" s="37" t="s">
        <v>1979</v>
      </c>
      <c r="F528" s="56" t="s">
        <v>1980</v>
      </c>
      <c r="G528" s="39">
        <v>10</v>
      </c>
      <c r="H528" s="40"/>
      <c r="I528" s="39" t="s">
        <v>1931</v>
      </c>
      <c r="J528" s="39"/>
      <c r="K528" s="39" t="s">
        <v>608</v>
      </c>
      <c r="L528" s="41" t="s">
        <v>1981</v>
      </c>
      <c r="M528" s="42" t="s">
        <v>1982</v>
      </c>
      <c r="N528" s="41">
        <v>3</v>
      </c>
      <c r="O528" s="43">
        <v>2</v>
      </c>
      <c r="P528" s="43">
        <v>4</v>
      </c>
      <c r="Q528" s="43">
        <v>1</v>
      </c>
      <c r="R528" s="43">
        <v>5</v>
      </c>
      <c r="S528" s="43">
        <v>0</v>
      </c>
      <c r="T528" s="43">
        <v>5</v>
      </c>
      <c r="U528" s="43">
        <v>3</v>
      </c>
      <c r="V528" s="42" t="s">
        <v>1983</v>
      </c>
      <c r="W528" s="42" t="s">
        <v>1984</v>
      </c>
      <c r="X528" s="42"/>
      <c r="Y528" s="42"/>
      <c r="Z528" s="42"/>
      <c r="AA528" s="42"/>
      <c r="AB528" s="42"/>
      <c r="AC528" s="42"/>
      <c r="AD528" s="42"/>
      <c r="AE528" s="42"/>
      <c r="AF528" s="42"/>
    </row>
    <row r="529" spans="1:32" ht="150" customHeight="1">
      <c r="A529" s="33">
        <v>524</v>
      </c>
      <c r="B529" s="34">
        <v>18</v>
      </c>
      <c r="C529" s="65" t="s">
        <v>1845</v>
      </c>
      <c r="D529" s="36"/>
      <c r="E529" s="37" t="s">
        <v>1985</v>
      </c>
      <c r="F529" s="56" t="s">
        <v>1986</v>
      </c>
      <c r="G529" s="39">
        <v>53</v>
      </c>
      <c r="H529" s="40" t="s">
        <v>1987</v>
      </c>
      <c r="I529" s="39" t="s">
        <v>1988</v>
      </c>
      <c r="J529" s="39"/>
      <c r="K529" s="39" t="s">
        <v>1989</v>
      </c>
      <c r="L529" s="41" t="s">
        <v>1990</v>
      </c>
      <c r="M529" s="42" t="s">
        <v>1991</v>
      </c>
      <c r="N529" s="41"/>
      <c r="O529" s="43">
        <v>15</v>
      </c>
      <c r="P529" s="43">
        <v>2</v>
      </c>
      <c r="Q529" s="43">
        <v>16</v>
      </c>
      <c r="R529" s="43">
        <v>9</v>
      </c>
      <c r="S529" s="43">
        <v>1</v>
      </c>
      <c r="T529" s="43">
        <v>10</v>
      </c>
      <c r="U529" s="43">
        <v>5</v>
      </c>
      <c r="V529" s="42" t="s">
        <v>1992</v>
      </c>
      <c r="W529" s="42" t="s">
        <v>1993</v>
      </c>
      <c r="X529" s="42"/>
      <c r="Y529" s="42"/>
      <c r="Z529" s="42"/>
      <c r="AA529" s="42"/>
      <c r="AB529" s="42"/>
      <c r="AC529" s="42"/>
      <c r="AD529" s="42"/>
      <c r="AE529" s="42"/>
      <c r="AF529" s="42"/>
    </row>
    <row r="530" spans="1:32" ht="150" customHeight="1">
      <c r="A530" s="33">
        <v>525</v>
      </c>
      <c r="B530" s="34">
        <v>18</v>
      </c>
      <c r="C530" s="65" t="s">
        <v>1845</v>
      </c>
      <c r="D530" s="36"/>
      <c r="E530" s="37" t="s">
        <v>1994</v>
      </c>
      <c r="F530" s="56" t="s">
        <v>1995</v>
      </c>
      <c r="G530" s="39">
        <v>27</v>
      </c>
      <c r="H530" s="40"/>
      <c r="I530" s="39" t="s">
        <v>1856</v>
      </c>
      <c r="J530" s="39"/>
      <c r="K530" s="39" t="s">
        <v>1996</v>
      </c>
      <c r="L530" s="41" t="s">
        <v>1997</v>
      </c>
      <c r="M530" s="42" t="s">
        <v>1998</v>
      </c>
      <c r="N530" s="41">
        <v>1</v>
      </c>
      <c r="O530" s="43">
        <v>7</v>
      </c>
      <c r="P530" s="43">
        <v>0</v>
      </c>
      <c r="Q530" s="43">
        <v>5</v>
      </c>
      <c r="R530" s="43">
        <v>5</v>
      </c>
      <c r="S530" s="43">
        <v>0</v>
      </c>
      <c r="T530" s="43">
        <v>10</v>
      </c>
      <c r="U530" s="43">
        <v>0</v>
      </c>
      <c r="V530" s="42"/>
      <c r="W530" s="42" t="s">
        <v>36</v>
      </c>
      <c r="X530" s="42"/>
      <c r="Y530" s="42"/>
      <c r="Z530" s="42"/>
      <c r="AA530" s="42"/>
      <c r="AB530" s="42"/>
      <c r="AC530" s="42"/>
      <c r="AD530" s="42"/>
      <c r="AE530" s="42"/>
      <c r="AF530" s="42"/>
    </row>
    <row r="531" spans="1:32" ht="150" customHeight="1">
      <c r="A531" s="33">
        <v>526</v>
      </c>
      <c r="B531" s="34">
        <v>18</v>
      </c>
      <c r="C531" s="65" t="s">
        <v>1845</v>
      </c>
      <c r="D531" s="36"/>
      <c r="E531" s="37" t="s">
        <v>1999</v>
      </c>
      <c r="F531" s="56" t="s">
        <v>2000</v>
      </c>
      <c r="G531" s="39">
        <v>29</v>
      </c>
      <c r="H531" s="40"/>
      <c r="I531" s="39" t="s">
        <v>1856</v>
      </c>
      <c r="J531" s="39"/>
      <c r="K531" s="39" t="s">
        <v>2001</v>
      </c>
      <c r="L531" s="41" t="s">
        <v>2002</v>
      </c>
      <c r="M531" s="42" t="s">
        <v>1893</v>
      </c>
      <c r="N531" s="41">
        <v>1</v>
      </c>
      <c r="O531" s="43">
        <v>4</v>
      </c>
      <c r="P531" s="43">
        <v>0</v>
      </c>
      <c r="Q531" s="43">
        <v>6</v>
      </c>
      <c r="R531" s="43">
        <v>11</v>
      </c>
      <c r="S531" s="43">
        <v>1</v>
      </c>
      <c r="T531" s="43">
        <v>18</v>
      </c>
      <c r="U531" s="43">
        <v>1</v>
      </c>
      <c r="V531" s="42" t="s">
        <v>2003</v>
      </c>
      <c r="W531" s="42" t="s">
        <v>2004</v>
      </c>
      <c r="X531" s="42"/>
      <c r="Y531" s="42"/>
      <c r="Z531" s="42"/>
      <c r="AA531" s="42"/>
      <c r="AB531" s="42"/>
      <c r="AC531" s="42"/>
      <c r="AD531" s="42"/>
      <c r="AE531" s="42"/>
      <c r="AF531" s="42"/>
    </row>
    <row r="532" spans="1:32" ht="150" customHeight="1">
      <c r="A532" s="33">
        <v>527</v>
      </c>
      <c r="B532" s="34">
        <v>18</v>
      </c>
      <c r="C532" s="65" t="s">
        <v>1845</v>
      </c>
      <c r="D532" s="36"/>
      <c r="E532" s="37" t="s">
        <v>2005</v>
      </c>
      <c r="F532" s="56" t="s">
        <v>2006</v>
      </c>
      <c r="G532" s="39">
        <v>20</v>
      </c>
      <c r="H532" s="40"/>
      <c r="I532" s="39" t="s">
        <v>2007</v>
      </c>
      <c r="J532" s="39"/>
      <c r="K532" s="39" t="s">
        <v>1892</v>
      </c>
      <c r="L532" s="41" t="s">
        <v>2008</v>
      </c>
      <c r="M532" s="42"/>
      <c r="N532" s="41">
        <v>1.2</v>
      </c>
      <c r="O532" s="43">
        <v>4</v>
      </c>
      <c r="P532" s="43">
        <v>1</v>
      </c>
      <c r="Q532" s="43">
        <v>5</v>
      </c>
      <c r="R532" s="43">
        <v>3</v>
      </c>
      <c r="S532" s="43">
        <v>1</v>
      </c>
      <c r="T532" s="43">
        <v>6</v>
      </c>
      <c r="U532" s="43">
        <v>6</v>
      </c>
      <c r="V532" s="42" t="s">
        <v>2009</v>
      </c>
      <c r="W532" s="42" t="s">
        <v>2010</v>
      </c>
      <c r="X532" s="42"/>
      <c r="Y532" s="42"/>
      <c r="Z532" s="42"/>
      <c r="AA532" s="42"/>
      <c r="AB532" s="42"/>
      <c r="AC532" s="42"/>
      <c r="AD532" s="42"/>
      <c r="AE532" s="42"/>
      <c r="AF532" s="42"/>
    </row>
    <row r="533" spans="1:32" s="98" customFormat="1" ht="99.95" customHeight="1">
      <c r="A533" s="33">
        <v>528</v>
      </c>
      <c r="B533" s="34">
        <v>18</v>
      </c>
      <c r="C533" s="65" t="s">
        <v>1845</v>
      </c>
      <c r="D533" s="36"/>
      <c r="E533" s="37" t="s">
        <v>2011</v>
      </c>
      <c r="F533" s="56" t="s">
        <v>2012</v>
      </c>
      <c r="G533" s="39">
        <v>22</v>
      </c>
      <c r="H533" s="40" t="s">
        <v>2013</v>
      </c>
      <c r="I533" s="39" t="s">
        <v>1698</v>
      </c>
      <c r="J533" s="39"/>
      <c r="K533" s="39" t="s">
        <v>2014</v>
      </c>
      <c r="L533" s="41" t="s">
        <v>2015</v>
      </c>
      <c r="M533" s="42"/>
      <c r="N533" s="41"/>
      <c r="O533" s="43"/>
      <c r="P533" s="43"/>
      <c r="Q533" s="43"/>
      <c r="R533" s="43"/>
      <c r="S533" s="43"/>
      <c r="T533" s="43"/>
      <c r="U533" s="43"/>
      <c r="V533" s="42"/>
      <c r="W533" s="42" t="s">
        <v>36</v>
      </c>
      <c r="X533" s="42"/>
      <c r="Y533" s="42"/>
      <c r="Z533" s="42"/>
      <c r="AA533" s="42"/>
      <c r="AB533" s="42"/>
      <c r="AC533" s="42"/>
      <c r="AD533" s="42"/>
      <c r="AE533" s="42"/>
      <c r="AF533" s="42"/>
    </row>
    <row r="534" spans="1:32" ht="150" customHeight="1">
      <c r="A534" s="33">
        <v>529</v>
      </c>
      <c r="B534" s="34">
        <v>18</v>
      </c>
      <c r="C534" s="65" t="s">
        <v>1845</v>
      </c>
      <c r="D534" s="36"/>
      <c r="E534" s="37" t="s">
        <v>2016</v>
      </c>
      <c r="F534" s="56" t="s">
        <v>2017</v>
      </c>
      <c r="G534" s="39" t="s">
        <v>2018</v>
      </c>
      <c r="H534" s="40">
        <v>38093</v>
      </c>
      <c r="I534" s="39" t="s">
        <v>1698</v>
      </c>
      <c r="J534" s="39"/>
      <c r="K534" s="39" t="s">
        <v>2019</v>
      </c>
      <c r="L534" s="41" t="s">
        <v>2020</v>
      </c>
      <c r="M534" s="42"/>
      <c r="N534" s="41"/>
      <c r="O534" s="43"/>
      <c r="P534" s="43"/>
      <c r="Q534" s="43"/>
      <c r="R534" s="43"/>
      <c r="S534" s="43"/>
      <c r="T534" s="43"/>
      <c r="U534" s="43"/>
      <c r="V534" s="42"/>
      <c r="W534" s="42" t="s">
        <v>36</v>
      </c>
      <c r="X534" s="42"/>
      <c r="Y534" s="42"/>
      <c r="Z534" s="42"/>
      <c r="AA534" s="42"/>
      <c r="AB534" s="42"/>
      <c r="AC534" s="42"/>
      <c r="AD534" s="42"/>
      <c r="AE534" s="42"/>
      <c r="AF534" s="42"/>
    </row>
    <row r="535" spans="1:32" ht="50.1" customHeight="1">
      <c r="A535" s="33">
        <v>530</v>
      </c>
      <c r="B535" s="34">
        <v>18</v>
      </c>
      <c r="C535" s="65" t="s">
        <v>1845</v>
      </c>
      <c r="D535" s="36"/>
      <c r="E535" s="37" t="s">
        <v>2021</v>
      </c>
      <c r="F535" s="56" t="s">
        <v>1863</v>
      </c>
      <c r="G535" s="39">
        <f>G514+G518+G521+G530</f>
        <v>136</v>
      </c>
      <c r="H535" s="40"/>
      <c r="I535" s="39"/>
      <c r="J535" s="39"/>
      <c r="K535" s="39"/>
      <c r="L535" s="41" t="s">
        <v>2022</v>
      </c>
      <c r="M535" s="42"/>
      <c r="N535" s="41"/>
      <c r="O535" s="39">
        <f t="shared" ref="O535:U535" si="22">O514+O518+O521+O530</f>
        <v>35</v>
      </c>
      <c r="P535" s="39">
        <f t="shared" si="22"/>
        <v>12</v>
      </c>
      <c r="Q535" s="39">
        <f t="shared" si="22"/>
        <v>24</v>
      </c>
      <c r="R535" s="39">
        <f t="shared" si="22"/>
        <v>31</v>
      </c>
      <c r="S535" s="39">
        <f t="shared" si="22"/>
        <v>2</v>
      </c>
      <c r="T535" s="39">
        <f t="shared" si="22"/>
        <v>32</v>
      </c>
      <c r="U535" s="39">
        <f t="shared" si="22"/>
        <v>3</v>
      </c>
      <c r="V535" s="42"/>
      <c r="W535" s="42" t="s">
        <v>36</v>
      </c>
      <c r="X535" s="42"/>
      <c r="Y535" s="42"/>
      <c r="Z535" s="42"/>
      <c r="AA535" s="42"/>
      <c r="AB535" s="42"/>
      <c r="AC535" s="42"/>
      <c r="AD535" s="42"/>
      <c r="AE535" s="42"/>
      <c r="AF535" s="42"/>
    </row>
    <row r="536" spans="1:32" ht="150" customHeight="1">
      <c r="A536" s="33">
        <v>531</v>
      </c>
      <c r="B536" s="34">
        <v>19</v>
      </c>
      <c r="C536" s="65" t="s">
        <v>2023</v>
      </c>
      <c r="D536" s="36"/>
      <c r="E536" s="37" t="s">
        <v>2024</v>
      </c>
      <c r="F536" s="56" t="s">
        <v>2025</v>
      </c>
      <c r="G536" s="39">
        <v>45</v>
      </c>
      <c r="H536" s="40"/>
      <c r="I536" s="39"/>
      <c r="J536" s="39"/>
      <c r="K536" s="39" t="s">
        <v>1289</v>
      </c>
      <c r="L536" s="41"/>
      <c r="M536" s="42"/>
      <c r="N536" s="41"/>
      <c r="O536" s="43">
        <v>5</v>
      </c>
      <c r="P536" s="43">
        <v>6</v>
      </c>
      <c r="Q536" s="43">
        <v>8</v>
      </c>
      <c r="R536" s="43">
        <v>7</v>
      </c>
      <c r="S536" s="43"/>
      <c r="T536" s="43">
        <v>24</v>
      </c>
      <c r="U536" s="43"/>
      <c r="V536" s="42"/>
      <c r="W536" s="42" t="s">
        <v>2026</v>
      </c>
      <c r="X536" s="38" t="s">
        <v>2027</v>
      </c>
      <c r="Y536" s="38" t="s">
        <v>2028</v>
      </c>
      <c r="Z536" s="38" t="str">
        <f t="shared" ref="Z536:Z553" si="23">HYPERLINK("#", "https://www.city.koshigaya.saitama.jp/kurashi_shisei/jigyosha/shienyushi/hojokin/sougyouhojokinn.html")</f>
        <v>https://www.city.koshigaya.saitama.jp/kurashi_shisei/jigyosha/shienyushi/hojokin/sougyouhojokinn.html</v>
      </c>
      <c r="AA536" s="38"/>
      <c r="AB536" s="38"/>
      <c r="AC536" s="38"/>
      <c r="AD536" s="38"/>
      <c r="AE536" s="38"/>
      <c r="AF536" s="38"/>
    </row>
    <row r="537" spans="1:32" ht="150" customHeight="1">
      <c r="A537" s="33">
        <v>532</v>
      </c>
      <c r="B537" s="34">
        <v>19</v>
      </c>
      <c r="C537" s="65" t="s">
        <v>2023</v>
      </c>
      <c r="D537" s="36"/>
      <c r="E537" s="37" t="s">
        <v>2029</v>
      </c>
      <c r="F537" s="56" t="s">
        <v>2030</v>
      </c>
      <c r="G537" s="43">
        <v>46</v>
      </c>
      <c r="H537" s="84"/>
      <c r="I537" s="39"/>
      <c r="J537" s="39"/>
      <c r="K537" s="55" t="s">
        <v>2031</v>
      </c>
      <c r="L537" s="41"/>
      <c r="M537" s="42" t="s">
        <v>2032</v>
      </c>
      <c r="N537" s="41"/>
      <c r="O537" s="43">
        <v>10</v>
      </c>
      <c r="P537" s="43">
        <v>9</v>
      </c>
      <c r="Q537" s="43">
        <v>5</v>
      </c>
      <c r="R537" s="43">
        <v>12</v>
      </c>
      <c r="S537" s="43">
        <v>1</v>
      </c>
      <c r="T537" s="43">
        <v>10</v>
      </c>
      <c r="U537" s="43">
        <v>1</v>
      </c>
      <c r="V537" s="42" t="s">
        <v>2033</v>
      </c>
      <c r="W537" s="42" t="s">
        <v>2034</v>
      </c>
      <c r="X537" s="38" t="s">
        <v>2027</v>
      </c>
      <c r="Y537" s="38" t="s">
        <v>2028</v>
      </c>
      <c r="Z537" s="38" t="str">
        <f t="shared" si="23"/>
        <v>https://www.city.koshigaya.saitama.jp/kurashi_shisei/jigyosha/shienyushi/hojokin/sougyouhojokinn.html</v>
      </c>
      <c r="AA537" s="38"/>
      <c r="AB537" s="38"/>
      <c r="AC537" s="38"/>
      <c r="AD537" s="38"/>
      <c r="AE537" s="38"/>
      <c r="AF537" s="38"/>
    </row>
    <row r="538" spans="1:32" ht="150" customHeight="1">
      <c r="A538" s="33">
        <v>533</v>
      </c>
      <c r="B538" s="34">
        <v>19</v>
      </c>
      <c r="C538" s="65" t="s">
        <v>2023</v>
      </c>
      <c r="D538" s="36"/>
      <c r="E538" s="37" t="s">
        <v>2035</v>
      </c>
      <c r="F538" s="56" t="s">
        <v>2036</v>
      </c>
      <c r="G538" s="39">
        <v>24</v>
      </c>
      <c r="H538" s="40"/>
      <c r="I538" s="39"/>
      <c r="J538" s="39"/>
      <c r="K538" s="39" t="s">
        <v>608</v>
      </c>
      <c r="L538" s="41"/>
      <c r="M538" s="42" t="s">
        <v>2037</v>
      </c>
      <c r="N538" s="41"/>
      <c r="O538" s="43">
        <v>10</v>
      </c>
      <c r="P538" s="43">
        <v>3</v>
      </c>
      <c r="Q538" s="43">
        <v>5</v>
      </c>
      <c r="R538" s="43">
        <v>2</v>
      </c>
      <c r="S538" s="43">
        <v>0</v>
      </c>
      <c r="T538" s="43">
        <v>4</v>
      </c>
      <c r="U538" s="43">
        <v>4</v>
      </c>
      <c r="V538" s="42" t="s">
        <v>2038</v>
      </c>
      <c r="W538" s="42" t="s">
        <v>2039</v>
      </c>
      <c r="X538" s="38" t="s">
        <v>2027</v>
      </c>
      <c r="Y538" s="38" t="s">
        <v>2028</v>
      </c>
      <c r="Z538" s="38" t="str">
        <f t="shared" si="23"/>
        <v>https://www.city.koshigaya.saitama.jp/kurashi_shisei/jigyosha/shienyushi/hojokin/sougyouhojokinn.html</v>
      </c>
      <c r="AA538" s="38"/>
      <c r="AB538" s="38"/>
      <c r="AC538" s="38"/>
      <c r="AD538" s="38"/>
      <c r="AE538" s="38"/>
      <c r="AF538" s="38"/>
    </row>
    <row r="539" spans="1:32" ht="150" customHeight="1">
      <c r="A539" s="33">
        <v>534</v>
      </c>
      <c r="B539" s="34">
        <v>19</v>
      </c>
      <c r="C539" s="65" t="s">
        <v>2023</v>
      </c>
      <c r="D539" s="36"/>
      <c r="E539" s="37" t="s">
        <v>2040</v>
      </c>
      <c r="F539" s="56" t="s">
        <v>2041</v>
      </c>
      <c r="G539" s="43">
        <v>19</v>
      </c>
      <c r="H539" s="84"/>
      <c r="I539" s="39"/>
      <c r="J539" s="39"/>
      <c r="K539" s="39" t="s">
        <v>2042</v>
      </c>
      <c r="L539" s="41"/>
      <c r="M539" s="42" t="s">
        <v>2043</v>
      </c>
      <c r="N539" s="41"/>
      <c r="O539" s="43">
        <v>1</v>
      </c>
      <c r="P539" s="43">
        <v>1</v>
      </c>
      <c r="Q539" s="43">
        <v>7</v>
      </c>
      <c r="R539" s="43">
        <v>13</v>
      </c>
      <c r="S539" s="43">
        <v>1</v>
      </c>
      <c r="T539" s="43">
        <v>1</v>
      </c>
      <c r="U539" s="43">
        <v>4</v>
      </c>
      <c r="V539" s="42" t="s">
        <v>2044</v>
      </c>
      <c r="W539" s="42" t="s">
        <v>2045</v>
      </c>
      <c r="X539" s="38" t="s">
        <v>2027</v>
      </c>
      <c r="Y539" s="38" t="s">
        <v>2028</v>
      </c>
      <c r="Z539" s="38" t="str">
        <f t="shared" si="23"/>
        <v>https://www.city.koshigaya.saitama.jp/kurashi_shisei/jigyosha/shienyushi/hojokin/sougyouhojokinn.html</v>
      </c>
      <c r="AA539" s="38"/>
      <c r="AB539" s="38"/>
      <c r="AC539" s="38"/>
      <c r="AD539" s="38"/>
      <c r="AE539" s="38"/>
      <c r="AF539" s="38"/>
    </row>
    <row r="540" spans="1:32" ht="150" customHeight="1">
      <c r="A540" s="33">
        <v>535</v>
      </c>
      <c r="B540" s="34">
        <v>19</v>
      </c>
      <c r="C540" s="65" t="s">
        <v>2023</v>
      </c>
      <c r="D540" s="36"/>
      <c r="E540" s="37" t="s">
        <v>2046</v>
      </c>
      <c r="F540" s="56" t="s">
        <v>2047</v>
      </c>
      <c r="G540" s="43">
        <v>27</v>
      </c>
      <c r="H540" s="84"/>
      <c r="I540" s="39"/>
      <c r="J540" s="39"/>
      <c r="K540" s="39" t="s">
        <v>2048</v>
      </c>
      <c r="L540" s="41"/>
      <c r="M540" s="42" t="s">
        <v>2049</v>
      </c>
      <c r="N540" s="41"/>
      <c r="O540" s="43">
        <v>2</v>
      </c>
      <c r="P540" s="43">
        <v>4</v>
      </c>
      <c r="Q540" s="43">
        <v>8</v>
      </c>
      <c r="R540" s="43">
        <v>6</v>
      </c>
      <c r="S540" s="43">
        <v>3</v>
      </c>
      <c r="T540" s="43">
        <v>4</v>
      </c>
      <c r="U540" s="43">
        <v>4</v>
      </c>
      <c r="V540" s="42" t="s">
        <v>2050</v>
      </c>
      <c r="W540" s="42" t="s">
        <v>2051</v>
      </c>
      <c r="X540" s="38" t="s">
        <v>2027</v>
      </c>
      <c r="Y540" s="38" t="s">
        <v>2028</v>
      </c>
      <c r="Z540" s="38" t="str">
        <f t="shared" si="23"/>
        <v>https://www.city.koshigaya.saitama.jp/kurashi_shisei/jigyosha/shienyushi/hojokin/sougyouhojokinn.html</v>
      </c>
      <c r="AA540" s="38"/>
      <c r="AB540" s="38"/>
      <c r="AC540" s="38"/>
      <c r="AD540" s="38"/>
      <c r="AE540" s="38"/>
      <c r="AF540" s="38"/>
    </row>
    <row r="541" spans="1:32" ht="150" customHeight="1">
      <c r="A541" s="33">
        <v>536</v>
      </c>
      <c r="B541" s="34">
        <v>19</v>
      </c>
      <c r="C541" s="65" t="s">
        <v>2023</v>
      </c>
      <c r="D541" s="36"/>
      <c r="E541" s="37" t="s">
        <v>2052</v>
      </c>
      <c r="F541" s="56" t="s">
        <v>2053</v>
      </c>
      <c r="G541" s="43">
        <v>18</v>
      </c>
      <c r="H541" s="84"/>
      <c r="I541" s="39"/>
      <c r="J541" s="39"/>
      <c r="K541" s="39" t="s">
        <v>2054</v>
      </c>
      <c r="L541" s="41"/>
      <c r="M541" s="42" t="s">
        <v>2055</v>
      </c>
      <c r="N541" s="41"/>
      <c r="O541" s="43">
        <v>5</v>
      </c>
      <c r="P541" s="43">
        <v>5</v>
      </c>
      <c r="Q541" s="43"/>
      <c r="R541" s="43">
        <v>2</v>
      </c>
      <c r="S541" s="43"/>
      <c r="T541" s="43">
        <v>11</v>
      </c>
      <c r="U541" s="43">
        <v>1</v>
      </c>
      <c r="V541" s="42" t="s">
        <v>2056</v>
      </c>
      <c r="W541" s="42" t="s">
        <v>2057</v>
      </c>
      <c r="X541" s="38" t="s">
        <v>2027</v>
      </c>
      <c r="Y541" s="38" t="s">
        <v>2028</v>
      </c>
      <c r="Z541" s="38" t="str">
        <f t="shared" si="23"/>
        <v>https://www.city.koshigaya.saitama.jp/kurashi_shisei/jigyosha/shienyushi/hojokin/sougyouhojokinn.html</v>
      </c>
      <c r="AA541" s="38"/>
      <c r="AB541" s="38"/>
      <c r="AC541" s="38"/>
      <c r="AD541" s="38"/>
      <c r="AE541" s="38"/>
      <c r="AF541" s="38"/>
    </row>
    <row r="542" spans="1:32" ht="150" customHeight="1">
      <c r="A542" s="33">
        <v>537</v>
      </c>
      <c r="B542" s="34">
        <v>19</v>
      </c>
      <c r="C542" s="65" t="s">
        <v>2023</v>
      </c>
      <c r="D542" s="36"/>
      <c r="E542" s="37" t="s">
        <v>2058</v>
      </c>
      <c r="F542" s="56" t="s">
        <v>2053</v>
      </c>
      <c r="G542" s="43">
        <v>15</v>
      </c>
      <c r="H542" s="84"/>
      <c r="I542" s="39"/>
      <c r="J542" s="39"/>
      <c r="K542" s="39" t="s">
        <v>2059</v>
      </c>
      <c r="L542" s="41"/>
      <c r="M542" s="42" t="s">
        <v>2060</v>
      </c>
      <c r="N542" s="41"/>
      <c r="O542" s="43">
        <v>3</v>
      </c>
      <c r="P542" s="43">
        <v>2</v>
      </c>
      <c r="Q542" s="43">
        <v>1</v>
      </c>
      <c r="R542" s="43">
        <v>4</v>
      </c>
      <c r="S542" s="43">
        <v>1</v>
      </c>
      <c r="T542" s="43">
        <v>12</v>
      </c>
      <c r="U542" s="43">
        <v>1</v>
      </c>
      <c r="V542" s="42" t="s">
        <v>2056</v>
      </c>
      <c r="W542" s="42" t="s">
        <v>2061</v>
      </c>
      <c r="X542" s="38" t="s">
        <v>2027</v>
      </c>
      <c r="Y542" s="38" t="s">
        <v>2028</v>
      </c>
      <c r="Z542" s="38" t="str">
        <f t="shared" si="23"/>
        <v>https://www.city.koshigaya.saitama.jp/kurashi_shisei/jigyosha/shienyushi/hojokin/sougyouhojokinn.html</v>
      </c>
      <c r="AA542" s="38"/>
      <c r="AB542" s="38"/>
      <c r="AC542" s="38"/>
      <c r="AD542" s="38"/>
      <c r="AE542" s="38"/>
      <c r="AF542" s="38"/>
    </row>
    <row r="543" spans="1:32" ht="150" customHeight="1">
      <c r="A543" s="33">
        <v>538</v>
      </c>
      <c r="B543" s="34">
        <v>19</v>
      </c>
      <c r="C543" s="65" t="s">
        <v>2023</v>
      </c>
      <c r="D543" s="36"/>
      <c r="E543" s="37" t="s">
        <v>2062</v>
      </c>
      <c r="F543" s="56" t="s">
        <v>2063</v>
      </c>
      <c r="G543" s="43">
        <v>52</v>
      </c>
      <c r="H543" s="84"/>
      <c r="I543" s="39"/>
      <c r="J543" s="39"/>
      <c r="K543" s="39" t="s">
        <v>2064</v>
      </c>
      <c r="L543" s="41"/>
      <c r="M543" s="42" t="s">
        <v>2065</v>
      </c>
      <c r="N543" s="41"/>
      <c r="O543" s="43">
        <v>5</v>
      </c>
      <c r="P543" s="43">
        <v>12</v>
      </c>
      <c r="Q543" s="43">
        <v>11</v>
      </c>
      <c r="R543" s="43">
        <v>17</v>
      </c>
      <c r="S543" s="43">
        <v>1</v>
      </c>
      <c r="T543" s="43">
        <v>19</v>
      </c>
      <c r="U543" s="43">
        <v>11</v>
      </c>
      <c r="V543" s="42" t="s">
        <v>2066</v>
      </c>
      <c r="W543" s="42" t="s">
        <v>2067</v>
      </c>
      <c r="X543" s="38" t="s">
        <v>2027</v>
      </c>
      <c r="Y543" s="38" t="s">
        <v>2028</v>
      </c>
      <c r="Z543" s="38" t="str">
        <f t="shared" si="23"/>
        <v>https://www.city.koshigaya.saitama.jp/kurashi_shisei/jigyosha/shienyushi/hojokin/sougyouhojokinn.html</v>
      </c>
      <c r="AA543" s="38"/>
      <c r="AB543" s="38"/>
      <c r="AC543" s="38"/>
      <c r="AD543" s="38"/>
      <c r="AE543" s="38"/>
      <c r="AF543" s="38"/>
    </row>
    <row r="544" spans="1:32" ht="150" customHeight="1">
      <c r="A544" s="33">
        <v>539</v>
      </c>
      <c r="B544" s="34">
        <v>19</v>
      </c>
      <c r="C544" s="65" t="s">
        <v>2023</v>
      </c>
      <c r="D544" s="36"/>
      <c r="E544" s="37" t="s">
        <v>2068</v>
      </c>
      <c r="F544" s="56" t="s">
        <v>2069</v>
      </c>
      <c r="G544" s="43">
        <v>32</v>
      </c>
      <c r="H544" s="84"/>
      <c r="I544" s="39"/>
      <c r="J544" s="39"/>
      <c r="K544" s="39" t="s">
        <v>585</v>
      </c>
      <c r="L544" s="41"/>
      <c r="M544" s="42" t="s">
        <v>2070</v>
      </c>
      <c r="N544" s="41"/>
      <c r="O544" s="43">
        <v>10</v>
      </c>
      <c r="P544" s="43">
        <v>6</v>
      </c>
      <c r="Q544" s="43">
        <v>3</v>
      </c>
      <c r="R544" s="43">
        <v>7</v>
      </c>
      <c r="S544" s="43"/>
      <c r="T544" s="43">
        <v>6</v>
      </c>
      <c r="U544" s="43"/>
      <c r="V544" s="42"/>
      <c r="W544" s="42" t="s">
        <v>2071</v>
      </c>
      <c r="X544" s="38" t="s">
        <v>2027</v>
      </c>
      <c r="Y544" s="38" t="s">
        <v>2028</v>
      </c>
      <c r="Z544" s="38" t="str">
        <f t="shared" si="23"/>
        <v>https://www.city.koshigaya.saitama.jp/kurashi_shisei/jigyosha/shienyushi/hojokin/sougyouhojokinn.html</v>
      </c>
      <c r="AA544" s="38"/>
      <c r="AB544" s="38"/>
      <c r="AC544" s="38"/>
      <c r="AD544" s="38"/>
      <c r="AE544" s="38"/>
      <c r="AF544" s="38"/>
    </row>
    <row r="545" spans="1:32" ht="150" customHeight="1">
      <c r="A545" s="33">
        <v>540</v>
      </c>
      <c r="B545" s="34">
        <v>19</v>
      </c>
      <c r="C545" s="65" t="s">
        <v>2023</v>
      </c>
      <c r="D545" s="36"/>
      <c r="E545" s="37" t="s">
        <v>2072</v>
      </c>
      <c r="F545" s="56" t="s">
        <v>2069</v>
      </c>
      <c r="G545" s="43">
        <v>91</v>
      </c>
      <c r="H545" s="84"/>
      <c r="I545" s="39"/>
      <c r="J545" s="39"/>
      <c r="K545" s="39" t="s">
        <v>2073</v>
      </c>
      <c r="L545" s="41"/>
      <c r="M545" s="42"/>
      <c r="N545" s="41"/>
      <c r="O545" s="43">
        <v>5</v>
      </c>
      <c r="P545" s="43">
        <v>16</v>
      </c>
      <c r="Q545" s="43">
        <v>23</v>
      </c>
      <c r="R545" s="43">
        <v>29</v>
      </c>
      <c r="S545" s="43">
        <v>2</v>
      </c>
      <c r="T545" s="43">
        <v>20</v>
      </c>
      <c r="U545" s="43">
        <v>3</v>
      </c>
      <c r="V545" s="42" t="s">
        <v>2074</v>
      </c>
      <c r="W545" s="42" t="s">
        <v>2075</v>
      </c>
      <c r="X545" s="38" t="s">
        <v>2027</v>
      </c>
      <c r="Y545" s="38" t="s">
        <v>2028</v>
      </c>
      <c r="Z545" s="38" t="str">
        <f t="shared" si="23"/>
        <v>https://www.city.koshigaya.saitama.jp/kurashi_shisei/jigyosha/shienyushi/hojokin/sougyouhojokinn.html</v>
      </c>
      <c r="AA545" s="38"/>
      <c r="AB545" s="38"/>
      <c r="AC545" s="38"/>
      <c r="AD545" s="38"/>
      <c r="AE545" s="38"/>
      <c r="AF545" s="38"/>
    </row>
    <row r="546" spans="1:32" ht="150" customHeight="1">
      <c r="A546" s="33">
        <v>541</v>
      </c>
      <c r="B546" s="34">
        <v>19</v>
      </c>
      <c r="C546" s="65" t="s">
        <v>2023</v>
      </c>
      <c r="D546" s="36"/>
      <c r="E546" s="37" t="s">
        <v>2076</v>
      </c>
      <c r="F546" s="56" t="s">
        <v>2077</v>
      </c>
      <c r="G546" s="43">
        <v>19</v>
      </c>
      <c r="H546" s="84"/>
      <c r="I546" s="39"/>
      <c r="J546" s="39"/>
      <c r="K546" s="39" t="s">
        <v>629</v>
      </c>
      <c r="L546" s="41"/>
      <c r="M546" s="42" t="s">
        <v>2078</v>
      </c>
      <c r="N546" s="41"/>
      <c r="O546" s="43">
        <v>3</v>
      </c>
      <c r="P546" s="43"/>
      <c r="Q546" s="43">
        <v>10</v>
      </c>
      <c r="R546" s="43"/>
      <c r="S546" s="43"/>
      <c r="T546" s="43">
        <v>8</v>
      </c>
      <c r="U546" s="43"/>
      <c r="V546" s="42"/>
      <c r="W546" s="42" t="s">
        <v>2071</v>
      </c>
      <c r="X546" s="38" t="s">
        <v>2027</v>
      </c>
      <c r="Y546" s="38" t="s">
        <v>2028</v>
      </c>
      <c r="Z546" s="38" t="str">
        <f t="shared" si="23"/>
        <v>https://www.city.koshigaya.saitama.jp/kurashi_shisei/jigyosha/shienyushi/hojokin/sougyouhojokinn.html</v>
      </c>
      <c r="AA546" s="38"/>
      <c r="AB546" s="38"/>
      <c r="AC546" s="38"/>
      <c r="AD546" s="38"/>
      <c r="AE546" s="38"/>
      <c r="AF546" s="38"/>
    </row>
    <row r="547" spans="1:32" ht="150" customHeight="1">
      <c r="A547" s="33">
        <v>542</v>
      </c>
      <c r="B547" s="34">
        <v>19</v>
      </c>
      <c r="C547" s="65" t="s">
        <v>2023</v>
      </c>
      <c r="D547" s="36"/>
      <c r="E547" s="37" t="s">
        <v>2079</v>
      </c>
      <c r="F547" s="56" t="s">
        <v>2077</v>
      </c>
      <c r="G547" s="43">
        <v>14</v>
      </c>
      <c r="H547" s="84"/>
      <c r="I547" s="39"/>
      <c r="J547" s="39"/>
      <c r="K547" s="39" t="s">
        <v>585</v>
      </c>
      <c r="L547" s="41"/>
      <c r="M547" s="42"/>
      <c r="N547" s="41"/>
      <c r="O547" s="43">
        <v>1</v>
      </c>
      <c r="P547" s="43"/>
      <c r="Q547" s="43">
        <v>7</v>
      </c>
      <c r="R547" s="43">
        <v>5</v>
      </c>
      <c r="S547" s="43"/>
      <c r="T547" s="43">
        <v>1</v>
      </c>
      <c r="U547" s="43"/>
      <c r="V547" s="42"/>
      <c r="W547" s="42" t="s">
        <v>2071</v>
      </c>
      <c r="X547" s="38" t="s">
        <v>2027</v>
      </c>
      <c r="Y547" s="38" t="s">
        <v>2028</v>
      </c>
      <c r="Z547" s="38" t="str">
        <f t="shared" si="23"/>
        <v>https://www.city.koshigaya.saitama.jp/kurashi_shisei/jigyosha/shienyushi/hojokin/sougyouhojokinn.html</v>
      </c>
      <c r="AA547" s="38"/>
      <c r="AB547" s="38"/>
      <c r="AC547" s="38"/>
      <c r="AD547" s="38"/>
      <c r="AE547" s="38"/>
      <c r="AF547" s="38"/>
    </row>
    <row r="548" spans="1:32" ht="150" customHeight="1">
      <c r="A548" s="33">
        <v>543</v>
      </c>
      <c r="B548" s="34">
        <v>19</v>
      </c>
      <c r="C548" s="65" t="s">
        <v>2023</v>
      </c>
      <c r="D548" s="36"/>
      <c r="E548" s="37" t="s">
        <v>2080</v>
      </c>
      <c r="F548" s="56" t="s">
        <v>2081</v>
      </c>
      <c r="G548" s="43">
        <v>21</v>
      </c>
      <c r="H548" s="84"/>
      <c r="I548" s="39"/>
      <c r="J548" s="39"/>
      <c r="K548" s="39" t="s">
        <v>629</v>
      </c>
      <c r="L548" s="41"/>
      <c r="M548" s="42" t="s">
        <v>2082</v>
      </c>
      <c r="N548" s="41"/>
      <c r="O548" s="43">
        <v>1</v>
      </c>
      <c r="P548" s="43">
        <v>3</v>
      </c>
      <c r="Q548" s="43">
        <v>3</v>
      </c>
      <c r="R548" s="43">
        <v>11</v>
      </c>
      <c r="S548" s="43"/>
      <c r="T548" s="43">
        <v>3</v>
      </c>
      <c r="U548" s="43"/>
      <c r="V548" s="42"/>
      <c r="W548" s="42" t="s">
        <v>2083</v>
      </c>
      <c r="X548" s="38" t="s">
        <v>2027</v>
      </c>
      <c r="Y548" s="38" t="s">
        <v>2028</v>
      </c>
      <c r="Z548" s="38" t="str">
        <f t="shared" si="23"/>
        <v>https://www.city.koshigaya.saitama.jp/kurashi_shisei/jigyosha/shienyushi/hojokin/sougyouhojokinn.html</v>
      </c>
      <c r="AA548" s="38"/>
      <c r="AB548" s="38"/>
      <c r="AC548" s="38"/>
      <c r="AD548" s="38"/>
      <c r="AE548" s="38"/>
      <c r="AF548" s="38"/>
    </row>
    <row r="549" spans="1:32" ht="150" customHeight="1">
      <c r="A549" s="33">
        <v>544</v>
      </c>
      <c r="B549" s="34">
        <v>19</v>
      </c>
      <c r="C549" s="65" t="s">
        <v>2023</v>
      </c>
      <c r="D549" s="36"/>
      <c r="E549" s="37" t="s">
        <v>2084</v>
      </c>
      <c r="F549" s="56" t="s">
        <v>2085</v>
      </c>
      <c r="G549" s="43">
        <v>60</v>
      </c>
      <c r="H549" s="84"/>
      <c r="I549" s="39"/>
      <c r="J549" s="39"/>
      <c r="K549" s="39" t="s">
        <v>585</v>
      </c>
      <c r="L549" s="41"/>
      <c r="M549" s="42" t="s">
        <v>2086</v>
      </c>
      <c r="N549" s="41"/>
      <c r="O549" s="43">
        <v>12</v>
      </c>
      <c r="P549" s="43"/>
      <c r="Q549" s="43">
        <v>16</v>
      </c>
      <c r="R549" s="43">
        <v>12</v>
      </c>
      <c r="S549" s="43">
        <v>1</v>
      </c>
      <c r="T549" s="43">
        <v>18</v>
      </c>
      <c r="U549" s="43">
        <v>1</v>
      </c>
      <c r="V549" s="42" t="s">
        <v>2087</v>
      </c>
      <c r="W549" s="42" t="s">
        <v>2088</v>
      </c>
      <c r="X549" s="38" t="s">
        <v>2027</v>
      </c>
      <c r="Y549" s="38" t="s">
        <v>2028</v>
      </c>
      <c r="Z549" s="38" t="str">
        <f t="shared" si="23"/>
        <v>https://www.city.koshigaya.saitama.jp/kurashi_shisei/jigyosha/shienyushi/hojokin/sougyouhojokinn.html</v>
      </c>
      <c r="AA549" s="38"/>
      <c r="AB549" s="38"/>
      <c r="AC549" s="38"/>
      <c r="AD549" s="38"/>
      <c r="AE549" s="38"/>
      <c r="AF549" s="38"/>
    </row>
    <row r="550" spans="1:32" ht="150" customHeight="1">
      <c r="A550" s="33">
        <v>545</v>
      </c>
      <c r="B550" s="34">
        <v>19</v>
      </c>
      <c r="C550" s="65" t="s">
        <v>2023</v>
      </c>
      <c r="D550" s="36"/>
      <c r="E550" s="37" t="s">
        <v>2089</v>
      </c>
      <c r="F550" s="56" t="s">
        <v>2090</v>
      </c>
      <c r="G550" s="43">
        <v>43</v>
      </c>
      <c r="H550" s="84"/>
      <c r="I550" s="39"/>
      <c r="J550" s="39"/>
      <c r="K550" s="39" t="s">
        <v>585</v>
      </c>
      <c r="L550" s="41"/>
      <c r="M550" s="42" t="s">
        <v>2086</v>
      </c>
      <c r="N550" s="41"/>
      <c r="O550" s="43">
        <v>5</v>
      </c>
      <c r="P550" s="43">
        <v>4</v>
      </c>
      <c r="Q550" s="43">
        <v>9</v>
      </c>
      <c r="R550" s="43">
        <v>7</v>
      </c>
      <c r="S550" s="43">
        <v>4</v>
      </c>
      <c r="T550" s="43">
        <v>13</v>
      </c>
      <c r="U550" s="43">
        <v>1</v>
      </c>
      <c r="V550" s="42" t="s">
        <v>2091</v>
      </c>
      <c r="W550" s="42" t="s">
        <v>2092</v>
      </c>
      <c r="X550" s="38" t="s">
        <v>2027</v>
      </c>
      <c r="Y550" s="38" t="s">
        <v>2028</v>
      </c>
      <c r="Z550" s="38" t="str">
        <f t="shared" si="23"/>
        <v>https://www.city.koshigaya.saitama.jp/kurashi_shisei/jigyosha/shienyushi/hojokin/sougyouhojokinn.html</v>
      </c>
      <c r="AA550" s="38"/>
      <c r="AB550" s="38"/>
      <c r="AC550" s="38"/>
      <c r="AD550" s="38"/>
      <c r="AE550" s="38"/>
      <c r="AF550" s="38"/>
    </row>
    <row r="551" spans="1:32" ht="150" customHeight="1">
      <c r="A551" s="33">
        <v>546</v>
      </c>
      <c r="B551" s="34">
        <v>19</v>
      </c>
      <c r="C551" s="65" t="s">
        <v>2023</v>
      </c>
      <c r="D551" s="36"/>
      <c r="E551" s="37" t="s">
        <v>2093</v>
      </c>
      <c r="F551" s="56" t="s">
        <v>2094</v>
      </c>
      <c r="G551" s="43">
        <v>5</v>
      </c>
      <c r="H551" s="84"/>
      <c r="I551" s="39"/>
      <c r="J551" s="39"/>
      <c r="K551" s="39" t="s">
        <v>608</v>
      </c>
      <c r="L551" s="41"/>
      <c r="M551" s="42" t="s">
        <v>2086</v>
      </c>
      <c r="N551" s="41"/>
      <c r="O551" s="43">
        <v>1</v>
      </c>
      <c r="P551" s="43"/>
      <c r="Q551" s="43">
        <v>1</v>
      </c>
      <c r="R551" s="43">
        <v>13</v>
      </c>
      <c r="S551" s="43">
        <v>1</v>
      </c>
      <c r="T551" s="43"/>
      <c r="U551" s="43">
        <v>1</v>
      </c>
      <c r="V551" s="42" t="s">
        <v>2095</v>
      </c>
      <c r="W551" s="42" t="s">
        <v>2096</v>
      </c>
      <c r="X551" s="38" t="s">
        <v>2027</v>
      </c>
      <c r="Y551" s="38" t="s">
        <v>2028</v>
      </c>
      <c r="Z551" s="38" t="str">
        <f t="shared" si="23"/>
        <v>https://www.city.koshigaya.saitama.jp/kurashi_shisei/jigyosha/shienyushi/hojokin/sougyouhojokinn.html</v>
      </c>
      <c r="AA551" s="38"/>
      <c r="AB551" s="38"/>
      <c r="AC551" s="38"/>
      <c r="AD551" s="38"/>
      <c r="AE551" s="38"/>
      <c r="AF551" s="38"/>
    </row>
    <row r="552" spans="1:32" ht="150" customHeight="1">
      <c r="A552" s="33">
        <v>547</v>
      </c>
      <c r="B552" s="34">
        <v>19</v>
      </c>
      <c r="C552" s="65" t="s">
        <v>2023</v>
      </c>
      <c r="D552" s="36"/>
      <c r="E552" s="37" t="s">
        <v>2097</v>
      </c>
      <c r="F552" s="56" t="s">
        <v>2098</v>
      </c>
      <c r="G552" s="43">
        <v>80</v>
      </c>
      <c r="H552" s="84"/>
      <c r="I552" s="39"/>
      <c r="J552" s="39"/>
      <c r="K552" s="39" t="s">
        <v>585</v>
      </c>
      <c r="L552" s="41"/>
      <c r="M552" s="42" t="s">
        <v>2055</v>
      </c>
      <c r="N552" s="41"/>
      <c r="O552" s="43">
        <v>10</v>
      </c>
      <c r="P552" s="43"/>
      <c r="Q552" s="43">
        <v>24</v>
      </c>
      <c r="R552" s="43">
        <v>47</v>
      </c>
      <c r="S552" s="43"/>
      <c r="T552" s="43">
        <v>4</v>
      </c>
      <c r="U552" s="43">
        <v>3</v>
      </c>
      <c r="V552" s="42" t="s">
        <v>2099</v>
      </c>
      <c r="W552" s="42" t="s">
        <v>2100</v>
      </c>
      <c r="X552" s="38" t="s">
        <v>2027</v>
      </c>
      <c r="Y552" s="38" t="s">
        <v>2028</v>
      </c>
      <c r="Z552" s="38" t="str">
        <f t="shared" si="23"/>
        <v>https://www.city.koshigaya.saitama.jp/kurashi_shisei/jigyosha/shienyushi/hojokin/sougyouhojokinn.html</v>
      </c>
      <c r="AA552" s="38"/>
      <c r="AB552" s="38"/>
      <c r="AC552" s="38"/>
      <c r="AD552" s="38"/>
      <c r="AE552" s="38"/>
      <c r="AF552" s="38"/>
    </row>
    <row r="553" spans="1:32" ht="150" customHeight="1">
      <c r="A553" s="33">
        <v>548</v>
      </c>
      <c r="B553" s="34">
        <v>19</v>
      </c>
      <c r="C553" s="65" t="s">
        <v>2023</v>
      </c>
      <c r="D553" s="36"/>
      <c r="E553" s="37" t="s">
        <v>2101</v>
      </c>
      <c r="F553" s="56" t="s">
        <v>2102</v>
      </c>
      <c r="G553" s="43">
        <v>34</v>
      </c>
      <c r="H553" s="84"/>
      <c r="I553" s="39"/>
      <c r="J553" s="39"/>
      <c r="K553" s="43" t="s">
        <v>2103</v>
      </c>
      <c r="L553" s="41"/>
      <c r="M553" s="42" t="s">
        <v>2104</v>
      </c>
      <c r="N553" s="41"/>
      <c r="O553" s="43">
        <v>12</v>
      </c>
      <c r="P553" s="43">
        <v>2</v>
      </c>
      <c r="Q553" s="43">
        <v>3</v>
      </c>
      <c r="R553" s="43">
        <v>5</v>
      </c>
      <c r="S553" s="43">
        <v>2</v>
      </c>
      <c r="T553" s="43">
        <v>2</v>
      </c>
      <c r="U553" s="43">
        <v>5</v>
      </c>
      <c r="V553" s="42" t="s">
        <v>2105</v>
      </c>
      <c r="W553" s="42" t="s">
        <v>2106</v>
      </c>
      <c r="X553" s="38" t="s">
        <v>2027</v>
      </c>
      <c r="Y553" s="38" t="s">
        <v>2028</v>
      </c>
      <c r="Z553" s="38" t="str">
        <f t="shared" si="23"/>
        <v>https://www.city.koshigaya.saitama.jp/kurashi_shisei/jigyosha/shienyushi/hojokin/sougyouhojokinn.html</v>
      </c>
      <c r="AA553" s="38"/>
      <c r="AB553" s="38"/>
      <c r="AC553" s="38"/>
      <c r="AD553" s="38"/>
      <c r="AE553" s="38"/>
      <c r="AF553" s="38"/>
    </row>
    <row r="554" spans="1:32" ht="99.95" customHeight="1">
      <c r="A554" s="33">
        <v>549</v>
      </c>
      <c r="B554" s="34">
        <v>19</v>
      </c>
      <c r="C554" s="65" t="s">
        <v>2023</v>
      </c>
      <c r="D554" s="36"/>
      <c r="E554" s="37" t="s">
        <v>2107</v>
      </c>
      <c r="F554" s="56" t="s">
        <v>2108</v>
      </c>
      <c r="G554" s="43">
        <v>725</v>
      </c>
      <c r="H554" s="84"/>
      <c r="I554" s="39"/>
      <c r="J554" s="39"/>
      <c r="K554" s="39" t="s">
        <v>2109</v>
      </c>
      <c r="L554" s="41"/>
      <c r="M554" s="42"/>
      <c r="N554" s="41"/>
      <c r="O554" s="43"/>
      <c r="P554" s="43"/>
      <c r="Q554" s="43"/>
      <c r="R554" s="43"/>
      <c r="S554" s="43"/>
      <c r="T554" s="43"/>
      <c r="U554" s="43"/>
      <c r="V554" s="42"/>
      <c r="W554" s="42" t="s">
        <v>36</v>
      </c>
      <c r="X554" s="42"/>
      <c r="Y554" s="42"/>
      <c r="Z554" s="42"/>
      <c r="AA554" s="42"/>
      <c r="AB554" s="42"/>
      <c r="AC554" s="42"/>
      <c r="AD554" s="42"/>
      <c r="AE554" s="42"/>
      <c r="AF554" s="42"/>
    </row>
    <row r="555" spans="1:32" ht="150" customHeight="1">
      <c r="A555" s="33">
        <v>550</v>
      </c>
      <c r="B555" s="34">
        <v>19</v>
      </c>
      <c r="C555" s="65" t="s">
        <v>2023</v>
      </c>
      <c r="D555" s="36"/>
      <c r="E555" s="37" t="s">
        <v>2110</v>
      </c>
      <c r="F555" s="56" t="s">
        <v>2111</v>
      </c>
      <c r="G555" s="43">
        <v>109</v>
      </c>
      <c r="H555" s="84"/>
      <c r="I555" s="39"/>
      <c r="J555" s="39"/>
      <c r="K555" s="43" t="s">
        <v>2112</v>
      </c>
      <c r="L555" s="41"/>
      <c r="M555" s="42" t="s">
        <v>2113</v>
      </c>
      <c r="N555" s="41"/>
      <c r="O555" s="43">
        <v>7</v>
      </c>
      <c r="P555" s="43"/>
      <c r="Q555" s="43">
        <v>40</v>
      </c>
      <c r="R555" s="43">
        <v>25</v>
      </c>
      <c r="S555" s="43"/>
      <c r="T555" s="43">
        <v>41</v>
      </c>
      <c r="U555" s="43">
        <v>1</v>
      </c>
      <c r="V555" s="42" t="s">
        <v>2114</v>
      </c>
      <c r="W555" s="42" t="s">
        <v>2115</v>
      </c>
      <c r="X555" s="38" t="s">
        <v>2027</v>
      </c>
      <c r="Y555" s="38" t="s">
        <v>2028</v>
      </c>
      <c r="Z555" s="38" t="str">
        <f>HYPERLINK("#", "https://www.city.koshigaya.saitama.jp/kurashi_shisei/jigyosha/shienyushi/hojokin/sougyouhojokinn.html")</f>
        <v>https://www.city.koshigaya.saitama.jp/kurashi_shisei/jigyosha/shienyushi/hojokin/sougyouhojokinn.html</v>
      </c>
      <c r="AA555" s="38"/>
      <c r="AB555" s="38"/>
      <c r="AC555" s="38"/>
      <c r="AD555" s="38"/>
      <c r="AE555" s="38"/>
      <c r="AF555" s="38"/>
    </row>
    <row r="556" spans="1:32" ht="200.1" customHeight="1">
      <c r="A556" s="33">
        <v>551</v>
      </c>
      <c r="B556" s="34">
        <v>20</v>
      </c>
      <c r="C556" s="74" t="s">
        <v>2116</v>
      </c>
      <c r="D556" s="75"/>
      <c r="E556" s="76" t="s">
        <v>2117</v>
      </c>
      <c r="F556" s="86" t="s">
        <v>2118</v>
      </c>
      <c r="G556" s="87">
        <v>14</v>
      </c>
      <c r="H556" s="88"/>
      <c r="I556" s="87" t="s">
        <v>2119</v>
      </c>
      <c r="J556" s="87" t="s">
        <v>2120</v>
      </c>
      <c r="K556" s="87" t="s">
        <v>2121</v>
      </c>
      <c r="L556" s="41"/>
      <c r="M556" s="38"/>
      <c r="N556" s="41"/>
      <c r="O556" s="73">
        <v>3</v>
      </c>
      <c r="P556" s="73">
        <v>6</v>
      </c>
      <c r="Q556" s="73">
        <v>10</v>
      </c>
      <c r="R556" s="73">
        <v>4</v>
      </c>
      <c r="S556" s="73">
        <v>1</v>
      </c>
      <c r="T556" s="73">
        <v>15</v>
      </c>
      <c r="U556" s="73">
        <v>1</v>
      </c>
      <c r="V556" s="38" t="s">
        <v>1188</v>
      </c>
      <c r="W556" s="38" t="s">
        <v>2122</v>
      </c>
      <c r="X556" s="46" t="s">
        <v>2123</v>
      </c>
      <c r="Y556" s="38" t="s">
        <v>2124</v>
      </c>
      <c r="Z556" s="104" t="s">
        <v>2125</v>
      </c>
      <c r="AA556" s="38"/>
      <c r="AB556" s="38"/>
      <c r="AC556" s="38"/>
      <c r="AD556" s="38"/>
      <c r="AE556" s="38"/>
      <c r="AF556" s="38"/>
    </row>
    <row r="557" spans="1:32" ht="200.1" customHeight="1">
      <c r="A557" s="33">
        <v>552</v>
      </c>
      <c r="B557" s="34">
        <v>20</v>
      </c>
      <c r="C557" s="74" t="s">
        <v>2116</v>
      </c>
      <c r="D557" s="75"/>
      <c r="E557" s="76" t="s">
        <v>2126</v>
      </c>
      <c r="F557" s="86" t="s">
        <v>2127</v>
      </c>
      <c r="G557" s="87">
        <v>9</v>
      </c>
      <c r="H557" s="88"/>
      <c r="I557" s="87" t="s">
        <v>2128</v>
      </c>
      <c r="J557" s="87" t="s">
        <v>2129</v>
      </c>
      <c r="K557" s="87" t="s">
        <v>2130</v>
      </c>
      <c r="L557" s="41"/>
      <c r="M557" s="38"/>
      <c r="N557" s="41"/>
      <c r="O557" s="73">
        <v>4</v>
      </c>
      <c r="P557" s="73">
        <v>3</v>
      </c>
      <c r="Q557" s="73">
        <v>4</v>
      </c>
      <c r="R557" s="73">
        <v>2</v>
      </c>
      <c r="S557" s="73">
        <v>0</v>
      </c>
      <c r="T557" s="73">
        <v>3</v>
      </c>
      <c r="U557" s="73">
        <v>0</v>
      </c>
      <c r="V557" s="38"/>
      <c r="W557" s="38" t="s">
        <v>2131</v>
      </c>
      <c r="X557" s="46" t="s">
        <v>2123</v>
      </c>
      <c r="Y557" s="38" t="s">
        <v>2124</v>
      </c>
      <c r="Z557" s="104" t="s">
        <v>2125</v>
      </c>
      <c r="AA557" s="38"/>
      <c r="AB557" s="38"/>
      <c r="AC557" s="38"/>
      <c r="AD557" s="38"/>
      <c r="AE557" s="38"/>
      <c r="AF557" s="38"/>
    </row>
    <row r="558" spans="1:32" ht="200.1" customHeight="1">
      <c r="A558" s="33">
        <v>553</v>
      </c>
      <c r="B558" s="34">
        <v>20</v>
      </c>
      <c r="C558" s="74" t="s">
        <v>2116</v>
      </c>
      <c r="D558" s="75"/>
      <c r="E558" s="76" t="s">
        <v>2132</v>
      </c>
      <c r="F558" s="86" t="s">
        <v>2133</v>
      </c>
      <c r="G558" s="87">
        <v>48</v>
      </c>
      <c r="H558" s="88"/>
      <c r="I558" s="87" t="s">
        <v>2128</v>
      </c>
      <c r="J558" s="87" t="s">
        <v>2134</v>
      </c>
      <c r="K558" s="87"/>
      <c r="L558" s="41"/>
      <c r="M558" s="38"/>
      <c r="N558" s="41"/>
      <c r="O558" s="73">
        <v>4</v>
      </c>
      <c r="P558" s="73">
        <v>17</v>
      </c>
      <c r="Q558" s="73">
        <v>24</v>
      </c>
      <c r="R558" s="73">
        <v>6</v>
      </c>
      <c r="S558" s="73">
        <v>2</v>
      </c>
      <c r="T558" s="73">
        <v>20</v>
      </c>
      <c r="U558" s="73">
        <v>18</v>
      </c>
      <c r="V558" s="38" t="s">
        <v>2135</v>
      </c>
      <c r="W558" s="38" t="s">
        <v>2136</v>
      </c>
      <c r="X558" s="46" t="s">
        <v>2123</v>
      </c>
      <c r="Y558" s="38" t="s">
        <v>2124</v>
      </c>
      <c r="Z558" s="104" t="s">
        <v>2125</v>
      </c>
      <c r="AA558" s="38"/>
      <c r="AB558" s="38"/>
      <c r="AC558" s="38"/>
      <c r="AD558" s="38"/>
      <c r="AE558" s="38"/>
      <c r="AF558" s="38"/>
    </row>
    <row r="559" spans="1:32" ht="200.1" customHeight="1">
      <c r="A559" s="33">
        <v>554</v>
      </c>
      <c r="B559" s="34">
        <v>20</v>
      </c>
      <c r="C559" s="74" t="s">
        <v>2116</v>
      </c>
      <c r="D559" s="75"/>
      <c r="E559" s="76" t="s">
        <v>2137</v>
      </c>
      <c r="F559" s="46" t="s">
        <v>2138</v>
      </c>
      <c r="G559" s="87">
        <v>42</v>
      </c>
      <c r="H559" s="88"/>
      <c r="I559" s="87" t="s">
        <v>2128</v>
      </c>
      <c r="J559" s="87" t="s">
        <v>2139</v>
      </c>
      <c r="K559" s="87"/>
      <c r="L559" s="41"/>
      <c r="M559" s="38"/>
      <c r="N559" s="41"/>
      <c r="O559" s="73">
        <v>13</v>
      </c>
      <c r="P559" s="73">
        <v>8</v>
      </c>
      <c r="Q559" s="73">
        <v>8</v>
      </c>
      <c r="R559" s="73">
        <v>1</v>
      </c>
      <c r="S559" s="73">
        <v>0</v>
      </c>
      <c r="T559" s="73">
        <v>28</v>
      </c>
      <c r="U559" s="73">
        <v>0</v>
      </c>
      <c r="V559" s="38"/>
      <c r="W559" s="38" t="s">
        <v>2140</v>
      </c>
      <c r="X559" s="46" t="s">
        <v>2123</v>
      </c>
      <c r="Y559" s="38" t="s">
        <v>2124</v>
      </c>
      <c r="Z559" s="104" t="s">
        <v>2125</v>
      </c>
      <c r="AA559" s="38"/>
      <c r="AB559" s="38"/>
      <c r="AC559" s="38"/>
      <c r="AD559" s="38"/>
      <c r="AE559" s="38"/>
      <c r="AF559" s="38"/>
    </row>
    <row r="560" spans="1:32" ht="200.1" customHeight="1">
      <c r="A560" s="33">
        <v>555</v>
      </c>
      <c r="B560" s="34">
        <v>20</v>
      </c>
      <c r="C560" s="74" t="s">
        <v>2116</v>
      </c>
      <c r="D560" s="75"/>
      <c r="E560" s="76" t="s">
        <v>2141</v>
      </c>
      <c r="F560" s="46" t="s">
        <v>2142</v>
      </c>
      <c r="G560" s="87">
        <v>22</v>
      </c>
      <c r="H560" s="88"/>
      <c r="I560" s="87" t="s">
        <v>2128</v>
      </c>
      <c r="J560" s="87" t="s">
        <v>2143</v>
      </c>
      <c r="K560" s="87" t="s">
        <v>2144</v>
      </c>
      <c r="L560" s="41"/>
      <c r="M560" s="38"/>
      <c r="N560" s="41"/>
      <c r="O560" s="73">
        <v>0</v>
      </c>
      <c r="P560" s="73">
        <v>1</v>
      </c>
      <c r="Q560" s="73">
        <v>19</v>
      </c>
      <c r="R560" s="73">
        <v>3</v>
      </c>
      <c r="S560" s="73">
        <v>0</v>
      </c>
      <c r="T560" s="73">
        <v>5</v>
      </c>
      <c r="U560" s="73">
        <v>0</v>
      </c>
      <c r="V560" s="38"/>
      <c r="W560" s="38" t="s">
        <v>2145</v>
      </c>
      <c r="X560" s="46" t="s">
        <v>2123</v>
      </c>
      <c r="Y560" s="38" t="s">
        <v>2124</v>
      </c>
      <c r="Z560" s="104" t="s">
        <v>2125</v>
      </c>
      <c r="AA560" s="38"/>
      <c r="AB560" s="38"/>
      <c r="AC560" s="38"/>
      <c r="AD560" s="38"/>
      <c r="AE560" s="38"/>
      <c r="AF560" s="38"/>
    </row>
    <row r="561" spans="1:32" ht="200.1" customHeight="1">
      <c r="A561" s="33">
        <v>556</v>
      </c>
      <c r="B561" s="34">
        <v>20</v>
      </c>
      <c r="C561" s="74" t="s">
        <v>2116</v>
      </c>
      <c r="D561" s="75"/>
      <c r="E561" s="76" t="s">
        <v>2146</v>
      </c>
      <c r="F561" s="46" t="s">
        <v>2147</v>
      </c>
      <c r="G561" s="87">
        <v>40</v>
      </c>
      <c r="H561" s="88"/>
      <c r="I561" s="87" t="s">
        <v>2148</v>
      </c>
      <c r="J561" s="87" t="s">
        <v>2149</v>
      </c>
      <c r="K561" s="87" t="s">
        <v>2150</v>
      </c>
      <c r="L561" s="41"/>
      <c r="M561" s="38"/>
      <c r="N561" s="41"/>
      <c r="O561" s="73">
        <v>7</v>
      </c>
      <c r="P561" s="73">
        <v>8</v>
      </c>
      <c r="Q561" s="73">
        <v>8</v>
      </c>
      <c r="R561" s="73">
        <v>8</v>
      </c>
      <c r="S561" s="73">
        <v>1</v>
      </c>
      <c r="T561" s="73">
        <v>24</v>
      </c>
      <c r="U561" s="73">
        <v>1</v>
      </c>
      <c r="V561" s="38" t="s">
        <v>2151</v>
      </c>
      <c r="W561" s="38" t="s">
        <v>2152</v>
      </c>
      <c r="X561" s="46" t="s">
        <v>2123</v>
      </c>
      <c r="Y561" s="38" t="s">
        <v>2124</v>
      </c>
      <c r="Z561" s="104" t="s">
        <v>2125</v>
      </c>
      <c r="AA561" s="38"/>
      <c r="AB561" s="38"/>
      <c r="AC561" s="38"/>
      <c r="AD561" s="38"/>
      <c r="AE561" s="38"/>
      <c r="AF561" s="38"/>
    </row>
    <row r="562" spans="1:32" ht="200.1" customHeight="1">
      <c r="A562" s="33">
        <v>557</v>
      </c>
      <c r="B562" s="34">
        <v>20</v>
      </c>
      <c r="C562" s="74" t="s">
        <v>2116</v>
      </c>
      <c r="D562" s="75"/>
      <c r="E562" s="76" t="s">
        <v>2153</v>
      </c>
      <c r="F562" s="46" t="s">
        <v>2154</v>
      </c>
      <c r="G562" s="87">
        <v>27</v>
      </c>
      <c r="H562" s="88"/>
      <c r="I562" s="87" t="s">
        <v>2128</v>
      </c>
      <c r="J562" s="87" t="s">
        <v>2155</v>
      </c>
      <c r="K562" s="87"/>
      <c r="L562" s="41"/>
      <c r="M562" s="38"/>
      <c r="N562" s="41"/>
      <c r="O562" s="73">
        <v>3</v>
      </c>
      <c r="P562" s="73">
        <v>13</v>
      </c>
      <c r="Q562" s="73">
        <v>1</v>
      </c>
      <c r="R562" s="73">
        <v>3</v>
      </c>
      <c r="S562" s="73">
        <v>2</v>
      </c>
      <c r="T562" s="73">
        <v>7</v>
      </c>
      <c r="U562" s="73">
        <v>4</v>
      </c>
      <c r="V562" s="38" t="s">
        <v>2156</v>
      </c>
      <c r="W562" s="38" t="s">
        <v>2145</v>
      </c>
      <c r="X562" s="46" t="s">
        <v>2123</v>
      </c>
      <c r="Y562" s="38" t="s">
        <v>2124</v>
      </c>
      <c r="Z562" s="104" t="s">
        <v>2125</v>
      </c>
      <c r="AA562" s="38"/>
      <c r="AB562" s="38"/>
      <c r="AC562" s="38"/>
      <c r="AD562" s="38"/>
      <c r="AE562" s="38"/>
      <c r="AF562" s="38"/>
    </row>
    <row r="563" spans="1:32" ht="200.1" customHeight="1">
      <c r="A563" s="33">
        <v>558</v>
      </c>
      <c r="B563" s="34">
        <v>20</v>
      </c>
      <c r="C563" s="74" t="s">
        <v>2116</v>
      </c>
      <c r="D563" s="75"/>
      <c r="E563" s="76" t="s">
        <v>2157</v>
      </c>
      <c r="F563" s="46" t="s">
        <v>2154</v>
      </c>
      <c r="G563" s="87">
        <v>15</v>
      </c>
      <c r="H563" s="88"/>
      <c r="I563" s="87" t="s">
        <v>2128</v>
      </c>
      <c r="J563" s="87" t="s">
        <v>2158</v>
      </c>
      <c r="K563" s="87"/>
      <c r="L563" s="41"/>
      <c r="M563" s="38"/>
      <c r="N563" s="41"/>
      <c r="O563" s="73">
        <v>7</v>
      </c>
      <c r="P563" s="73">
        <v>8</v>
      </c>
      <c r="Q563" s="73">
        <v>2</v>
      </c>
      <c r="R563" s="73">
        <v>2</v>
      </c>
      <c r="S563" s="73">
        <v>0</v>
      </c>
      <c r="T563" s="73">
        <v>3</v>
      </c>
      <c r="U563" s="73">
        <v>0</v>
      </c>
      <c r="V563" s="38"/>
      <c r="W563" s="38" t="s">
        <v>2159</v>
      </c>
      <c r="X563" s="46" t="s">
        <v>2123</v>
      </c>
      <c r="Y563" s="38" t="s">
        <v>2124</v>
      </c>
      <c r="Z563" s="104" t="s">
        <v>2125</v>
      </c>
      <c r="AA563" s="38"/>
      <c r="AB563" s="38"/>
      <c r="AC563" s="38"/>
      <c r="AD563" s="38"/>
      <c r="AE563" s="38"/>
      <c r="AF563" s="38"/>
    </row>
    <row r="564" spans="1:32" ht="200.1" customHeight="1">
      <c r="A564" s="33">
        <v>559</v>
      </c>
      <c r="B564" s="34">
        <v>20</v>
      </c>
      <c r="C564" s="74" t="s">
        <v>2116</v>
      </c>
      <c r="D564" s="75"/>
      <c r="E564" s="76" t="s">
        <v>2160</v>
      </c>
      <c r="F564" s="46" t="s">
        <v>2161</v>
      </c>
      <c r="G564" s="87">
        <v>35</v>
      </c>
      <c r="H564" s="88"/>
      <c r="I564" s="87" t="s">
        <v>2162</v>
      </c>
      <c r="J564" s="87" t="s">
        <v>2163</v>
      </c>
      <c r="K564" s="87" t="s">
        <v>2164</v>
      </c>
      <c r="L564" s="41"/>
      <c r="M564" s="38"/>
      <c r="N564" s="41"/>
      <c r="O564" s="73">
        <v>0</v>
      </c>
      <c r="P564" s="73">
        <v>4</v>
      </c>
      <c r="Q564" s="73">
        <v>22</v>
      </c>
      <c r="R564" s="73">
        <v>5</v>
      </c>
      <c r="S564" s="73">
        <v>0</v>
      </c>
      <c r="T564" s="73">
        <v>12</v>
      </c>
      <c r="U564" s="73">
        <v>1</v>
      </c>
      <c r="V564" s="38" t="s">
        <v>1188</v>
      </c>
      <c r="W564" s="38" t="s">
        <v>2145</v>
      </c>
      <c r="X564" s="46" t="s">
        <v>2123</v>
      </c>
      <c r="Y564" s="38" t="s">
        <v>2124</v>
      </c>
      <c r="Z564" s="104" t="s">
        <v>2125</v>
      </c>
      <c r="AA564" s="38"/>
      <c r="AB564" s="38"/>
      <c r="AC564" s="38"/>
      <c r="AD564" s="38"/>
      <c r="AE564" s="38"/>
      <c r="AF564" s="38"/>
    </row>
    <row r="565" spans="1:32" ht="200.1" customHeight="1">
      <c r="A565" s="33">
        <v>560</v>
      </c>
      <c r="B565" s="34">
        <v>20</v>
      </c>
      <c r="C565" s="74" t="s">
        <v>2116</v>
      </c>
      <c r="D565" s="75"/>
      <c r="E565" s="76" t="s">
        <v>2165</v>
      </c>
      <c r="F565" s="46" t="s">
        <v>2142</v>
      </c>
      <c r="G565" s="87">
        <v>30</v>
      </c>
      <c r="H565" s="88"/>
      <c r="I565" s="87" t="s">
        <v>2128</v>
      </c>
      <c r="J565" s="87" t="s">
        <v>2166</v>
      </c>
      <c r="K565" s="87"/>
      <c r="L565" s="41"/>
      <c r="M565" s="38"/>
      <c r="N565" s="41"/>
      <c r="O565" s="73">
        <v>1</v>
      </c>
      <c r="P565" s="73">
        <v>8</v>
      </c>
      <c r="Q565" s="73">
        <v>8</v>
      </c>
      <c r="R565" s="73">
        <v>1</v>
      </c>
      <c r="S565" s="73">
        <v>0</v>
      </c>
      <c r="T565" s="73">
        <v>14</v>
      </c>
      <c r="U565" s="73">
        <v>2</v>
      </c>
      <c r="V565" s="38" t="s">
        <v>2167</v>
      </c>
      <c r="W565" s="38" t="s">
        <v>2145</v>
      </c>
      <c r="X565" s="46" t="s">
        <v>2123</v>
      </c>
      <c r="Y565" s="38" t="s">
        <v>2124</v>
      </c>
      <c r="Z565" s="104" t="s">
        <v>2125</v>
      </c>
      <c r="AA565" s="38"/>
      <c r="AB565" s="38"/>
      <c r="AC565" s="38"/>
      <c r="AD565" s="38"/>
      <c r="AE565" s="38"/>
      <c r="AF565" s="38"/>
    </row>
    <row r="566" spans="1:32" ht="200.1" customHeight="1">
      <c r="A566" s="33">
        <v>561</v>
      </c>
      <c r="B566" s="34">
        <v>20</v>
      </c>
      <c r="C566" s="74" t="s">
        <v>2116</v>
      </c>
      <c r="D566" s="75"/>
      <c r="E566" s="76" t="s">
        <v>2168</v>
      </c>
      <c r="F566" s="46" t="s">
        <v>2169</v>
      </c>
      <c r="G566" s="87">
        <v>53</v>
      </c>
      <c r="H566" s="88"/>
      <c r="I566" s="87" t="s">
        <v>2170</v>
      </c>
      <c r="J566" s="87" t="s">
        <v>2171</v>
      </c>
      <c r="K566" s="87" t="s">
        <v>2172</v>
      </c>
      <c r="L566" s="41"/>
      <c r="M566" s="38"/>
      <c r="N566" s="41"/>
      <c r="O566" s="73">
        <v>7</v>
      </c>
      <c r="P566" s="73">
        <v>29</v>
      </c>
      <c r="Q566" s="73">
        <v>13</v>
      </c>
      <c r="R566" s="73">
        <v>6</v>
      </c>
      <c r="S566" s="73">
        <v>0</v>
      </c>
      <c r="T566" s="73">
        <v>14</v>
      </c>
      <c r="U566" s="73">
        <v>0</v>
      </c>
      <c r="V566" s="38"/>
      <c r="W566" s="38" t="s">
        <v>2173</v>
      </c>
      <c r="X566" s="46" t="s">
        <v>2123</v>
      </c>
      <c r="Y566" s="38" t="s">
        <v>2124</v>
      </c>
      <c r="Z566" s="104" t="s">
        <v>2125</v>
      </c>
      <c r="AA566" s="38"/>
      <c r="AB566" s="38"/>
      <c r="AC566" s="38"/>
      <c r="AD566" s="38"/>
      <c r="AE566" s="38"/>
      <c r="AF566" s="38"/>
    </row>
    <row r="567" spans="1:32" ht="50.1" customHeight="1">
      <c r="A567" s="33">
        <v>562</v>
      </c>
      <c r="B567" s="34">
        <v>20</v>
      </c>
      <c r="C567" s="74" t="s">
        <v>2116</v>
      </c>
      <c r="D567" s="75"/>
      <c r="E567" s="76" t="s">
        <v>2174</v>
      </c>
      <c r="F567" s="46" t="s">
        <v>2142</v>
      </c>
      <c r="G567" s="105"/>
      <c r="H567" s="88"/>
      <c r="I567" s="87"/>
      <c r="J567" s="87"/>
      <c r="K567" s="87"/>
      <c r="L567" s="41"/>
      <c r="M567" s="38"/>
      <c r="N567" s="41"/>
      <c r="O567" s="73"/>
      <c r="P567" s="73"/>
      <c r="Q567" s="73"/>
      <c r="R567" s="73"/>
      <c r="S567" s="73"/>
      <c r="T567" s="73"/>
      <c r="U567" s="73"/>
      <c r="V567" s="38"/>
      <c r="W567" s="38" t="s">
        <v>36</v>
      </c>
      <c r="X567" s="38"/>
      <c r="Y567" s="38"/>
      <c r="Z567" s="38"/>
      <c r="AA567" s="38"/>
      <c r="AB567" s="38"/>
      <c r="AC567" s="38"/>
      <c r="AD567" s="38"/>
      <c r="AE567" s="38"/>
      <c r="AF567" s="38"/>
    </row>
    <row r="568" spans="1:32" ht="200.1" customHeight="1">
      <c r="A568" s="33">
        <v>563</v>
      </c>
      <c r="B568" s="101">
        <v>21</v>
      </c>
      <c r="C568" s="102" t="s">
        <v>2175</v>
      </c>
      <c r="D568" s="103"/>
      <c r="E568" s="56" t="s">
        <v>2176</v>
      </c>
      <c r="F568" s="38" t="s">
        <v>2177</v>
      </c>
      <c r="G568" s="39">
        <v>84</v>
      </c>
      <c r="H568" s="40" t="s">
        <v>555</v>
      </c>
      <c r="I568" s="39" t="s">
        <v>2178</v>
      </c>
      <c r="J568" s="39" t="s">
        <v>2179</v>
      </c>
      <c r="K568" s="39" t="s">
        <v>2180</v>
      </c>
      <c r="L568" s="38" t="s">
        <v>2181</v>
      </c>
      <c r="M568" s="42" t="s">
        <v>1893</v>
      </c>
      <c r="N568" s="38" t="s">
        <v>1758</v>
      </c>
      <c r="O568" s="43">
        <v>9</v>
      </c>
      <c r="P568" s="43">
        <v>9</v>
      </c>
      <c r="Q568" s="43">
        <v>22</v>
      </c>
      <c r="R568" s="43">
        <v>38</v>
      </c>
      <c r="S568" s="43">
        <v>1</v>
      </c>
      <c r="T568" s="43">
        <v>5</v>
      </c>
      <c r="U568" s="43"/>
      <c r="V568" s="42"/>
      <c r="W568" s="42" t="s">
        <v>2182</v>
      </c>
      <c r="X568" s="42" t="s">
        <v>2183</v>
      </c>
      <c r="Y568" s="42" t="s">
        <v>2184</v>
      </c>
      <c r="Z568" s="42"/>
      <c r="AA568" s="42"/>
      <c r="AB568" s="42"/>
      <c r="AC568" s="42"/>
      <c r="AD568" s="42"/>
      <c r="AE568" s="42"/>
      <c r="AF568" s="42"/>
    </row>
    <row r="569" spans="1:32" ht="200.1" customHeight="1">
      <c r="A569" s="33">
        <v>564</v>
      </c>
      <c r="B569" s="101">
        <v>21</v>
      </c>
      <c r="C569" s="102" t="s">
        <v>2175</v>
      </c>
      <c r="D569" s="103"/>
      <c r="E569" s="56" t="s">
        <v>2185</v>
      </c>
      <c r="F569" s="38" t="s">
        <v>2186</v>
      </c>
      <c r="G569" s="39">
        <v>15</v>
      </c>
      <c r="H569" s="40" t="s">
        <v>555</v>
      </c>
      <c r="I569" s="39" t="s">
        <v>2187</v>
      </c>
      <c r="J569" s="39" t="s">
        <v>2188</v>
      </c>
      <c r="K569" s="39" t="s">
        <v>2189</v>
      </c>
      <c r="L569" s="38" t="s">
        <v>1714</v>
      </c>
      <c r="M569" s="42" t="s">
        <v>2190</v>
      </c>
      <c r="N569" s="38" t="s">
        <v>1758</v>
      </c>
      <c r="O569" s="43">
        <v>7</v>
      </c>
      <c r="P569" s="43"/>
      <c r="Q569" s="43">
        <v>3</v>
      </c>
      <c r="R569" s="43">
        <v>3</v>
      </c>
      <c r="S569" s="43"/>
      <c r="T569" s="43">
        <v>2</v>
      </c>
      <c r="U569" s="43"/>
      <c r="V569" s="42"/>
      <c r="W569" s="42" t="s">
        <v>2191</v>
      </c>
      <c r="X569" s="42" t="s">
        <v>2183</v>
      </c>
      <c r="Y569" s="42" t="s">
        <v>2184</v>
      </c>
      <c r="Z569" s="42"/>
      <c r="AA569" s="42"/>
      <c r="AB569" s="42"/>
      <c r="AC569" s="42"/>
      <c r="AD569" s="42"/>
      <c r="AE569" s="42"/>
      <c r="AF569" s="42"/>
    </row>
    <row r="570" spans="1:32" ht="200.1" customHeight="1">
      <c r="A570" s="33">
        <v>565</v>
      </c>
      <c r="B570" s="101">
        <v>21</v>
      </c>
      <c r="C570" s="102" t="s">
        <v>2175</v>
      </c>
      <c r="D570" s="103"/>
      <c r="E570" s="56" t="s">
        <v>2192</v>
      </c>
      <c r="F570" s="38" t="s">
        <v>2193</v>
      </c>
      <c r="G570" s="39">
        <v>4</v>
      </c>
      <c r="H570" s="40" t="s">
        <v>555</v>
      </c>
      <c r="I570" s="39" t="s">
        <v>1931</v>
      </c>
      <c r="J570" s="39" t="s">
        <v>2179</v>
      </c>
      <c r="K570" s="39" t="s">
        <v>2194</v>
      </c>
      <c r="L570" s="38" t="s">
        <v>2195</v>
      </c>
      <c r="M570" s="42" t="s">
        <v>2195</v>
      </c>
      <c r="N570" s="38" t="s">
        <v>1758</v>
      </c>
      <c r="O570" s="43">
        <v>2</v>
      </c>
      <c r="P570" s="43"/>
      <c r="Q570" s="43"/>
      <c r="R570" s="43"/>
      <c r="S570" s="43"/>
      <c r="T570" s="43">
        <v>2</v>
      </c>
      <c r="U570" s="43"/>
      <c r="V570" s="42"/>
      <c r="W570" s="42" t="s">
        <v>2196</v>
      </c>
      <c r="X570" s="42" t="s">
        <v>2183</v>
      </c>
      <c r="Y570" s="42" t="s">
        <v>2184</v>
      </c>
      <c r="Z570" s="42"/>
      <c r="AA570" s="42"/>
      <c r="AB570" s="42"/>
      <c r="AC570" s="42"/>
      <c r="AD570" s="42"/>
      <c r="AE570" s="42"/>
      <c r="AF570" s="42"/>
    </row>
    <row r="571" spans="1:32" ht="200.1" customHeight="1">
      <c r="A571" s="33">
        <v>566</v>
      </c>
      <c r="B571" s="101">
        <v>21</v>
      </c>
      <c r="C571" s="102" t="s">
        <v>2175</v>
      </c>
      <c r="D571" s="103"/>
      <c r="E571" s="56" t="s">
        <v>2197</v>
      </c>
      <c r="F571" s="38" t="s">
        <v>2198</v>
      </c>
      <c r="G571" s="39">
        <v>16</v>
      </c>
      <c r="H571" s="40" t="s">
        <v>555</v>
      </c>
      <c r="I571" s="39" t="s">
        <v>1931</v>
      </c>
      <c r="J571" s="39" t="s">
        <v>2199</v>
      </c>
      <c r="K571" s="39" t="s">
        <v>2200</v>
      </c>
      <c r="L571" s="38" t="s">
        <v>2201</v>
      </c>
      <c r="M571" s="42" t="s">
        <v>2202</v>
      </c>
      <c r="N571" s="38" t="s">
        <v>1758</v>
      </c>
      <c r="O571" s="43">
        <v>1</v>
      </c>
      <c r="P571" s="43"/>
      <c r="Q571" s="43">
        <v>4</v>
      </c>
      <c r="R571" s="43"/>
      <c r="S571" s="43">
        <v>1</v>
      </c>
      <c r="T571" s="43">
        <v>10</v>
      </c>
      <c r="U571" s="43"/>
      <c r="V571" s="42"/>
      <c r="W571" s="42" t="s">
        <v>2203</v>
      </c>
      <c r="X571" s="42" t="s">
        <v>2183</v>
      </c>
      <c r="Y571" s="42" t="s">
        <v>2184</v>
      </c>
      <c r="Z571" s="42"/>
      <c r="AA571" s="42"/>
      <c r="AB571" s="42"/>
      <c r="AC571" s="42"/>
      <c r="AD571" s="42"/>
      <c r="AE571" s="42"/>
      <c r="AF571" s="42"/>
    </row>
    <row r="572" spans="1:32" ht="200.1" customHeight="1">
      <c r="A572" s="33">
        <v>567</v>
      </c>
      <c r="B572" s="101">
        <v>21</v>
      </c>
      <c r="C572" s="102" t="s">
        <v>2175</v>
      </c>
      <c r="D572" s="103"/>
      <c r="E572" s="56" t="s">
        <v>2204</v>
      </c>
      <c r="F572" s="38" t="s">
        <v>2205</v>
      </c>
      <c r="G572" s="39">
        <v>15</v>
      </c>
      <c r="H572" s="40" t="s">
        <v>555</v>
      </c>
      <c r="I572" s="39" t="s">
        <v>2206</v>
      </c>
      <c r="J572" s="39" t="s">
        <v>2179</v>
      </c>
      <c r="K572" s="39" t="s">
        <v>2180</v>
      </c>
      <c r="L572" s="38" t="s">
        <v>2207</v>
      </c>
      <c r="M572" s="42" t="s">
        <v>2208</v>
      </c>
      <c r="N572" s="38" t="s">
        <v>2209</v>
      </c>
      <c r="O572" s="43">
        <v>4</v>
      </c>
      <c r="P572" s="43">
        <v>2</v>
      </c>
      <c r="Q572" s="43">
        <v>1</v>
      </c>
      <c r="R572" s="43">
        <v>5</v>
      </c>
      <c r="S572" s="43">
        <v>1</v>
      </c>
      <c r="T572" s="43">
        <v>1</v>
      </c>
      <c r="U572" s="43">
        <v>1</v>
      </c>
      <c r="V572" s="42" t="s">
        <v>2210</v>
      </c>
      <c r="W572" s="42" t="s">
        <v>2211</v>
      </c>
      <c r="X572" s="42" t="s">
        <v>2183</v>
      </c>
      <c r="Y572" s="42" t="s">
        <v>2184</v>
      </c>
      <c r="Z572" s="42"/>
      <c r="AA572" s="42"/>
      <c r="AB572" s="42"/>
      <c r="AC572" s="42"/>
      <c r="AD572" s="42"/>
      <c r="AE572" s="42"/>
      <c r="AF572" s="42"/>
    </row>
    <row r="573" spans="1:32" ht="200.1" customHeight="1">
      <c r="A573" s="33">
        <v>568</v>
      </c>
      <c r="B573" s="101">
        <v>21</v>
      </c>
      <c r="C573" s="102" t="s">
        <v>2175</v>
      </c>
      <c r="D573" s="103"/>
      <c r="E573" s="56" t="s">
        <v>2212</v>
      </c>
      <c r="F573" s="38" t="s">
        <v>2213</v>
      </c>
      <c r="G573" s="39">
        <v>7</v>
      </c>
      <c r="H573" s="40" t="s">
        <v>555</v>
      </c>
      <c r="I573" s="39" t="s">
        <v>1931</v>
      </c>
      <c r="J573" s="39" t="s">
        <v>2179</v>
      </c>
      <c r="K573" s="39" t="s">
        <v>2214</v>
      </c>
      <c r="L573" s="38" t="s">
        <v>1714</v>
      </c>
      <c r="M573" s="42" t="s">
        <v>1683</v>
      </c>
      <c r="N573" s="38" t="s">
        <v>2209</v>
      </c>
      <c r="O573" s="43"/>
      <c r="P573" s="43">
        <v>2</v>
      </c>
      <c r="Q573" s="43">
        <v>2</v>
      </c>
      <c r="R573" s="43"/>
      <c r="S573" s="43"/>
      <c r="T573" s="43">
        <v>3</v>
      </c>
      <c r="U573" s="43"/>
      <c r="V573" s="42"/>
      <c r="W573" s="42" t="s">
        <v>2215</v>
      </c>
      <c r="X573" s="42" t="s">
        <v>2183</v>
      </c>
      <c r="Y573" s="42" t="s">
        <v>2184</v>
      </c>
      <c r="Z573" s="42"/>
      <c r="AA573" s="42"/>
      <c r="AB573" s="42"/>
      <c r="AC573" s="42"/>
      <c r="AD573" s="42"/>
      <c r="AE573" s="42"/>
      <c r="AF573" s="42"/>
    </row>
    <row r="574" spans="1:32" ht="200.1" customHeight="1">
      <c r="A574" s="33">
        <v>569</v>
      </c>
      <c r="B574" s="101">
        <v>21</v>
      </c>
      <c r="C574" s="102" t="s">
        <v>2175</v>
      </c>
      <c r="D574" s="103"/>
      <c r="E574" s="56" t="s">
        <v>1265</v>
      </c>
      <c r="F574" s="38" t="s">
        <v>2216</v>
      </c>
      <c r="G574" s="39">
        <v>55</v>
      </c>
      <c r="H574" s="40" t="s">
        <v>555</v>
      </c>
      <c r="I574" s="39" t="s">
        <v>1905</v>
      </c>
      <c r="J574" s="39" t="s">
        <v>2217</v>
      </c>
      <c r="K574" s="39" t="s">
        <v>2189</v>
      </c>
      <c r="L574" s="38" t="s">
        <v>2218</v>
      </c>
      <c r="M574" s="42" t="s">
        <v>2219</v>
      </c>
      <c r="N574" s="38" t="s">
        <v>2220</v>
      </c>
      <c r="O574" s="43">
        <v>8</v>
      </c>
      <c r="P574" s="43">
        <v>7</v>
      </c>
      <c r="Q574" s="43">
        <v>15</v>
      </c>
      <c r="R574" s="43">
        <v>18</v>
      </c>
      <c r="S574" s="43">
        <v>3</v>
      </c>
      <c r="T574" s="43">
        <v>3</v>
      </c>
      <c r="U574" s="43">
        <v>1</v>
      </c>
      <c r="V574" s="42" t="s">
        <v>2221</v>
      </c>
      <c r="W574" s="42" t="s">
        <v>2222</v>
      </c>
      <c r="X574" s="42" t="s">
        <v>2183</v>
      </c>
      <c r="Y574" s="42" t="s">
        <v>2184</v>
      </c>
      <c r="Z574" s="42"/>
      <c r="AA574" s="42"/>
      <c r="AB574" s="42"/>
      <c r="AC574" s="42"/>
      <c r="AD574" s="42"/>
      <c r="AE574" s="42"/>
      <c r="AF574" s="42"/>
    </row>
    <row r="575" spans="1:32" ht="200.1" customHeight="1">
      <c r="A575" s="33">
        <v>570</v>
      </c>
      <c r="B575" s="101">
        <v>21</v>
      </c>
      <c r="C575" s="102" t="s">
        <v>2175</v>
      </c>
      <c r="D575" s="103"/>
      <c r="E575" s="56" t="s">
        <v>2223</v>
      </c>
      <c r="F575" s="38" t="s">
        <v>2224</v>
      </c>
      <c r="G575" s="39">
        <v>6</v>
      </c>
      <c r="H575" s="40" t="s">
        <v>555</v>
      </c>
      <c r="I575" s="39" t="s">
        <v>1898</v>
      </c>
      <c r="J575" s="39" t="s">
        <v>2225</v>
      </c>
      <c r="K575" s="39" t="s">
        <v>2226</v>
      </c>
      <c r="L575" s="38" t="s">
        <v>1714</v>
      </c>
      <c r="M575" s="42" t="s">
        <v>1683</v>
      </c>
      <c r="N575" s="38" t="s">
        <v>2209</v>
      </c>
      <c r="O575" s="43">
        <v>3</v>
      </c>
      <c r="P575" s="43">
        <v>1</v>
      </c>
      <c r="Q575" s="43"/>
      <c r="R575" s="43"/>
      <c r="S575" s="43"/>
      <c r="T575" s="43">
        <v>2</v>
      </c>
      <c r="U575" s="43"/>
      <c r="V575" s="42"/>
      <c r="W575" s="42" t="s">
        <v>2227</v>
      </c>
      <c r="X575" s="42" t="s">
        <v>2183</v>
      </c>
      <c r="Y575" s="42" t="s">
        <v>2184</v>
      </c>
      <c r="Z575" s="42"/>
      <c r="AA575" s="42"/>
      <c r="AB575" s="42"/>
      <c r="AC575" s="42"/>
      <c r="AD575" s="42"/>
      <c r="AE575" s="42"/>
      <c r="AF575" s="42"/>
    </row>
    <row r="576" spans="1:32" ht="50.1" customHeight="1">
      <c r="A576" s="33">
        <v>571</v>
      </c>
      <c r="B576" s="101">
        <v>21</v>
      </c>
      <c r="C576" s="102" t="s">
        <v>2175</v>
      </c>
      <c r="D576" s="103"/>
      <c r="E576" s="56" t="s">
        <v>2228</v>
      </c>
      <c r="F576" s="38" t="s">
        <v>2229</v>
      </c>
      <c r="G576" s="39">
        <f>G568+G569+G570+G571+G572+G573+G574+G575</f>
        <v>202</v>
      </c>
      <c r="H576" s="40" t="s">
        <v>2230</v>
      </c>
      <c r="I576" s="39" t="s">
        <v>1905</v>
      </c>
      <c r="J576" s="39" t="s">
        <v>2231</v>
      </c>
      <c r="K576" s="39" t="s">
        <v>2232</v>
      </c>
      <c r="L576" s="38" t="s">
        <v>2233</v>
      </c>
      <c r="M576" s="69" t="s">
        <v>2231</v>
      </c>
      <c r="N576" s="38" t="s">
        <v>2231</v>
      </c>
      <c r="O576" s="43">
        <f t="shared" ref="O576:U576" si="24">SUM(O568:O575)+O577</f>
        <v>34</v>
      </c>
      <c r="P576" s="43">
        <f t="shared" si="24"/>
        <v>21</v>
      </c>
      <c r="Q576" s="43">
        <f t="shared" si="24"/>
        <v>53</v>
      </c>
      <c r="R576" s="43">
        <f t="shared" si="24"/>
        <v>67</v>
      </c>
      <c r="S576" s="43">
        <f t="shared" si="24"/>
        <v>6</v>
      </c>
      <c r="T576" s="43">
        <f t="shared" si="24"/>
        <v>31</v>
      </c>
      <c r="U576" s="43">
        <f t="shared" si="24"/>
        <v>2</v>
      </c>
      <c r="V576" s="42"/>
      <c r="W576" s="42" t="s">
        <v>36</v>
      </c>
      <c r="X576" s="42"/>
      <c r="Y576" s="42"/>
      <c r="Z576" s="42"/>
      <c r="AA576" s="42"/>
      <c r="AB576" s="42"/>
      <c r="AC576" s="42"/>
      <c r="AD576" s="42"/>
      <c r="AE576" s="42"/>
      <c r="AF576" s="42"/>
    </row>
    <row r="577" spans="1:32" ht="200.1" customHeight="1">
      <c r="A577" s="33">
        <v>572</v>
      </c>
      <c r="B577" s="101">
        <v>21</v>
      </c>
      <c r="C577" s="102" t="s">
        <v>2175</v>
      </c>
      <c r="D577" s="103"/>
      <c r="E577" s="56" t="s">
        <v>2234</v>
      </c>
      <c r="F577" s="38" t="s">
        <v>2235</v>
      </c>
      <c r="G577" s="39">
        <v>12</v>
      </c>
      <c r="H577" s="40" t="s">
        <v>2236</v>
      </c>
      <c r="I577" s="39" t="s">
        <v>2237</v>
      </c>
      <c r="J577" s="39" t="s">
        <v>2179</v>
      </c>
      <c r="K577" s="39" t="s">
        <v>2238</v>
      </c>
      <c r="L577" s="38" t="s">
        <v>2239</v>
      </c>
      <c r="M577" s="69" t="s">
        <v>1893</v>
      </c>
      <c r="N577" s="38" t="s">
        <v>1723</v>
      </c>
      <c r="O577" s="43"/>
      <c r="P577" s="43"/>
      <c r="Q577" s="43">
        <v>6</v>
      </c>
      <c r="R577" s="43">
        <v>3</v>
      </c>
      <c r="S577" s="43"/>
      <c r="T577" s="43">
        <v>3</v>
      </c>
      <c r="U577" s="43"/>
      <c r="V577" s="42"/>
      <c r="W577" s="42" t="s">
        <v>2240</v>
      </c>
      <c r="X577" s="42" t="s">
        <v>2183</v>
      </c>
      <c r="Y577" s="42" t="s">
        <v>2184</v>
      </c>
      <c r="Z577" s="42"/>
      <c r="AA577" s="42"/>
      <c r="AB577" s="42"/>
      <c r="AC577" s="42"/>
      <c r="AD577" s="42"/>
      <c r="AE577" s="42"/>
      <c r="AF577" s="42"/>
    </row>
    <row r="578" spans="1:32" ht="150" customHeight="1">
      <c r="A578" s="33">
        <v>573</v>
      </c>
      <c r="B578" s="34">
        <v>22</v>
      </c>
      <c r="C578" s="65" t="s">
        <v>2241</v>
      </c>
      <c r="D578" s="36"/>
      <c r="E578" s="37" t="s">
        <v>1059</v>
      </c>
      <c r="F578" s="56" t="s">
        <v>2242</v>
      </c>
      <c r="G578" s="39">
        <v>33</v>
      </c>
      <c r="H578" s="40"/>
      <c r="I578" s="39" t="s">
        <v>2243</v>
      </c>
      <c r="J578" s="73"/>
      <c r="K578" s="39" t="s">
        <v>2244</v>
      </c>
      <c r="L578" s="42" t="s">
        <v>2245</v>
      </c>
      <c r="M578" s="38"/>
      <c r="N578" s="41" t="s">
        <v>462</v>
      </c>
      <c r="O578" s="43">
        <v>7</v>
      </c>
      <c r="P578" s="43">
        <v>5</v>
      </c>
      <c r="Q578" s="43">
        <v>9</v>
      </c>
      <c r="R578" s="43">
        <v>5</v>
      </c>
      <c r="S578" s="43"/>
      <c r="T578" s="43">
        <v>7</v>
      </c>
      <c r="U578" s="43"/>
      <c r="V578" s="42"/>
      <c r="W578" s="42" t="s">
        <v>2246</v>
      </c>
      <c r="X578" s="42" t="s">
        <v>2247</v>
      </c>
      <c r="Y578" s="38" t="s">
        <v>2248</v>
      </c>
      <c r="Z578" s="42" t="str">
        <f>HYPERLINK("#", "http://www.city.iruma.saitama.jp/shisei/sangyo/1004230.html")</f>
        <v>http://www.city.iruma.saitama.jp/shisei/sangyo/1004230.html</v>
      </c>
      <c r="AA578" s="42"/>
      <c r="AB578" s="42"/>
      <c r="AC578" s="42"/>
      <c r="AD578" s="42"/>
      <c r="AE578" s="42"/>
      <c r="AF578" s="42"/>
    </row>
    <row r="579" spans="1:32" ht="150" customHeight="1">
      <c r="A579" s="33">
        <v>574</v>
      </c>
      <c r="B579" s="34">
        <v>22</v>
      </c>
      <c r="C579" s="65" t="s">
        <v>2241</v>
      </c>
      <c r="D579" s="36"/>
      <c r="E579" s="37" t="s">
        <v>2249</v>
      </c>
      <c r="F579" s="56" t="s">
        <v>2250</v>
      </c>
      <c r="G579" s="39">
        <v>68</v>
      </c>
      <c r="H579" s="40" t="s">
        <v>2251</v>
      </c>
      <c r="I579" s="39" t="s">
        <v>2252</v>
      </c>
      <c r="J579" s="39"/>
      <c r="K579" s="39" t="s">
        <v>2253</v>
      </c>
      <c r="L579" s="42" t="s">
        <v>2254</v>
      </c>
      <c r="M579" s="42" t="s">
        <v>2255</v>
      </c>
      <c r="N579" s="41" t="s">
        <v>2256</v>
      </c>
      <c r="O579" s="43">
        <v>3</v>
      </c>
      <c r="P579" s="43">
        <v>11</v>
      </c>
      <c r="Q579" s="43">
        <v>13</v>
      </c>
      <c r="R579" s="43">
        <v>15</v>
      </c>
      <c r="S579" s="43">
        <v>1</v>
      </c>
      <c r="T579" s="43">
        <v>25</v>
      </c>
      <c r="U579" s="43">
        <v>3</v>
      </c>
      <c r="V579" s="42" t="s">
        <v>2257</v>
      </c>
      <c r="W579" s="42" t="s">
        <v>2258</v>
      </c>
      <c r="X579" s="42" t="s">
        <v>2247</v>
      </c>
      <c r="Y579" s="38" t="s">
        <v>2248</v>
      </c>
      <c r="Z579" s="42" t="str">
        <f>HYPERLINK("#", "http://www.city.iruma.saitama.jp/shisei/sangyo/1004230.html")</f>
        <v>http://www.city.iruma.saitama.jp/shisei/sangyo/1004230.html</v>
      </c>
      <c r="AA579" s="42"/>
      <c r="AB579" s="42"/>
      <c r="AC579" s="42"/>
      <c r="AD579" s="42"/>
      <c r="AE579" s="42"/>
      <c r="AF579" s="42"/>
    </row>
    <row r="580" spans="1:32" ht="150" customHeight="1">
      <c r="A580" s="33">
        <v>575</v>
      </c>
      <c r="B580" s="34">
        <v>22</v>
      </c>
      <c r="C580" s="65" t="s">
        <v>2241</v>
      </c>
      <c r="D580" s="36"/>
      <c r="E580" s="37" t="s">
        <v>2259</v>
      </c>
      <c r="F580" s="56" t="s">
        <v>2260</v>
      </c>
      <c r="G580" s="39">
        <v>13</v>
      </c>
      <c r="H580" s="40"/>
      <c r="I580" s="39" t="s">
        <v>2261</v>
      </c>
      <c r="J580" s="39"/>
      <c r="K580" s="39" t="s">
        <v>2262</v>
      </c>
      <c r="L580" s="42"/>
      <c r="M580" s="42" t="s">
        <v>2263</v>
      </c>
      <c r="N580" s="41" t="s">
        <v>2264</v>
      </c>
      <c r="O580" s="43">
        <v>5</v>
      </c>
      <c r="P580" s="43"/>
      <c r="Q580" s="43">
        <v>3</v>
      </c>
      <c r="R580" s="43">
        <v>3</v>
      </c>
      <c r="S580" s="43"/>
      <c r="T580" s="43">
        <v>2</v>
      </c>
      <c r="U580" s="43"/>
      <c r="V580" s="42"/>
      <c r="W580" s="42" t="s">
        <v>2265</v>
      </c>
      <c r="X580" s="42" t="s">
        <v>2247</v>
      </c>
      <c r="Y580" s="38" t="s">
        <v>2248</v>
      </c>
      <c r="Z580" s="42" t="str">
        <f>HYPERLINK("#", "http://www.city.iruma.saitama.jp/shisei/sangyo/1004230.html")</f>
        <v>http://www.city.iruma.saitama.jp/shisei/sangyo/1004230.html</v>
      </c>
      <c r="AA580" s="42"/>
      <c r="AB580" s="42"/>
      <c r="AC580" s="42"/>
      <c r="AD580" s="42"/>
      <c r="AE580" s="42"/>
      <c r="AF580" s="42"/>
    </row>
    <row r="581" spans="1:32" ht="150" customHeight="1">
      <c r="A581" s="33">
        <v>576</v>
      </c>
      <c r="B581" s="34">
        <v>22</v>
      </c>
      <c r="C581" s="65" t="s">
        <v>2241</v>
      </c>
      <c r="D581" s="36"/>
      <c r="E581" s="37" t="s">
        <v>2266</v>
      </c>
      <c r="F581" s="56" t="s">
        <v>2267</v>
      </c>
      <c r="G581" s="39">
        <v>30</v>
      </c>
      <c r="H581" s="40">
        <v>37904</v>
      </c>
      <c r="I581" s="39" t="s">
        <v>2268</v>
      </c>
      <c r="J581" s="73"/>
      <c r="K581" s="55" t="s">
        <v>2269</v>
      </c>
      <c r="L581" s="42" t="s">
        <v>2270</v>
      </c>
      <c r="M581" s="42" t="s">
        <v>1683</v>
      </c>
      <c r="N581" s="41" t="s">
        <v>2271</v>
      </c>
      <c r="O581" s="43">
        <v>8</v>
      </c>
      <c r="P581" s="43">
        <v>2</v>
      </c>
      <c r="Q581" s="43">
        <v>3</v>
      </c>
      <c r="R581" s="43">
        <v>4</v>
      </c>
      <c r="S581" s="43"/>
      <c r="T581" s="43">
        <v>13</v>
      </c>
      <c r="U581" s="43"/>
      <c r="V581" s="42"/>
      <c r="W581" s="42" t="s">
        <v>2272</v>
      </c>
      <c r="X581" s="42" t="s">
        <v>2247</v>
      </c>
      <c r="Y581" s="38" t="s">
        <v>2248</v>
      </c>
      <c r="Z581" s="42" t="str">
        <f>HYPERLINK("#", "http://www.city.iruma.saitama.jp/shisei/sangyo/1004230.html")</f>
        <v>http://www.city.iruma.saitama.jp/shisei/sangyo/1004230.html</v>
      </c>
      <c r="AA581" s="42"/>
      <c r="AB581" s="42"/>
      <c r="AC581" s="42"/>
      <c r="AD581" s="42"/>
      <c r="AE581" s="42"/>
      <c r="AF581" s="42"/>
    </row>
    <row r="582" spans="1:32" ht="200.1" customHeight="1">
      <c r="A582" s="33">
        <v>577</v>
      </c>
      <c r="B582" s="34">
        <v>23</v>
      </c>
      <c r="C582" s="65" t="s">
        <v>2273</v>
      </c>
      <c r="D582" s="36"/>
      <c r="E582" s="37" t="s">
        <v>2274</v>
      </c>
      <c r="F582" s="56" t="s">
        <v>2275</v>
      </c>
      <c r="G582" s="39">
        <v>84</v>
      </c>
      <c r="H582" s="40"/>
      <c r="I582" s="39"/>
      <c r="J582" s="39"/>
      <c r="K582" s="39"/>
      <c r="L582" s="41"/>
      <c r="M582" s="38"/>
      <c r="N582" s="41" t="s">
        <v>2256</v>
      </c>
      <c r="O582" s="43"/>
      <c r="P582" s="43"/>
      <c r="Q582" s="43"/>
      <c r="R582" s="43"/>
      <c r="S582" s="43"/>
      <c r="T582" s="43"/>
      <c r="U582" s="43"/>
      <c r="V582" s="42"/>
      <c r="W582" s="42" t="s">
        <v>2276</v>
      </c>
      <c r="X582" s="38" t="s">
        <v>2277</v>
      </c>
      <c r="Y582" s="38" t="s">
        <v>2278</v>
      </c>
      <c r="Z582" s="38" t="str">
        <f t="shared" ref="Z582:Z589" si="25">HYPERLINK("#", "http://www.city.asaka.lg.jp/soshiki/13/kigyouikusei-soudan.html")</f>
        <v>http://www.city.asaka.lg.jp/soshiki/13/kigyouikusei-soudan.html</v>
      </c>
      <c r="AA582" s="38" t="s">
        <v>2279</v>
      </c>
      <c r="AB582" s="38" t="s">
        <v>2280</v>
      </c>
      <c r="AC582" s="91" t="str">
        <f t="shared" ref="AC582:AC589" si="26">HYPERLINK("#", "http://www.city.asaka.lg.jp/")</f>
        <v>http://www.city.asaka.lg.jp/</v>
      </c>
      <c r="AD582" s="38" t="s">
        <v>2281</v>
      </c>
      <c r="AE582" s="38" t="s">
        <v>2282</v>
      </c>
      <c r="AF582" s="38" t="str">
        <f t="shared" ref="AF582:AF589" si="27">HYPERLINK("#", "http://www.city.asaka.lg.jp/soshiki/13/shop-renovation.html")</f>
        <v>http://www.city.asaka.lg.jp/soshiki/13/shop-renovation.html</v>
      </c>
    </row>
    <row r="583" spans="1:32" ht="200.1" customHeight="1">
      <c r="A583" s="33">
        <v>578</v>
      </c>
      <c r="B583" s="34">
        <v>23</v>
      </c>
      <c r="C583" s="65" t="s">
        <v>2273</v>
      </c>
      <c r="D583" s="36"/>
      <c r="E583" s="37" t="s">
        <v>2283</v>
      </c>
      <c r="F583" s="56" t="s">
        <v>2284</v>
      </c>
      <c r="G583" s="39">
        <v>44</v>
      </c>
      <c r="H583" s="40"/>
      <c r="I583" s="39"/>
      <c r="J583" s="39"/>
      <c r="K583" s="39"/>
      <c r="L583" s="41"/>
      <c r="M583" s="38"/>
      <c r="N583" s="41" t="s">
        <v>2285</v>
      </c>
      <c r="O583" s="43"/>
      <c r="P583" s="43"/>
      <c r="Q583" s="43"/>
      <c r="R583" s="43"/>
      <c r="S583" s="43"/>
      <c r="T583" s="43"/>
      <c r="U583" s="43"/>
      <c r="V583" s="42"/>
      <c r="W583" s="42" t="s">
        <v>2286</v>
      </c>
      <c r="X583" s="38" t="s">
        <v>2277</v>
      </c>
      <c r="Y583" s="38" t="s">
        <v>2278</v>
      </c>
      <c r="Z583" s="38" t="str">
        <f t="shared" si="25"/>
        <v>http://www.city.asaka.lg.jp/soshiki/13/kigyouikusei-soudan.html</v>
      </c>
      <c r="AA583" s="38" t="s">
        <v>2279</v>
      </c>
      <c r="AB583" s="38" t="s">
        <v>2280</v>
      </c>
      <c r="AC583" s="38" t="str">
        <f t="shared" si="26"/>
        <v>http://www.city.asaka.lg.jp/</v>
      </c>
      <c r="AD583" s="38" t="s">
        <v>2281</v>
      </c>
      <c r="AE583" s="38" t="s">
        <v>2282</v>
      </c>
      <c r="AF583" s="38" t="str">
        <f t="shared" si="27"/>
        <v>http://www.city.asaka.lg.jp/soshiki/13/shop-renovation.html</v>
      </c>
    </row>
    <row r="584" spans="1:32" ht="200.1" customHeight="1">
      <c r="A584" s="33">
        <v>579</v>
      </c>
      <c r="B584" s="34">
        <v>23</v>
      </c>
      <c r="C584" s="65" t="s">
        <v>2273</v>
      </c>
      <c r="D584" s="36"/>
      <c r="E584" s="37" t="s">
        <v>2287</v>
      </c>
      <c r="F584" s="56" t="s">
        <v>2288</v>
      </c>
      <c r="G584" s="39">
        <v>10</v>
      </c>
      <c r="H584" s="40"/>
      <c r="I584" s="39"/>
      <c r="J584" s="39"/>
      <c r="K584" s="39"/>
      <c r="L584" s="41"/>
      <c r="M584" s="38"/>
      <c r="N584" s="41" t="s">
        <v>2289</v>
      </c>
      <c r="O584" s="43"/>
      <c r="P584" s="43"/>
      <c r="Q584" s="43"/>
      <c r="R584" s="43"/>
      <c r="S584" s="43"/>
      <c r="T584" s="43"/>
      <c r="U584" s="73"/>
      <c r="V584" s="42"/>
      <c r="W584" s="42" t="s">
        <v>2290</v>
      </c>
      <c r="X584" s="38" t="s">
        <v>2277</v>
      </c>
      <c r="Y584" s="38" t="s">
        <v>2278</v>
      </c>
      <c r="Z584" s="38" t="str">
        <f t="shared" si="25"/>
        <v>http://www.city.asaka.lg.jp/soshiki/13/kigyouikusei-soudan.html</v>
      </c>
      <c r="AA584" s="38" t="s">
        <v>2279</v>
      </c>
      <c r="AB584" s="38" t="s">
        <v>2280</v>
      </c>
      <c r="AC584" s="38" t="str">
        <f t="shared" si="26"/>
        <v>http://www.city.asaka.lg.jp/</v>
      </c>
      <c r="AD584" s="38" t="s">
        <v>2281</v>
      </c>
      <c r="AE584" s="38" t="s">
        <v>2282</v>
      </c>
      <c r="AF584" s="38" t="str">
        <f t="shared" si="27"/>
        <v>http://www.city.asaka.lg.jp/soshiki/13/shop-renovation.html</v>
      </c>
    </row>
    <row r="585" spans="1:32" ht="200.1" customHeight="1">
      <c r="A585" s="33">
        <v>580</v>
      </c>
      <c r="B585" s="34">
        <v>23</v>
      </c>
      <c r="C585" s="65" t="s">
        <v>2273</v>
      </c>
      <c r="D585" s="36"/>
      <c r="E585" s="37" t="s">
        <v>2291</v>
      </c>
      <c r="F585" s="56" t="s">
        <v>2292</v>
      </c>
      <c r="G585" s="39">
        <v>88</v>
      </c>
      <c r="H585" s="40"/>
      <c r="I585" s="39"/>
      <c r="J585" s="39"/>
      <c r="K585" s="39"/>
      <c r="L585" s="41"/>
      <c r="M585" s="38"/>
      <c r="N585" s="41" t="s">
        <v>2285</v>
      </c>
      <c r="O585" s="43"/>
      <c r="P585" s="43"/>
      <c r="Q585" s="43"/>
      <c r="R585" s="43"/>
      <c r="S585" s="43"/>
      <c r="T585" s="43"/>
      <c r="U585" s="43"/>
      <c r="V585" s="42"/>
      <c r="W585" s="42" t="s">
        <v>2293</v>
      </c>
      <c r="X585" s="38" t="s">
        <v>2277</v>
      </c>
      <c r="Y585" s="38" t="s">
        <v>2278</v>
      </c>
      <c r="Z585" s="38" t="str">
        <f t="shared" si="25"/>
        <v>http://www.city.asaka.lg.jp/soshiki/13/kigyouikusei-soudan.html</v>
      </c>
      <c r="AA585" s="38" t="s">
        <v>2279</v>
      </c>
      <c r="AB585" s="38" t="s">
        <v>2280</v>
      </c>
      <c r="AC585" s="38" t="str">
        <f t="shared" si="26"/>
        <v>http://www.city.asaka.lg.jp/</v>
      </c>
      <c r="AD585" s="38" t="s">
        <v>2281</v>
      </c>
      <c r="AE585" s="38" t="s">
        <v>2282</v>
      </c>
      <c r="AF585" s="38" t="str">
        <f t="shared" si="27"/>
        <v>http://www.city.asaka.lg.jp/soshiki/13/shop-renovation.html</v>
      </c>
    </row>
    <row r="586" spans="1:32" ht="200.1" customHeight="1">
      <c r="A586" s="33">
        <v>581</v>
      </c>
      <c r="B586" s="34">
        <v>23</v>
      </c>
      <c r="C586" s="65" t="s">
        <v>2273</v>
      </c>
      <c r="D586" s="36"/>
      <c r="E586" s="37" t="s">
        <v>2294</v>
      </c>
      <c r="F586" s="56" t="s">
        <v>2295</v>
      </c>
      <c r="G586" s="39">
        <v>75</v>
      </c>
      <c r="H586" s="40"/>
      <c r="I586" s="39"/>
      <c r="J586" s="39"/>
      <c r="K586" s="39"/>
      <c r="L586" s="41"/>
      <c r="M586" s="38"/>
      <c r="N586" s="41" t="s">
        <v>2285</v>
      </c>
      <c r="O586" s="43"/>
      <c r="P586" s="43"/>
      <c r="Q586" s="43"/>
      <c r="R586" s="43"/>
      <c r="S586" s="43"/>
      <c r="T586" s="43"/>
      <c r="U586" s="43"/>
      <c r="V586" s="42"/>
      <c r="W586" s="42" t="s">
        <v>2296</v>
      </c>
      <c r="X586" s="38" t="s">
        <v>2277</v>
      </c>
      <c r="Y586" s="38" t="s">
        <v>2278</v>
      </c>
      <c r="Z586" s="38" t="str">
        <f t="shared" si="25"/>
        <v>http://www.city.asaka.lg.jp/soshiki/13/kigyouikusei-soudan.html</v>
      </c>
      <c r="AA586" s="38" t="s">
        <v>2279</v>
      </c>
      <c r="AB586" s="38" t="s">
        <v>2280</v>
      </c>
      <c r="AC586" s="38" t="str">
        <f t="shared" si="26"/>
        <v>http://www.city.asaka.lg.jp/</v>
      </c>
      <c r="AD586" s="38" t="s">
        <v>2281</v>
      </c>
      <c r="AE586" s="38" t="s">
        <v>2282</v>
      </c>
      <c r="AF586" s="38" t="str">
        <f t="shared" si="27"/>
        <v>http://www.city.asaka.lg.jp/soshiki/13/shop-renovation.html</v>
      </c>
    </row>
    <row r="587" spans="1:32" ht="200.1" customHeight="1">
      <c r="A587" s="33">
        <v>582</v>
      </c>
      <c r="B587" s="34">
        <v>23</v>
      </c>
      <c r="C587" s="65" t="s">
        <v>2273</v>
      </c>
      <c r="D587" s="36"/>
      <c r="E587" s="37" t="s">
        <v>2297</v>
      </c>
      <c r="F587" s="56" t="s">
        <v>2298</v>
      </c>
      <c r="G587" s="39">
        <v>43</v>
      </c>
      <c r="H587" s="40"/>
      <c r="I587" s="39"/>
      <c r="J587" s="39"/>
      <c r="K587" s="39"/>
      <c r="L587" s="41"/>
      <c r="M587" s="38"/>
      <c r="N587" s="41" t="s">
        <v>2285</v>
      </c>
      <c r="O587" s="43"/>
      <c r="P587" s="43"/>
      <c r="Q587" s="43"/>
      <c r="R587" s="43"/>
      <c r="S587" s="43"/>
      <c r="T587" s="43"/>
      <c r="U587" s="43"/>
      <c r="V587" s="42"/>
      <c r="W587" s="42" t="s">
        <v>2299</v>
      </c>
      <c r="X587" s="38" t="s">
        <v>2277</v>
      </c>
      <c r="Y587" s="38" t="s">
        <v>2278</v>
      </c>
      <c r="Z587" s="38" t="str">
        <f t="shared" si="25"/>
        <v>http://www.city.asaka.lg.jp/soshiki/13/kigyouikusei-soudan.html</v>
      </c>
      <c r="AA587" s="38" t="s">
        <v>2279</v>
      </c>
      <c r="AB587" s="38" t="s">
        <v>2280</v>
      </c>
      <c r="AC587" s="38" t="str">
        <f t="shared" si="26"/>
        <v>http://www.city.asaka.lg.jp/</v>
      </c>
      <c r="AD587" s="38" t="s">
        <v>2281</v>
      </c>
      <c r="AE587" s="38" t="s">
        <v>2282</v>
      </c>
      <c r="AF587" s="38" t="str">
        <f t="shared" si="27"/>
        <v>http://www.city.asaka.lg.jp/soshiki/13/shop-renovation.html</v>
      </c>
    </row>
    <row r="588" spans="1:32" ht="200.1" customHeight="1">
      <c r="A588" s="33">
        <v>583</v>
      </c>
      <c r="B588" s="34">
        <v>23</v>
      </c>
      <c r="C588" s="65" t="s">
        <v>2273</v>
      </c>
      <c r="D588" s="36"/>
      <c r="E588" s="37" t="s">
        <v>2300</v>
      </c>
      <c r="F588" s="56" t="s">
        <v>2301</v>
      </c>
      <c r="G588" s="39">
        <v>39</v>
      </c>
      <c r="H588" s="40"/>
      <c r="I588" s="39"/>
      <c r="J588" s="39"/>
      <c r="K588" s="39"/>
      <c r="L588" s="41"/>
      <c r="M588" s="38"/>
      <c r="N588" s="41" t="s">
        <v>2285</v>
      </c>
      <c r="O588" s="43"/>
      <c r="P588" s="43"/>
      <c r="Q588" s="43"/>
      <c r="R588" s="43"/>
      <c r="S588" s="43"/>
      <c r="T588" s="43"/>
      <c r="U588" s="73"/>
      <c r="V588" s="42"/>
      <c r="W588" s="42" t="s">
        <v>2302</v>
      </c>
      <c r="X588" s="38" t="s">
        <v>2277</v>
      </c>
      <c r="Y588" s="38" t="s">
        <v>2278</v>
      </c>
      <c r="Z588" s="38" t="str">
        <f t="shared" si="25"/>
        <v>http://www.city.asaka.lg.jp/soshiki/13/kigyouikusei-soudan.html</v>
      </c>
      <c r="AA588" s="38" t="s">
        <v>2279</v>
      </c>
      <c r="AB588" s="38" t="s">
        <v>2280</v>
      </c>
      <c r="AC588" s="38" t="str">
        <f t="shared" si="26"/>
        <v>http://www.city.asaka.lg.jp/</v>
      </c>
      <c r="AD588" s="38" t="s">
        <v>2281</v>
      </c>
      <c r="AE588" s="38" t="s">
        <v>2282</v>
      </c>
      <c r="AF588" s="38" t="str">
        <f t="shared" si="27"/>
        <v>http://www.city.asaka.lg.jp/soshiki/13/shop-renovation.html</v>
      </c>
    </row>
    <row r="589" spans="1:32" ht="200.1" customHeight="1">
      <c r="A589" s="33">
        <v>584</v>
      </c>
      <c r="B589" s="34">
        <v>23</v>
      </c>
      <c r="C589" s="65" t="s">
        <v>2273</v>
      </c>
      <c r="D589" s="36"/>
      <c r="E589" s="37" t="s">
        <v>2303</v>
      </c>
      <c r="F589" s="56" t="s">
        <v>2304</v>
      </c>
      <c r="G589" s="39">
        <v>15</v>
      </c>
      <c r="H589" s="40"/>
      <c r="I589" s="39"/>
      <c r="J589" s="39"/>
      <c r="K589" s="39"/>
      <c r="L589" s="41"/>
      <c r="M589" s="38"/>
      <c r="N589" s="41" t="s">
        <v>2285</v>
      </c>
      <c r="O589" s="43"/>
      <c r="P589" s="43"/>
      <c r="Q589" s="43"/>
      <c r="R589" s="43"/>
      <c r="S589" s="43"/>
      <c r="T589" s="43"/>
      <c r="U589" s="43"/>
      <c r="V589" s="42"/>
      <c r="W589" s="42" t="s">
        <v>2305</v>
      </c>
      <c r="X589" s="38" t="s">
        <v>2277</v>
      </c>
      <c r="Y589" s="38" t="s">
        <v>2278</v>
      </c>
      <c r="Z589" s="38" t="str">
        <f t="shared" si="25"/>
        <v>http://www.city.asaka.lg.jp/soshiki/13/kigyouikusei-soudan.html</v>
      </c>
      <c r="AA589" s="38" t="s">
        <v>2279</v>
      </c>
      <c r="AB589" s="38" t="s">
        <v>2280</v>
      </c>
      <c r="AC589" s="38" t="str">
        <f t="shared" si="26"/>
        <v>http://www.city.asaka.lg.jp/</v>
      </c>
      <c r="AD589" s="38" t="s">
        <v>2281</v>
      </c>
      <c r="AE589" s="38" t="s">
        <v>2282</v>
      </c>
      <c r="AF589" s="38" t="str">
        <f t="shared" si="27"/>
        <v>http://www.city.asaka.lg.jp/soshiki/13/shop-renovation.html</v>
      </c>
    </row>
    <row r="590" spans="1:32" ht="99.95" customHeight="1">
      <c r="A590" s="33">
        <v>585</v>
      </c>
      <c r="B590" s="34">
        <v>24</v>
      </c>
      <c r="C590" s="65" t="s">
        <v>2306</v>
      </c>
      <c r="D590" s="36"/>
      <c r="E590" s="37" t="s">
        <v>2307</v>
      </c>
      <c r="F590" s="56" t="s">
        <v>2308</v>
      </c>
      <c r="G590" s="48">
        <v>44</v>
      </c>
      <c r="H590" s="40"/>
      <c r="I590" s="39" t="s">
        <v>2309</v>
      </c>
      <c r="J590" s="39"/>
      <c r="K590" s="39" t="s">
        <v>2310</v>
      </c>
      <c r="L590" s="41" t="s">
        <v>2311</v>
      </c>
      <c r="M590" s="42" t="s">
        <v>2312</v>
      </c>
      <c r="N590" s="41">
        <v>2</v>
      </c>
      <c r="O590" s="50">
        <v>6</v>
      </c>
      <c r="P590" s="50">
        <v>11</v>
      </c>
      <c r="Q590" s="50">
        <v>3</v>
      </c>
      <c r="R590" s="50">
        <v>9</v>
      </c>
      <c r="S590" s="50">
        <v>1</v>
      </c>
      <c r="T590" s="50">
        <v>14</v>
      </c>
      <c r="U590" s="50">
        <v>1</v>
      </c>
      <c r="V590" s="42" t="s">
        <v>2313</v>
      </c>
      <c r="W590" s="42" t="s">
        <v>2314</v>
      </c>
      <c r="X590" s="42" t="s">
        <v>2315</v>
      </c>
      <c r="Y590" s="42" t="s">
        <v>2316</v>
      </c>
      <c r="Z590" s="42" t="str">
        <f>HYPERLINK("#", "https://www.city.shiki.lg.jp/soshiki/17/2153.html")</f>
        <v>https://www.city.shiki.lg.jp/soshiki/17/2153.html</v>
      </c>
      <c r="AA590" s="42" t="s">
        <v>2317</v>
      </c>
      <c r="AB590" s="42" t="s">
        <v>2318</v>
      </c>
      <c r="AC590" s="42" t="s">
        <v>2319</v>
      </c>
      <c r="AD590" s="42" t="s">
        <v>2320</v>
      </c>
      <c r="AE590" s="42" t="s">
        <v>2321</v>
      </c>
      <c r="AF590" s="42" t="s">
        <v>2322</v>
      </c>
    </row>
    <row r="591" spans="1:32" ht="99.95" customHeight="1">
      <c r="A591" s="33">
        <v>586</v>
      </c>
      <c r="B591" s="34">
        <v>24</v>
      </c>
      <c r="C591" s="65" t="s">
        <v>2306</v>
      </c>
      <c r="D591" s="36"/>
      <c r="E591" s="37" t="s">
        <v>2323</v>
      </c>
      <c r="F591" s="56" t="s">
        <v>2324</v>
      </c>
      <c r="G591" s="39">
        <v>7</v>
      </c>
      <c r="H591" s="40"/>
      <c r="I591" s="39" t="s">
        <v>612</v>
      </c>
      <c r="J591" s="39"/>
      <c r="K591" s="39" t="s">
        <v>1575</v>
      </c>
      <c r="L591" s="41"/>
      <c r="M591" s="42"/>
      <c r="N591" s="41">
        <v>1</v>
      </c>
      <c r="O591" s="43">
        <v>3</v>
      </c>
      <c r="P591" s="43">
        <v>2</v>
      </c>
      <c r="Q591" s="43">
        <v>2</v>
      </c>
      <c r="R591" s="43">
        <v>4</v>
      </c>
      <c r="S591" s="43">
        <v>3</v>
      </c>
      <c r="T591" s="43">
        <v>1</v>
      </c>
      <c r="U591" s="43">
        <v>6</v>
      </c>
      <c r="V591" s="42" t="s">
        <v>2325</v>
      </c>
      <c r="W591" s="42" t="s">
        <v>2326</v>
      </c>
      <c r="X591" s="42" t="s">
        <v>2315</v>
      </c>
      <c r="Y591" s="42" t="s">
        <v>2316</v>
      </c>
      <c r="Z591" s="42" t="str">
        <f>HYPERLINK("#", "https://www.city.shiki.lg.jp/soshiki/17/2153.html")</f>
        <v>https://www.city.shiki.lg.jp/soshiki/17/2153.html</v>
      </c>
      <c r="AA591" s="42" t="s">
        <v>2317</v>
      </c>
      <c r="AB591" s="42" t="s">
        <v>2321</v>
      </c>
      <c r="AC591" s="42" t="s">
        <v>2319</v>
      </c>
      <c r="AD591" s="42" t="s">
        <v>2320</v>
      </c>
      <c r="AE591" s="42" t="s">
        <v>2321</v>
      </c>
      <c r="AF591" s="42" t="s">
        <v>2322</v>
      </c>
    </row>
    <row r="592" spans="1:32" ht="99.95" customHeight="1">
      <c r="A592" s="33">
        <v>587</v>
      </c>
      <c r="B592" s="34">
        <v>24</v>
      </c>
      <c r="C592" s="65" t="s">
        <v>2306</v>
      </c>
      <c r="D592" s="36"/>
      <c r="E592" s="37" t="s">
        <v>2327</v>
      </c>
      <c r="F592" s="56" t="s">
        <v>2328</v>
      </c>
      <c r="G592" s="48">
        <v>74</v>
      </c>
      <c r="H592" s="40"/>
      <c r="I592" s="39" t="s">
        <v>2329</v>
      </c>
      <c r="J592" s="39"/>
      <c r="K592" s="39" t="s">
        <v>1575</v>
      </c>
      <c r="L592" s="41" t="s">
        <v>2330</v>
      </c>
      <c r="M592" s="42" t="s">
        <v>2331</v>
      </c>
      <c r="N592" s="41" t="s">
        <v>2332</v>
      </c>
      <c r="O592" s="50">
        <v>4</v>
      </c>
      <c r="P592" s="50">
        <v>7</v>
      </c>
      <c r="Q592" s="50">
        <v>24</v>
      </c>
      <c r="R592" s="50">
        <v>14</v>
      </c>
      <c r="S592" s="50">
        <v>3</v>
      </c>
      <c r="T592" s="50">
        <v>23</v>
      </c>
      <c r="U592" s="50">
        <v>4</v>
      </c>
      <c r="V592" s="42" t="s">
        <v>2333</v>
      </c>
      <c r="W592" s="42" t="s">
        <v>2334</v>
      </c>
      <c r="X592" s="42" t="s">
        <v>2315</v>
      </c>
      <c r="Y592" s="42" t="s">
        <v>2316</v>
      </c>
      <c r="Z592" s="42" t="str">
        <f>HYPERLINK("#", "https://www.city.shiki.lg.jp/soshiki/17/2153.html")</f>
        <v>https://www.city.shiki.lg.jp/soshiki/17/2153.html</v>
      </c>
      <c r="AA592" s="42" t="s">
        <v>2317</v>
      </c>
      <c r="AB592" s="42" t="s">
        <v>2321</v>
      </c>
      <c r="AC592" s="42" t="s">
        <v>2319</v>
      </c>
      <c r="AD592" s="42" t="s">
        <v>2320</v>
      </c>
      <c r="AE592" s="42" t="s">
        <v>2321</v>
      </c>
      <c r="AF592" s="42" t="s">
        <v>2322</v>
      </c>
    </row>
    <row r="593" spans="1:32" ht="99.95" customHeight="1">
      <c r="A593" s="33">
        <v>588</v>
      </c>
      <c r="B593" s="34">
        <v>24</v>
      </c>
      <c r="C593" s="65" t="s">
        <v>2306</v>
      </c>
      <c r="D593" s="36"/>
      <c r="E593" s="37" t="s">
        <v>2335</v>
      </c>
      <c r="F593" s="56" t="s">
        <v>2336</v>
      </c>
      <c r="G593" s="48">
        <v>20</v>
      </c>
      <c r="H593" s="40"/>
      <c r="I593" s="39" t="s">
        <v>2337</v>
      </c>
      <c r="J593" s="39"/>
      <c r="K593" s="39" t="s">
        <v>1575</v>
      </c>
      <c r="L593" s="41" t="s">
        <v>2338</v>
      </c>
      <c r="M593" s="42"/>
      <c r="N593" s="41" t="s">
        <v>2339</v>
      </c>
      <c r="O593" s="43">
        <v>2</v>
      </c>
      <c r="P593" s="43">
        <v>3</v>
      </c>
      <c r="Q593" s="43">
        <v>2</v>
      </c>
      <c r="R593" s="43">
        <v>4</v>
      </c>
      <c r="S593" s="43"/>
      <c r="T593" s="43">
        <v>9</v>
      </c>
      <c r="U593" s="43"/>
      <c r="V593" s="42"/>
      <c r="W593" s="42" t="s">
        <v>2340</v>
      </c>
      <c r="X593" s="42" t="s">
        <v>2315</v>
      </c>
      <c r="Y593" s="42" t="s">
        <v>2316</v>
      </c>
      <c r="Z593" s="42" t="str">
        <f>HYPERLINK("#", "https://www.city.shiki.lg.jp/soshiki/17/2153.html")</f>
        <v>https://www.city.shiki.lg.jp/soshiki/17/2153.html</v>
      </c>
      <c r="AA593" s="42" t="s">
        <v>2317</v>
      </c>
      <c r="AB593" s="42" t="s">
        <v>2321</v>
      </c>
      <c r="AC593" s="42" t="s">
        <v>2319</v>
      </c>
      <c r="AD593" s="42" t="s">
        <v>2320</v>
      </c>
      <c r="AE593" s="42" t="s">
        <v>2321</v>
      </c>
      <c r="AF593" s="42" t="s">
        <v>2322</v>
      </c>
    </row>
    <row r="594" spans="1:32" ht="99.95" customHeight="1">
      <c r="A594" s="33">
        <v>589</v>
      </c>
      <c r="B594" s="34">
        <v>24</v>
      </c>
      <c r="C594" s="65" t="s">
        <v>2306</v>
      </c>
      <c r="D594" s="36"/>
      <c r="E594" s="37" t="s">
        <v>2341</v>
      </c>
      <c r="F594" s="56" t="s">
        <v>2342</v>
      </c>
      <c r="G594" s="39">
        <v>26</v>
      </c>
      <c r="H594" s="106" t="s">
        <v>2343</v>
      </c>
      <c r="I594" s="39" t="s">
        <v>2309</v>
      </c>
      <c r="J594" s="39" t="s">
        <v>2344</v>
      </c>
      <c r="K594" s="39" t="s">
        <v>2345</v>
      </c>
      <c r="L594" s="41" t="s">
        <v>2346</v>
      </c>
      <c r="M594" s="42" t="s">
        <v>2347</v>
      </c>
      <c r="N594" s="41" t="s">
        <v>2348</v>
      </c>
      <c r="O594" s="43">
        <v>4</v>
      </c>
      <c r="P594" s="43">
        <v>1</v>
      </c>
      <c r="Q594" s="43">
        <v>5</v>
      </c>
      <c r="R594" s="43">
        <v>9</v>
      </c>
      <c r="S594" s="43"/>
      <c r="T594" s="43">
        <v>9</v>
      </c>
      <c r="U594" s="43">
        <v>3</v>
      </c>
      <c r="V594" s="42" t="s">
        <v>2349</v>
      </c>
      <c r="W594" s="42" t="s">
        <v>2350</v>
      </c>
      <c r="X594" s="42" t="s">
        <v>2315</v>
      </c>
      <c r="Y594" s="42" t="s">
        <v>2316</v>
      </c>
      <c r="Z594" s="42" t="str">
        <f>HYPERLINK("#", "https://www.city.shiki.lg.jp/soshiki/17/2153.html")</f>
        <v>https://www.city.shiki.lg.jp/soshiki/17/2153.html</v>
      </c>
      <c r="AA594" s="42" t="s">
        <v>2317</v>
      </c>
      <c r="AB594" s="42" t="s">
        <v>2321</v>
      </c>
      <c r="AC594" s="42" t="s">
        <v>2319</v>
      </c>
      <c r="AD594" s="42" t="s">
        <v>2320</v>
      </c>
      <c r="AE594" s="42" t="s">
        <v>2321</v>
      </c>
      <c r="AF594" s="42" t="s">
        <v>2322</v>
      </c>
    </row>
    <row r="595" spans="1:32" ht="50.1" customHeight="1">
      <c r="A595" s="33">
        <v>590</v>
      </c>
      <c r="B595" s="34">
        <v>24</v>
      </c>
      <c r="C595" s="65" t="s">
        <v>2351</v>
      </c>
      <c r="D595" s="36"/>
      <c r="E595" s="37" t="s">
        <v>2352</v>
      </c>
      <c r="F595" s="56" t="s">
        <v>2353</v>
      </c>
      <c r="G595" s="39"/>
      <c r="H595" s="40"/>
      <c r="I595" s="39"/>
      <c r="J595" s="39"/>
      <c r="K595" s="39"/>
      <c r="L595" s="41"/>
      <c r="M595" s="42"/>
      <c r="N595" s="41"/>
      <c r="O595" s="43"/>
      <c r="P595" s="43"/>
      <c r="Q595" s="43"/>
      <c r="R595" s="43"/>
      <c r="S595" s="43"/>
      <c r="T595" s="43"/>
      <c r="U595" s="43"/>
      <c r="V595" s="42"/>
      <c r="W595" s="42" t="s">
        <v>36</v>
      </c>
      <c r="X595" s="42"/>
      <c r="Y595" s="42"/>
      <c r="Z595" s="42"/>
      <c r="AA595" s="42"/>
      <c r="AB595" s="42"/>
      <c r="AC595" s="42"/>
      <c r="AD595" s="42"/>
      <c r="AE595" s="42"/>
      <c r="AF595" s="42"/>
    </row>
    <row r="596" spans="1:32" ht="150" customHeight="1">
      <c r="A596" s="33">
        <v>591</v>
      </c>
      <c r="B596" s="34">
        <v>26</v>
      </c>
      <c r="C596" s="65" t="s">
        <v>2354</v>
      </c>
      <c r="D596" s="36"/>
      <c r="E596" s="37" t="s">
        <v>2355</v>
      </c>
      <c r="F596" s="56" t="s">
        <v>3125</v>
      </c>
      <c r="G596" s="39">
        <v>17</v>
      </c>
      <c r="H596" s="40"/>
      <c r="I596" s="39"/>
      <c r="J596" s="39"/>
      <c r="K596" s="39"/>
      <c r="L596" s="56" t="s">
        <v>2356</v>
      </c>
      <c r="M596" s="42"/>
      <c r="N596" s="41" t="s">
        <v>2357</v>
      </c>
      <c r="O596" s="43"/>
      <c r="P596" s="43"/>
      <c r="Q596" s="43"/>
      <c r="R596" s="43"/>
      <c r="S596" s="43"/>
      <c r="T596" s="43">
        <v>17</v>
      </c>
      <c r="U596" s="43"/>
      <c r="V596" s="42"/>
      <c r="W596" s="42" t="s">
        <v>2358</v>
      </c>
      <c r="X596" s="42"/>
      <c r="Y596" s="42"/>
      <c r="Z596" s="42"/>
      <c r="AA596" s="42"/>
      <c r="AB596" s="42"/>
      <c r="AC596" s="42"/>
      <c r="AD596" s="42"/>
      <c r="AE596" s="42"/>
      <c r="AF596" s="42"/>
    </row>
    <row r="597" spans="1:32" ht="150" customHeight="1">
      <c r="A597" s="33">
        <v>592</v>
      </c>
      <c r="B597" s="34">
        <v>26</v>
      </c>
      <c r="C597" s="65" t="s">
        <v>2354</v>
      </c>
      <c r="D597" s="36"/>
      <c r="E597" s="37" t="s">
        <v>2359</v>
      </c>
      <c r="F597" s="56" t="s">
        <v>2360</v>
      </c>
      <c r="G597" s="39">
        <v>43</v>
      </c>
      <c r="H597" s="40"/>
      <c r="I597" s="73" t="s">
        <v>2361</v>
      </c>
      <c r="J597" s="73" t="s">
        <v>2362</v>
      </c>
      <c r="K597" s="73" t="s">
        <v>2363</v>
      </c>
      <c r="L597" s="56" t="s">
        <v>2364</v>
      </c>
      <c r="M597" s="42"/>
      <c r="N597" s="41" t="s">
        <v>2357</v>
      </c>
      <c r="O597" s="43">
        <v>7</v>
      </c>
      <c r="P597" s="43">
        <v>2</v>
      </c>
      <c r="Q597" s="43">
        <v>6</v>
      </c>
      <c r="R597" s="43"/>
      <c r="S597" s="43"/>
      <c r="T597" s="43">
        <v>28</v>
      </c>
      <c r="U597" s="43"/>
      <c r="V597" s="42"/>
      <c r="W597" s="42" t="s">
        <v>2365</v>
      </c>
      <c r="X597" s="42"/>
      <c r="Y597" s="42"/>
      <c r="Z597" s="42"/>
      <c r="AA597" s="42"/>
      <c r="AB597" s="42"/>
      <c r="AC597" s="42"/>
      <c r="AD597" s="42"/>
      <c r="AE597" s="42"/>
      <c r="AF597" s="42"/>
    </row>
    <row r="598" spans="1:32" ht="150" customHeight="1">
      <c r="A598" s="33">
        <v>593</v>
      </c>
      <c r="B598" s="34">
        <v>26</v>
      </c>
      <c r="C598" s="65" t="s">
        <v>2354</v>
      </c>
      <c r="D598" s="36"/>
      <c r="E598" s="37" t="s">
        <v>2366</v>
      </c>
      <c r="F598" s="37" t="s">
        <v>2367</v>
      </c>
      <c r="G598" s="48">
        <v>161</v>
      </c>
      <c r="H598" s="49"/>
      <c r="I598" s="107" t="s">
        <v>2368</v>
      </c>
      <c r="J598" s="48"/>
      <c r="K598" s="48"/>
      <c r="L598" s="37" t="s">
        <v>2369</v>
      </c>
      <c r="M598" s="44"/>
      <c r="N598" s="41" t="s">
        <v>2370</v>
      </c>
      <c r="O598" s="50">
        <v>2</v>
      </c>
      <c r="P598" s="50">
        <v>2</v>
      </c>
      <c r="Q598" s="50">
        <v>31</v>
      </c>
      <c r="R598" s="50"/>
      <c r="S598" s="50">
        <v>2</v>
      </c>
      <c r="T598" s="50">
        <v>123</v>
      </c>
      <c r="U598" s="50">
        <v>1</v>
      </c>
      <c r="V598" s="44" t="s">
        <v>2371</v>
      </c>
      <c r="W598" s="44" t="s">
        <v>2372</v>
      </c>
      <c r="X598" s="41"/>
      <c r="Y598" s="41"/>
      <c r="Z598" s="41"/>
      <c r="AA598" s="41"/>
      <c r="AB598" s="41"/>
      <c r="AC598" s="41"/>
      <c r="AD598" s="41"/>
      <c r="AE598" s="41"/>
      <c r="AF598" s="41"/>
    </row>
    <row r="599" spans="1:32" ht="150" customHeight="1">
      <c r="A599" s="33">
        <v>594</v>
      </c>
      <c r="B599" s="34">
        <v>26</v>
      </c>
      <c r="C599" s="65" t="s">
        <v>2354</v>
      </c>
      <c r="D599" s="36"/>
      <c r="E599" s="37" t="s">
        <v>2373</v>
      </c>
      <c r="F599" s="56" t="s">
        <v>2374</v>
      </c>
      <c r="G599" s="39">
        <v>23</v>
      </c>
      <c r="H599" s="40"/>
      <c r="I599" s="39" t="s">
        <v>2375</v>
      </c>
      <c r="J599" s="39"/>
      <c r="K599" s="39"/>
      <c r="L599" s="56" t="s">
        <v>2376</v>
      </c>
      <c r="M599" s="42"/>
      <c r="N599" s="41" t="s">
        <v>2357</v>
      </c>
      <c r="O599" s="43">
        <v>3</v>
      </c>
      <c r="P599" s="43"/>
      <c r="Q599" s="43">
        <v>4</v>
      </c>
      <c r="R599" s="43"/>
      <c r="S599" s="43"/>
      <c r="T599" s="43">
        <v>16</v>
      </c>
      <c r="U599" s="43"/>
      <c r="V599" s="42"/>
      <c r="W599" s="42" t="s">
        <v>36</v>
      </c>
      <c r="X599" s="42"/>
      <c r="Y599" s="42"/>
      <c r="Z599" s="42"/>
      <c r="AA599" s="42"/>
      <c r="AB599" s="42"/>
      <c r="AC599" s="42"/>
      <c r="AD599" s="42"/>
      <c r="AE599" s="42"/>
      <c r="AF599" s="42"/>
    </row>
    <row r="600" spans="1:32" ht="150" customHeight="1">
      <c r="A600" s="33">
        <v>595</v>
      </c>
      <c r="B600" s="34">
        <v>26</v>
      </c>
      <c r="C600" s="65" t="s">
        <v>2354</v>
      </c>
      <c r="D600" s="36"/>
      <c r="E600" s="37" t="s">
        <v>2377</v>
      </c>
      <c r="F600" s="56" t="s">
        <v>2378</v>
      </c>
      <c r="G600" s="39">
        <v>14</v>
      </c>
      <c r="H600" s="40"/>
      <c r="I600" s="39"/>
      <c r="J600" s="39"/>
      <c r="K600" s="39"/>
      <c r="L600" s="56" t="s">
        <v>2379</v>
      </c>
      <c r="M600" s="42"/>
      <c r="N600" s="41" t="s">
        <v>1224</v>
      </c>
      <c r="O600" s="43"/>
      <c r="P600" s="43"/>
      <c r="Q600" s="43"/>
      <c r="R600" s="43"/>
      <c r="S600" s="43"/>
      <c r="T600" s="43">
        <v>14</v>
      </c>
      <c r="U600" s="43"/>
      <c r="V600" s="42"/>
      <c r="W600" s="42" t="s">
        <v>36</v>
      </c>
      <c r="X600" s="42"/>
      <c r="Y600" s="42"/>
      <c r="Z600" s="42"/>
      <c r="AA600" s="42"/>
      <c r="AB600" s="42"/>
      <c r="AC600" s="42"/>
      <c r="AD600" s="42"/>
      <c r="AE600" s="42"/>
      <c r="AF600" s="42"/>
    </row>
    <row r="601" spans="1:32" ht="99.95" customHeight="1">
      <c r="A601" s="33">
        <v>596</v>
      </c>
      <c r="B601" s="34">
        <v>26</v>
      </c>
      <c r="C601" s="65" t="s">
        <v>2354</v>
      </c>
      <c r="D601" s="36"/>
      <c r="E601" s="37" t="s">
        <v>2380</v>
      </c>
      <c r="F601" s="56" t="s">
        <v>2381</v>
      </c>
      <c r="G601" s="39">
        <v>15</v>
      </c>
      <c r="H601" s="40"/>
      <c r="I601" s="39"/>
      <c r="J601" s="39"/>
      <c r="K601" s="39"/>
      <c r="L601" s="56" t="s">
        <v>2382</v>
      </c>
      <c r="M601" s="42"/>
      <c r="N601" s="41" t="s">
        <v>2271</v>
      </c>
      <c r="O601" s="43">
        <v>3</v>
      </c>
      <c r="P601" s="43"/>
      <c r="Q601" s="43"/>
      <c r="R601" s="43"/>
      <c r="S601" s="43"/>
      <c r="T601" s="43">
        <v>11</v>
      </c>
      <c r="U601" s="43">
        <v>1</v>
      </c>
      <c r="V601" s="42"/>
      <c r="W601" s="42" t="s">
        <v>36</v>
      </c>
      <c r="X601" s="42"/>
      <c r="Y601" s="42"/>
      <c r="Z601" s="42"/>
      <c r="AA601" s="42"/>
      <c r="AB601" s="42"/>
      <c r="AC601" s="42"/>
      <c r="AD601" s="42"/>
      <c r="AE601" s="42"/>
      <c r="AF601" s="42"/>
    </row>
    <row r="602" spans="1:32" ht="50.1" customHeight="1">
      <c r="A602" s="33">
        <v>597</v>
      </c>
      <c r="B602" s="34">
        <v>26</v>
      </c>
      <c r="C602" s="65" t="s">
        <v>2354</v>
      </c>
      <c r="D602" s="36"/>
      <c r="E602" s="37" t="s">
        <v>2383</v>
      </c>
      <c r="F602" s="56" t="s">
        <v>2384</v>
      </c>
      <c r="G602" s="39">
        <v>12</v>
      </c>
      <c r="H602" s="40"/>
      <c r="I602" s="39"/>
      <c r="J602" s="39"/>
      <c r="K602" s="39"/>
      <c r="L602" s="56" t="s">
        <v>2385</v>
      </c>
      <c r="M602" s="42"/>
      <c r="N602" s="41" t="s">
        <v>2357</v>
      </c>
      <c r="O602" s="43">
        <v>1</v>
      </c>
      <c r="P602" s="43"/>
      <c r="Q602" s="43">
        <v>1</v>
      </c>
      <c r="R602" s="43"/>
      <c r="S602" s="43"/>
      <c r="T602" s="43">
        <v>10</v>
      </c>
      <c r="U602" s="43"/>
      <c r="V602" s="42"/>
      <c r="W602" s="42" t="s">
        <v>2386</v>
      </c>
      <c r="X602" s="42"/>
      <c r="Y602" s="42"/>
      <c r="Z602" s="42"/>
      <c r="AA602" s="42"/>
      <c r="AB602" s="42"/>
      <c r="AC602" s="42"/>
      <c r="AD602" s="42"/>
      <c r="AE602" s="42"/>
      <c r="AF602" s="42"/>
    </row>
    <row r="603" spans="1:32" ht="50.1" customHeight="1">
      <c r="A603" s="33">
        <v>598</v>
      </c>
      <c r="B603" s="34">
        <v>26</v>
      </c>
      <c r="C603" s="65" t="s">
        <v>2354</v>
      </c>
      <c r="D603" s="36"/>
      <c r="E603" s="37" t="s">
        <v>2387</v>
      </c>
      <c r="F603" s="56" t="s">
        <v>2388</v>
      </c>
      <c r="G603" s="39">
        <v>33</v>
      </c>
      <c r="H603" s="40"/>
      <c r="I603" s="39" t="s">
        <v>2389</v>
      </c>
      <c r="J603" s="39"/>
      <c r="K603" s="39"/>
      <c r="L603" s="56" t="s">
        <v>2385</v>
      </c>
      <c r="M603" s="42"/>
      <c r="N603" s="41" t="s">
        <v>1224</v>
      </c>
      <c r="O603" s="43">
        <v>5</v>
      </c>
      <c r="P603" s="43">
        <v>1</v>
      </c>
      <c r="Q603" s="43">
        <v>7</v>
      </c>
      <c r="R603" s="43"/>
      <c r="S603" s="43"/>
      <c r="T603" s="43">
        <v>19</v>
      </c>
      <c r="U603" s="43">
        <v>1</v>
      </c>
      <c r="V603" s="42" t="s">
        <v>2390</v>
      </c>
      <c r="W603" s="42" t="s">
        <v>36</v>
      </c>
      <c r="X603" s="42"/>
      <c r="Y603" s="42"/>
      <c r="Z603" s="42"/>
      <c r="AA603" s="42"/>
      <c r="AB603" s="42"/>
      <c r="AC603" s="42"/>
      <c r="AD603" s="42"/>
      <c r="AE603" s="42"/>
      <c r="AF603" s="42"/>
    </row>
    <row r="604" spans="1:32" ht="99.95" customHeight="1">
      <c r="A604" s="33">
        <v>599</v>
      </c>
      <c r="B604" s="34">
        <v>26</v>
      </c>
      <c r="C604" s="65" t="s">
        <v>2354</v>
      </c>
      <c r="D604" s="36"/>
      <c r="E604" s="37" t="s">
        <v>2391</v>
      </c>
      <c r="F604" s="56" t="s">
        <v>2392</v>
      </c>
      <c r="G604" s="39">
        <v>10</v>
      </c>
      <c r="H604" s="40"/>
      <c r="I604" s="39"/>
      <c r="J604" s="39"/>
      <c r="K604" s="39"/>
      <c r="L604" s="56" t="s">
        <v>2393</v>
      </c>
      <c r="M604" s="42"/>
      <c r="N604" s="41" t="s">
        <v>1224</v>
      </c>
      <c r="O604" s="43"/>
      <c r="P604" s="43"/>
      <c r="Q604" s="43"/>
      <c r="R604" s="43"/>
      <c r="S604" s="43"/>
      <c r="T604" s="43">
        <v>10</v>
      </c>
      <c r="U604" s="43"/>
      <c r="V604" s="42"/>
      <c r="W604" s="42" t="s">
        <v>36</v>
      </c>
      <c r="X604" s="42"/>
      <c r="Y604" s="42"/>
      <c r="Z604" s="42"/>
      <c r="AA604" s="42"/>
      <c r="AB604" s="42"/>
      <c r="AC604" s="42"/>
      <c r="AD604" s="42"/>
      <c r="AE604" s="42"/>
      <c r="AF604" s="42"/>
    </row>
    <row r="605" spans="1:32" ht="50.1" customHeight="1">
      <c r="A605" s="33">
        <v>600</v>
      </c>
      <c r="B605" s="34">
        <v>26</v>
      </c>
      <c r="C605" s="65" t="s">
        <v>2354</v>
      </c>
      <c r="D605" s="36"/>
      <c r="E605" s="37" t="s">
        <v>2394</v>
      </c>
      <c r="F605" s="56" t="s">
        <v>2395</v>
      </c>
      <c r="G605" s="39">
        <v>11</v>
      </c>
      <c r="H605" s="40"/>
      <c r="I605" s="39"/>
      <c r="J605" s="39"/>
      <c r="K605" s="39"/>
      <c r="L605" s="56" t="s">
        <v>2385</v>
      </c>
      <c r="M605" s="42"/>
      <c r="N605" s="41" t="s">
        <v>1224</v>
      </c>
      <c r="O605" s="43">
        <v>2</v>
      </c>
      <c r="P605" s="43"/>
      <c r="Q605" s="43">
        <v>1</v>
      </c>
      <c r="R605" s="43"/>
      <c r="S605" s="43"/>
      <c r="T605" s="43">
        <v>8</v>
      </c>
      <c r="U605" s="43"/>
      <c r="V605" s="42"/>
      <c r="W605" s="42" t="s">
        <v>36</v>
      </c>
      <c r="X605" s="42"/>
      <c r="Y605" s="42"/>
      <c r="Z605" s="42"/>
      <c r="AA605" s="42"/>
      <c r="AB605" s="42"/>
      <c r="AC605" s="42"/>
      <c r="AD605" s="42"/>
      <c r="AE605" s="42"/>
      <c r="AF605" s="42"/>
    </row>
    <row r="606" spans="1:32" ht="50.1" customHeight="1">
      <c r="A606" s="33">
        <v>601</v>
      </c>
      <c r="B606" s="34">
        <v>26</v>
      </c>
      <c r="C606" s="65" t="s">
        <v>2354</v>
      </c>
      <c r="D606" s="36"/>
      <c r="E606" s="37" t="s">
        <v>2396</v>
      </c>
      <c r="F606" s="56" t="s">
        <v>2360</v>
      </c>
      <c r="G606" s="39">
        <v>11</v>
      </c>
      <c r="H606" s="40"/>
      <c r="I606" s="39"/>
      <c r="J606" s="39"/>
      <c r="K606" s="39"/>
      <c r="L606" s="56" t="s">
        <v>2397</v>
      </c>
      <c r="M606" s="42"/>
      <c r="N606" s="41" t="s">
        <v>1224</v>
      </c>
      <c r="O606" s="43"/>
      <c r="P606" s="43"/>
      <c r="Q606" s="43">
        <v>3</v>
      </c>
      <c r="R606" s="43"/>
      <c r="S606" s="43"/>
      <c r="T606" s="43">
        <v>8</v>
      </c>
      <c r="U606" s="43"/>
      <c r="V606" s="42"/>
      <c r="W606" s="42" t="s">
        <v>36</v>
      </c>
      <c r="X606" s="42"/>
      <c r="Y606" s="42"/>
      <c r="Z606" s="42"/>
      <c r="AA606" s="42"/>
      <c r="AB606" s="42"/>
      <c r="AC606" s="42"/>
      <c r="AD606" s="42"/>
      <c r="AE606" s="42"/>
      <c r="AF606" s="42"/>
    </row>
    <row r="607" spans="1:32" ht="150" customHeight="1">
      <c r="A607" s="33">
        <v>602</v>
      </c>
      <c r="B607" s="34">
        <v>26</v>
      </c>
      <c r="C607" s="65" t="s">
        <v>2354</v>
      </c>
      <c r="D607" s="36"/>
      <c r="E607" s="37" t="s">
        <v>2398</v>
      </c>
      <c r="F607" s="56" t="s">
        <v>2392</v>
      </c>
      <c r="G607" s="39">
        <v>28</v>
      </c>
      <c r="H607" s="40"/>
      <c r="I607" s="39" t="s">
        <v>702</v>
      </c>
      <c r="J607" s="39"/>
      <c r="K607" s="39"/>
      <c r="L607" s="56" t="s">
        <v>2399</v>
      </c>
      <c r="M607" s="42"/>
      <c r="N607" s="41" t="s">
        <v>1263</v>
      </c>
      <c r="O607" s="43"/>
      <c r="P607" s="43"/>
      <c r="Q607" s="43"/>
      <c r="R607" s="43"/>
      <c r="S607" s="43"/>
      <c r="T607" s="43">
        <v>26</v>
      </c>
      <c r="U607" s="43">
        <v>2</v>
      </c>
      <c r="V607" s="42"/>
      <c r="W607" s="42" t="s">
        <v>2400</v>
      </c>
      <c r="X607" s="42"/>
      <c r="Y607" s="42"/>
      <c r="Z607" s="42"/>
      <c r="AA607" s="42"/>
      <c r="AB607" s="42"/>
      <c r="AC607" s="42"/>
      <c r="AD607" s="42"/>
      <c r="AE607" s="42"/>
      <c r="AF607" s="42"/>
    </row>
    <row r="608" spans="1:32" ht="50.1" customHeight="1">
      <c r="A608" s="33">
        <v>603</v>
      </c>
      <c r="B608" s="34">
        <v>26</v>
      </c>
      <c r="C608" s="65" t="s">
        <v>2401</v>
      </c>
      <c r="D608" s="36"/>
      <c r="E608" s="37" t="s">
        <v>2402</v>
      </c>
      <c r="F608" s="56"/>
      <c r="G608" s="39"/>
      <c r="H608" s="40"/>
      <c r="I608" s="39"/>
      <c r="J608" s="39"/>
      <c r="K608" s="39"/>
      <c r="L608" s="41"/>
      <c r="M608" s="42"/>
      <c r="N608" s="41"/>
      <c r="O608" s="43"/>
      <c r="P608" s="43"/>
      <c r="Q608" s="43"/>
      <c r="R608" s="43"/>
      <c r="S608" s="43"/>
      <c r="T608" s="43"/>
      <c r="U608" s="43"/>
      <c r="V608" s="42"/>
      <c r="W608" s="42" t="s">
        <v>36</v>
      </c>
      <c r="X608" s="42"/>
      <c r="Y608" s="42"/>
      <c r="Z608" s="42"/>
      <c r="AA608" s="42"/>
      <c r="AB608" s="42"/>
      <c r="AC608" s="42"/>
      <c r="AD608" s="42"/>
      <c r="AE608" s="42"/>
      <c r="AF608" s="42"/>
    </row>
    <row r="609" spans="1:32" ht="200.1" customHeight="1">
      <c r="A609" s="33">
        <v>604</v>
      </c>
      <c r="B609" s="34">
        <v>27</v>
      </c>
      <c r="C609" s="65" t="s">
        <v>2403</v>
      </c>
      <c r="D609" s="36"/>
      <c r="E609" s="37" t="s">
        <v>308</v>
      </c>
      <c r="F609" s="56" t="s">
        <v>2404</v>
      </c>
      <c r="G609" s="39">
        <v>15</v>
      </c>
      <c r="H609" s="40"/>
      <c r="I609" s="39" t="s">
        <v>1143</v>
      </c>
      <c r="J609" s="39" t="s">
        <v>2405</v>
      </c>
      <c r="K609" s="39" t="s">
        <v>2406</v>
      </c>
      <c r="L609" s="41" t="s">
        <v>2407</v>
      </c>
      <c r="M609" s="42" t="s">
        <v>2231</v>
      </c>
      <c r="N609" s="41" t="s">
        <v>1263</v>
      </c>
      <c r="O609" s="43">
        <v>0</v>
      </c>
      <c r="P609" s="43">
        <v>2</v>
      </c>
      <c r="Q609" s="43">
        <v>3</v>
      </c>
      <c r="R609" s="43">
        <v>2</v>
      </c>
      <c r="S609" s="43">
        <v>0</v>
      </c>
      <c r="T609" s="43">
        <v>8</v>
      </c>
      <c r="U609" s="43">
        <v>0</v>
      </c>
      <c r="V609" s="42"/>
      <c r="W609" s="42" t="s">
        <v>2408</v>
      </c>
      <c r="X609" s="108" t="s">
        <v>2409</v>
      </c>
      <c r="Y609" s="108" t="s">
        <v>2410</v>
      </c>
      <c r="Z609" s="109" t="s">
        <v>2411</v>
      </c>
      <c r="AA609" s="42"/>
      <c r="AB609" s="42"/>
      <c r="AC609" s="42"/>
      <c r="AD609" s="42"/>
      <c r="AE609" s="42"/>
      <c r="AF609" s="42"/>
    </row>
    <row r="610" spans="1:32" ht="200.1" customHeight="1">
      <c r="A610" s="33">
        <v>605</v>
      </c>
      <c r="B610" s="34">
        <v>27</v>
      </c>
      <c r="C610" s="65" t="s">
        <v>2403</v>
      </c>
      <c r="D610" s="36"/>
      <c r="E610" s="37" t="s">
        <v>2412</v>
      </c>
      <c r="F610" s="56" t="s">
        <v>2413</v>
      </c>
      <c r="G610" s="39">
        <v>27</v>
      </c>
      <c r="H610" s="40"/>
      <c r="I610" s="39" t="s">
        <v>702</v>
      </c>
      <c r="J610" s="39" t="s">
        <v>2414</v>
      </c>
      <c r="K610" s="39" t="s">
        <v>2406</v>
      </c>
      <c r="L610" s="41" t="s">
        <v>2415</v>
      </c>
      <c r="M610" s="42" t="s">
        <v>2416</v>
      </c>
      <c r="N610" s="41" t="s">
        <v>2417</v>
      </c>
      <c r="O610" s="43">
        <v>4</v>
      </c>
      <c r="P610" s="43">
        <v>4</v>
      </c>
      <c r="Q610" s="43">
        <v>4</v>
      </c>
      <c r="R610" s="43">
        <v>7</v>
      </c>
      <c r="S610" s="43">
        <v>0</v>
      </c>
      <c r="T610" s="43">
        <v>8</v>
      </c>
      <c r="U610" s="43">
        <v>0</v>
      </c>
      <c r="V610" s="42"/>
      <c r="W610" s="42" t="s">
        <v>2418</v>
      </c>
      <c r="X610" s="108" t="s">
        <v>2409</v>
      </c>
      <c r="Y610" s="108" t="s">
        <v>2410</v>
      </c>
      <c r="Z610" s="109" t="s">
        <v>2411</v>
      </c>
      <c r="AA610" s="42"/>
      <c r="AB610" s="42"/>
      <c r="AC610" s="42"/>
      <c r="AD610" s="42"/>
      <c r="AE610" s="42"/>
      <c r="AF610" s="42"/>
    </row>
    <row r="611" spans="1:32" ht="200.1" customHeight="1">
      <c r="A611" s="33">
        <v>606</v>
      </c>
      <c r="B611" s="34">
        <v>27</v>
      </c>
      <c r="C611" s="65" t="s">
        <v>2403</v>
      </c>
      <c r="D611" s="36"/>
      <c r="E611" s="37" t="s">
        <v>2419</v>
      </c>
      <c r="F611" s="56" t="s">
        <v>2420</v>
      </c>
      <c r="G611" s="39">
        <v>30</v>
      </c>
      <c r="H611" s="40"/>
      <c r="I611" s="39" t="s">
        <v>702</v>
      </c>
      <c r="J611" s="39" t="s">
        <v>2414</v>
      </c>
      <c r="K611" s="39" t="s">
        <v>2406</v>
      </c>
      <c r="L611" s="41" t="s">
        <v>2421</v>
      </c>
      <c r="M611" s="42" t="s">
        <v>2422</v>
      </c>
      <c r="N611" s="41" t="s">
        <v>1263</v>
      </c>
      <c r="O611" s="43">
        <v>2</v>
      </c>
      <c r="P611" s="43">
        <v>1</v>
      </c>
      <c r="Q611" s="43">
        <v>2</v>
      </c>
      <c r="R611" s="43">
        <v>4</v>
      </c>
      <c r="S611" s="43">
        <v>0</v>
      </c>
      <c r="T611" s="43">
        <v>18</v>
      </c>
      <c r="U611" s="43">
        <v>0</v>
      </c>
      <c r="V611" s="42"/>
      <c r="W611" s="42" t="s">
        <v>2423</v>
      </c>
      <c r="X611" s="108" t="s">
        <v>2409</v>
      </c>
      <c r="Y611" s="108" t="s">
        <v>2410</v>
      </c>
      <c r="Z611" s="109" t="s">
        <v>2411</v>
      </c>
      <c r="AA611" s="42"/>
      <c r="AB611" s="42"/>
      <c r="AC611" s="42"/>
      <c r="AD611" s="42"/>
      <c r="AE611" s="42"/>
      <c r="AF611" s="42"/>
    </row>
    <row r="612" spans="1:32" ht="200.1" customHeight="1">
      <c r="A612" s="33">
        <v>607</v>
      </c>
      <c r="B612" s="34">
        <v>27</v>
      </c>
      <c r="C612" s="65" t="s">
        <v>2403</v>
      </c>
      <c r="D612" s="36"/>
      <c r="E612" s="37" t="s">
        <v>2424</v>
      </c>
      <c r="F612" s="56" t="s">
        <v>2425</v>
      </c>
      <c r="G612" s="39">
        <v>27</v>
      </c>
      <c r="H612" s="40"/>
      <c r="I612" s="39" t="s">
        <v>2426</v>
      </c>
      <c r="J612" s="39" t="s">
        <v>2414</v>
      </c>
      <c r="K612" s="39" t="s">
        <v>2427</v>
      </c>
      <c r="L612" s="41" t="s">
        <v>2428</v>
      </c>
      <c r="M612" s="42" t="s">
        <v>1683</v>
      </c>
      <c r="N612" s="41" t="s">
        <v>1263</v>
      </c>
      <c r="O612" s="43">
        <v>3</v>
      </c>
      <c r="P612" s="43">
        <v>1</v>
      </c>
      <c r="Q612" s="43">
        <v>2</v>
      </c>
      <c r="R612" s="43">
        <v>16</v>
      </c>
      <c r="S612" s="43">
        <v>0</v>
      </c>
      <c r="T612" s="43">
        <v>5</v>
      </c>
      <c r="U612" s="43">
        <v>0</v>
      </c>
      <c r="V612" s="42"/>
      <c r="W612" s="42" t="s">
        <v>2429</v>
      </c>
      <c r="X612" s="108" t="s">
        <v>2409</v>
      </c>
      <c r="Y612" s="108" t="s">
        <v>2410</v>
      </c>
      <c r="Z612" s="109" t="s">
        <v>2411</v>
      </c>
      <c r="AA612" s="42"/>
      <c r="AB612" s="42"/>
      <c r="AC612" s="42"/>
      <c r="AD612" s="42"/>
      <c r="AE612" s="42"/>
      <c r="AF612" s="42"/>
    </row>
    <row r="613" spans="1:32" ht="200.1" customHeight="1">
      <c r="A613" s="33">
        <v>608</v>
      </c>
      <c r="B613" s="34">
        <v>27</v>
      </c>
      <c r="C613" s="65" t="s">
        <v>2403</v>
      </c>
      <c r="D613" s="36"/>
      <c r="E613" s="37" t="s">
        <v>2430</v>
      </c>
      <c r="F613" s="56" t="s">
        <v>2431</v>
      </c>
      <c r="G613" s="39">
        <v>30</v>
      </c>
      <c r="H613" s="40"/>
      <c r="I613" s="39" t="s">
        <v>2432</v>
      </c>
      <c r="J613" s="39" t="s">
        <v>2414</v>
      </c>
      <c r="K613" s="39" t="s">
        <v>2433</v>
      </c>
      <c r="L613" s="41" t="s">
        <v>2434</v>
      </c>
      <c r="M613" s="42" t="s">
        <v>2435</v>
      </c>
      <c r="N613" s="41" t="s">
        <v>2271</v>
      </c>
      <c r="O613" s="43">
        <v>6</v>
      </c>
      <c r="P613" s="43">
        <v>3</v>
      </c>
      <c r="Q613" s="43">
        <v>9</v>
      </c>
      <c r="R613" s="43">
        <v>7</v>
      </c>
      <c r="S613" s="43">
        <v>0</v>
      </c>
      <c r="T613" s="43">
        <v>32</v>
      </c>
      <c r="U613" s="43">
        <v>0</v>
      </c>
      <c r="V613" s="42"/>
      <c r="W613" s="42" t="s">
        <v>2429</v>
      </c>
      <c r="X613" s="108" t="s">
        <v>2409</v>
      </c>
      <c r="Y613" s="108" t="s">
        <v>2410</v>
      </c>
      <c r="Z613" s="109" t="s">
        <v>2411</v>
      </c>
      <c r="AA613" s="42"/>
      <c r="AB613" s="42"/>
      <c r="AC613" s="42"/>
      <c r="AD613" s="42"/>
      <c r="AE613" s="42"/>
      <c r="AF613" s="42"/>
    </row>
    <row r="614" spans="1:32" ht="200.1" customHeight="1">
      <c r="A614" s="33">
        <v>609</v>
      </c>
      <c r="B614" s="101">
        <v>27</v>
      </c>
      <c r="C614" s="102" t="s">
        <v>2436</v>
      </c>
      <c r="D614" s="103"/>
      <c r="E614" s="56" t="s">
        <v>2437</v>
      </c>
      <c r="F614" s="56" t="s">
        <v>2438</v>
      </c>
      <c r="G614" s="39"/>
      <c r="H614" s="40"/>
      <c r="I614" s="39" t="s">
        <v>1128</v>
      </c>
      <c r="J614" s="39"/>
      <c r="K614" s="39"/>
      <c r="L614" s="38"/>
      <c r="M614" s="42"/>
      <c r="N614" s="38"/>
      <c r="O614" s="43"/>
      <c r="P614" s="43"/>
      <c r="Q614" s="43"/>
      <c r="R614" s="43"/>
      <c r="S614" s="43"/>
      <c r="T614" s="43"/>
      <c r="U614" s="43"/>
      <c r="V614" s="42"/>
      <c r="W614" s="42" t="s">
        <v>36</v>
      </c>
      <c r="X614" s="108" t="s">
        <v>2409</v>
      </c>
      <c r="Y614" s="108" t="s">
        <v>2410</v>
      </c>
      <c r="Z614" s="109" t="s">
        <v>2411</v>
      </c>
      <c r="AA614" s="42"/>
      <c r="AB614" s="42"/>
      <c r="AC614" s="42"/>
      <c r="AD614" s="42"/>
      <c r="AE614" s="42"/>
      <c r="AF614" s="42"/>
    </row>
    <row r="615" spans="1:32" ht="50.1" customHeight="1">
      <c r="A615" s="33">
        <v>610</v>
      </c>
      <c r="B615" s="101">
        <v>27</v>
      </c>
      <c r="C615" s="102" t="s">
        <v>2403</v>
      </c>
      <c r="D615" s="103"/>
      <c r="E615" s="56" t="s">
        <v>2439</v>
      </c>
      <c r="F615" s="56" t="s">
        <v>2438</v>
      </c>
      <c r="G615" s="39">
        <v>41</v>
      </c>
      <c r="H615" s="40"/>
      <c r="I615" s="39" t="s">
        <v>1698</v>
      </c>
      <c r="J615" s="39"/>
      <c r="K615" s="39"/>
      <c r="L615" s="38"/>
      <c r="M615" s="42"/>
      <c r="N615" s="38"/>
      <c r="O615" s="43">
        <v>25</v>
      </c>
      <c r="P615" s="43">
        <v>0</v>
      </c>
      <c r="Q615" s="43">
        <v>9</v>
      </c>
      <c r="R615" s="43">
        <v>7</v>
      </c>
      <c r="S615" s="43">
        <v>0</v>
      </c>
      <c r="T615" s="43">
        <v>0</v>
      </c>
      <c r="U615" s="43">
        <v>0</v>
      </c>
      <c r="V615" s="42"/>
      <c r="W615" s="42" t="s">
        <v>36</v>
      </c>
      <c r="X615" s="42"/>
      <c r="Y615" s="42"/>
      <c r="Z615" s="42"/>
      <c r="AA615" s="42"/>
      <c r="AB615" s="42"/>
      <c r="AC615" s="42"/>
      <c r="AD615" s="42"/>
      <c r="AE615" s="42"/>
      <c r="AF615" s="42"/>
    </row>
    <row r="616" spans="1:32" ht="50.1" customHeight="1">
      <c r="A616" s="33">
        <v>611</v>
      </c>
      <c r="B616" s="34">
        <v>28</v>
      </c>
      <c r="C616" s="65" t="s">
        <v>2440</v>
      </c>
      <c r="D616" s="36"/>
      <c r="E616" s="37" t="s">
        <v>2441</v>
      </c>
      <c r="F616" s="56" t="s">
        <v>2442</v>
      </c>
      <c r="G616" s="39">
        <v>11</v>
      </c>
      <c r="H616" s="40"/>
      <c r="I616" s="39"/>
      <c r="J616" s="39"/>
      <c r="K616" s="39">
        <v>12000</v>
      </c>
      <c r="L616" s="41"/>
      <c r="M616" s="42"/>
      <c r="N616" s="41"/>
      <c r="O616" s="43">
        <v>1</v>
      </c>
      <c r="P616" s="43">
        <v>1</v>
      </c>
      <c r="Q616" s="43">
        <v>0</v>
      </c>
      <c r="R616" s="43">
        <v>2</v>
      </c>
      <c r="S616" s="43">
        <v>1</v>
      </c>
      <c r="T616" s="43">
        <v>6</v>
      </c>
      <c r="U616" s="43">
        <v>0</v>
      </c>
      <c r="V616" s="42"/>
      <c r="W616" s="42" t="s">
        <v>36</v>
      </c>
      <c r="X616" s="42"/>
      <c r="Y616" s="42"/>
      <c r="Z616" s="42"/>
      <c r="AA616" s="42"/>
      <c r="AB616" s="42"/>
      <c r="AC616" s="42"/>
      <c r="AD616" s="42"/>
      <c r="AE616" s="42"/>
      <c r="AF616" s="42"/>
    </row>
    <row r="617" spans="1:32" ht="50.1" customHeight="1">
      <c r="A617" s="33">
        <v>612</v>
      </c>
      <c r="B617" s="34">
        <v>28</v>
      </c>
      <c r="C617" s="65" t="s">
        <v>2440</v>
      </c>
      <c r="D617" s="36"/>
      <c r="E617" s="37" t="s">
        <v>2443</v>
      </c>
      <c r="F617" s="56" t="s">
        <v>2444</v>
      </c>
      <c r="G617" s="39">
        <v>8</v>
      </c>
      <c r="H617" s="40"/>
      <c r="I617" s="39">
        <v>1</v>
      </c>
      <c r="J617" s="39"/>
      <c r="K617" s="39">
        <v>16000</v>
      </c>
      <c r="L617" s="41"/>
      <c r="M617" s="42"/>
      <c r="N617" s="41"/>
      <c r="O617" s="43">
        <v>3</v>
      </c>
      <c r="P617" s="43">
        <v>1</v>
      </c>
      <c r="Q617" s="43">
        <v>1</v>
      </c>
      <c r="R617" s="43">
        <v>1</v>
      </c>
      <c r="S617" s="43">
        <v>0</v>
      </c>
      <c r="T617" s="43">
        <v>2</v>
      </c>
      <c r="U617" s="43">
        <v>0</v>
      </c>
      <c r="V617" s="42"/>
      <c r="W617" s="42" t="s">
        <v>2445</v>
      </c>
      <c r="X617" s="42"/>
      <c r="Y617" s="42"/>
      <c r="Z617" s="42"/>
      <c r="AA617" s="42"/>
      <c r="AB617" s="42"/>
      <c r="AC617" s="42"/>
      <c r="AD617" s="42"/>
      <c r="AE617" s="42"/>
      <c r="AF617" s="42"/>
    </row>
    <row r="618" spans="1:32" ht="50.1" customHeight="1">
      <c r="A618" s="33">
        <v>613</v>
      </c>
      <c r="B618" s="34">
        <v>28</v>
      </c>
      <c r="C618" s="65" t="s">
        <v>2440</v>
      </c>
      <c r="D618" s="36"/>
      <c r="E618" s="37" t="s">
        <v>2446</v>
      </c>
      <c r="F618" s="56" t="s">
        <v>2447</v>
      </c>
      <c r="G618" s="39">
        <v>20</v>
      </c>
      <c r="H618" s="40"/>
      <c r="I618" s="39"/>
      <c r="J618" s="39"/>
      <c r="K618" s="39"/>
      <c r="L618" s="41"/>
      <c r="M618" s="42"/>
      <c r="N618" s="41"/>
      <c r="O618" s="43">
        <v>1</v>
      </c>
      <c r="P618" s="43">
        <v>2</v>
      </c>
      <c r="Q618" s="43">
        <v>6</v>
      </c>
      <c r="R618" s="43">
        <v>0</v>
      </c>
      <c r="S618" s="43">
        <v>0</v>
      </c>
      <c r="T618" s="43">
        <v>10</v>
      </c>
      <c r="U618" s="43">
        <v>1</v>
      </c>
      <c r="V618" s="42"/>
      <c r="W618" s="42" t="s">
        <v>2445</v>
      </c>
      <c r="X618" s="42"/>
      <c r="Y618" s="42"/>
      <c r="Z618" s="42"/>
      <c r="AA618" s="42"/>
      <c r="AB618" s="42"/>
      <c r="AC618" s="42"/>
      <c r="AD618" s="42"/>
      <c r="AE618" s="42"/>
      <c r="AF618" s="42"/>
    </row>
    <row r="619" spans="1:32" ht="50.1" customHeight="1">
      <c r="A619" s="33">
        <v>614</v>
      </c>
      <c r="B619" s="34">
        <v>28</v>
      </c>
      <c r="C619" s="65" t="s">
        <v>2440</v>
      </c>
      <c r="D619" s="36"/>
      <c r="E619" s="37" t="s">
        <v>2448</v>
      </c>
      <c r="F619" s="56" t="s">
        <v>2449</v>
      </c>
      <c r="G619" s="39">
        <v>27</v>
      </c>
      <c r="H619" s="40"/>
      <c r="I619" s="39"/>
      <c r="J619" s="39"/>
      <c r="K619" s="39">
        <v>24000</v>
      </c>
      <c r="L619" s="41"/>
      <c r="M619" s="42"/>
      <c r="N619" s="41"/>
      <c r="O619" s="43">
        <v>3</v>
      </c>
      <c r="P619" s="43">
        <v>8</v>
      </c>
      <c r="Q619" s="43">
        <v>7</v>
      </c>
      <c r="R619" s="43">
        <v>3</v>
      </c>
      <c r="S619" s="43">
        <v>1</v>
      </c>
      <c r="T619" s="43">
        <v>5</v>
      </c>
      <c r="U619" s="43">
        <v>0</v>
      </c>
      <c r="V619" s="42"/>
      <c r="W619" s="42" t="s">
        <v>2445</v>
      </c>
      <c r="X619" s="42"/>
      <c r="Y619" s="42"/>
      <c r="Z619" s="42"/>
      <c r="AA619" s="42"/>
      <c r="AB619" s="42"/>
      <c r="AC619" s="42"/>
      <c r="AD619" s="42"/>
      <c r="AE619" s="42"/>
      <c r="AF619" s="42"/>
    </row>
    <row r="620" spans="1:32" ht="50.1" customHeight="1">
      <c r="A620" s="33">
        <v>615</v>
      </c>
      <c r="B620" s="34">
        <v>28</v>
      </c>
      <c r="C620" s="65" t="s">
        <v>2440</v>
      </c>
      <c r="D620" s="36"/>
      <c r="E620" s="37" t="s">
        <v>2450</v>
      </c>
      <c r="F620" s="56" t="s">
        <v>2451</v>
      </c>
      <c r="G620" s="39">
        <v>10</v>
      </c>
      <c r="H620" s="40"/>
      <c r="I620" s="39"/>
      <c r="J620" s="39"/>
      <c r="K620" s="39"/>
      <c r="L620" s="41"/>
      <c r="M620" s="42"/>
      <c r="N620" s="41"/>
      <c r="O620" s="43">
        <v>1</v>
      </c>
      <c r="P620" s="43">
        <v>2</v>
      </c>
      <c r="Q620" s="43">
        <v>1</v>
      </c>
      <c r="R620" s="43">
        <v>1</v>
      </c>
      <c r="S620" s="43">
        <v>0</v>
      </c>
      <c r="T620" s="43">
        <v>5</v>
      </c>
      <c r="U620" s="43">
        <v>0</v>
      </c>
      <c r="V620" s="42"/>
      <c r="W620" s="42" t="s">
        <v>2452</v>
      </c>
      <c r="X620" s="42"/>
      <c r="Y620" s="42"/>
      <c r="Z620" s="42"/>
      <c r="AA620" s="42"/>
      <c r="AB620" s="42"/>
      <c r="AC620" s="42"/>
      <c r="AD620" s="42"/>
      <c r="AE620" s="42"/>
      <c r="AF620" s="42"/>
    </row>
    <row r="621" spans="1:32" ht="50.1" customHeight="1">
      <c r="A621" s="33">
        <v>616</v>
      </c>
      <c r="B621" s="34">
        <v>28</v>
      </c>
      <c r="C621" s="65" t="s">
        <v>2440</v>
      </c>
      <c r="D621" s="36"/>
      <c r="E621" s="37" t="s">
        <v>2453</v>
      </c>
      <c r="F621" s="56" t="s">
        <v>2454</v>
      </c>
      <c r="G621" s="39">
        <v>37</v>
      </c>
      <c r="H621" s="40"/>
      <c r="I621" s="39">
        <v>4</v>
      </c>
      <c r="J621" s="39"/>
      <c r="K621" s="39">
        <v>10800</v>
      </c>
      <c r="L621" s="41"/>
      <c r="M621" s="42"/>
      <c r="N621" s="41"/>
      <c r="O621" s="43">
        <v>2</v>
      </c>
      <c r="P621" s="43">
        <v>3</v>
      </c>
      <c r="Q621" s="43">
        <v>7</v>
      </c>
      <c r="R621" s="43">
        <v>5</v>
      </c>
      <c r="S621" s="43">
        <v>0</v>
      </c>
      <c r="T621" s="43">
        <v>20</v>
      </c>
      <c r="U621" s="43">
        <v>0</v>
      </c>
      <c r="V621" s="42"/>
      <c r="W621" s="42" t="s">
        <v>36</v>
      </c>
      <c r="X621" s="42"/>
      <c r="Y621" s="42"/>
      <c r="Z621" s="42"/>
      <c r="AA621" s="42"/>
      <c r="AB621" s="42"/>
      <c r="AC621" s="42"/>
      <c r="AD621" s="42"/>
      <c r="AE621" s="42"/>
      <c r="AF621" s="42"/>
    </row>
    <row r="622" spans="1:32" ht="50.1" customHeight="1">
      <c r="A622" s="33">
        <v>617</v>
      </c>
      <c r="B622" s="34">
        <v>28</v>
      </c>
      <c r="C622" s="65" t="s">
        <v>2440</v>
      </c>
      <c r="D622" s="36"/>
      <c r="E622" s="37" t="s">
        <v>2455</v>
      </c>
      <c r="F622" s="42" t="s">
        <v>2449</v>
      </c>
      <c r="G622" s="39">
        <v>20</v>
      </c>
      <c r="H622" s="40"/>
      <c r="I622" s="39">
        <v>1</v>
      </c>
      <c r="J622" s="39"/>
      <c r="K622" s="39">
        <v>7800</v>
      </c>
      <c r="L622" s="41"/>
      <c r="M622" s="42"/>
      <c r="N622" s="41"/>
      <c r="O622" s="43">
        <v>2</v>
      </c>
      <c r="P622" s="43">
        <v>2</v>
      </c>
      <c r="Q622" s="43">
        <v>2</v>
      </c>
      <c r="R622" s="43">
        <v>1</v>
      </c>
      <c r="S622" s="43">
        <v>1</v>
      </c>
      <c r="T622" s="43">
        <v>12</v>
      </c>
      <c r="U622" s="43">
        <v>0</v>
      </c>
      <c r="V622" s="42"/>
      <c r="W622" s="42" t="s">
        <v>2456</v>
      </c>
      <c r="X622" s="42"/>
      <c r="Y622" s="42"/>
      <c r="Z622" s="42"/>
      <c r="AA622" s="42"/>
      <c r="AB622" s="42"/>
      <c r="AC622" s="42"/>
      <c r="AD622" s="42"/>
      <c r="AE622" s="42"/>
      <c r="AF622" s="42"/>
    </row>
    <row r="623" spans="1:32" ht="50.1" customHeight="1">
      <c r="A623" s="33">
        <v>618</v>
      </c>
      <c r="B623" s="34">
        <v>28</v>
      </c>
      <c r="C623" s="65" t="s">
        <v>2440</v>
      </c>
      <c r="D623" s="36"/>
      <c r="E623" s="37" t="s">
        <v>2457</v>
      </c>
      <c r="F623" s="56" t="s">
        <v>2449</v>
      </c>
      <c r="G623" s="39">
        <v>37</v>
      </c>
      <c r="H623" s="40"/>
      <c r="I623" s="39"/>
      <c r="J623" s="39"/>
      <c r="K623" s="39">
        <v>8000</v>
      </c>
      <c r="L623" s="41"/>
      <c r="M623" s="42"/>
      <c r="N623" s="41"/>
      <c r="O623" s="43">
        <v>4</v>
      </c>
      <c r="P623" s="43">
        <v>5</v>
      </c>
      <c r="Q623" s="43">
        <v>7</v>
      </c>
      <c r="R623" s="43">
        <v>5</v>
      </c>
      <c r="S623" s="43">
        <v>1</v>
      </c>
      <c r="T623" s="43">
        <v>15</v>
      </c>
      <c r="U623" s="43">
        <v>0</v>
      </c>
      <c r="V623" s="42"/>
      <c r="W623" s="42" t="s">
        <v>2456</v>
      </c>
      <c r="X623" s="42"/>
      <c r="Y623" s="42"/>
      <c r="Z623" s="42"/>
      <c r="AA623" s="42"/>
      <c r="AB623" s="42"/>
      <c r="AC623" s="42"/>
      <c r="AD623" s="42"/>
      <c r="AE623" s="42"/>
      <c r="AF623" s="42"/>
    </row>
    <row r="624" spans="1:32" ht="50.1" customHeight="1">
      <c r="A624" s="33">
        <v>619</v>
      </c>
      <c r="B624" s="34">
        <v>28</v>
      </c>
      <c r="C624" s="65" t="s">
        <v>2440</v>
      </c>
      <c r="D624" s="36"/>
      <c r="E624" s="37" t="s">
        <v>2458</v>
      </c>
      <c r="F624" s="56" t="s">
        <v>2459</v>
      </c>
      <c r="G624" s="39">
        <v>13</v>
      </c>
      <c r="H624" s="40"/>
      <c r="I624" s="39"/>
      <c r="J624" s="39"/>
      <c r="K624" s="39">
        <v>6250</v>
      </c>
      <c r="L624" s="41"/>
      <c r="M624" s="42"/>
      <c r="N624" s="41"/>
      <c r="O624" s="43">
        <v>2</v>
      </c>
      <c r="P624" s="43">
        <v>2</v>
      </c>
      <c r="Q624" s="43">
        <v>1</v>
      </c>
      <c r="R624" s="43">
        <v>1</v>
      </c>
      <c r="S624" s="43">
        <v>0</v>
      </c>
      <c r="T624" s="43">
        <v>7</v>
      </c>
      <c r="U624" s="43">
        <v>0</v>
      </c>
      <c r="V624" s="42"/>
      <c r="W624" s="42" t="s">
        <v>36</v>
      </c>
      <c r="X624" s="42"/>
      <c r="Y624" s="42"/>
      <c r="Z624" s="42"/>
      <c r="AA624" s="42"/>
      <c r="AB624" s="42"/>
      <c r="AC624" s="42"/>
      <c r="AD624" s="42"/>
      <c r="AE624" s="42"/>
      <c r="AF624" s="42"/>
    </row>
    <row r="625" spans="1:32" ht="50.1" customHeight="1">
      <c r="A625" s="33">
        <v>620</v>
      </c>
      <c r="B625" s="34">
        <v>28</v>
      </c>
      <c r="C625" s="65" t="s">
        <v>2440</v>
      </c>
      <c r="D625" s="36"/>
      <c r="E625" s="37" t="s">
        <v>2460</v>
      </c>
      <c r="F625" s="56" t="s">
        <v>2461</v>
      </c>
      <c r="G625" s="39">
        <v>41</v>
      </c>
      <c r="H625" s="40"/>
      <c r="I625" s="39">
        <v>4</v>
      </c>
      <c r="J625" s="39"/>
      <c r="K625" s="39">
        <v>18000</v>
      </c>
      <c r="L625" s="41"/>
      <c r="M625" s="42"/>
      <c r="N625" s="41"/>
      <c r="O625" s="43">
        <v>4</v>
      </c>
      <c r="P625" s="43">
        <v>4</v>
      </c>
      <c r="Q625" s="43">
        <v>4</v>
      </c>
      <c r="R625" s="43">
        <v>4</v>
      </c>
      <c r="S625" s="43">
        <v>0</v>
      </c>
      <c r="T625" s="43">
        <v>25</v>
      </c>
      <c r="U625" s="43">
        <v>0</v>
      </c>
      <c r="V625" s="42"/>
      <c r="W625" s="42" t="s">
        <v>2456</v>
      </c>
      <c r="X625" s="42"/>
      <c r="Y625" s="42"/>
      <c r="Z625" s="42"/>
      <c r="AA625" s="42"/>
      <c r="AB625" s="42"/>
      <c r="AC625" s="42"/>
      <c r="AD625" s="42"/>
      <c r="AE625" s="42"/>
      <c r="AF625" s="42"/>
    </row>
    <row r="626" spans="1:32" ht="50.1" customHeight="1">
      <c r="A626" s="33">
        <v>621</v>
      </c>
      <c r="B626" s="34">
        <v>28</v>
      </c>
      <c r="C626" s="65" t="s">
        <v>2440</v>
      </c>
      <c r="D626" s="36"/>
      <c r="E626" s="37" t="s">
        <v>2462</v>
      </c>
      <c r="F626" s="56" t="s">
        <v>2463</v>
      </c>
      <c r="G626" s="39">
        <v>38</v>
      </c>
      <c r="H626" s="40"/>
      <c r="I626" s="39"/>
      <c r="J626" s="39"/>
      <c r="K626" s="39">
        <v>6000</v>
      </c>
      <c r="L626" s="41"/>
      <c r="M626" s="42"/>
      <c r="N626" s="41"/>
      <c r="O626" s="43">
        <v>11</v>
      </c>
      <c r="P626" s="43">
        <v>6</v>
      </c>
      <c r="Q626" s="43">
        <v>5</v>
      </c>
      <c r="R626" s="43">
        <v>2</v>
      </c>
      <c r="S626" s="43">
        <v>0</v>
      </c>
      <c r="T626" s="43">
        <v>14</v>
      </c>
      <c r="U626" s="43">
        <v>0</v>
      </c>
      <c r="V626" s="42"/>
      <c r="W626" s="42" t="s">
        <v>2464</v>
      </c>
      <c r="X626" s="42"/>
      <c r="Y626" s="42"/>
      <c r="Z626" s="42"/>
      <c r="AA626" s="42"/>
      <c r="AB626" s="42"/>
      <c r="AC626" s="42"/>
      <c r="AD626" s="42"/>
      <c r="AE626" s="42"/>
      <c r="AF626" s="42"/>
    </row>
    <row r="627" spans="1:32" ht="50.1" customHeight="1">
      <c r="A627" s="33">
        <v>622</v>
      </c>
      <c r="B627" s="34">
        <v>28</v>
      </c>
      <c r="C627" s="65" t="s">
        <v>2440</v>
      </c>
      <c r="D627" s="36"/>
      <c r="E627" s="37" t="s">
        <v>2465</v>
      </c>
      <c r="F627" s="56" t="s">
        <v>2466</v>
      </c>
      <c r="G627" s="39">
        <v>23</v>
      </c>
      <c r="H627" s="40"/>
      <c r="I627" s="39"/>
      <c r="J627" s="39"/>
      <c r="K627" s="39"/>
      <c r="L627" s="41"/>
      <c r="M627" s="42"/>
      <c r="N627" s="41"/>
      <c r="O627" s="43">
        <v>0</v>
      </c>
      <c r="P627" s="43">
        <v>0</v>
      </c>
      <c r="Q627" s="43">
        <v>0</v>
      </c>
      <c r="R627" s="43">
        <v>0</v>
      </c>
      <c r="S627" s="43">
        <v>0</v>
      </c>
      <c r="T627" s="43">
        <v>0</v>
      </c>
      <c r="U627" s="43">
        <v>0</v>
      </c>
      <c r="V627" s="42"/>
      <c r="W627" s="42" t="s">
        <v>2467</v>
      </c>
      <c r="X627" s="42"/>
      <c r="Y627" s="42"/>
      <c r="Z627" s="42"/>
      <c r="AA627" s="42"/>
      <c r="AB627" s="42"/>
      <c r="AC627" s="42"/>
      <c r="AD627" s="42"/>
      <c r="AE627" s="42"/>
      <c r="AF627" s="42"/>
    </row>
    <row r="628" spans="1:32" ht="50.1" customHeight="1">
      <c r="A628" s="33">
        <v>623</v>
      </c>
      <c r="B628" s="34">
        <v>28</v>
      </c>
      <c r="C628" s="65" t="s">
        <v>2440</v>
      </c>
      <c r="D628" s="36"/>
      <c r="E628" s="37" t="s">
        <v>2468</v>
      </c>
      <c r="F628" s="56" t="s">
        <v>2469</v>
      </c>
      <c r="G628" s="39">
        <v>10</v>
      </c>
      <c r="H628" s="40"/>
      <c r="I628" s="39"/>
      <c r="J628" s="39"/>
      <c r="K628" s="39"/>
      <c r="L628" s="41"/>
      <c r="M628" s="42"/>
      <c r="N628" s="41"/>
      <c r="O628" s="43">
        <v>3</v>
      </c>
      <c r="P628" s="43">
        <v>4</v>
      </c>
      <c r="Q628" s="43">
        <v>0</v>
      </c>
      <c r="R628" s="43">
        <v>0</v>
      </c>
      <c r="S628" s="43">
        <v>0</v>
      </c>
      <c r="T628" s="43">
        <v>3</v>
      </c>
      <c r="U628" s="43">
        <v>0</v>
      </c>
      <c r="V628" s="42"/>
      <c r="W628" s="42" t="s">
        <v>36</v>
      </c>
      <c r="X628" s="42"/>
      <c r="Y628" s="42"/>
      <c r="Z628" s="42"/>
      <c r="AA628" s="42"/>
      <c r="AB628" s="42"/>
      <c r="AC628" s="42"/>
      <c r="AD628" s="42"/>
      <c r="AE628" s="42"/>
      <c r="AF628" s="42"/>
    </row>
    <row r="629" spans="1:32" ht="50.1" customHeight="1">
      <c r="A629" s="33">
        <v>624</v>
      </c>
      <c r="B629" s="34">
        <v>28</v>
      </c>
      <c r="C629" s="65" t="s">
        <v>2440</v>
      </c>
      <c r="D629" s="36"/>
      <c r="E629" s="37" t="s">
        <v>2470</v>
      </c>
      <c r="F629" s="56" t="s">
        <v>2471</v>
      </c>
      <c r="G629" s="39">
        <v>26</v>
      </c>
      <c r="H629" s="40"/>
      <c r="I629" s="39"/>
      <c r="J629" s="39"/>
      <c r="K629" s="39">
        <v>12000</v>
      </c>
      <c r="L629" s="41"/>
      <c r="M629" s="42"/>
      <c r="N629" s="41"/>
      <c r="O629" s="43">
        <v>5</v>
      </c>
      <c r="P629" s="43">
        <v>5</v>
      </c>
      <c r="Q629" s="43">
        <v>8</v>
      </c>
      <c r="R629" s="43">
        <v>4</v>
      </c>
      <c r="S629" s="43">
        <v>0</v>
      </c>
      <c r="T629" s="43">
        <v>4</v>
      </c>
      <c r="U629" s="43">
        <v>0</v>
      </c>
      <c r="V629" s="42"/>
      <c r="W629" s="42" t="s">
        <v>2472</v>
      </c>
      <c r="X629" s="42"/>
      <c r="Y629" s="42"/>
      <c r="Z629" s="42"/>
      <c r="AA629" s="42"/>
      <c r="AB629" s="42"/>
      <c r="AC629" s="42"/>
      <c r="AD629" s="42"/>
      <c r="AE629" s="42"/>
      <c r="AF629" s="42"/>
    </row>
    <row r="630" spans="1:32" ht="50.1" customHeight="1">
      <c r="A630" s="33">
        <v>625</v>
      </c>
      <c r="B630" s="34">
        <v>28</v>
      </c>
      <c r="C630" s="65" t="s">
        <v>2440</v>
      </c>
      <c r="D630" s="36"/>
      <c r="E630" s="37" t="s">
        <v>2473</v>
      </c>
      <c r="F630" s="56" t="s">
        <v>2471</v>
      </c>
      <c r="G630" s="39">
        <v>8</v>
      </c>
      <c r="H630" s="40"/>
      <c r="I630" s="39"/>
      <c r="J630" s="39"/>
      <c r="K630" s="39">
        <v>720000</v>
      </c>
      <c r="L630" s="41"/>
      <c r="M630" s="42"/>
      <c r="N630" s="41"/>
      <c r="O630" s="43">
        <v>4</v>
      </c>
      <c r="P630" s="43">
        <v>1</v>
      </c>
      <c r="Q630" s="43">
        <v>2</v>
      </c>
      <c r="R630" s="43">
        <v>0</v>
      </c>
      <c r="S630" s="43">
        <v>0</v>
      </c>
      <c r="T630" s="43">
        <v>1</v>
      </c>
      <c r="U630" s="43">
        <v>0</v>
      </c>
      <c r="V630" s="42"/>
      <c r="W630" s="42" t="s">
        <v>2472</v>
      </c>
      <c r="X630" s="42"/>
      <c r="Y630" s="42"/>
      <c r="Z630" s="42"/>
      <c r="AA630" s="42"/>
      <c r="AB630" s="42"/>
      <c r="AC630" s="42"/>
      <c r="AD630" s="42"/>
      <c r="AE630" s="42"/>
      <c r="AF630" s="42"/>
    </row>
    <row r="631" spans="1:32" ht="50.1" customHeight="1">
      <c r="A631" s="33">
        <v>626</v>
      </c>
      <c r="B631" s="34">
        <v>28</v>
      </c>
      <c r="C631" s="65" t="s">
        <v>2440</v>
      </c>
      <c r="D631" s="36"/>
      <c r="E631" s="37" t="s">
        <v>2474</v>
      </c>
      <c r="F631" s="56" t="s">
        <v>2475</v>
      </c>
      <c r="G631" s="39">
        <v>7</v>
      </c>
      <c r="H631" s="40"/>
      <c r="I631" s="39"/>
      <c r="J631" s="39"/>
      <c r="K631" s="39"/>
      <c r="L631" s="41"/>
      <c r="M631" s="42"/>
      <c r="N631" s="41"/>
      <c r="O631" s="43">
        <v>1</v>
      </c>
      <c r="P631" s="43">
        <v>5</v>
      </c>
      <c r="Q631" s="43">
        <v>1</v>
      </c>
      <c r="R631" s="43">
        <v>0</v>
      </c>
      <c r="S631" s="43">
        <v>0</v>
      </c>
      <c r="T631" s="43">
        <v>0</v>
      </c>
      <c r="U631" s="43">
        <v>0</v>
      </c>
      <c r="V631" s="42"/>
      <c r="W631" s="42" t="s">
        <v>36</v>
      </c>
      <c r="X631" s="42"/>
      <c r="Y631" s="42"/>
      <c r="Z631" s="42"/>
      <c r="AA631" s="42"/>
      <c r="AB631" s="42"/>
      <c r="AC631" s="42"/>
      <c r="AD631" s="42"/>
      <c r="AE631" s="42"/>
      <c r="AF631" s="42"/>
    </row>
    <row r="632" spans="1:32" ht="50.1" customHeight="1">
      <c r="A632" s="33">
        <v>627</v>
      </c>
      <c r="B632" s="34">
        <v>28</v>
      </c>
      <c r="C632" s="65" t="s">
        <v>2440</v>
      </c>
      <c r="D632" s="36"/>
      <c r="E632" s="37" t="s">
        <v>2476</v>
      </c>
      <c r="F632" s="56" t="s">
        <v>2477</v>
      </c>
      <c r="G632" s="39">
        <v>7</v>
      </c>
      <c r="H632" s="40"/>
      <c r="I632" s="39"/>
      <c r="J632" s="39"/>
      <c r="K632" s="39"/>
      <c r="L632" s="41"/>
      <c r="M632" s="42"/>
      <c r="N632" s="41"/>
      <c r="O632" s="43">
        <v>0</v>
      </c>
      <c r="P632" s="43">
        <v>3</v>
      </c>
      <c r="Q632" s="43">
        <v>1</v>
      </c>
      <c r="R632" s="43">
        <v>0</v>
      </c>
      <c r="S632" s="43">
        <v>0</v>
      </c>
      <c r="T632" s="43">
        <v>3</v>
      </c>
      <c r="U632" s="43">
        <v>0</v>
      </c>
      <c r="V632" s="42"/>
      <c r="W632" s="42" t="s">
        <v>2478</v>
      </c>
      <c r="X632" s="42"/>
      <c r="Y632" s="42"/>
      <c r="Z632" s="42"/>
      <c r="AA632" s="42"/>
      <c r="AB632" s="42"/>
      <c r="AC632" s="42"/>
      <c r="AD632" s="42"/>
      <c r="AE632" s="42"/>
      <c r="AF632" s="42"/>
    </row>
    <row r="633" spans="1:32" ht="50.1" customHeight="1">
      <c r="A633" s="33">
        <v>628</v>
      </c>
      <c r="B633" s="34">
        <v>28</v>
      </c>
      <c r="C633" s="65" t="s">
        <v>2440</v>
      </c>
      <c r="D633" s="36"/>
      <c r="E633" s="37" t="s">
        <v>2479</v>
      </c>
      <c r="F633" s="56"/>
      <c r="G633" s="39"/>
      <c r="H633" s="40"/>
      <c r="I633" s="39"/>
      <c r="J633" s="39"/>
      <c r="K633" s="39"/>
      <c r="L633" s="41"/>
      <c r="M633" s="42"/>
      <c r="N633" s="41"/>
      <c r="O633" s="43">
        <v>0</v>
      </c>
      <c r="P633" s="43">
        <v>0</v>
      </c>
      <c r="Q633" s="43">
        <v>0</v>
      </c>
      <c r="R633" s="43">
        <v>0</v>
      </c>
      <c r="S633" s="43">
        <v>0</v>
      </c>
      <c r="T633" s="43">
        <v>0</v>
      </c>
      <c r="U633" s="43">
        <v>0</v>
      </c>
      <c r="V633" s="42"/>
      <c r="W633" s="42" t="s">
        <v>36</v>
      </c>
      <c r="X633" s="42"/>
      <c r="Y633" s="42"/>
      <c r="Z633" s="42"/>
      <c r="AA633" s="42"/>
      <c r="AB633" s="42"/>
      <c r="AC633" s="42"/>
      <c r="AD633" s="42"/>
      <c r="AE633" s="42"/>
      <c r="AF633" s="42"/>
    </row>
    <row r="634" spans="1:32" ht="50.1" customHeight="1">
      <c r="A634" s="33">
        <v>629</v>
      </c>
      <c r="B634" s="34">
        <v>28</v>
      </c>
      <c r="C634" s="65" t="s">
        <v>2440</v>
      </c>
      <c r="D634" s="36"/>
      <c r="E634" s="37" t="s">
        <v>2480</v>
      </c>
      <c r="F634" s="56" t="s">
        <v>2481</v>
      </c>
      <c r="G634" s="39">
        <v>54</v>
      </c>
      <c r="H634" s="40"/>
      <c r="I634" s="39"/>
      <c r="J634" s="39"/>
      <c r="K634" s="39"/>
      <c r="L634" s="41"/>
      <c r="M634" s="42"/>
      <c r="N634" s="41"/>
      <c r="O634" s="43">
        <v>14</v>
      </c>
      <c r="P634" s="43">
        <v>18</v>
      </c>
      <c r="Q634" s="43">
        <v>9</v>
      </c>
      <c r="R634" s="43">
        <v>5</v>
      </c>
      <c r="S634" s="43">
        <v>1</v>
      </c>
      <c r="T634" s="43">
        <v>7</v>
      </c>
      <c r="U634" s="43">
        <v>0</v>
      </c>
      <c r="V634" s="42"/>
      <c r="W634" s="42" t="s">
        <v>2456</v>
      </c>
      <c r="X634" s="42"/>
      <c r="Y634" s="42"/>
      <c r="Z634" s="42"/>
      <c r="AA634" s="42"/>
      <c r="AB634" s="42"/>
      <c r="AC634" s="42"/>
      <c r="AD634" s="42"/>
      <c r="AE634" s="42"/>
      <c r="AF634" s="42"/>
    </row>
    <row r="635" spans="1:32" s="6" customFormat="1" ht="50.1" customHeight="1">
      <c r="A635" s="33">
        <v>630</v>
      </c>
      <c r="B635" s="34">
        <v>28</v>
      </c>
      <c r="C635" s="65" t="s">
        <v>2440</v>
      </c>
      <c r="D635" s="36"/>
      <c r="E635" s="37" t="s">
        <v>2482</v>
      </c>
      <c r="F635" s="56" t="s">
        <v>2483</v>
      </c>
      <c r="G635" s="39">
        <v>20</v>
      </c>
      <c r="H635" s="40"/>
      <c r="I635" s="39">
        <v>3</v>
      </c>
      <c r="J635" s="39"/>
      <c r="K635" s="39"/>
      <c r="L635" s="41"/>
      <c r="M635" s="42"/>
      <c r="N635" s="41"/>
      <c r="O635" s="43">
        <v>6</v>
      </c>
      <c r="P635" s="43">
        <v>8</v>
      </c>
      <c r="Q635" s="43">
        <v>3</v>
      </c>
      <c r="R635" s="43">
        <v>1</v>
      </c>
      <c r="S635" s="43">
        <v>0</v>
      </c>
      <c r="T635" s="43">
        <v>2</v>
      </c>
      <c r="U635" s="43">
        <v>0</v>
      </c>
      <c r="V635" s="42"/>
      <c r="W635" s="42" t="s">
        <v>2472</v>
      </c>
      <c r="X635" s="42"/>
      <c r="Y635" s="42"/>
      <c r="Z635" s="42"/>
      <c r="AA635" s="42"/>
      <c r="AB635" s="42"/>
      <c r="AC635" s="42"/>
      <c r="AD635" s="42"/>
      <c r="AE635" s="42"/>
      <c r="AF635" s="42"/>
    </row>
    <row r="636" spans="1:32" s="6" customFormat="1" ht="150" customHeight="1">
      <c r="A636" s="33">
        <v>631</v>
      </c>
      <c r="B636" s="101">
        <v>29</v>
      </c>
      <c r="C636" s="102" t="s">
        <v>2484</v>
      </c>
      <c r="D636" s="103"/>
      <c r="E636" s="56" t="s">
        <v>2485</v>
      </c>
      <c r="F636" s="42" t="s">
        <v>2486</v>
      </c>
      <c r="G636" s="39">
        <v>8</v>
      </c>
      <c r="H636" s="40"/>
      <c r="I636" s="39" t="s">
        <v>2487</v>
      </c>
      <c r="J636" s="39" t="s">
        <v>2488</v>
      </c>
      <c r="K636" s="39" t="s">
        <v>2489</v>
      </c>
      <c r="L636" s="38"/>
      <c r="M636" s="42" t="s">
        <v>2490</v>
      </c>
      <c r="N636" s="38" t="s">
        <v>2264</v>
      </c>
      <c r="O636" s="43">
        <v>1</v>
      </c>
      <c r="P636" s="43"/>
      <c r="Q636" s="43"/>
      <c r="R636" s="43">
        <v>4</v>
      </c>
      <c r="S636" s="43">
        <v>1</v>
      </c>
      <c r="T636" s="43">
        <v>1</v>
      </c>
      <c r="U636" s="43">
        <v>1</v>
      </c>
      <c r="V636" s="42" t="s">
        <v>2491</v>
      </c>
      <c r="W636" s="42" t="s">
        <v>2492</v>
      </c>
      <c r="X636" s="42" t="s">
        <v>2493</v>
      </c>
      <c r="Y636" s="42" t="s">
        <v>2494</v>
      </c>
      <c r="Z636" s="91" t="s">
        <v>2495</v>
      </c>
      <c r="AA636" s="42"/>
      <c r="AB636" s="42"/>
      <c r="AC636" s="42"/>
      <c r="AD636" s="42"/>
      <c r="AE636" s="42"/>
      <c r="AF636" s="42"/>
    </row>
    <row r="637" spans="1:32" s="6" customFormat="1" ht="150" customHeight="1">
      <c r="A637" s="33">
        <v>632</v>
      </c>
      <c r="B637" s="101">
        <v>29</v>
      </c>
      <c r="C637" s="102" t="s">
        <v>2484</v>
      </c>
      <c r="D637" s="103"/>
      <c r="E637" s="56" t="s">
        <v>2496</v>
      </c>
      <c r="F637" s="56" t="s">
        <v>2497</v>
      </c>
      <c r="G637" s="39">
        <v>17</v>
      </c>
      <c r="H637" s="40"/>
      <c r="I637" s="39" t="s">
        <v>1911</v>
      </c>
      <c r="J637" s="39" t="s">
        <v>2498</v>
      </c>
      <c r="K637" s="39" t="s">
        <v>2499</v>
      </c>
      <c r="L637" s="38"/>
      <c r="M637" s="42" t="s">
        <v>2500</v>
      </c>
      <c r="N637" s="38" t="s">
        <v>1263</v>
      </c>
      <c r="O637" s="43">
        <v>1</v>
      </c>
      <c r="P637" s="43">
        <v>3</v>
      </c>
      <c r="Q637" s="43">
        <v>2</v>
      </c>
      <c r="R637" s="43">
        <v>7</v>
      </c>
      <c r="S637" s="43"/>
      <c r="T637" s="43">
        <v>5</v>
      </c>
      <c r="U637" s="43"/>
      <c r="V637" s="42"/>
      <c r="W637" s="42" t="s">
        <v>2501</v>
      </c>
      <c r="X637" s="42" t="s">
        <v>2493</v>
      </c>
      <c r="Y637" s="42" t="s">
        <v>2494</v>
      </c>
      <c r="Z637" s="91" t="s">
        <v>2495</v>
      </c>
      <c r="AA637" s="42" t="s">
        <v>2502</v>
      </c>
      <c r="AB637" s="42" t="s">
        <v>2503</v>
      </c>
      <c r="AC637" s="91" t="s">
        <v>2504</v>
      </c>
      <c r="AD637" s="42"/>
      <c r="AE637" s="42"/>
      <c r="AF637" s="42"/>
    </row>
    <row r="638" spans="1:32" s="6" customFormat="1" ht="150" customHeight="1">
      <c r="A638" s="33">
        <v>633</v>
      </c>
      <c r="B638" s="101">
        <v>29</v>
      </c>
      <c r="C638" s="102" t="s">
        <v>2484</v>
      </c>
      <c r="D638" s="103"/>
      <c r="E638" s="56" t="s">
        <v>2505</v>
      </c>
      <c r="F638" s="56" t="s">
        <v>2506</v>
      </c>
      <c r="G638" s="39">
        <v>15</v>
      </c>
      <c r="H638" s="40"/>
      <c r="I638" s="39" t="s">
        <v>2507</v>
      </c>
      <c r="J638" s="39" t="s">
        <v>2508</v>
      </c>
      <c r="K638" s="39" t="s">
        <v>2509</v>
      </c>
      <c r="L638" s="38"/>
      <c r="M638" s="42"/>
      <c r="N638" s="38" t="s">
        <v>1224</v>
      </c>
      <c r="O638" s="43">
        <v>2</v>
      </c>
      <c r="P638" s="43">
        <v>6</v>
      </c>
      <c r="Q638" s="43"/>
      <c r="R638" s="43">
        <v>2</v>
      </c>
      <c r="S638" s="43"/>
      <c r="T638" s="43">
        <v>5</v>
      </c>
      <c r="U638" s="43"/>
      <c r="V638" s="42"/>
      <c r="W638" s="42" t="s">
        <v>2510</v>
      </c>
      <c r="X638" s="42" t="s">
        <v>2493</v>
      </c>
      <c r="Y638" s="42" t="s">
        <v>2494</v>
      </c>
      <c r="Z638" s="91" t="s">
        <v>2495</v>
      </c>
      <c r="AA638" s="42"/>
      <c r="AB638" s="42"/>
      <c r="AC638" s="42"/>
      <c r="AD638" s="42"/>
      <c r="AE638" s="42"/>
      <c r="AF638" s="42"/>
    </row>
    <row r="639" spans="1:32" s="6" customFormat="1" ht="150" customHeight="1">
      <c r="A639" s="33">
        <v>634</v>
      </c>
      <c r="B639" s="101">
        <v>29</v>
      </c>
      <c r="C639" s="102" t="s">
        <v>2484</v>
      </c>
      <c r="D639" s="103"/>
      <c r="E639" s="56" t="s">
        <v>2511</v>
      </c>
      <c r="F639" s="56" t="s">
        <v>2512</v>
      </c>
      <c r="G639" s="39">
        <v>5</v>
      </c>
      <c r="H639" s="40"/>
      <c r="I639" s="39" t="s">
        <v>2507</v>
      </c>
      <c r="J639" s="39" t="s">
        <v>2513</v>
      </c>
      <c r="K639" s="39" t="s">
        <v>2499</v>
      </c>
      <c r="L639" s="38"/>
      <c r="M639" s="42"/>
      <c r="N639" s="38" t="s">
        <v>2514</v>
      </c>
      <c r="O639" s="43"/>
      <c r="P639" s="43">
        <v>3</v>
      </c>
      <c r="Q639" s="43"/>
      <c r="R639" s="43"/>
      <c r="S639" s="43"/>
      <c r="T639" s="43">
        <v>1</v>
      </c>
      <c r="U639" s="43"/>
      <c r="V639" s="42" t="s">
        <v>2515</v>
      </c>
      <c r="W639" s="42" t="s">
        <v>2516</v>
      </c>
      <c r="X639" s="42" t="s">
        <v>2493</v>
      </c>
      <c r="Y639" s="42" t="s">
        <v>2494</v>
      </c>
      <c r="Z639" s="91" t="s">
        <v>2495</v>
      </c>
      <c r="AA639" s="42" t="s">
        <v>2502</v>
      </c>
      <c r="AB639" s="42" t="s">
        <v>2503</v>
      </c>
      <c r="AC639" s="91" t="s">
        <v>2504</v>
      </c>
      <c r="AD639" s="42"/>
      <c r="AE639" s="42"/>
      <c r="AF639" s="42"/>
    </row>
    <row r="640" spans="1:32" s="6" customFormat="1" ht="150" customHeight="1">
      <c r="A640" s="33">
        <v>635</v>
      </c>
      <c r="B640" s="101">
        <v>29</v>
      </c>
      <c r="C640" s="102" t="s">
        <v>2484</v>
      </c>
      <c r="D640" s="103"/>
      <c r="E640" s="56" t="s">
        <v>2517</v>
      </c>
      <c r="F640" s="56" t="s">
        <v>2497</v>
      </c>
      <c r="G640" s="39">
        <v>9</v>
      </c>
      <c r="H640" s="40"/>
      <c r="I640" s="39" t="s">
        <v>2518</v>
      </c>
      <c r="J640" s="39" t="s">
        <v>2519</v>
      </c>
      <c r="K640" s="39" t="s">
        <v>2509</v>
      </c>
      <c r="L640" s="38"/>
      <c r="M640" s="42"/>
      <c r="N640" s="38" t="s">
        <v>1244</v>
      </c>
      <c r="O640" s="43"/>
      <c r="P640" s="43"/>
      <c r="Q640" s="43"/>
      <c r="R640" s="43"/>
      <c r="S640" s="43"/>
      <c r="T640" s="43"/>
      <c r="U640" s="43"/>
      <c r="V640" s="42"/>
      <c r="W640" s="42" t="s">
        <v>2520</v>
      </c>
      <c r="X640" s="42" t="s">
        <v>2493</v>
      </c>
      <c r="Y640" s="42" t="s">
        <v>2494</v>
      </c>
      <c r="Z640" s="91" t="s">
        <v>2495</v>
      </c>
      <c r="AA640" s="42" t="s">
        <v>2502</v>
      </c>
      <c r="AB640" s="42" t="s">
        <v>2503</v>
      </c>
      <c r="AC640" s="91" t="s">
        <v>2504</v>
      </c>
      <c r="AD640" s="42"/>
      <c r="AE640" s="42"/>
      <c r="AF640" s="42"/>
    </row>
    <row r="641" spans="1:32" s="6" customFormat="1" ht="150" customHeight="1">
      <c r="A641" s="33">
        <v>636</v>
      </c>
      <c r="B641" s="101">
        <v>29</v>
      </c>
      <c r="C641" s="102" t="s">
        <v>2484</v>
      </c>
      <c r="D641" s="103"/>
      <c r="E641" s="56" t="s">
        <v>2430</v>
      </c>
      <c r="F641" s="56" t="s">
        <v>2521</v>
      </c>
      <c r="G641" s="39">
        <v>7</v>
      </c>
      <c r="H641" s="40"/>
      <c r="I641" s="39" t="s">
        <v>2507</v>
      </c>
      <c r="J641" s="39" t="s">
        <v>2522</v>
      </c>
      <c r="K641" s="39" t="s">
        <v>1580</v>
      </c>
      <c r="L641" s="38"/>
      <c r="M641" s="42"/>
      <c r="N641" s="38" t="s">
        <v>2523</v>
      </c>
      <c r="O641" s="43"/>
      <c r="P641" s="43"/>
      <c r="Q641" s="43"/>
      <c r="R641" s="43">
        <v>2</v>
      </c>
      <c r="S641" s="43"/>
      <c r="T641" s="43">
        <v>5</v>
      </c>
      <c r="U641" s="43"/>
      <c r="V641" s="42"/>
      <c r="W641" s="42" t="s">
        <v>2501</v>
      </c>
      <c r="X641" s="42" t="s">
        <v>2493</v>
      </c>
      <c r="Y641" s="42" t="s">
        <v>2494</v>
      </c>
      <c r="Z641" s="91" t="s">
        <v>2495</v>
      </c>
      <c r="AA641" s="42" t="s">
        <v>2502</v>
      </c>
      <c r="AB641" s="42" t="s">
        <v>2503</v>
      </c>
      <c r="AC641" s="91" t="s">
        <v>2504</v>
      </c>
      <c r="AD641" s="42"/>
      <c r="AE641" s="42"/>
      <c r="AF641" s="99"/>
    </row>
    <row r="642" spans="1:32" s="6" customFormat="1" ht="150" customHeight="1">
      <c r="A642" s="33">
        <v>637</v>
      </c>
      <c r="B642" s="101">
        <v>30</v>
      </c>
      <c r="C642" s="102" t="s">
        <v>2524</v>
      </c>
      <c r="D642" s="103"/>
      <c r="E642" s="56" t="s">
        <v>2525</v>
      </c>
      <c r="F642" s="56" t="s">
        <v>2526</v>
      </c>
      <c r="G642" s="39">
        <v>8</v>
      </c>
      <c r="H642" s="40"/>
      <c r="I642" s="39"/>
      <c r="J642" s="39"/>
      <c r="K642" s="39"/>
      <c r="L642" s="38"/>
      <c r="M642" s="42"/>
      <c r="N642" s="38" t="s">
        <v>503</v>
      </c>
      <c r="O642" s="43">
        <v>2</v>
      </c>
      <c r="P642" s="43">
        <v>2</v>
      </c>
      <c r="Q642" s="43"/>
      <c r="R642" s="43">
        <v>2</v>
      </c>
      <c r="S642" s="43"/>
      <c r="T642" s="43">
        <v>2</v>
      </c>
      <c r="U642" s="43"/>
      <c r="V642" s="42"/>
      <c r="W642" s="42" t="s">
        <v>36</v>
      </c>
      <c r="X642" s="42" t="s">
        <v>2527</v>
      </c>
      <c r="Y642" s="42" t="s">
        <v>2528</v>
      </c>
      <c r="Z642" s="57" t="str">
        <f>HYPERLINK("#", "http://www.genkiup-yashio.jp/index.html")</f>
        <v>http://www.genkiup-yashio.jp/index.html</v>
      </c>
      <c r="AA642" s="42"/>
      <c r="AB642" s="42"/>
      <c r="AC642" s="42"/>
      <c r="AD642" s="42"/>
      <c r="AE642" s="42"/>
      <c r="AF642" s="99"/>
    </row>
    <row r="643" spans="1:32" s="6" customFormat="1" ht="150" customHeight="1">
      <c r="A643" s="33">
        <v>638</v>
      </c>
      <c r="B643" s="101">
        <v>30</v>
      </c>
      <c r="C643" s="102" t="s">
        <v>2524</v>
      </c>
      <c r="D643" s="103"/>
      <c r="E643" s="37" t="s">
        <v>2529</v>
      </c>
      <c r="F643" s="56" t="s">
        <v>2530</v>
      </c>
      <c r="G643" s="39">
        <v>10</v>
      </c>
      <c r="H643" s="40"/>
      <c r="I643" s="39"/>
      <c r="J643" s="39"/>
      <c r="K643" s="39"/>
      <c r="L643" s="38" t="s">
        <v>2531</v>
      </c>
      <c r="M643" s="42"/>
      <c r="N643" s="38" t="s">
        <v>503</v>
      </c>
      <c r="O643" s="43">
        <v>3</v>
      </c>
      <c r="P643" s="43"/>
      <c r="Q643" s="43">
        <v>2</v>
      </c>
      <c r="R643" s="43">
        <v>2</v>
      </c>
      <c r="S643" s="43"/>
      <c r="T643" s="43">
        <v>3</v>
      </c>
      <c r="U643" s="43"/>
      <c r="V643" s="42"/>
      <c r="W643" s="42" t="s">
        <v>36</v>
      </c>
      <c r="X643" s="42" t="s">
        <v>2527</v>
      </c>
      <c r="Y643" s="42" t="s">
        <v>2528</v>
      </c>
      <c r="Z643" s="57" t="str">
        <f>HYPERLINK("#", "http://www.genkiup-yashio.jp/index.html")</f>
        <v>http://www.genkiup-yashio.jp/index.html</v>
      </c>
      <c r="AA643" s="42"/>
      <c r="AB643" s="42"/>
      <c r="AC643" s="42"/>
      <c r="AD643" s="42"/>
      <c r="AE643" s="42"/>
      <c r="AF643" s="99"/>
    </row>
    <row r="644" spans="1:32" ht="150" customHeight="1">
      <c r="A644" s="33">
        <v>639</v>
      </c>
      <c r="B644" s="101">
        <v>30</v>
      </c>
      <c r="C644" s="102" t="s">
        <v>2524</v>
      </c>
      <c r="D644" s="103"/>
      <c r="E644" s="37" t="s">
        <v>2532</v>
      </c>
      <c r="F644" s="56" t="s">
        <v>2533</v>
      </c>
      <c r="G644" s="39">
        <v>22</v>
      </c>
      <c r="H644" s="40" t="s">
        <v>2534</v>
      </c>
      <c r="I644" s="39"/>
      <c r="J644" s="39"/>
      <c r="K644" s="39"/>
      <c r="L644" s="38" t="s">
        <v>2535</v>
      </c>
      <c r="M644" s="42"/>
      <c r="N644" s="38" t="s">
        <v>503</v>
      </c>
      <c r="O644" s="43">
        <v>5</v>
      </c>
      <c r="P644" s="43">
        <v>5</v>
      </c>
      <c r="Q644" s="43">
        <v>3</v>
      </c>
      <c r="R644" s="43">
        <v>5</v>
      </c>
      <c r="S644" s="43">
        <v>1</v>
      </c>
      <c r="T644" s="43">
        <v>3</v>
      </c>
      <c r="U644" s="43"/>
      <c r="V644" s="42"/>
      <c r="W644" s="42" t="s">
        <v>36</v>
      </c>
      <c r="X644" s="42" t="s">
        <v>2527</v>
      </c>
      <c r="Y644" s="42" t="s">
        <v>2528</v>
      </c>
      <c r="Z644" s="57" t="str">
        <f>HYPERLINK("#", "http://www.genkiup-yashio.jp/index.html")</f>
        <v>http://www.genkiup-yashio.jp/index.html</v>
      </c>
      <c r="AA644" s="42"/>
      <c r="AB644" s="42"/>
      <c r="AC644" s="42"/>
      <c r="AD644" s="42"/>
      <c r="AE644" s="42"/>
      <c r="AF644" s="42"/>
    </row>
    <row r="645" spans="1:32" ht="99.95" customHeight="1">
      <c r="A645" s="33">
        <v>640</v>
      </c>
      <c r="B645" s="101">
        <v>30</v>
      </c>
      <c r="C645" s="102" t="s">
        <v>2524</v>
      </c>
      <c r="D645" s="103"/>
      <c r="E645" s="56" t="s">
        <v>2536</v>
      </c>
      <c r="F645" s="56" t="s">
        <v>2537</v>
      </c>
      <c r="G645" s="39">
        <v>20</v>
      </c>
      <c r="H645" s="40"/>
      <c r="I645" s="39"/>
      <c r="J645" s="39"/>
      <c r="K645" s="39"/>
      <c r="L645" s="38" t="s">
        <v>2538</v>
      </c>
      <c r="M645" s="42"/>
      <c r="N645" s="38" t="s">
        <v>2539</v>
      </c>
      <c r="O645" s="43"/>
      <c r="P645" s="43">
        <v>2</v>
      </c>
      <c r="Q645" s="43">
        <v>8</v>
      </c>
      <c r="R645" s="43">
        <v>3</v>
      </c>
      <c r="S645" s="43"/>
      <c r="T645" s="43">
        <v>7</v>
      </c>
      <c r="U645" s="43"/>
      <c r="V645" s="42"/>
      <c r="W645" s="42" t="s">
        <v>2540</v>
      </c>
      <c r="X645" s="42" t="s">
        <v>2527</v>
      </c>
      <c r="Y645" s="42" t="s">
        <v>2528</v>
      </c>
      <c r="Z645" s="57" t="str">
        <f>HYPERLINK("#", "http://www.genkiup-yashio.jp/index.html")</f>
        <v>http://www.genkiup-yashio.jp/index.html</v>
      </c>
      <c r="AA645" s="42"/>
      <c r="AB645" s="42"/>
      <c r="AC645" s="42"/>
      <c r="AD645" s="42"/>
      <c r="AE645" s="42"/>
      <c r="AF645" s="42"/>
    </row>
    <row r="646" spans="1:32" ht="150" customHeight="1">
      <c r="A646" s="33">
        <v>641</v>
      </c>
      <c r="B646" s="34">
        <v>31</v>
      </c>
      <c r="C646" s="65" t="s">
        <v>2541</v>
      </c>
      <c r="D646" s="36"/>
      <c r="E646" s="37" t="s">
        <v>2542</v>
      </c>
      <c r="F646" s="56" t="s">
        <v>2543</v>
      </c>
      <c r="G646" s="39">
        <v>15</v>
      </c>
      <c r="H646" s="40">
        <v>28460</v>
      </c>
      <c r="I646" s="39" t="s">
        <v>641</v>
      </c>
      <c r="J646" s="39"/>
      <c r="K646" s="110" t="s">
        <v>2544</v>
      </c>
      <c r="L646" s="41"/>
      <c r="M646" s="42" t="s">
        <v>2545</v>
      </c>
      <c r="N646" s="41" t="s">
        <v>503</v>
      </c>
      <c r="O646" s="43"/>
      <c r="P646" s="43"/>
      <c r="Q646" s="43"/>
      <c r="R646" s="43"/>
      <c r="S646" s="43"/>
      <c r="T646" s="43"/>
      <c r="U646" s="43">
        <v>1</v>
      </c>
      <c r="V646" s="42" t="s">
        <v>2546</v>
      </c>
      <c r="W646" s="42" t="s">
        <v>2547</v>
      </c>
      <c r="X646" s="42" t="s">
        <v>2548</v>
      </c>
      <c r="Y646" s="42" t="s">
        <v>2549</v>
      </c>
      <c r="Z646" s="57" t="str">
        <f>HYPERLINK("#", "https://www.city.fujimi.saitama.jp/60jigyo/06sangyou/work/2015-0707-1557-53.html")</f>
        <v>https://www.city.fujimi.saitama.jp/60jigyo/06sangyou/work/2015-0707-1557-53.html</v>
      </c>
      <c r="AA646" s="42" t="s">
        <v>2550</v>
      </c>
      <c r="AB646" s="42" t="s">
        <v>2551</v>
      </c>
      <c r="AC646" s="57" t="str">
        <f>HYPERLINK("#", "https://www.city.fujimi.saitama.jp/60jigyo/06sangyou/work/sinkisougyousyasienr.html")</f>
        <v>https://www.city.fujimi.saitama.jp/60jigyo/06sangyou/work/sinkisougyousyasienr.html</v>
      </c>
      <c r="AD646" s="42" t="s">
        <v>2552</v>
      </c>
      <c r="AE646" s="42" t="s">
        <v>2553</v>
      </c>
      <c r="AF646" s="57" t="str">
        <f>HYPERLINK("#", "https://www.city.fujimi.saitama.jp/60jigyo/06sangyou/sangyou01202109160.html")</f>
        <v>https://www.city.fujimi.saitama.jp/60jigyo/06sangyou/sangyou01202109160.html</v>
      </c>
    </row>
    <row r="647" spans="1:32" ht="150" customHeight="1">
      <c r="A647" s="33">
        <v>642</v>
      </c>
      <c r="B647" s="34">
        <v>31</v>
      </c>
      <c r="C647" s="65" t="s">
        <v>2541</v>
      </c>
      <c r="D647" s="36"/>
      <c r="E647" s="37" t="s">
        <v>2554</v>
      </c>
      <c r="F647" s="56" t="s">
        <v>2555</v>
      </c>
      <c r="G647" s="39">
        <v>8</v>
      </c>
      <c r="H647" s="40">
        <v>26938</v>
      </c>
      <c r="I647" s="39" t="s">
        <v>2556</v>
      </c>
      <c r="J647" s="39"/>
      <c r="K647" s="110">
        <v>2500</v>
      </c>
      <c r="L647" s="41"/>
      <c r="M647" s="42" t="s">
        <v>2557</v>
      </c>
      <c r="N647" s="41" t="s">
        <v>503</v>
      </c>
      <c r="O647" s="43"/>
      <c r="P647" s="43"/>
      <c r="Q647" s="43"/>
      <c r="R647" s="43"/>
      <c r="S647" s="43"/>
      <c r="T647" s="43"/>
      <c r="U647" s="43">
        <v>1</v>
      </c>
      <c r="V647" s="42" t="s">
        <v>2558</v>
      </c>
      <c r="W647" s="42" t="s">
        <v>2559</v>
      </c>
      <c r="X647" s="42" t="s">
        <v>2548</v>
      </c>
      <c r="Y647" s="42" t="s">
        <v>2549</v>
      </c>
      <c r="Z647" s="57" t="str">
        <f>HYPERLINK("#", "https://www.city.fujimi.saitama.jp/60jigyo/06sangyou/work/2015-0707-1557-53.html")</f>
        <v>https://www.city.fujimi.saitama.jp/60jigyo/06sangyou/work/2015-0707-1557-53.html</v>
      </c>
      <c r="AA647" s="42" t="s">
        <v>2550</v>
      </c>
      <c r="AB647" s="42" t="s">
        <v>2551</v>
      </c>
      <c r="AC647" s="57" t="str">
        <f>HYPERLINK("#", "https://www.city.fujimi.saitama.jp/60jigyo/06sangyou/work/sinkisougyousyasienr.html")</f>
        <v>https://www.city.fujimi.saitama.jp/60jigyo/06sangyou/work/sinkisougyousyasienr.html</v>
      </c>
      <c r="AD647" s="42" t="s">
        <v>2552</v>
      </c>
      <c r="AE647" s="42" t="s">
        <v>2553</v>
      </c>
      <c r="AF647" s="57" t="str">
        <f>HYPERLINK("#", "https://www.city.fujimi.saitama.jp/60jigyo/06sangyou/sangyou01202109160.html")</f>
        <v>https://www.city.fujimi.saitama.jp/60jigyo/06sangyou/sangyou01202109160.html</v>
      </c>
    </row>
    <row r="648" spans="1:32" ht="150" customHeight="1">
      <c r="A648" s="33">
        <v>643</v>
      </c>
      <c r="B648" s="34">
        <v>31</v>
      </c>
      <c r="C648" s="65" t="s">
        <v>2541</v>
      </c>
      <c r="D648" s="36"/>
      <c r="E648" s="37" t="s">
        <v>2560</v>
      </c>
      <c r="F648" s="56" t="s">
        <v>2561</v>
      </c>
      <c r="G648" s="39">
        <v>12</v>
      </c>
      <c r="H648" s="40">
        <v>26755</v>
      </c>
      <c r="I648" s="39" t="s">
        <v>2562</v>
      </c>
      <c r="J648" s="39"/>
      <c r="K648" s="110">
        <v>2000</v>
      </c>
      <c r="L648" s="41"/>
      <c r="M648" s="42" t="s">
        <v>2563</v>
      </c>
      <c r="N648" s="41" t="s">
        <v>613</v>
      </c>
      <c r="O648" s="43"/>
      <c r="P648" s="43"/>
      <c r="Q648" s="43"/>
      <c r="R648" s="43"/>
      <c r="S648" s="43"/>
      <c r="T648" s="43"/>
      <c r="U648" s="43"/>
      <c r="V648" s="42"/>
      <c r="W648" s="42" t="s">
        <v>2564</v>
      </c>
      <c r="X648" s="42" t="s">
        <v>2548</v>
      </c>
      <c r="Y648" s="42" t="s">
        <v>2549</v>
      </c>
      <c r="Z648" s="57" t="str">
        <f>HYPERLINK("#", "https://www.city.fujimi.saitama.jp/60jigyo/06sangyou/work/2015-0707-1557-53.html")</f>
        <v>https://www.city.fujimi.saitama.jp/60jigyo/06sangyou/work/2015-0707-1557-53.html</v>
      </c>
      <c r="AA648" s="42" t="s">
        <v>2550</v>
      </c>
      <c r="AB648" s="42" t="s">
        <v>2551</v>
      </c>
      <c r="AC648" s="57" t="str">
        <f>HYPERLINK("#", "https://www.city.fujimi.saitama.jp/60jigyo/06sangyou/work/sinkisougyousyasienr.html")</f>
        <v>https://www.city.fujimi.saitama.jp/60jigyo/06sangyou/work/sinkisougyousyasienr.html</v>
      </c>
      <c r="AD648" s="42" t="s">
        <v>2552</v>
      </c>
      <c r="AE648" s="42" t="s">
        <v>2553</v>
      </c>
      <c r="AF648" s="57" t="str">
        <f>HYPERLINK("#", "https://www.city.fujimi.saitama.jp/60jigyo/06sangyou/sangyou01202109160.html")</f>
        <v>https://www.city.fujimi.saitama.jp/60jigyo/06sangyou/sangyou01202109160.html</v>
      </c>
    </row>
    <row r="649" spans="1:32" ht="150" customHeight="1">
      <c r="A649" s="33">
        <v>644</v>
      </c>
      <c r="B649" s="34">
        <v>31</v>
      </c>
      <c r="C649" s="65" t="s">
        <v>2541</v>
      </c>
      <c r="D649" s="36"/>
      <c r="E649" s="37" t="s">
        <v>2565</v>
      </c>
      <c r="F649" s="42" t="s">
        <v>2566</v>
      </c>
      <c r="G649" s="39">
        <v>22</v>
      </c>
      <c r="H649" s="40">
        <v>23468</v>
      </c>
      <c r="I649" s="39" t="s">
        <v>2567</v>
      </c>
      <c r="J649" s="39"/>
      <c r="K649" s="110">
        <v>1000</v>
      </c>
      <c r="L649" s="41"/>
      <c r="M649" s="42" t="s">
        <v>2568</v>
      </c>
      <c r="N649" s="41" t="s">
        <v>613</v>
      </c>
      <c r="O649" s="43"/>
      <c r="P649" s="43"/>
      <c r="Q649" s="43"/>
      <c r="R649" s="43"/>
      <c r="S649" s="43"/>
      <c r="T649" s="43"/>
      <c r="U649" s="43"/>
      <c r="V649" s="42"/>
      <c r="W649" s="42" t="s">
        <v>2569</v>
      </c>
      <c r="X649" s="42" t="s">
        <v>2548</v>
      </c>
      <c r="Y649" s="42" t="s">
        <v>2549</v>
      </c>
      <c r="Z649" s="57" t="str">
        <f t="shared" ref="Z649:Z655" si="28">HYPERLINK("#", "https://www.city.fujimi.saitama.jp/60jigyo/06sangyou/work/2015-0707-1557-53.html")</f>
        <v>https://www.city.fujimi.saitama.jp/60jigyo/06sangyou/work/2015-0707-1557-53.html</v>
      </c>
      <c r="AA649" s="42" t="s">
        <v>2550</v>
      </c>
      <c r="AB649" s="42" t="s">
        <v>2551</v>
      </c>
      <c r="AC649" s="57" t="str">
        <f t="shared" ref="AC649:AC655" si="29">HYPERLINK("#", "https://www.city.fujimi.saitama.jp/60jigyo/06sangyou/work/sinkisougyousyasienr.html")</f>
        <v>https://www.city.fujimi.saitama.jp/60jigyo/06sangyou/work/sinkisougyousyasienr.html</v>
      </c>
      <c r="AD649" s="42" t="s">
        <v>2552</v>
      </c>
      <c r="AE649" s="42" t="s">
        <v>2553</v>
      </c>
      <c r="AF649" s="57" t="str">
        <f t="shared" ref="AF649:AF655" si="30">HYPERLINK("#", "https://www.city.fujimi.saitama.jp/60jigyo/06sangyou/sangyou01202109160.html")</f>
        <v>https://www.city.fujimi.saitama.jp/60jigyo/06sangyou/sangyou01202109160.html</v>
      </c>
    </row>
    <row r="650" spans="1:32" ht="150" customHeight="1">
      <c r="A650" s="33">
        <v>645</v>
      </c>
      <c r="B650" s="34">
        <v>31</v>
      </c>
      <c r="C650" s="65" t="s">
        <v>2541</v>
      </c>
      <c r="D650" s="36"/>
      <c r="E650" s="37" t="s">
        <v>2570</v>
      </c>
      <c r="F650" s="42" t="s">
        <v>2571</v>
      </c>
      <c r="G650" s="39">
        <v>26</v>
      </c>
      <c r="H650" s="40">
        <v>29287</v>
      </c>
      <c r="I650" s="39" t="s">
        <v>2562</v>
      </c>
      <c r="J650" s="39"/>
      <c r="K650" s="110">
        <v>2500</v>
      </c>
      <c r="L650" s="41"/>
      <c r="M650" s="42" t="s">
        <v>2572</v>
      </c>
      <c r="N650" s="41" t="s">
        <v>462</v>
      </c>
      <c r="O650" s="43"/>
      <c r="P650" s="43"/>
      <c r="Q650" s="43"/>
      <c r="R650" s="43"/>
      <c r="S650" s="43"/>
      <c r="T650" s="43"/>
      <c r="U650" s="43"/>
      <c r="V650" s="42" t="s">
        <v>2573</v>
      </c>
      <c r="W650" s="42" t="s">
        <v>2574</v>
      </c>
      <c r="X650" s="42" t="s">
        <v>2548</v>
      </c>
      <c r="Y650" s="42" t="s">
        <v>2549</v>
      </c>
      <c r="Z650" s="57" t="str">
        <f t="shared" si="28"/>
        <v>https://www.city.fujimi.saitama.jp/60jigyo/06sangyou/work/2015-0707-1557-53.html</v>
      </c>
      <c r="AA650" s="42" t="s">
        <v>2550</v>
      </c>
      <c r="AB650" s="42" t="s">
        <v>2551</v>
      </c>
      <c r="AC650" s="57" t="str">
        <f t="shared" si="29"/>
        <v>https://www.city.fujimi.saitama.jp/60jigyo/06sangyou/work/sinkisougyousyasienr.html</v>
      </c>
      <c r="AD650" s="42" t="s">
        <v>2552</v>
      </c>
      <c r="AE650" s="42" t="s">
        <v>2553</v>
      </c>
      <c r="AF650" s="57" t="str">
        <f t="shared" si="30"/>
        <v>https://www.city.fujimi.saitama.jp/60jigyo/06sangyou/sangyou01202109160.html</v>
      </c>
    </row>
    <row r="651" spans="1:32" ht="150" customHeight="1">
      <c r="A651" s="33">
        <v>646</v>
      </c>
      <c r="B651" s="34">
        <v>31</v>
      </c>
      <c r="C651" s="65" t="s">
        <v>2541</v>
      </c>
      <c r="D651" s="36"/>
      <c r="E651" s="37" t="s">
        <v>2575</v>
      </c>
      <c r="F651" s="42" t="s">
        <v>2543</v>
      </c>
      <c r="G651" s="39">
        <v>54</v>
      </c>
      <c r="H651" s="40">
        <v>22585</v>
      </c>
      <c r="I651" s="39" t="s">
        <v>2576</v>
      </c>
      <c r="J651" s="39"/>
      <c r="K651" s="110">
        <v>1500</v>
      </c>
      <c r="L651" s="41"/>
      <c r="M651" s="42" t="s">
        <v>2577</v>
      </c>
      <c r="N651" s="41" t="s">
        <v>462</v>
      </c>
      <c r="O651" s="43"/>
      <c r="P651" s="43"/>
      <c r="Q651" s="43"/>
      <c r="R651" s="43"/>
      <c r="S651" s="43"/>
      <c r="T651" s="43"/>
      <c r="U651" s="43"/>
      <c r="V651" s="42"/>
      <c r="W651" s="42" t="s">
        <v>2578</v>
      </c>
      <c r="X651" s="42" t="s">
        <v>2548</v>
      </c>
      <c r="Y651" s="42" t="s">
        <v>2549</v>
      </c>
      <c r="Z651" s="57" t="str">
        <f t="shared" si="28"/>
        <v>https://www.city.fujimi.saitama.jp/60jigyo/06sangyou/work/2015-0707-1557-53.html</v>
      </c>
      <c r="AA651" s="42" t="s">
        <v>2550</v>
      </c>
      <c r="AB651" s="42" t="s">
        <v>2551</v>
      </c>
      <c r="AC651" s="57" t="str">
        <f t="shared" si="29"/>
        <v>https://www.city.fujimi.saitama.jp/60jigyo/06sangyou/work/sinkisougyousyasienr.html</v>
      </c>
      <c r="AD651" s="42" t="s">
        <v>2552</v>
      </c>
      <c r="AE651" s="42" t="s">
        <v>2553</v>
      </c>
      <c r="AF651" s="57" t="str">
        <f t="shared" si="30"/>
        <v>https://www.city.fujimi.saitama.jp/60jigyo/06sangyou/sangyou01202109160.html</v>
      </c>
    </row>
    <row r="652" spans="1:32" ht="150" customHeight="1">
      <c r="A652" s="33">
        <v>647</v>
      </c>
      <c r="B652" s="34">
        <v>31</v>
      </c>
      <c r="C652" s="65" t="s">
        <v>2541</v>
      </c>
      <c r="D652" s="36"/>
      <c r="E652" s="37" t="s">
        <v>2579</v>
      </c>
      <c r="F652" s="42" t="s">
        <v>2580</v>
      </c>
      <c r="G652" s="39">
        <v>9</v>
      </c>
      <c r="H652" s="40">
        <v>32964</v>
      </c>
      <c r="I652" s="39" t="s">
        <v>2562</v>
      </c>
      <c r="J652" s="39"/>
      <c r="K652" s="110">
        <v>1000</v>
      </c>
      <c r="L652" s="41"/>
      <c r="M652" s="42" t="s">
        <v>2581</v>
      </c>
      <c r="N652" s="41" t="s">
        <v>613</v>
      </c>
      <c r="O652" s="43"/>
      <c r="P652" s="43"/>
      <c r="Q652" s="43"/>
      <c r="R652" s="43"/>
      <c r="S652" s="43"/>
      <c r="T652" s="43"/>
      <c r="U652" s="43"/>
      <c r="V652" s="42"/>
      <c r="W652" s="42" t="s">
        <v>2582</v>
      </c>
      <c r="X652" s="42" t="s">
        <v>2548</v>
      </c>
      <c r="Y652" s="42" t="s">
        <v>2549</v>
      </c>
      <c r="Z652" s="57" t="str">
        <f t="shared" si="28"/>
        <v>https://www.city.fujimi.saitama.jp/60jigyo/06sangyou/work/2015-0707-1557-53.html</v>
      </c>
      <c r="AA652" s="42" t="s">
        <v>2550</v>
      </c>
      <c r="AB652" s="42" t="s">
        <v>2551</v>
      </c>
      <c r="AC652" s="57" t="str">
        <f t="shared" si="29"/>
        <v>https://www.city.fujimi.saitama.jp/60jigyo/06sangyou/work/sinkisougyousyasienr.html</v>
      </c>
      <c r="AD652" s="42" t="s">
        <v>2552</v>
      </c>
      <c r="AE652" s="42" t="s">
        <v>2553</v>
      </c>
      <c r="AF652" s="57" t="str">
        <f t="shared" si="30"/>
        <v>https://www.city.fujimi.saitama.jp/60jigyo/06sangyou/sangyou01202109160.html</v>
      </c>
    </row>
    <row r="653" spans="1:32" ht="150" customHeight="1">
      <c r="A653" s="33">
        <v>648</v>
      </c>
      <c r="B653" s="34">
        <v>31</v>
      </c>
      <c r="C653" s="65" t="s">
        <v>2541</v>
      </c>
      <c r="D653" s="36"/>
      <c r="E653" s="37" t="s">
        <v>2583</v>
      </c>
      <c r="F653" s="42" t="s">
        <v>2561</v>
      </c>
      <c r="G653" s="39">
        <v>28</v>
      </c>
      <c r="H653" s="40">
        <v>25294</v>
      </c>
      <c r="I653" s="39" t="s">
        <v>2584</v>
      </c>
      <c r="J653" s="39"/>
      <c r="K653" s="110">
        <v>2000</v>
      </c>
      <c r="L653" s="41"/>
      <c r="M653" s="42" t="s">
        <v>2585</v>
      </c>
      <c r="N653" s="41" t="s">
        <v>462</v>
      </c>
      <c r="O653" s="43"/>
      <c r="P653" s="43"/>
      <c r="Q653" s="43"/>
      <c r="R653" s="43"/>
      <c r="S653" s="43"/>
      <c r="T653" s="43"/>
      <c r="U653" s="43"/>
      <c r="V653" s="42"/>
      <c r="W653" s="42" t="s">
        <v>2586</v>
      </c>
      <c r="X653" s="42" t="s">
        <v>2548</v>
      </c>
      <c r="Y653" s="42" t="s">
        <v>2549</v>
      </c>
      <c r="Z653" s="57" t="str">
        <f t="shared" si="28"/>
        <v>https://www.city.fujimi.saitama.jp/60jigyo/06sangyou/work/2015-0707-1557-53.html</v>
      </c>
      <c r="AA653" s="42" t="s">
        <v>2550</v>
      </c>
      <c r="AB653" s="42" t="s">
        <v>2551</v>
      </c>
      <c r="AC653" s="57" t="str">
        <f t="shared" si="29"/>
        <v>https://www.city.fujimi.saitama.jp/60jigyo/06sangyou/work/sinkisougyousyasienr.html</v>
      </c>
      <c r="AD653" s="42" t="s">
        <v>2552</v>
      </c>
      <c r="AE653" s="42" t="s">
        <v>2553</v>
      </c>
      <c r="AF653" s="57" t="str">
        <f t="shared" si="30"/>
        <v>https://www.city.fujimi.saitama.jp/60jigyo/06sangyou/sangyou01202109160.html</v>
      </c>
    </row>
    <row r="654" spans="1:32" ht="150" customHeight="1">
      <c r="A654" s="33">
        <v>649</v>
      </c>
      <c r="B654" s="34">
        <v>31</v>
      </c>
      <c r="C654" s="65" t="s">
        <v>2541</v>
      </c>
      <c r="D654" s="36"/>
      <c r="E654" s="37" t="s">
        <v>2587</v>
      </c>
      <c r="F654" s="42" t="s">
        <v>2588</v>
      </c>
      <c r="G654" s="39">
        <v>4</v>
      </c>
      <c r="H654" s="40">
        <v>29860</v>
      </c>
      <c r="I654" s="39" t="s">
        <v>2556</v>
      </c>
      <c r="J654" s="39"/>
      <c r="K654" s="110">
        <v>500</v>
      </c>
      <c r="L654" s="41"/>
      <c r="M654" s="42" t="s">
        <v>2589</v>
      </c>
      <c r="N654" s="41" t="s">
        <v>503</v>
      </c>
      <c r="O654" s="43"/>
      <c r="P654" s="43"/>
      <c r="Q654" s="43"/>
      <c r="R654" s="43"/>
      <c r="S654" s="43"/>
      <c r="T654" s="43"/>
      <c r="U654" s="43"/>
      <c r="V654" s="42"/>
      <c r="W654" s="42" t="s">
        <v>36</v>
      </c>
      <c r="X654" s="42" t="s">
        <v>2548</v>
      </c>
      <c r="Y654" s="42" t="s">
        <v>2549</v>
      </c>
      <c r="Z654" s="57" t="str">
        <f t="shared" si="28"/>
        <v>https://www.city.fujimi.saitama.jp/60jigyo/06sangyou/work/2015-0707-1557-53.html</v>
      </c>
      <c r="AA654" s="42" t="s">
        <v>2550</v>
      </c>
      <c r="AB654" s="42" t="s">
        <v>2551</v>
      </c>
      <c r="AC654" s="57" t="str">
        <f t="shared" si="29"/>
        <v>https://www.city.fujimi.saitama.jp/60jigyo/06sangyou/work/sinkisougyousyasienr.html</v>
      </c>
      <c r="AD654" s="42" t="s">
        <v>2552</v>
      </c>
      <c r="AE654" s="42" t="s">
        <v>2553</v>
      </c>
      <c r="AF654" s="57" t="str">
        <f t="shared" si="30"/>
        <v>https://www.city.fujimi.saitama.jp/60jigyo/06sangyou/sangyou01202109160.html</v>
      </c>
    </row>
    <row r="655" spans="1:32" ht="150" customHeight="1">
      <c r="A655" s="33">
        <v>650</v>
      </c>
      <c r="B655" s="34">
        <v>31</v>
      </c>
      <c r="C655" s="65" t="s">
        <v>2541</v>
      </c>
      <c r="D655" s="36"/>
      <c r="E655" s="37" t="s">
        <v>2590</v>
      </c>
      <c r="F655" s="42" t="s">
        <v>2591</v>
      </c>
      <c r="G655" s="39">
        <v>10</v>
      </c>
      <c r="H655" s="40">
        <v>20180</v>
      </c>
      <c r="I655" s="39" t="s">
        <v>2556</v>
      </c>
      <c r="J655" s="39"/>
      <c r="K655" s="110">
        <v>1000</v>
      </c>
      <c r="L655" s="41"/>
      <c r="M655" s="42" t="s">
        <v>2592</v>
      </c>
      <c r="N655" s="41" t="s">
        <v>2593</v>
      </c>
      <c r="O655" s="43"/>
      <c r="P655" s="43"/>
      <c r="Q655" s="43"/>
      <c r="R655" s="43"/>
      <c r="S655" s="43"/>
      <c r="T655" s="43"/>
      <c r="U655" s="43"/>
      <c r="V655" s="42"/>
      <c r="W655" s="42" t="s">
        <v>2594</v>
      </c>
      <c r="X655" s="42" t="s">
        <v>2548</v>
      </c>
      <c r="Y655" s="42" t="s">
        <v>2549</v>
      </c>
      <c r="Z655" s="57" t="str">
        <f t="shared" si="28"/>
        <v>https://www.city.fujimi.saitama.jp/60jigyo/06sangyou/work/2015-0707-1557-53.html</v>
      </c>
      <c r="AA655" s="42" t="s">
        <v>2550</v>
      </c>
      <c r="AB655" s="42" t="s">
        <v>2551</v>
      </c>
      <c r="AC655" s="57" t="str">
        <f t="shared" si="29"/>
        <v>https://www.city.fujimi.saitama.jp/60jigyo/06sangyou/work/sinkisougyousyasienr.html</v>
      </c>
      <c r="AD655" s="42" t="s">
        <v>2552</v>
      </c>
      <c r="AE655" s="42" t="s">
        <v>2553</v>
      </c>
      <c r="AF655" s="57" t="str">
        <f t="shared" si="30"/>
        <v>https://www.city.fujimi.saitama.jp/60jigyo/06sangyou/sangyou01202109160.html</v>
      </c>
    </row>
    <row r="656" spans="1:32" ht="150" customHeight="1">
      <c r="A656" s="33">
        <v>651</v>
      </c>
      <c r="B656" s="34">
        <v>31</v>
      </c>
      <c r="C656" s="65" t="s">
        <v>2541</v>
      </c>
      <c r="D656" s="36"/>
      <c r="E656" s="37" t="s">
        <v>2595</v>
      </c>
      <c r="F656" s="42" t="s">
        <v>2596</v>
      </c>
      <c r="G656" s="39">
        <v>22</v>
      </c>
      <c r="H656" s="40">
        <v>25294</v>
      </c>
      <c r="I656" s="39" t="s">
        <v>2597</v>
      </c>
      <c r="J656" s="39"/>
      <c r="K656" s="110">
        <v>2800</v>
      </c>
      <c r="L656" s="41"/>
      <c r="M656" s="42" t="s">
        <v>2598</v>
      </c>
      <c r="N656" s="41" t="s">
        <v>503</v>
      </c>
      <c r="O656" s="43"/>
      <c r="P656" s="43"/>
      <c r="Q656" s="43"/>
      <c r="R656" s="43"/>
      <c r="S656" s="43"/>
      <c r="T656" s="43"/>
      <c r="U656" s="43"/>
      <c r="V656" s="42"/>
      <c r="W656" s="42" t="s">
        <v>2599</v>
      </c>
      <c r="X656" s="42" t="s">
        <v>2548</v>
      </c>
      <c r="Y656" s="42" t="s">
        <v>2549</v>
      </c>
      <c r="Z656" s="57" t="str">
        <f>HYPERLINK("#", "https://www.city.fujimi.saitama.jp/60jigyo/06sangyou/work/2015-0707-1557-53.html")</f>
        <v>https://www.city.fujimi.saitama.jp/60jigyo/06sangyou/work/2015-0707-1557-53.html</v>
      </c>
      <c r="AA656" s="42" t="s">
        <v>2550</v>
      </c>
      <c r="AB656" s="42" t="s">
        <v>2551</v>
      </c>
      <c r="AC656" s="57" t="str">
        <f>HYPERLINK("#", "https://www.city.fujimi.saitama.jp/60jigyo/06sangyou/work/sinkisougyousyasienr.html")</f>
        <v>https://www.city.fujimi.saitama.jp/60jigyo/06sangyou/work/sinkisougyousyasienr.html</v>
      </c>
      <c r="AD656" s="42" t="s">
        <v>2552</v>
      </c>
      <c r="AE656" s="42" t="s">
        <v>2553</v>
      </c>
      <c r="AF656" s="57" t="str">
        <f>HYPERLINK("#", "https://www.city.fujimi.saitama.jp/60jigyo/06sangyou/sangyou01202109160.html")</f>
        <v>https://www.city.fujimi.saitama.jp/60jigyo/06sangyou/sangyou01202109160.html</v>
      </c>
    </row>
    <row r="657" spans="1:32" ht="150" customHeight="1">
      <c r="A657" s="33">
        <v>652</v>
      </c>
      <c r="B657" s="34">
        <v>31</v>
      </c>
      <c r="C657" s="65" t="s">
        <v>2541</v>
      </c>
      <c r="D657" s="36"/>
      <c r="E657" s="37" t="s">
        <v>2600</v>
      </c>
      <c r="F657" s="56" t="s">
        <v>2601</v>
      </c>
      <c r="G657" s="39">
        <v>85</v>
      </c>
      <c r="H657" s="40">
        <v>29910</v>
      </c>
      <c r="I657" s="39" t="s">
        <v>2597</v>
      </c>
      <c r="J657" s="39"/>
      <c r="K657" s="110">
        <v>2000</v>
      </c>
      <c r="L657" s="41"/>
      <c r="M657" s="42" t="s">
        <v>2602</v>
      </c>
      <c r="N657" s="41" t="s">
        <v>462</v>
      </c>
      <c r="O657" s="43"/>
      <c r="P657" s="43"/>
      <c r="Q657" s="43"/>
      <c r="R657" s="43"/>
      <c r="S657" s="43"/>
      <c r="T657" s="43"/>
      <c r="U657" s="43">
        <v>2</v>
      </c>
      <c r="V657" s="42" t="s">
        <v>2603</v>
      </c>
      <c r="W657" s="42" t="s">
        <v>2604</v>
      </c>
      <c r="X657" s="42" t="s">
        <v>2548</v>
      </c>
      <c r="Y657" s="42" t="s">
        <v>2549</v>
      </c>
      <c r="Z657" s="57" t="str">
        <f>HYPERLINK("#", "https://www.city.fujimi.saitama.jp/60jigyo/06sangyou/work/2015-0707-1557-53.html")</f>
        <v>https://www.city.fujimi.saitama.jp/60jigyo/06sangyou/work/2015-0707-1557-53.html</v>
      </c>
      <c r="AA657" s="42" t="s">
        <v>2550</v>
      </c>
      <c r="AB657" s="42" t="s">
        <v>2551</v>
      </c>
      <c r="AC657" s="57" t="str">
        <f>HYPERLINK("#", "https://www.city.fujimi.saitama.jp/60jigyo/06sangyou/work/sinkisougyousyasienr.html")</f>
        <v>https://www.city.fujimi.saitama.jp/60jigyo/06sangyou/work/sinkisougyousyasienr.html</v>
      </c>
      <c r="AD657" s="42" t="s">
        <v>2552</v>
      </c>
      <c r="AE657" s="42" t="s">
        <v>2553</v>
      </c>
      <c r="AF657" s="57" t="str">
        <f>HYPERLINK("#", "https://www.city.fujimi.saitama.jp/60jigyo/06sangyou/sangyou01202109160.html")</f>
        <v>https://www.city.fujimi.saitama.jp/60jigyo/06sangyou/sangyou01202109160.html</v>
      </c>
    </row>
    <row r="658" spans="1:32" ht="150" customHeight="1">
      <c r="A658" s="33">
        <v>653</v>
      </c>
      <c r="B658" s="34">
        <v>31</v>
      </c>
      <c r="C658" s="65" t="s">
        <v>2541</v>
      </c>
      <c r="D658" s="36"/>
      <c r="E658" s="37" t="s">
        <v>2605</v>
      </c>
      <c r="F658" s="42" t="s">
        <v>2606</v>
      </c>
      <c r="G658" s="39">
        <v>53</v>
      </c>
      <c r="H658" s="40">
        <v>30987</v>
      </c>
      <c r="I658" s="39" t="s">
        <v>2597</v>
      </c>
      <c r="J658" s="39"/>
      <c r="K658" s="110">
        <v>1000</v>
      </c>
      <c r="L658" s="41"/>
      <c r="M658" s="42" t="s">
        <v>2607</v>
      </c>
      <c r="N658" s="41" t="s">
        <v>462</v>
      </c>
      <c r="O658" s="43"/>
      <c r="P658" s="43"/>
      <c r="Q658" s="43"/>
      <c r="R658" s="43"/>
      <c r="S658" s="43"/>
      <c r="T658" s="43"/>
      <c r="U658" s="43"/>
      <c r="V658" s="42"/>
      <c r="W658" s="42" t="s">
        <v>2608</v>
      </c>
      <c r="X658" s="42" t="s">
        <v>2548</v>
      </c>
      <c r="Y658" s="42" t="s">
        <v>2549</v>
      </c>
      <c r="Z658" s="57" t="str">
        <f>HYPERLINK("#", "https://www.city.fujimi.saitama.jp/60jigyo/06sangyou/work/2015-0707-1557-53.html")</f>
        <v>https://www.city.fujimi.saitama.jp/60jigyo/06sangyou/work/2015-0707-1557-53.html</v>
      </c>
      <c r="AA658" s="42" t="s">
        <v>2550</v>
      </c>
      <c r="AB658" s="42" t="s">
        <v>2551</v>
      </c>
      <c r="AC658" s="57" t="str">
        <f>HYPERLINK("#", "https://www.city.fujimi.saitama.jp/60jigyo/06sangyou/work/sinkisougyousyasienr.html")</f>
        <v>https://www.city.fujimi.saitama.jp/60jigyo/06sangyou/work/sinkisougyousyasienr.html</v>
      </c>
      <c r="AD658" s="42" t="s">
        <v>2552</v>
      </c>
      <c r="AE658" s="42" t="s">
        <v>2553</v>
      </c>
      <c r="AF658" s="57" t="str">
        <f>HYPERLINK("#", "https://www.city.fujimi.saitama.jp/60jigyo/06sangyou/sangyou01202109160.html")</f>
        <v>https://www.city.fujimi.saitama.jp/60jigyo/06sangyou/sangyou01202109160.html</v>
      </c>
    </row>
    <row r="659" spans="1:32" ht="150" customHeight="1">
      <c r="A659" s="33">
        <v>654</v>
      </c>
      <c r="B659" s="34">
        <v>31</v>
      </c>
      <c r="C659" s="65" t="s">
        <v>2541</v>
      </c>
      <c r="D659" s="36"/>
      <c r="E659" s="37" t="s">
        <v>2609</v>
      </c>
      <c r="F659" s="42" t="s">
        <v>2610</v>
      </c>
      <c r="G659" s="39">
        <v>11</v>
      </c>
      <c r="H659" s="40">
        <v>29312</v>
      </c>
      <c r="I659" s="39" t="s">
        <v>2611</v>
      </c>
      <c r="J659" s="39"/>
      <c r="K659" s="110">
        <v>2000</v>
      </c>
      <c r="L659" s="41"/>
      <c r="M659" s="42" t="s">
        <v>2612</v>
      </c>
      <c r="N659" s="41" t="s">
        <v>503</v>
      </c>
      <c r="O659" s="43"/>
      <c r="P659" s="43"/>
      <c r="Q659" s="43"/>
      <c r="R659" s="43"/>
      <c r="S659" s="43"/>
      <c r="T659" s="43"/>
      <c r="U659" s="43"/>
      <c r="V659" s="42"/>
      <c r="W659" s="42" t="s">
        <v>2613</v>
      </c>
      <c r="X659" s="42" t="s">
        <v>2548</v>
      </c>
      <c r="Y659" s="42" t="s">
        <v>2549</v>
      </c>
      <c r="Z659" s="57" t="str">
        <f>HYPERLINK("#", "https://www.city.fujimi.saitama.jp/60jigyo/06sangyou/work/2015-0707-1557-53.html")</f>
        <v>https://www.city.fujimi.saitama.jp/60jigyo/06sangyou/work/2015-0707-1557-53.html</v>
      </c>
      <c r="AA659" s="42" t="s">
        <v>2550</v>
      </c>
      <c r="AB659" s="42" t="s">
        <v>2551</v>
      </c>
      <c r="AC659" s="57" t="str">
        <f>HYPERLINK("#", "https://www.city.fujimi.saitama.jp/60jigyo/06sangyou/work/sinkisougyousyasienr.html")</f>
        <v>https://www.city.fujimi.saitama.jp/60jigyo/06sangyou/work/sinkisougyousyasienr.html</v>
      </c>
      <c r="AD659" s="42" t="s">
        <v>2552</v>
      </c>
      <c r="AE659" s="42" t="s">
        <v>2553</v>
      </c>
      <c r="AF659" s="57" t="str">
        <f>HYPERLINK("#", "https://www.city.fujimi.saitama.jp/60jigyo/06sangyou/sangyou01202109160.html")</f>
        <v>https://www.city.fujimi.saitama.jp/60jigyo/06sangyou/sangyou01202109160.html</v>
      </c>
    </row>
    <row r="660" spans="1:32" ht="150" customHeight="1">
      <c r="A660" s="33">
        <v>655</v>
      </c>
      <c r="B660" s="34">
        <v>31</v>
      </c>
      <c r="C660" s="65" t="s">
        <v>2541</v>
      </c>
      <c r="D660" s="36"/>
      <c r="E660" s="37" t="s">
        <v>2614</v>
      </c>
      <c r="F660" s="42" t="s">
        <v>2543</v>
      </c>
      <c r="G660" s="39">
        <v>11</v>
      </c>
      <c r="H660" s="40">
        <v>23833</v>
      </c>
      <c r="I660" s="39" t="s">
        <v>2615</v>
      </c>
      <c r="J660" s="39"/>
      <c r="K660" s="110">
        <v>1500</v>
      </c>
      <c r="L660" s="41"/>
      <c r="M660" s="42" t="s">
        <v>2616</v>
      </c>
      <c r="N660" s="41" t="s">
        <v>503</v>
      </c>
      <c r="O660" s="43"/>
      <c r="P660" s="43"/>
      <c r="Q660" s="43"/>
      <c r="R660" s="43"/>
      <c r="S660" s="43"/>
      <c r="T660" s="43"/>
      <c r="U660" s="43"/>
      <c r="V660" s="42"/>
      <c r="W660" s="42" t="s">
        <v>2617</v>
      </c>
      <c r="X660" s="42" t="s">
        <v>2548</v>
      </c>
      <c r="Y660" s="42" t="s">
        <v>2549</v>
      </c>
      <c r="Z660" s="57" t="str">
        <f>HYPERLINK("#", "https://www.city.fujimi.saitama.jp/60jigyo/06sangyou/work/2015-0707-1557-53.html")</f>
        <v>https://www.city.fujimi.saitama.jp/60jigyo/06sangyou/work/2015-0707-1557-53.html</v>
      </c>
      <c r="AA660" s="42" t="s">
        <v>2550</v>
      </c>
      <c r="AB660" s="42" t="s">
        <v>2551</v>
      </c>
      <c r="AC660" s="57" t="str">
        <f>HYPERLINK("#", "https://www.city.fujimi.saitama.jp/60jigyo/06sangyou/work/sinkisougyousyasienr.html")</f>
        <v>https://www.city.fujimi.saitama.jp/60jigyo/06sangyou/work/sinkisougyousyasienr.html</v>
      </c>
      <c r="AD660" s="42" t="s">
        <v>2552</v>
      </c>
      <c r="AE660" s="42" t="s">
        <v>2553</v>
      </c>
      <c r="AF660" s="57" t="str">
        <f>HYPERLINK("#", "https://www.city.fujimi.saitama.jp/60jigyo/06sangyou/sangyou01202109160.html")</f>
        <v>https://www.city.fujimi.saitama.jp/60jigyo/06sangyou/sangyou01202109160.html</v>
      </c>
    </row>
    <row r="661" spans="1:32" ht="50.1" customHeight="1">
      <c r="A661" s="33">
        <v>656</v>
      </c>
      <c r="B661" s="34">
        <v>31</v>
      </c>
      <c r="C661" s="65" t="s">
        <v>2541</v>
      </c>
      <c r="D661" s="36"/>
      <c r="E661" s="37" t="s">
        <v>2618</v>
      </c>
      <c r="F661" s="42" t="s">
        <v>2619</v>
      </c>
      <c r="G661" s="39"/>
      <c r="H661" s="40"/>
      <c r="I661" s="39"/>
      <c r="J661" s="39"/>
      <c r="K661" s="110"/>
      <c r="L661" s="41"/>
      <c r="M661" s="42"/>
      <c r="N661" s="41"/>
      <c r="O661" s="43"/>
      <c r="P661" s="43"/>
      <c r="Q661" s="43"/>
      <c r="R661" s="43"/>
      <c r="S661" s="43"/>
      <c r="T661" s="43"/>
      <c r="U661" s="43"/>
      <c r="V661" s="42"/>
      <c r="W661" s="42" t="s">
        <v>36</v>
      </c>
      <c r="X661" s="42"/>
      <c r="Y661" s="42"/>
      <c r="Z661" s="57"/>
      <c r="AA661" s="42"/>
      <c r="AB661" s="42"/>
      <c r="AC661" s="57"/>
      <c r="AD661" s="42"/>
      <c r="AE661" s="42"/>
      <c r="AF661" s="57"/>
    </row>
    <row r="662" spans="1:32" ht="150" customHeight="1">
      <c r="A662" s="33">
        <v>657</v>
      </c>
      <c r="B662" s="34">
        <v>32</v>
      </c>
      <c r="C662" s="65" t="s">
        <v>2620</v>
      </c>
      <c r="D662" s="36"/>
      <c r="E662" s="37" t="s">
        <v>2621</v>
      </c>
      <c r="F662" s="42" t="s">
        <v>2622</v>
      </c>
      <c r="G662" s="39"/>
      <c r="H662" s="40"/>
      <c r="I662" s="39"/>
      <c r="J662" s="39"/>
      <c r="K662" s="39"/>
      <c r="L662" s="41"/>
      <c r="M662" s="42"/>
      <c r="N662" s="41"/>
      <c r="O662" s="43"/>
      <c r="P662" s="43"/>
      <c r="Q662" s="43"/>
      <c r="R662" s="43"/>
      <c r="S662" s="43"/>
      <c r="T662" s="43"/>
      <c r="U662" s="43"/>
      <c r="V662" s="42"/>
      <c r="W662" s="42" t="s">
        <v>36</v>
      </c>
      <c r="X662" s="42" t="s">
        <v>2623</v>
      </c>
      <c r="Y662" s="42" t="s">
        <v>2624</v>
      </c>
      <c r="Z662" s="93" t="s">
        <v>2625</v>
      </c>
      <c r="AA662" s="42"/>
      <c r="AB662" s="42"/>
      <c r="AC662" s="42"/>
      <c r="AD662" s="42"/>
      <c r="AE662" s="42"/>
      <c r="AF662" s="42"/>
    </row>
    <row r="663" spans="1:32" ht="150" customHeight="1">
      <c r="A663" s="33">
        <v>658</v>
      </c>
      <c r="B663" s="34">
        <v>32</v>
      </c>
      <c r="C663" s="65" t="s">
        <v>2620</v>
      </c>
      <c r="D663" s="36"/>
      <c r="E663" s="37" t="s">
        <v>2626</v>
      </c>
      <c r="F663" s="42" t="s">
        <v>2627</v>
      </c>
      <c r="G663" s="39">
        <v>26</v>
      </c>
      <c r="H663" s="40"/>
      <c r="I663" s="39"/>
      <c r="J663" s="39"/>
      <c r="K663" s="39"/>
      <c r="L663" s="41"/>
      <c r="M663" s="42"/>
      <c r="N663" s="41"/>
      <c r="O663" s="43"/>
      <c r="P663" s="43"/>
      <c r="Q663" s="43"/>
      <c r="R663" s="43"/>
      <c r="S663" s="43"/>
      <c r="T663" s="43"/>
      <c r="U663" s="43"/>
      <c r="V663" s="42"/>
      <c r="W663" s="42" t="s">
        <v>2628</v>
      </c>
      <c r="X663" s="42" t="s">
        <v>2623</v>
      </c>
      <c r="Y663" s="42" t="s">
        <v>2624</v>
      </c>
      <c r="Z663" s="57" t="s">
        <v>2625</v>
      </c>
      <c r="AA663" s="42"/>
      <c r="AB663" s="42"/>
      <c r="AC663" s="42"/>
      <c r="AD663" s="42"/>
      <c r="AE663" s="42"/>
      <c r="AF663" s="42"/>
    </row>
    <row r="664" spans="1:32" ht="150" customHeight="1">
      <c r="A664" s="33">
        <v>659</v>
      </c>
      <c r="B664" s="34">
        <v>32</v>
      </c>
      <c r="C664" s="65" t="s">
        <v>2620</v>
      </c>
      <c r="D664" s="36"/>
      <c r="E664" s="37" t="s">
        <v>2629</v>
      </c>
      <c r="F664" s="42" t="s">
        <v>2630</v>
      </c>
      <c r="G664" s="39"/>
      <c r="H664" s="40"/>
      <c r="I664" s="39"/>
      <c r="J664" s="39"/>
      <c r="K664" s="39"/>
      <c r="L664" s="41"/>
      <c r="M664" s="42"/>
      <c r="N664" s="41"/>
      <c r="O664" s="43"/>
      <c r="P664" s="43"/>
      <c r="Q664" s="43"/>
      <c r="R664" s="43"/>
      <c r="S664" s="43"/>
      <c r="T664" s="43"/>
      <c r="U664" s="43"/>
      <c r="V664" s="42"/>
      <c r="W664" s="42" t="s">
        <v>2631</v>
      </c>
      <c r="X664" s="42" t="s">
        <v>2623</v>
      </c>
      <c r="Y664" s="42" t="s">
        <v>2624</v>
      </c>
      <c r="Z664" s="57" t="s">
        <v>2625</v>
      </c>
      <c r="AA664" s="42"/>
      <c r="AB664" s="42"/>
      <c r="AC664" s="42"/>
      <c r="AD664" s="42"/>
      <c r="AE664" s="42"/>
      <c r="AF664" s="42"/>
    </row>
    <row r="665" spans="1:32" ht="150" customHeight="1">
      <c r="A665" s="33">
        <v>660</v>
      </c>
      <c r="B665" s="34">
        <v>32</v>
      </c>
      <c r="C665" s="65" t="s">
        <v>2620</v>
      </c>
      <c r="D665" s="36"/>
      <c r="E665" s="37" t="s">
        <v>2632</v>
      </c>
      <c r="F665" s="42" t="s">
        <v>2630</v>
      </c>
      <c r="G665" s="39"/>
      <c r="H665" s="40"/>
      <c r="I665" s="39"/>
      <c r="J665" s="39"/>
      <c r="K665" s="39"/>
      <c r="L665" s="41"/>
      <c r="M665" s="42"/>
      <c r="N665" s="41"/>
      <c r="O665" s="43"/>
      <c r="P665" s="43"/>
      <c r="Q665" s="43"/>
      <c r="R665" s="43"/>
      <c r="S665" s="43"/>
      <c r="T665" s="43"/>
      <c r="U665" s="43"/>
      <c r="V665" s="42"/>
      <c r="W665" s="42" t="s">
        <v>2633</v>
      </c>
      <c r="X665" s="42" t="s">
        <v>2623</v>
      </c>
      <c r="Y665" s="42" t="s">
        <v>2624</v>
      </c>
      <c r="Z665" s="57" t="s">
        <v>2625</v>
      </c>
      <c r="AA665" s="42"/>
      <c r="AB665" s="42"/>
      <c r="AC665" s="42"/>
      <c r="AD665" s="42"/>
      <c r="AE665" s="42"/>
      <c r="AF665" s="42"/>
    </row>
    <row r="666" spans="1:32" ht="150" customHeight="1">
      <c r="A666" s="33">
        <v>661</v>
      </c>
      <c r="B666" s="34">
        <v>32</v>
      </c>
      <c r="C666" s="65" t="s">
        <v>2620</v>
      </c>
      <c r="D666" s="36"/>
      <c r="E666" s="37" t="s">
        <v>2634</v>
      </c>
      <c r="F666" s="42" t="s">
        <v>2635</v>
      </c>
      <c r="G666" s="39">
        <v>29</v>
      </c>
      <c r="H666" s="40"/>
      <c r="I666" s="39"/>
      <c r="J666" s="39"/>
      <c r="K666" s="39"/>
      <c r="L666" s="41"/>
      <c r="M666" s="42"/>
      <c r="N666" s="41"/>
      <c r="O666" s="43"/>
      <c r="P666" s="43"/>
      <c r="Q666" s="43"/>
      <c r="R666" s="43"/>
      <c r="S666" s="43"/>
      <c r="T666" s="43"/>
      <c r="U666" s="43"/>
      <c r="V666" s="42"/>
      <c r="W666" s="42" t="s">
        <v>2636</v>
      </c>
      <c r="X666" s="42" t="s">
        <v>2623</v>
      </c>
      <c r="Y666" s="42" t="s">
        <v>2624</v>
      </c>
      <c r="Z666" s="57" t="s">
        <v>2625</v>
      </c>
      <c r="AA666" s="42"/>
      <c r="AB666" s="42"/>
      <c r="AC666" s="42"/>
      <c r="AD666" s="42"/>
      <c r="AE666" s="42"/>
      <c r="AF666" s="42"/>
    </row>
    <row r="667" spans="1:32" ht="150" customHeight="1">
      <c r="A667" s="33">
        <v>662</v>
      </c>
      <c r="B667" s="34">
        <v>32</v>
      </c>
      <c r="C667" s="65" t="s">
        <v>2620</v>
      </c>
      <c r="D667" s="36"/>
      <c r="E667" s="37" t="s">
        <v>2637</v>
      </c>
      <c r="F667" s="42"/>
      <c r="G667" s="39"/>
      <c r="H667" s="40"/>
      <c r="I667" s="39"/>
      <c r="J667" s="39"/>
      <c r="K667" s="39"/>
      <c r="L667" s="41"/>
      <c r="M667" s="42"/>
      <c r="N667" s="41"/>
      <c r="O667" s="43"/>
      <c r="P667" s="43"/>
      <c r="Q667" s="43"/>
      <c r="R667" s="43"/>
      <c r="S667" s="43"/>
      <c r="T667" s="43"/>
      <c r="U667" s="43"/>
      <c r="V667" s="42"/>
      <c r="W667" s="42" t="s">
        <v>36</v>
      </c>
      <c r="X667" s="42" t="s">
        <v>2623</v>
      </c>
      <c r="Y667" s="42" t="s">
        <v>2624</v>
      </c>
      <c r="Z667" s="57" t="s">
        <v>2625</v>
      </c>
      <c r="AA667" s="42"/>
      <c r="AB667" s="42"/>
      <c r="AC667" s="42"/>
      <c r="AD667" s="42"/>
      <c r="AE667" s="42"/>
      <c r="AF667" s="42"/>
    </row>
    <row r="668" spans="1:32" ht="150" customHeight="1">
      <c r="A668" s="33">
        <v>663</v>
      </c>
      <c r="B668" s="34">
        <v>33</v>
      </c>
      <c r="C668" s="52" t="s">
        <v>2638</v>
      </c>
      <c r="D668" s="53"/>
      <c r="E668" s="37" t="s">
        <v>2639</v>
      </c>
      <c r="F668" s="42" t="s">
        <v>2640</v>
      </c>
      <c r="G668" s="39">
        <v>11</v>
      </c>
      <c r="H668" s="40"/>
      <c r="I668" s="39" t="s">
        <v>1809</v>
      </c>
      <c r="J668" s="39" t="s">
        <v>2641</v>
      </c>
      <c r="K668" s="39" t="s">
        <v>2642</v>
      </c>
      <c r="L668" s="41" t="s">
        <v>2643</v>
      </c>
      <c r="M668" s="42"/>
      <c r="N668" s="41" t="s">
        <v>2357</v>
      </c>
      <c r="O668" s="43">
        <v>4</v>
      </c>
      <c r="P668" s="43"/>
      <c r="Q668" s="43">
        <v>1</v>
      </c>
      <c r="R668" s="43">
        <v>4</v>
      </c>
      <c r="S668" s="43"/>
      <c r="T668" s="43">
        <v>2</v>
      </c>
      <c r="U668" s="43"/>
      <c r="V668" s="42"/>
      <c r="W668" s="42" t="s">
        <v>2644</v>
      </c>
      <c r="X668" s="42" t="s">
        <v>2645</v>
      </c>
      <c r="Y668" s="42" t="s">
        <v>2646</v>
      </c>
      <c r="Z668" s="93" t="str">
        <f>HYPERLINK("#", "https://www.city.hasuda.saitama.jp/shoko/sangyo/sangyo/sougyoushienn/kigyoukahozyokinn.html")</f>
        <v>https://www.city.hasuda.saitama.jp/shoko/sangyo/sangyo/sougyoushienn/kigyoukahozyokinn.html</v>
      </c>
      <c r="AA668" s="42"/>
      <c r="AB668" s="42"/>
      <c r="AC668" s="42"/>
      <c r="AD668" s="42"/>
      <c r="AE668" s="42"/>
      <c r="AF668" s="42"/>
    </row>
    <row r="669" spans="1:32" ht="150" customHeight="1">
      <c r="A669" s="33">
        <v>664</v>
      </c>
      <c r="B669" s="34">
        <v>33</v>
      </c>
      <c r="C669" s="52" t="s">
        <v>2638</v>
      </c>
      <c r="D669" s="53"/>
      <c r="E669" s="37" t="s">
        <v>2647</v>
      </c>
      <c r="F669" s="42" t="s">
        <v>2648</v>
      </c>
      <c r="G669" s="39">
        <v>7</v>
      </c>
      <c r="H669" s="40">
        <v>30042</v>
      </c>
      <c r="I669" s="39" t="s">
        <v>2649</v>
      </c>
      <c r="J669" s="39" t="s">
        <v>2641</v>
      </c>
      <c r="K669" s="39" t="s">
        <v>2650</v>
      </c>
      <c r="L669" s="41" t="s">
        <v>2651</v>
      </c>
      <c r="M669" s="42"/>
      <c r="N669" s="41" t="s">
        <v>1224</v>
      </c>
      <c r="O669" s="43">
        <v>1</v>
      </c>
      <c r="P669" s="43"/>
      <c r="Q669" s="43">
        <v>1</v>
      </c>
      <c r="R669" s="43">
        <v>4</v>
      </c>
      <c r="S669" s="43"/>
      <c r="T669" s="43">
        <v>1</v>
      </c>
      <c r="U669" s="43"/>
      <c r="V669" s="42"/>
      <c r="W669" s="42" t="s">
        <v>2652</v>
      </c>
      <c r="X669" s="42" t="s">
        <v>2645</v>
      </c>
      <c r="Y669" s="42" t="s">
        <v>2646</v>
      </c>
      <c r="Z669" s="57" t="str">
        <f>HYPERLINK("#", "https://www.city.hasuda.saitama.jp/shoko/sangyo/sangyo/sougyoushienn/kigyoukahozyokinn.html")</f>
        <v>https://www.city.hasuda.saitama.jp/shoko/sangyo/sangyo/sougyoushienn/kigyoukahozyokinn.html</v>
      </c>
      <c r="AA669" s="42"/>
      <c r="AB669" s="42"/>
      <c r="AC669" s="42"/>
      <c r="AD669" s="42"/>
      <c r="AE669" s="42"/>
      <c r="AF669" s="42"/>
    </row>
    <row r="670" spans="1:32" ht="150" customHeight="1">
      <c r="A670" s="33">
        <v>665</v>
      </c>
      <c r="B670" s="34">
        <v>33</v>
      </c>
      <c r="C670" s="52" t="s">
        <v>2638</v>
      </c>
      <c r="D670" s="53"/>
      <c r="E670" s="37" t="s">
        <v>2653</v>
      </c>
      <c r="F670" s="42" t="s">
        <v>2654</v>
      </c>
      <c r="G670" s="39">
        <v>12</v>
      </c>
      <c r="H670" s="40"/>
      <c r="I670" s="39" t="s">
        <v>1809</v>
      </c>
      <c r="J670" s="39" t="s">
        <v>2655</v>
      </c>
      <c r="K670" s="39" t="s">
        <v>2656</v>
      </c>
      <c r="L670" s="41" t="s">
        <v>2657</v>
      </c>
      <c r="M670" s="42"/>
      <c r="N670" s="41" t="s">
        <v>1224</v>
      </c>
      <c r="O670" s="43">
        <v>3</v>
      </c>
      <c r="P670" s="43"/>
      <c r="Q670" s="43">
        <v>2</v>
      </c>
      <c r="R670" s="43">
        <v>2</v>
      </c>
      <c r="S670" s="43"/>
      <c r="T670" s="43">
        <v>5</v>
      </c>
      <c r="U670" s="43"/>
      <c r="V670" s="42"/>
      <c r="W670" s="42" t="s">
        <v>2658</v>
      </c>
      <c r="X670" s="42" t="s">
        <v>2645</v>
      </c>
      <c r="Y670" s="42" t="s">
        <v>2646</v>
      </c>
      <c r="Z670" s="57" t="str">
        <f>HYPERLINK("#", "https://www.city.hasuda.saitama.jp/shoko/sangyo/sangyo/sougyoushienn/kigyoukahozyokinn.html")</f>
        <v>https://www.city.hasuda.saitama.jp/shoko/sangyo/sangyo/sougyoushienn/kigyoukahozyokinn.html</v>
      </c>
      <c r="AA670" s="42"/>
      <c r="AB670" s="42"/>
      <c r="AC670" s="42"/>
      <c r="AD670" s="42"/>
      <c r="AE670" s="42"/>
      <c r="AF670" s="42"/>
    </row>
    <row r="671" spans="1:32" ht="150" customHeight="1">
      <c r="A671" s="33">
        <v>666</v>
      </c>
      <c r="B671" s="34">
        <v>33</v>
      </c>
      <c r="C671" s="52" t="s">
        <v>2638</v>
      </c>
      <c r="D671" s="53"/>
      <c r="E671" s="37" t="s">
        <v>2659</v>
      </c>
      <c r="F671" s="42" t="s">
        <v>2660</v>
      </c>
      <c r="G671" s="39">
        <v>39</v>
      </c>
      <c r="H671" s="40">
        <v>37892</v>
      </c>
      <c r="I671" s="39" t="s">
        <v>775</v>
      </c>
      <c r="J671" s="39" t="s">
        <v>2661</v>
      </c>
      <c r="K671" s="39" t="s">
        <v>2656</v>
      </c>
      <c r="L671" s="41" t="s">
        <v>2662</v>
      </c>
      <c r="M671" s="42"/>
      <c r="N671" s="41" t="s">
        <v>2370</v>
      </c>
      <c r="O671" s="43">
        <v>17</v>
      </c>
      <c r="P671" s="43"/>
      <c r="Q671" s="43">
        <v>8</v>
      </c>
      <c r="R671" s="43">
        <v>6</v>
      </c>
      <c r="S671" s="43"/>
      <c r="T671" s="43">
        <v>8</v>
      </c>
      <c r="U671" s="43"/>
      <c r="V671" s="42"/>
      <c r="W671" s="42" t="s">
        <v>2663</v>
      </c>
      <c r="X671" s="42" t="s">
        <v>2645</v>
      </c>
      <c r="Y671" s="42" t="s">
        <v>2646</v>
      </c>
      <c r="Z671" s="57" t="str">
        <f>HYPERLINK("#", "https://www.city.hasuda.saitama.jp/shoko/sangyo/sangyo/sougyoushienn/kigyoukahozyokinn.html")</f>
        <v>https://www.city.hasuda.saitama.jp/shoko/sangyo/sangyo/sougyoushienn/kigyoukahozyokinn.html</v>
      </c>
      <c r="AA671" s="42"/>
      <c r="AB671" s="42"/>
      <c r="AC671" s="42"/>
      <c r="AD671" s="42"/>
      <c r="AE671" s="42"/>
      <c r="AF671" s="42"/>
    </row>
    <row r="672" spans="1:32" ht="200.1" customHeight="1">
      <c r="A672" s="33">
        <v>667</v>
      </c>
      <c r="B672" s="34">
        <v>34</v>
      </c>
      <c r="C672" s="65" t="s">
        <v>2664</v>
      </c>
      <c r="D672" s="36"/>
      <c r="E672" s="37" t="s">
        <v>2665</v>
      </c>
      <c r="F672" s="42" t="s">
        <v>2666</v>
      </c>
      <c r="G672" s="39">
        <v>6</v>
      </c>
      <c r="H672" s="40"/>
      <c r="I672" s="39"/>
      <c r="J672" s="39"/>
      <c r="K672" s="39"/>
      <c r="L672" s="41"/>
      <c r="M672" s="42"/>
      <c r="N672" s="41"/>
      <c r="O672" s="43"/>
      <c r="P672" s="43"/>
      <c r="Q672" s="43"/>
      <c r="R672" s="43">
        <v>2</v>
      </c>
      <c r="S672" s="43"/>
      <c r="T672" s="43">
        <v>2</v>
      </c>
      <c r="U672" s="43"/>
      <c r="V672" s="42"/>
      <c r="W672" s="42" t="s">
        <v>36</v>
      </c>
      <c r="X672" s="42" t="s">
        <v>2667</v>
      </c>
      <c r="Y672" s="42" t="s">
        <v>2668</v>
      </c>
      <c r="Z672" s="57" t="str">
        <f t="shared" ref="Z672:Z688" si="31">HYPERLINK("#", "https://www.city.sakado.lg.jp/soshiki/25/6437.html")</f>
        <v>https://www.city.sakado.lg.jp/soshiki/25/6437.html</v>
      </c>
      <c r="AA672" s="111" t="s">
        <v>2669</v>
      </c>
      <c r="AB672" s="42" t="s">
        <v>2670</v>
      </c>
      <c r="AC672" s="57" t="str">
        <f t="shared" ref="AC672:AC688" si="32">HYPERLINK("#", "https://www.city.sakado.lg.jp/soshiki/25/843.html")</f>
        <v>https://www.city.sakado.lg.jp/soshiki/25/843.html</v>
      </c>
      <c r="AD672" s="42"/>
      <c r="AE672" s="42"/>
      <c r="AF672" s="42"/>
    </row>
    <row r="673" spans="1:32" ht="200.1" customHeight="1">
      <c r="A673" s="33">
        <v>668</v>
      </c>
      <c r="B673" s="34">
        <v>34</v>
      </c>
      <c r="C673" s="65" t="s">
        <v>2664</v>
      </c>
      <c r="D673" s="36"/>
      <c r="E673" s="37" t="s">
        <v>2671</v>
      </c>
      <c r="F673" s="56" t="s">
        <v>2672</v>
      </c>
      <c r="G673" s="39">
        <v>15</v>
      </c>
      <c r="H673" s="40"/>
      <c r="I673" s="39"/>
      <c r="J673" s="39"/>
      <c r="K673" s="39"/>
      <c r="L673" s="41"/>
      <c r="M673" s="42"/>
      <c r="N673" s="41"/>
      <c r="O673" s="43">
        <v>5</v>
      </c>
      <c r="P673" s="43"/>
      <c r="Q673" s="43">
        <v>2</v>
      </c>
      <c r="R673" s="43">
        <v>6</v>
      </c>
      <c r="S673" s="43">
        <v>2</v>
      </c>
      <c r="T673" s="43"/>
      <c r="U673" s="43"/>
      <c r="V673" s="42"/>
      <c r="W673" s="42" t="s">
        <v>2673</v>
      </c>
      <c r="X673" s="42" t="s">
        <v>2667</v>
      </c>
      <c r="Y673" s="42" t="s">
        <v>2668</v>
      </c>
      <c r="Z673" s="57" t="str">
        <f t="shared" si="31"/>
        <v>https://www.city.sakado.lg.jp/soshiki/25/6437.html</v>
      </c>
      <c r="AA673" s="111" t="s">
        <v>2669</v>
      </c>
      <c r="AB673" s="42" t="s">
        <v>2670</v>
      </c>
      <c r="AC673" s="57" t="str">
        <f t="shared" si="32"/>
        <v>https://www.city.sakado.lg.jp/soshiki/25/843.html</v>
      </c>
      <c r="AD673" s="42"/>
      <c r="AE673" s="42"/>
      <c r="AF673" s="42"/>
    </row>
    <row r="674" spans="1:32" ht="200.1" customHeight="1">
      <c r="A674" s="33">
        <v>669</v>
      </c>
      <c r="B674" s="34">
        <v>34</v>
      </c>
      <c r="C674" s="65" t="s">
        <v>2664</v>
      </c>
      <c r="D674" s="36"/>
      <c r="E674" s="37" t="s">
        <v>2674</v>
      </c>
      <c r="F674" s="56" t="s">
        <v>2675</v>
      </c>
      <c r="G674" s="39">
        <v>19</v>
      </c>
      <c r="H674" s="40"/>
      <c r="I674" s="39"/>
      <c r="J674" s="39"/>
      <c r="K674" s="39"/>
      <c r="L674" s="41"/>
      <c r="M674" s="42"/>
      <c r="N674" s="41"/>
      <c r="O674" s="43">
        <v>4</v>
      </c>
      <c r="P674" s="43"/>
      <c r="Q674" s="43">
        <v>4</v>
      </c>
      <c r="R674" s="43">
        <v>6</v>
      </c>
      <c r="S674" s="43"/>
      <c r="T674" s="43">
        <v>5</v>
      </c>
      <c r="U674" s="43"/>
      <c r="V674" s="42"/>
      <c r="W674" s="42" t="s">
        <v>2676</v>
      </c>
      <c r="X674" s="42" t="s">
        <v>2667</v>
      </c>
      <c r="Y674" s="42" t="s">
        <v>2668</v>
      </c>
      <c r="Z674" s="57" t="str">
        <f t="shared" si="31"/>
        <v>https://www.city.sakado.lg.jp/soshiki/25/6437.html</v>
      </c>
      <c r="AA674" s="111" t="s">
        <v>2669</v>
      </c>
      <c r="AB674" s="42" t="s">
        <v>2670</v>
      </c>
      <c r="AC674" s="57" t="str">
        <f t="shared" si="32"/>
        <v>https://www.city.sakado.lg.jp/soshiki/25/843.html</v>
      </c>
      <c r="AD674" s="42"/>
      <c r="AE674" s="42"/>
      <c r="AF674" s="42"/>
    </row>
    <row r="675" spans="1:32" ht="200.1" customHeight="1">
      <c r="A675" s="33">
        <v>670</v>
      </c>
      <c r="B675" s="34">
        <v>34</v>
      </c>
      <c r="C675" s="65" t="s">
        <v>2664</v>
      </c>
      <c r="D675" s="36"/>
      <c r="E675" s="37" t="s">
        <v>2677</v>
      </c>
      <c r="F675" s="56" t="s">
        <v>2678</v>
      </c>
      <c r="G675" s="39">
        <v>15</v>
      </c>
      <c r="H675" s="40"/>
      <c r="I675" s="39"/>
      <c r="J675" s="39"/>
      <c r="K675" s="39"/>
      <c r="L675" s="41"/>
      <c r="M675" s="42"/>
      <c r="N675" s="41"/>
      <c r="O675" s="43"/>
      <c r="P675" s="43"/>
      <c r="Q675" s="43">
        <v>3</v>
      </c>
      <c r="R675" s="43">
        <v>12</v>
      </c>
      <c r="S675" s="43"/>
      <c r="T675" s="43"/>
      <c r="U675" s="43"/>
      <c r="V675" s="42"/>
      <c r="W675" s="42" t="s">
        <v>2679</v>
      </c>
      <c r="X675" s="42" t="s">
        <v>2667</v>
      </c>
      <c r="Y675" s="42" t="s">
        <v>2668</v>
      </c>
      <c r="Z675" s="57" t="str">
        <f t="shared" si="31"/>
        <v>https://www.city.sakado.lg.jp/soshiki/25/6437.html</v>
      </c>
      <c r="AA675" s="111" t="s">
        <v>2669</v>
      </c>
      <c r="AB675" s="42" t="s">
        <v>2670</v>
      </c>
      <c r="AC675" s="57" t="str">
        <f t="shared" si="32"/>
        <v>https://www.city.sakado.lg.jp/soshiki/25/843.html</v>
      </c>
      <c r="AD675" s="42"/>
      <c r="AE675" s="42"/>
      <c r="AF675" s="42"/>
    </row>
    <row r="676" spans="1:32" ht="200.1" customHeight="1">
      <c r="A676" s="33">
        <v>671</v>
      </c>
      <c r="B676" s="34">
        <v>34</v>
      </c>
      <c r="C676" s="65" t="s">
        <v>2664</v>
      </c>
      <c r="D676" s="36"/>
      <c r="E676" s="37" t="s">
        <v>2680</v>
      </c>
      <c r="F676" s="56" t="s">
        <v>2681</v>
      </c>
      <c r="G676" s="39">
        <v>31</v>
      </c>
      <c r="H676" s="40"/>
      <c r="I676" s="39"/>
      <c r="J676" s="39"/>
      <c r="K676" s="39"/>
      <c r="L676" s="41"/>
      <c r="M676" s="42"/>
      <c r="N676" s="41"/>
      <c r="O676" s="43">
        <v>7</v>
      </c>
      <c r="P676" s="43"/>
      <c r="Q676" s="43">
        <v>8</v>
      </c>
      <c r="R676" s="43">
        <v>3</v>
      </c>
      <c r="S676" s="43"/>
      <c r="T676" s="43">
        <v>13</v>
      </c>
      <c r="U676" s="43"/>
      <c r="V676" s="42"/>
      <c r="W676" s="42" t="s">
        <v>2682</v>
      </c>
      <c r="X676" s="42" t="s">
        <v>2667</v>
      </c>
      <c r="Y676" s="42" t="s">
        <v>2668</v>
      </c>
      <c r="Z676" s="57" t="str">
        <f t="shared" si="31"/>
        <v>https://www.city.sakado.lg.jp/soshiki/25/6437.html</v>
      </c>
      <c r="AA676" s="111" t="s">
        <v>2669</v>
      </c>
      <c r="AB676" s="42" t="s">
        <v>2670</v>
      </c>
      <c r="AC676" s="57" t="str">
        <f t="shared" si="32"/>
        <v>https://www.city.sakado.lg.jp/soshiki/25/843.html</v>
      </c>
      <c r="AD676" s="42"/>
      <c r="AE676" s="42"/>
      <c r="AF676" s="42"/>
    </row>
    <row r="677" spans="1:32" ht="200.1" customHeight="1">
      <c r="A677" s="33">
        <v>672</v>
      </c>
      <c r="B677" s="34">
        <v>34</v>
      </c>
      <c r="C677" s="65" t="s">
        <v>2664</v>
      </c>
      <c r="D677" s="36"/>
      <c r="E677" s="37" t="s">
        <v>2683</v>
      </c>
      <c r="F677" s="56" t="s">
        <v>2684</v>
      </c>
      <c r="G677" s="39">
        <v>45</v>
      </c>
      <c r="H677" s="40"/>
      <c r="I677" s="39"/>
      <c r="J677" s="39"/>
      <c r="K677" s="39"/>
      <c r="L677" s="41"/>
      <c r="M677" s="42"/>
      <c r="N677" s="41"/>
      <c r="O677" s="43">
        <v>9</v>
      </c>
      <c r="P677" s="43"/>
      <c r="Q677" s="43">
        <v>7</v>
      </c>
      <c r="R677" s="43"/>
      <c r="S677" s="43"/>
      <c r="T677" s="43">
        <v>29</v>
      </c>
      <c r="U677" s="43"/>
      <c r="V677" s="42"/>
      <c r="W677" s="42" t="s">
        <v>2682</v>
      </c>
      <c r="X677" s="42" t="s">
        <v>2667</v>
      </c>
      <c r="Y677" s="42" t="s">
        <v>2668</v>
      </c>
      <c r="Z677" s="57" t="str">
        <f t="shared" si="31"/>
        <v>https://www.city.sakado.lg.jp/soshiki/25/6437.html</v>
      </c>
      <c r="AA677" s="111" t="s">
        <v>2669</v>
      </c>
      <c r="AB677" s="42" t="s">
        <v>2670</v>
      </c>
      <c r="AC677" s="57" t="str">
        <f t="shared" si="32"/>
        <v>https://www.city.sakado.lg.jp/soshiki/25/843.html</v>
      </c>
      <c r="AD677" s="42"/>
      <c r="AE677" s="42"/>
      <c r="AF677" s="42"/>
    </row>
    <row r="678" spans="1:32" ht="200.1" customHeight="1">
      <c r="A678" s="33">
        <v>673</v>
      </c>
      <c r="B678" s="34">
        <v>34</v>
      </c>
      <c r="C678" s="65" t="s">
        <v>2664</v>
      </c>
      <c r="D678" s="36"/>
      <c r="E678" s="37" t="s">
        <v>2685</v>
      </c>
      <c r="F678" s="56" t="s">
        <v>2686</v>
      </c>
      <c r="G678" s="39">
        <v>9</v>
      </c>
      <c r="H678" s="40"/>
      <c r="I678" s="39"/>
      <c r="J678" s="39"/>
      <c r="K678" s="39"/>
      <c r="L678" s="41"/>
      <c r="M678" s="42"/>
      <c r="N678" s="41"/>
      <c r="O678" s="43">
        <v>9</v>
      </c>
      <c r="P678" s="43"/>
      <c r="Q678" s="43"/>
      <c r="R678" s="43"/>
      <c r="S678" s="43"/>
      <c r="T678" s="43"/>
      <c r="U678" s="43"/>
      <c r="V678" s="42"/>
      <c r="W678" s="42" t="s">
        <v>2682</v>
      </c>
      <c r="X678" s="42" t="s">
        <v>2667</v>
      </c>
      <c r="Y678" s="42" t="s">
        <v>2668</v>
      </c>
      <c r="Z678" s="57" t="str">
        <f t="shared" si="31"/>
        <v>https://www.city.sakado.lg.jp/soshiki/25/6437.html</v>
      </c>
      <c r="AA678" s="111" t="s">
        <v>2669</v>
      </c>
      <c r="AB678" s="42" t="s">
        <v>2670</v>
      </c>
      <c r="AC678" s="57" t="str">
        <f t="shared" si="32"/>
        <v>https://www.city.sakado.lg.jp/soshiki/25/843.html</v>
      </c>
      <c r="AD678" s="42"/>
      <c r="AE678" s="42"/>
      <c r="AF678" s="42"/>
    </row>
    <row r="679" spans="1:32" ht="200.1" customHeight="1">
      <c r="A679" s="33">
        <v>674</v>
      </c>
      <c r="B679" s="34">
        <v>34</v>
      </c>
      <c r="C679" s="65" t="s">
        <v>2664</v>
      </c>
      <c r="D679" s="36"/>
      <c r="E679" s="37" t="s">
        <v>2687</v>
      </c>
      <c r="F679" s="56" t="s">
        <v>2688</v>
      </c>
      <c r="G679" s="39">
        <v>11</v>
      </c>
      <c r="H679" s="40"/>
      <c r="I679" s="39"/>
      <c r="J679" s="39"/>
      <c r="K679" s="39"/>
      <c r="L679" s="41"/>
      <c r="M679" s="42"/>
      <c r="N679" s="41"/>
      <c r="O679" s="43">
        <v>1</v>
      </c>
      <c r="P679" s="43"/>
      <c r="Q679" s="43"/>
      <c r="R679" s="43">
        <v>3</v>
      </c>
      <c r="S679" s="43"/>
      <c r="T679" s="43">
        <v>7</v>
      </c>
      <c r="U679" s="43"/>
      <c r="V679" s="42"/>
      <c r="W679" s="42" t="s">
        <v>2689</v>
      </c>
      <c r="X679" s="42" t="s">
        <v>2667</v>
      </c>
      <c r="Y679" s="42" t="s">
        <v>2668</v>
      </c>
      <c r="Z679" s="57" t="str">
        <f t="shared" si="31"/>
        <v>https://www.city.sakado.lg.jp/soshiki/25/6437.html</v>
      </c>
      <c r="AA679" s="111" t="s">
        <v>2669</v>
      </c>
      <c r="AB679" s="42" t="s">
        <v>2670</v>
      </c>
      <c r="AC679" s="57" t="str">
        <f t="shared" si="32"/>
        <v>https://www.city.sakado.lg.jp/soshiki/25/843.html</v>
      </c>
      <c r="AD679" s="42"/>
      <c r="AE679" s="42"/>
      <c r="AF679" s="42"/>
    </row>
    <row r="680" spans="1:32" ht="200.1" customHeight="1">
      <c r="A680" s="33">
        <v>675</v>
      </c>
      <c r="B680" s="34">
        <v>34</v>
      </c>
      <c r="C680" s="65" t="s">
        <v>2664</v>
      </c>
      <c r="D680" s="36"/>
      <c r="E680" s="37" t="s">
        <v>2690</v>
      </c>
      <c r="F680" s="56" t="s">
        <v>2691</v>
      </c>
      <c r="G680" s="39">
        <v>23</v>
      </c>
      <c r="H680" s="40"/>
      <c r="I680" s="39"/>
      <c r="J680" s="39"/>
      <c r="K680" s="39"/>
      <c r="L680" s="41"/>
      <c r="M680" s="42"/>
      <c r="N680" s="41"/>
      <c r="O680" s="43">
        <v>9</v>
      </c>
      <c r="P680" s="43"/>
      <c r="Q680" s="43">
        <v>6</v>
      </c>
      <c r="R680" s="43">
        <v>6</v>
      </c>
      <c r="S680" s="43"/>
      <c r="T680" s="43">
        <v>2</v>
      </c>
      <c r="U680" s="43"/>
      <c r="V680" s="42"/>
      <c r="W680" s="42" t="s">
        <v>2692</v>
      </c>
      <c r="X680" s="42" t="s">
        <v>2667</v>
      </c>
      <c r="Y680" s="42" t="s">
        <v>2668</v>
      </c>
      <c r="Z680" s="57" t="str">
        <f t="shared" si="31"/>
        <v>https://www.city.sakado.lg.jp/soshiki/25/6437.html</v>
      </c>
      <c r="AA680" s="111" t="s">
        <v>2669</v>
      </c>
      <c r="AB680" s="42" t="s">
        <v>2670</v>
      </c>
      <c r="AC680" s="57" t="str">
        <f t="shared" si="32"/>
        <v>https://www.city.sakado.lg.jp/soshiki/25/843.html</v>
      </c>
      <c r="AD680" s="42"/>
      <c r="AE680" s="42"/>
      <c r="AF680" s="42"/>
    </row>
    <row r="681" spans="1:32" ht="200.1" customHeight="1">
      <c r="A681" s="33">
        <v>676</v>
      </c>
      <c r="B681" s="34">
        <v>34</v>
      </c>
      <c r="C681" s="65" t="s">
        <v>2664</v>
      </c>
      <c r="D681" s="36"/>
      <c r="E681" s="37" t="s">
        <v>2693</v>
      </c>
      <c r="F681" s="56" t="s">
        <v>2694</v>
      </c>
      <c r="G681" s="39">
        <v>10</v>
      </c>
      <c r="H681" s="40"/>
      <c r="I681" s="39"/>
      <c r="J681" s="39"/>
      <c r="K681" s="39"/>
      <c r="L681" s="41"/>
      <c r="M681" s="42"/>
      <c r="N681" s="41"/>
      <c r="O681" s="43">
        <v>1</v>
      </c>
      <c r="P681" s="43"/>
      <c r="Q681" s="43">
        <v>2</v>
      </c>
      <c r="R681" s="43">
        <v>6</v>
      </c>
      <c r="S681" s="43"/>
      <c r="T681" s="43">
        <v>1</v>
      </c>
      <c r="U681" s="43"/>
      <c r="V681" s="42"/>
      <c r="W681" s="42" t="s">
        <v>2695</v>
      </c>
      <c r="X681" s="42" t="s">
        <v>2667</v>
      </c>
      <c r="Y681" s="42" t="s">
        <v>2668</v>
      </c>
      <c r="Z681" s="57" t="str">
        <f t="shared" si="31"/>
        <v>https://www.city.sakado.lg.jp/soshiki/25/6437.html</v>
      </c>
      <c r="AA681" s="111" t="s">
        <v>2669</v>
      </c>
      <c r="AB681" s="42" t="s">
        <v>2670</v>
      </c>
      <c r="AC681" s="57" t="str">
        <f t="shared" si="32"/>
        <v>https://www.city.sakado.lg.jp/soshiki/25/843.html</v>
      </c>
      <c r="AD681" s="42"/>
      <c r="AE681" s="42"/>
      <c r="AF681" s="42"/>
    </row>
    <row r="682" spans="1:32" ht="200.1" customHeight="1">
      <c r="A682" s="33">
        <v>677</v>
      </c>
      <c r="B682" s="34">
        <v>34</v>
      </c>
      <c r="C682" s="65" t="s">
        <v>2664</v>
      </c>
      <c r="D682" s="36"/>
      <c r="E682" s="37" t="s">
        <v>2696</v>
      </c>
      <c r="F682" s="56" t="s">
        <v>2697</v>
      </c>
      <c r="G682" s="39">
        <v>26</v>
      </c>
      <c r="H682" s="40"/>
      <c r="I682" s="39"/>
      <c r="J682" s="39"/>
      <c r="K682" s="39"/>
      <c r="L682" s="41"/>
      <c r="M682" s="42"/>
      <c r="N682" s="41"/>
      <c r="O682" s="43">
        <v>4</v>
      </c>
      <c r="P682" s="43"/>
      <c r="Q682" s="43">
        <v>1</v>
      </c>
      <c r="R682" s="43">
        <v>2</v>
      </c>
      <c r="S682" s="43"/>
      <c r="T682" s="43">
        <v>19</v>
      </c>
      <c r="U682" s="43"/>
      <c r="V682" s="42"/>
      <c r="W682" s="42" t="s">
        <v>2698</v>
      </c>
      <c r="X682" s="42" t="s">
        <v>2667</v>
      </c>
      <c r="Y682" s="42" t="s">
        <v>2668</v>
      </c>
      <c r="Z682" s="57" t="str">
        <f t="shared" si="31"/>
        <v>https://www.city.sakado.lg.jp/soshiki/25/6437.html</v>
      </c>
      <c r="AA682" s="111" t="s">
        <v>2669</v>
      </c>
      <c r="AB682" s="42" t="s">
        <v>2670</v>
      </c>
      <c r="AC682" s="57" t="str">
        <f t="shared" si="32"/>
        <v>https://www.city.sakado.lg.jp/soshiki/25/843.html</v>
      </c>
      <c r="AD682" s="42"/>
      <c r="AE682" s="42"/>
      <c r="AF682" s="42"/>
    </row>
    <row r="683" spans="1:32" ht="200.1" customHeight="1">
      <c r="A683" s="33">
        <v>678</v>
      </c>
      <c r="B683" s="34">
        <v>34</v>
      </c>
      <c r="C683" s="65" t="s">
        <v>2664</v>
      </c>
      <c r="D683" s="36"/>
      <c r="E683" s="37" t="s">
        <v>2699</v>
      </c>
      <c r="F683" s="56" t="s">
        <v>2700</v>
      </c>
      <c r="G683" s="39">
        <v>12</v>
      </c>
      <c r="H683" s="40"/>
      <c r="I683" s="39"/>
      <c r="J683" s="39"/>
      <c r="K683" s="39"/>
      <c r="L683" s="41"/>
      <c r="M683" s="42"/>
      <c r="N683" s="41"/>
      <c r="O683" s="43">
        <v>4</v>
      </c>
      <c r="P683" s="43"/>
      <c r="Q683" s="43">
        <v>1</v>
      </c>
      <c r="R683" s="43">
        <v>1</v>
      </c>
      <c r="S683" s="43"/>
      <c r="T683" s="43">
        <v>6</v>
      </c>
      <c r="U683" s="43"/>
      <c r="V683" s="42"/>
      <c r="W683" s="42" t="s">
        <v>2701</v>
      </c>
      <c r="X683" s="42" t="s">
        <v>2667</v>
      </c>
      <c r="Y683" s="42" t="s">
        <v>2668</v>
      </c>
      <c r="Z683" s="57" t="str">
        <f t="shared" si="31"/>
        <v>https://www.city.sakado.lg.jp/soshiki/25/6437.html</v>
      </c>
      <c r="AA683" s="111" t="s">
        <v>2669</v>
      </c>
      <c r="AB683" s="42" t="s">
        <v>2670</v>
      </c>
      <c r="AC683" s="57" t="str">
        <f t="shared" si="32"/>
        <v>https://www.city.sakado.lg.jp/soshiki/25/843.html</v>
      </c>
      <c r="AD683" s="42"/>
      <c r="AE683" s="42"/>
      <c r="AF683" s="42"/>
    </row>
    <row r="684" spans="1:32" ht="200.1" customHeight="1">
      <c r="A684" s="33">
        <v>679</v>
      </c>
      <c r="B684" s="34">
        <v>34</v>
      </c>
      <c r="C684" s="65" t="s">
        <v>2664</v>
      </c>
      <c r="D684" s="36"/>
      <c r="E684" s="37" t="s">
        <v>2702</v>
      </c>
      <c r="F684" s="42" t="s">
        <v>2703</v>
      </c>
      <c r="G684" s="39">
        <v>54</v>
      </c>
      <c r="H684" s="40"/>
      <c r="I684" s="39"/>
      <c r="J684" s="39"/>
      <c r="K684" s="39"/>
      <c r="L684" s="41"/>
      <c r="M684" s="42"/>
      <c r="N684" s="41"/>
      <c r="O684" s="43">
        <v>4</v>
      </c>
      <c r="P684" s="43"/>
      <c r="Q684" s="43">
        <v>2</v>
      </c>
      <c r="R684" s="43">
        <v>10</v>
      </c>
      <c r="S684" s="43"/>
      <c r="T684" s="43">
        <v>38</v>
      </c>
      <c r="U684" s="43"/>
      <c r="V684" s="42"/>
      <c r="W684" s="42" t="s">
        <v>2682</v>
      </c>
      <c r="X684" s="42" t="s">
        <v>2667</v>
      </c>
      <c r="Y684" s="42" t="s">
        <v>2668</v>
      </c>
      <c r="Z684" s="57" t="str">
        <f t="shared" si="31"/>
        <v>https://www.city.sakado.lg.jp/soshiki/25/6437.html</v>
      </c>
      <c r="AA684" s="111" t="s">
        <v>2669</v>
      </c>
      <c r="AB684" s="42" t="s">
        <v>2670</v>
      </c>
      <c r="AC684" s="57" t="str">
        <f t="shared" si="32"/>
        <v>https://www.city.sakado.lg.jp/soshiki/25/843.html</v>
      </c>
      <c r="AD684" s="42"/>
      <c r="AE684" s="42"/>
      <c r="AF684" s="42"/>
    </row>
    <row r="685" spans="1:32" ht="200.1" customHeight="1">
      <c r="A685" s="33">
        <v>680</v>
      </c>
      <c r="B685" s="34">
        <v>34</v>
      </c>
      <c r="C685" s="65" t="s">
        <v>2664</v>
      </c>
      <c r="D685" s="36"/>
      <c r="E685" s="37" t="s">
        <v>2704</v>
      </c>
      <c r="F685" s="42" t="s">
        <v>2705</v>
      </c>
      <c r="G685" s="39">
        <v>29</v>
      </c>
      <c r="H685" s="40"/>
      <c r="I685" s="39"/>
      <c r="J685" s="39"/>
      <c r="K685" s="39"/>
      <c r="L685" s="41"/>
      <c r="M685" s="42"/>
      <c r="N685" s="41"/>
      <c r="O685" s="43">
        <v>7</v>
      </c>
      <c r="P685" s="43"/>
      <c r="Q685" s="43">
        <v>5</v>
      </c>
      <c r="R685" s="43">
        <v>7</v>
      </c>
      <c r="S685" s="43"/>
      <c r="T685" s="43">
        <v>10</v>
      </c>
      <c r="U685" s="43"/>
      <c r="V685" s="42"/>
      <c r="W685" s="42" t="s">
        <v>2706</v>
      </c>
      <c r="X685" s="42" t="s">
        <v>2667</v>
      </c>
      <c r="Y685" s="42" t="s">
        <v>2668</v>
      </c>
      <c r="Z685" s="57" t="str">
        <f t="shared" si="31"/>
        <v>https://www.city.sakado.lg.jp/soshiki/25/6437.html</v>
      </c>
      <c r="AA685" s="111" t="s">
        <v>2669</v>
      </c>
      <c r="AB685" s="42" t="s">
        <v>2670</v>
      </c>
      <c r="AC685" s="57" t="str">
        <f t="shared" si="32"/>
        <v>https://www.city.sakado.lg.jp/soshiki/25/843.html</v>
      </c>
      <c r="AD685" s="42"/>
      <c r="AE685" s="42"/>
      <c r="AF685" s="42"/>
    </row>
    <row r="686" spans="1:32" ht="200.1" customHeight="1">
      <c r="A686" s="33">
        <v>681</v>
      </c>
      <c r="B686" s="34">
        <v>34</v>
      </c>
      <c r="C686" s="65" t="s">
        <v>2664</v>
      </c>
      <c r="D686" s="36"/>
      <c r="E686" s="37" t="s">
        <v>2707</v>
      </c>
      <c r="F686" s="56" t="s">
        <v>2708</v>
      </c>
      <c r="G686" s="39">
        <v>85</v>
      </c>
      <c r="H686" s="40"/>
      <c r="I686" s="39"/>
      <c r="J686" s="39"/>
      <c r="K686" s="39"/>
      <c r="L686" s="41"/>
      <c r="M686" s="42"/>
      <c r="N686" s="41"/>
      <c r="O686" s="43">
        <v>4</v>
      </c>
      <c r="P686" s="43"/>
      <c r="Q686" s="43">
        <v>1</v>
      </c>
      <c r="R686" s="43">
        <v>3</v>
      </c>
      <c r="S686" s="43"/>
      <c r="T686" s="43">
        <v>77</v>
      </c>
      <c r="U686" s="43"/>
      <c r="V686" s="42"/>
      <c r="W686" s="42" t="s">
        <v>2695</v>
      </c>
      <c r="X686" s="42" t="s">
        <v>2667</v>
      </c>
      <c r="Y686" s="42" t="s">
        <v>2668</v>
      </c>
      <c r="Z686" s="57" t="str">
        <f t="shared" si="31"/>
        <v>https://www.city.sakado.lg.jp/soshiki/25/6437.html</v>
      </c>
      <c r="AA686" s="111" t="s">
        <v>2669</v>
      </c>
      <c r="AB686" s="42" t="s">
        <v>2670</v>
      </c>
      <c r="AC686" s="57" t="str">
        <f t="shared" si="32"/>
        <v>https://www.city.sakado.lg.jp/soshiki/25/843.html</v>
      </c>
      <c r="AD686" s="42"/>
      <c r="AE686" s="42"/>
      <c r="AF686" s="42"/>
    </row>
    <row r="687" spans="1:32" ht="200.1" customHeight="1">
      <c r="A687" s="33">
        <v>682</v>
      </c>
      <c r="B687" s="34">
        <v>34</v>
      </c>
      <c r="C687" s="65" t="s">
        <v>2664</v>
      </c>
      <c r="D687" s="36"/>
      <c r="E687" s="37" t="s">
        <v>2709</v>
      </c>
      <c r="F687" s="42" t="s">
        <v>2710</v>
      </c>
      <c r="G687" s="39">
        <v>17</v>
      </c>
      <c r="H687" s="40"/>
      <c r="I687" s="39"/>
      <c r="J687" s="39"/>
      <c r="K687" s="39"/>
      <c r="L687" s="41"/>
      <c r="M687" s="42"/>
      <c r="N687" s="41"/>
      <c r="O687" s="43">
        <v>11</v>
      </c>
      <c r="P687" s="43"/>
      <c r="Q687" s="43">
        <v>1</v>
      </c>
      <c r="R687" s="43">
        <v>4</v>
      </c>
      <c r="S687" s="43"/>
      <c r="T687" s="43">
        <v>1</v>
      </c>
      <c r="U687" s="43"/>
      <c r="V687" s="42"/>
      <c r="W687" s="42" t="s">
        <v>2711</v>
      </c>
      <c r="X687" s="42" t="s">
        <v>2667</v>
      </c>
      <c r="Y687" s="42" t="s">
        <v>2668</v>
      </c>
      <c r="Z687" s="57" t="str">
        <f t="shared" si="31"/>
        <v>https://www.city.sakado.lg.jp/soshiki/25/6437.html</v>
      </c>
      <c r="AA687" s="111" t="s">
        <v>2669</v>
      </c>
      <c r="AB687" s="42" t="s">
        <v>2670</v>
      </c>
      <c r="AC687" s="57" t="str">
        <f t="shared" si="32"/>
        <v>https://www.city.sakado.lg.jp/soshiki/25/843.html</v>
      </c>
      <c r="AD687" s="42"/>
      <c r="AE687" s="42"/>
      <c r="AF687" s="42"/>
    </row>
    <row r="688" spans="1:32" ht="200.1" customHeight="1">
      <c r="A688" s="33">
        <v>683</v>
      </c>
      <c r="B688" s="34">
        <v>34</v>
      </c>
      <c r="C688" s="65" t="s">
        <v>2664</v>
      </c>
      <c r="D688" s="36"/>
      <c r="E688" s="37" t="s">
        <v>2712</v>
      </c>
      <c r="F688" s="42" t="s">
        <v>2713</v>
      </c>
      <c r="G688" s="39">
        <v>67</v>
      </c>
      <c r="H688" s="40"/>
      <c r="I688" s="39"/>
      <c r="J688" s="39"/>
      <c r="K688" s="39"/>
      <c r="L688" s="41"/>
      <c r="M688" s="42"/>
      <c r="N688" s="41"/>
      <c r="O688" s="43">
        <v>16</v>
      </c>
      <c r="P688" s="43"/>
      <c r="Q688" s="43">
        <v>23</v>
      </c>
      <c r="R688" s="43">
        <v>6</v>
      </c>
      <c r="S688" s="43"/>
      <c r="T688" s="43">
        <v>22</v>
      </c>
      <c r="U688" s="43"/>
      <c r="V688" s="42"/>
      <c r="W688" s="42" t="s">
        <v>2714</v>
      </c>
      <c r="X688" s="42" t="s">
        <v>2667</v>
      </c>
      <c r="Y688" s="42" t="s">
        <v>2668</v>
      </c>
      <c r="Z688" s="57" t="str">
        <f t="shared" si="31"/>
        <v>https://www.city.sakado.lg.jp/soshiki/25/6437.html</v>
      </c>
      <c r="AA688" s="111" t="s">
        <v>2669</v>
      </c>
      <c r="AB688" s="42" t="s">
        <v>2670</v>
      </c>
      <c r="AC688" s="57" t="str">
        <f t="shared" si="32"/>
        <v>https://www.city.sakado.lg.jp/soshiki/25/843.html</v>
      </c>
      <c r="AD688" s="42"/>
      <c r="AE688" s="42"/>
      <c r="AF688" s="42"/>
    </row>
    <row r="689" spans="1:32" ht="150" customHeight="1">
      <c r="A689" s="33">
        <v>684</v>
      </c>
      <c r="B689" s="101">
        <v>35</v>
      </c>
      <c r="C689" s="102" t="s">
        <v>2715</v>
      </c>
      <c r="D689" s="103"/>
      <c r="E689" s="56" t="s">
        <v>2716</v>
      </c>
      <c r="F689" s="42" t="s">
        <v>2717</v>
      </c>
      <c r="G689" s="39">
        <v>25</v>
      </c>
      <c r="H689" s="40"/>
      <c r="I689" s="39"/>
      <c r="J689" s="39" t="s">
        <v>2718</v>
      </c>
      <c r="K689" s="55">
        <v>12000</v>
      </c>
      <c r="L689" s="112"/>
      <c r="M689" s="42"/>
      <c r="N689" s="38"/>
      <c r="O689" s="43">
        <v>28</v>
      </c>
      <c r="P689" s="43"/>
      <c r="Q689" s="43">
        <v>1</v>
      </c>
      <c r="R689" s="43"/>
      <c r="S689" s="43"/>
      <c r="T689" s="43"/>
      <c r="U689" s="43"/>
      <c r="V689" s="42"/>
      <c r="W689" s="42" t="s">
        <v>2719</v>
      </c>
      <c r="X689" s="42"/>
      <c r="Y689" s="42"/>
      <c r="Z689" s="42"/>
      <c r="AA689" s="42"/>
      <c r="AB689" s="42"/>
      <c r="AC689" s="42"/>
      <c r="AD689" s="42"/>
      <c r="AE689" s="42"/>
      <c r="AF689" s="42"/>
    </row>
    <row r="690" spans="1:32" ht="150" customHeight="1">
      <c r="A690" s="33">
        <v>685</v>
      </c>
      <c r="B690" s="101">
        <v>35</v>
      </c>
      <c r="C690" s="102" t="s">
        <v>2715</v>
      </c>
      <c r="D690" s="103"/>
      <c r="E690" s="56" t="s">
        <v>2720</v>
      </c>
      <c r="F690" s="42" t="s">
        <v>2721</v>
      </c>
      <c r="G690" s="39">
        <v>4</v>
      </c>
      <c r="H690" s="40"/>
      <c r="I690" s="39"/>
      <c r="J690" s="39"/>
      <c r="K690" s="55">
        <v>7200</v>
      </c>
      <c r="L690" s="38"/>
      <c r="M690" s="42"/>
      <c r="N690" s="38"/>
      <c r="O690" s="43">
        <v>3</v>
      </c>
      <c r="P690" s="43"/>
      <c r="Q690" s="43"/>
      <c r="R690" s="43"/>
      <c r="S690" s="43"/>
      <c r="T690" s="43">
        <v>3</v>
      </c>
      <c r="U690" s="43"/>
      <c r="V690" s="42"/>
      <c r="W690" s="42" t="s">
        <v>2722</v>
      </c>
      <c r="X690" s="42"/>
      <c r="Y690" s="42"/>
      <c r="Z690" s="42"/>
      <c r="AA690" s="42"/>
      <c r="AB690" s="42"/>
      <c r="AC690" s="42"/>
      <c r="AD690" s="42"/>
      <c r="AE690" s="42"/>
      <c r="AF690" s="42"/>
    </row>
    <row r="691" spans="1:32" ht="150" customHeight="1">
      <c r="A691" s="33">
        <v>686</v>
      </c>
      <c r="B691" s="101">
        <v>35</v>
      </c>
      <c r="C691" s="102" t="s">
        <v>2715</v>
      </c>
      <c r="D691" s="103"/>
      <c r="E691" s="56" t="s">
        <v>623</v>
      </c>
      <c r="F691" s="42" t="s">
        <v>2723</v>
      </c>
      <c r="G691" s="48">
        <v>19</v>
      </c>
      <c r="H691" s="40"/>
      <c r="I691" s="39"/>
      <c r="J691" s="39"/>
      <c r="K691" s="55">
        <v>25200</v>
      </c>
      <c r="L691" s="38" t="s">
        <v>2724</v>
      </c>
      <c r="M691" s="42"/>
      <c r="N691" s="38"/>
      <c r="O691" s="50">
        <v>4</v>
      </c>
      <c r="P691" s="50">
        <v>1</v>
      </c>
      <c r="Q691" s="50">
        <v>6</v>
      </c>
      <c r="R691" s="50">
        <v>5</v>
      </c>
      <c r="S691" s="50">
        <v>1</v>
      </c>
      <c r="T691" s="50">
        <v>4</v>
      </c>
      <c r="U691" s="50">
        <v>1</v>
      </c>
      <c r="V691" s="42" t="s">
        <v>2725</v>
      </c>
      <c r="W691" s="42" t="s">
        <v>2726</v>
      </c>
      <c r="X691" s="42"/>
      <c r="Y691" s="42"/>
      <c r="Z691" s="42"/>
      <c r="AA691" s="42"/>
      <c r="AB691" s="42"/>
      <c r="AC691" s="42"/>
      <c r="AD691" s="42"/>
      <c r="AE691" s="42"/>
      <c r="AF691" s="42"/>
    </row>
    <row r="692" spans="1:32" ht="150" customHeight="1">
      <c r="A692" s="33">
        <v>687</v>
      </c>
      <c r="B692" s="101">
        <v>35</v>
      </c>
      <c r="C692" s="102" t="s">
        <v>2715</v>
      </c>
      <c r="D692" s="103"/>
      <c r="E692" s="56" t="s">
        <v>2727</v>
      </c>
      <c r="F692" s="42" t="s">
        <v>2728</v>
      </c>
      <c r="G692" s="39">
        <v>16</v>
      </c>
      <c r="H692" s="40"/>
      <c r="I692" s="39"/>
      <c r="J692" s="39"/>
      <c r="K692" s="55">
        <v>20000</v>
      </c>
      <c r="L692" s="38"/>
      <c r="M692" s="42"/>
      <c r="N692" s="38"/>
      <c r="O692" s="43"/>
      <c r="P692" s="43"/>
      <c r="Q692" s="43"/>
      <c r="R692" s="43"/>
      <c r="S692" s="43"/>
      <c r="T692" s="43"/>
      <c r="U692" s="43">
        <v>1</v>
      </c>
      <c r="V692" s="42" t="s">
        <v>2729</v>
      </c>
      <c r="W692" s="42" t="s">
        <v>2730</v>
      </c>
      <c r="X692" s="42"/>
      <c r="Y692" s="42"/>
      <c r="Z692" s="42"/>
      <c r="AA692" s="42"/>
      <c r="AB692" s="42"/>
      <c r="AC692" s="42"/>
      <c r="AD692" s="42"/>
      <c r="AE692" s="42"/>
      <c r="AF692" s="42"/>
    </row>
    <row r="693" spans="1:32" ht="150" customHeight="1">
      <c r="A693" s="33">
        <v>688</v>
      </c>
      <c r="B693" s="101">
        <v>35</v>
      </c>
      <c r="C693" s="102" t="s">
        <v>2715</v>
      </c>
      <c r="D693" s="103"/>
      <c r="E693" s="56" t="s">
        <v>2731</v>
      </c>
      <c r="F693" s="42" t="s">
        <v>2732</v>
      </c>
      <c r="G693" s="39">
        <v>33</v>
      </c>
      <c r="H693" s="40"/>
      <c r="I693" s="39"/>
      <c r="J693" s="39"/>
      <c r="K693" s="55">
        <v>18000</v>
      </c>
      <c r="L693" s="38" t="s">
        <v>2733</v>
      </c>
      <c r="M693" s="42"/>
      <c r="N693" s="38"/>
      <c r="O693" s="43"/>
      <c r="P693" s="43"/>
      <c r="Q693" s="43"/>
      <c r="R693" s="43"/>
      <c r="S693" s="43"/>
      <c r="T693" s="43"/>
      <c r="U693" s="43">
        <v>2</v>
      </c>
      <c r="V693" s="42" t="s">
        <v>2734</v>
      </c>
      <c r="W693" s="42" t="s">
        <v>2735</v>
      </c>
      <c r="X693" s="42"/>
      <c r="Y693" s="42"/>
      <c r="Z693" s="42"/>
      <c r="AA693" s="42"/>
      <c r="AB693" s="42"/>
      <c r="AC693" s="42"/>
      <c r="AD693" s="42"/>
      <c r="AE693" s="42"/>
      <c r="AF693" s="42"/>
    </row>
    <row r="694" spans="1:32" ht="150" customHeight="1">
      <c r="A694" s="33">
        <v>689</v>
      </c>
      <c r="B694" s="101">
        <v>35</v>
      </c>
      <c r="C694" s="102" t="s">
        <v>2715</v>
      </c>
      <c r="D694" s="103"/>
      <c r="E694" s="56" t="s">
        <v>2736</v>
      </c>
      <c r="F694" s="42" t="s">
        <v>2737</v>
      </c>
      <c r="G694" s="39">
        <v>6</v>
      </c>
      <c r="H694" s="40"/>
      <c r="I694" s="39"/>
      <c r="J694" s="39"/>
      <c r="K694" s="55">
        <v>7200</v>
      </c>
      <c r="L694" s="38"/>
      <c r="M694" s="42"/>
      <c r="N694" s="38"/>
      <c r="O694" s="43">
        <v>1</v>
      </c>
      <c r="P694" s="43"/>
      <c r="Q694" s="43">
        <v>2</v>
      </c>
      <c r="R694" s="43">
        <v>3</v>
      </c>
      <c r="S694" s="43"/>
      <c r="T694" s="43"/>
      <c r="U694" s="43"/>
      <c r="V694" s="42"/>
      <c r="W694" s="42" t="s">
        <v>2738</v>
      </c>
      <c r="X694" s="42"/>
      <c r="Y694" s="42"/>
      <c r="Z694" s="42"/>
      <c r="AA694" s="42"/>
      <c r="AB694" s="42"/>
      <c r="AC694" s="42"/>
      <c r="AD694" s="42"/>
      <c r="AE694" s="42"/>
      <c r="AF694" s="42"/>
    </row>
    <row r="695" spans="1:32" ht="150" customHeight="1">
      <c r="A695" s="33">
        <v>690</v>
      </c>
      <c r="B695" s="101">
        <v>35</v>
      </c>
      <c r="C695" s="102" t="s">
        <v>2715</v>
      </c>
      <c r="D695" s="103"/>
      <c r="E695" s="56" t="s">
        <v>826</v>
      </c>
      <c r="F695" s="42" t="s">
        <v>2721</v>
      </c>
      <c r="G695" s="48">
        <v>23</v>
      </c>
      <c r="H695" s="40"/>
      <c r="I695" s="39"/>
      <c r="J695" s="39"/>
      <c r="K695" s="55">
        <v>30000</v>
      </c>
      <c r="L695" s="112"/>
      <c r="M695" s="42"/>
      <c r="N695" s="38"/>
      <c r="O695" s="50">
        <v>18</v>
      </c>
      <c r="P695" s="50"/>
      <c r="Q695" s="50">
        <v>2</v>
      </c>
      <c r="R695" s="50">
        <v>5</v>
      </c>
      <c r="S695" s="50"/>
      <c r="T695" s="50"/>
      <c r="U695" s="50"/>
      <c r="V695" s="42"/>
      <c r="W695" s="42" t="s">
        <v>2739</v>
      </c>
      <c r="X695" s="42"/>
      <c r="Y695" s="42"/>
      <c r="Z695" s="42"/>
      <c r="AA695" s="42"/>
      <c r="AB695" s="42"/>
      <c r="AC695" s="42"/>
      <c r="AD695" s="42"/>
      <c r="AE695" s="42"/>
      <c r="AF695" s="42"/>
    </row>
    <row r="696" spans="1:32" ht="150" customHeight="1">
      <c r="A696" s="33">
        <v>691</v>
      </c>
      <c r="B696" s="101">
        <v>35</v>
      </c>
      <c r="C696" s="102" t="s">
        <v>2715</v>
      </c>
      <c r="D696" s="103"/>
      <c r="E696" s="56" t="s">
        <v>2740</v>
      </c>
      <c r="F696" s="42" t="s">
        <v>2741</v>
      </c>
      <c r="G696" s="48">
        <v>38</v>
      </c>
      <c r="H696" s="40"/>
      <c r="I696" s="39"/>
      <c r="J696" s="39"/>
      <c r="K696" s="55">
        <v>56400</v>
      </c>
      <c r="L696" s="38" t="s">
        <v>2742</v>
      </c>
      <c r="M696" s="42"/>
      <c r="N696" s="38"/>
      <c r="O696" s="50">
        <v>8</v>
      </c>
      <c r="P696" s="50">
        <v>8</v>
      </c>
      <c r="Q696" s="50">
        <v>8</v>
      </c>
      <c r="R696" s="50">
        <v>9</v>
      </c>
      <c r="S696" s="50">
        <v>1</v>
      </c>
      <c r="T696" s="50">
        <v>12</v>
      </c>
      <c r="U696" s="50">
        <v>2</v>
      </c>
      <c r="V696" s="42" t="s">
        <v>1737</v>
      </c>
      <c r="W696" s="42" t="s">
        <v>2743</v>
      </c>
      <c r="X696" s="42"/>
      <c r="Y696" s="42"/>
      <c r="Z696" s="42"/>
      <c r="AA696" s="42"/>
      <c r="AB696" s="42"/>
      <c r="AC696" s="42"/>
      <c r="AD696" s="42"/>
      <c r="AE696" s="42"/>
      <c r="AF696" s="42"/>
    </row>
    <row r="697" spans="1:32" ht="150" customHeight="1">
      <c r="A697" s="33">
        <v>692</v>
      </c>
      <c r="B697" s="101">
        <v>35</v>
      </c>
      <c r="C697" s="102" t="s">
        <v>2715</v>
      </c>
      <c r="D697" s="103"/>
      <c r="E697" s="56" t="s">
        <v>315</v>
      </c>
      <c r="F697" s="42" t="s">
        <v>2721</v>
      </c>
      <c r="G697" s="39">
        <v>22</v>
      </c>
      <c r="H697" s="40"/>
      <c r="I697" s="39"/>
      <c r="J697" s="39"/>
      <c r="K697" s="55">
        <v>28800</v>
      </c>
      <c r="L697" s="38" t="s">
        <v>2744</v>
      </c>
      <c r="M697" s="42"/>
      <c r="N697" s="38"/>
      <c r="O697" s="43">
        <v>12</v>
      </c>
      <c r="P697" s="43"/>
      <c r="Q697" s="43">
        <v>5</v>
      </c>
      <c r="R697" s="43">
        <v>3</v>
      </c>
      <c r="S697" s="43"/>
      <c r="T697" s="43">
        <v>2</v>
      </c>
      <c r="U697" s="43">
        <v>2</v>
      </c>
      <c r="V697" s="42" t="s">
        <v>2745</v>
      </c>
      <c r="W697" s="42" t="s">
        <v>2746</v>
      </c>
      <c r="X697" s="42"/>
      <c r="Y697" s="42"/>
      <c r="Z697" s="42"/>
      <c r="AA697" s="42"/>
      <c r="AB697" s="42"/>
      <c r="AC697" s="42"/>
      <c r="AD697" s="42"/>
      <c r="AE697" s="42"/>
      <c r="AF697" s="42"/>
    </row>
    <row r="698" spans="1:32" ht="150" customHeight="1">
      <c r="A698" s="33">
        <v>693</v>
      </c>
      <c r="B698" s="101">
        <v>35</v>
      </c>
      <c r="C698" s="102" t="s">
        <v>2715</v>
      </c>
      <c r="D698" s="103"/>
      <c r="E698" s="56" t="s">
        <v>2747</v>
      </c>
      <c r="F698" s="56" t="s">
        <v>2748</v>
      </c>
      <c r="G698" s="39">
        <v>6</v>
      </c>
      <c r="H698" s="40"/>
      <c r="I698" s="39"/>
      <c r="J698" s="39"/>
      <c r="K698" s="55">
        <v>7200</v>
      </c>
      <c r="L698" s="112"/>
      <c r="M698" s="42"/>
      <c r="N698" s="38"/>
      <c r="O698" s="43">
        <v>1</v>
      </c>
      <c r="P698" s="43"/>
      <c r="Q698" s="43">
        <v>1</v>
      </c>
      <c r="R698" s="43">
        <v>3</v>
      </c>
      <c r="S698" s="43"/>
      <c r="T698" s="43">
        <v>1</v>
      </c>
      <c r="U698" s="43">
        <v>1</v>
      </c>
      <c r="V698" s="42" t="s">
        <v>2749</v>
      </c>
      <c r="W698" s="42" t="s">
        <v>2750</v>
      </c>
      <c r="X698" s="42"/>
      <c r="Y698" s="42"/>
      <c r="Z698" s="42"/>
      <c r="AA698" s="42"/>
      <c r="AB698" s="42"/>
      <c r="AC698" s="42"/>
      <c r="AD698" s="42"/>
      <c r="AE698" s="42"/>
      <c r="AF698" s="42"/>
    </row>
    <row r="699" spans="1:32" ht="150" customHeight="1">
      <c r="A699" s="33">
        <v>694</v>
      </c>
      <c r="B699" s="101">
        <v>35</v>
      </c>
      <c r="C699" s="102" t="s">
        <v>2715</v>
      </c>
      <c r="D699" s="103"/>
      <c r="E699" s="56" t="s">
        <v>2751</v>
      </c>
      <c r="F699" s="56" t="s">
        <v>2752</v>
      </c>
      <c r="G699" s="39"/>
      <c r="H699" s="40"/>
      <c r="I699" s="39"/>
      <c r="J699" s="39"/>
      <c r="K699" s="39"/>
      <c r="L699" s="38" t="s">
        <v>2753</v>
      </c>
      <c r="M699" s="42"/>
      <c r="N699" s="38"/>
      <c r="O699" s="43"/>
      <c r="P699" s="43"/>
      <c r="Q699" s="43"/>
      <c r="R699" s="43"/>
      <c r="S699" s="43"/>
      <c r="T699" s="43"/>
      <c r="U699" s="43"/>
      <c r="V699" s="42"/>
      <c r="W699" s="42" t="s">
        <v>36</v>
      </c>
      <c r="X699" s="42"/>
      <c r="Y699" s="42"/>
      <c r="Z699" s="42"/>
      <c r="AA699" s="42"/>
      <c r="AB699" s="42"/>
      <c r="AC699" s="42"/>
      <c r="AD699" s="42"/>
      <c r="AE699" s="42"/>
      <c r="AF699" s="42"/>
    </row>
    <row r="700" spans="1:32" ht="150" customHeight="1">
      <c r="A700" s="33">
        <v>695</v>
      </c>
      <c r="B700" s="101">
        <v>35</v>
      </c>
      <c r="C700" s="102" t="s">
        <v>2754</v>
      </c>
      <c r="D700" s="103"/>
      <c r="E700" s="56" t="s">
        <v>2755</v>
      </c>
      <c r="F700" s="56" t="s">
        <v>2752</v>
      </c>
      <c r="G700" s="39"/>
      <c r="H700" s="40"/>
      <c r="I700" s="39"/>
      <c r="J700" s="39"/>
      <c r="K700" s="39"/>
      <c r="L700" s="38" t="s">
        <v>2756</v>
      </c>
      <c r="M700" s="42"/>
      <c r="N700" s="38"/>
      <c r="O700" s="43"/>
      <c r="P700" s="43"/>
      <c r="Q700" s="43"/>
      <c r="R700" s="43"/>
      <c r="S700" s="43"/>
      <c r="T700" s="43"/>
      <c r="U700" s="43"/>
      <c r="V700" s="42"/>
      <c r="W700" s="42" t="s">
        <v>36</v>
      </c>
      <c r="X700" s="42"/>
      <c r="Y700" s="42"/>
      <c r="Z700" s="42"/>
      <c r="AA700" s="42"/>
      <c r="AB700" s="42"/>
      <c r="AC700" s="42"/>
      <c r="AD700" s="42"/>
      <c r="AE700" s="42"/>
      <c r="AF700" s="42"/>
    </row>
    <row r="701" spans="1:32" ht="150" customHeight="1">
      <c r="A701" s="33">
        <v>696</v>
      </c>
      <c r="B701" s="34">
        <v>36</v>
      </c>
      <c r="C701" s="65" t="s">
        <v>2757</v>
      </c>
      <c r="D701" s="36"/>
      <c r="E701" s="70" t="s">
        <v>2758</v>
      </c>
      <c r="F701" s="56" t="s">
        <v>2759</v>
      </c>
      <c r="G701" s="87">
        <v>44</v>
      </c>
      <c r="H701" s="88" t="s">
        <v>2760</v>
      </c>
      <c r="I701" s="87" t="s">
        <v>2761</v>
      </c>
      <c r="J701" s="87" t="s">
        <v>2762</v>
      </c>
      <c r="K701" s="87" t="s">
        <v>2763</v>
      </c>
      <c r="L701" s="41"/>
      <c r="M701" s="92" t="s">
        <v>2764</v>
      </c>
      <c r="N701" s="41" t="s">
        <v>1230</v>
      </c>
      <c r="O701" s="73">
        <v>8</v>
      </c>
      <c r="P701" s="73">
        <v>1</v>
      </c>
      <c r="Q701" s="73">
        <v>9</v>
      </c>
      <c r="R701" s="73">
        <v>21</v>
      </c>
      <c r="S701" s="73">
        <v>2</v>
      </c>
      <c r="T701" s="73">
        <v>3</v>
      </c>
      <c r="U701" s="73">
        <v>6</v>
      </c>
      <c r="V701" s="38" t="s">
        <v>2765</v>
      </c>
      <c r="W701" s="38" t="s">
        <v>2766</v>
      </c>
      <c r="X701" s="38"/>
      <c r="Y701" s="38"/>
      <c r="Z701" s="38"/>
      <c r="AA701" s="38"/>
      <c r="AB701" s="38"/>
      <c r="AC701" s="38"/>
      <c r="AD701" s="38"/>
      <c r="AE701" s="38"/>
      <c r="AF701" s="38"/>
    </row>
    <row r="702" spans="1:32" ht="150" customHeight="1">
      <c r="A702" s="33">
        <v>697</v>
      </c>
      <c r="B702" s="34">
        <v>36</v>
      </c>
      <c r="C702" s="65" t="s">
        <v>2757</v>
      </c>
      <c r="D702" s="36"/>
      <c r="E702" s="70" t="s">
        <v>2767</v>
      </c>
      <c r="F702" s="56" t="s">
        <v>2768</v>
      </c>
      <c r="G702" s="87">
        <v>44</v>
      </c>
      <c r="H702" s="88" t="s">
        <v>2769</v>
      </c>
      <c r="I702" s="87" t="s">
        <v>2770</v>
      </c>
      <c r="J702" s="87" t="s">
        <v>2771</v>
      </c>
      <c r="K702" s="87" t="s">
        <v>2763</v>
      </c>
      <c r="L702" s="41"/>
      <c r="M702" s="92" t="s">
        <v>2772</v>
      </c>
      <c r="N702" s="41" t="s">
        <v>1230</v>
      </c>
      <c r="O702" s="73">
        <v>9</v>
      </c>
      <c r="P702" s="73">
        <v>8</v>
      </c>
      <c r="Q702" s="73">
        <v>9</v>
      </c>
      <c r="R702" s="73">
        <v>17</v>
      </c>
      <c r="S702" s="73">
        <v>1</v>
      </c>
      <c r="T702" s="73">
        <v>3</v>
      </c>
      <c r="U702" s="73">
        <v>5</v>
      </c>
      <c r="V702" s="38" t="s">
        <v>2773</v>
      </c>
      <c r="W702" s="38" t="s">
        <v>2774</v>
      </c>
      <c r="X702" s="38"/>
      <c r="Y702" s="38"/>
      <c r="Z702" s="38"/>
      <c r="AA702" s="38"/>
      <c r="AB702" s="38"/>
      <c r="AC702" s="38"/>
      <c r="AD702" s="38"/>
      <c r="AE702" s="38"/>
      <c r="AF702" s="38"/>
    </row>
    <row r="703" spans="1:32" ht="150" customHeight="1">
      <c r="A703" s="33">
        <v>698</v>
      </c>
      <c r="B703" s="34">
        <v>36</v>
      </c>
      <c r="C703" s="65" t="s">
        <v>2757</v>
      </c>
      <c r="D703" s="36"/>
      <c r="E703" s="70" t="s">
        <v>2775</v>
      </c>
      <c r="F703" s="56" t="s">
        <v>2776</v>
      </c>
      <c r="G703" s="87">
        <v>25</v>
      </c>
      <c r="H703" s="88" t="s">
        <v>2777</v>
      </c>
      <c r="I703" s="87" t="s">
        <v>2128</v>
      </c>
      <c r="J703" s="87" t="s">
        <v>2778</v>
      </c>
      <c r="K703" s="87" t="s">
        <v>2779</v>
      </c>
      <c r="L703" s="41"/>
      <c r="M703" s="92" t="s">
        <v>2780</v>
      </c>
      <c r="N703" s="41" t="s">
        <v>2781</v>
      </c>
      <c r="O703" s="73">
        <v>3</v>
      </c>
      <c r="P703" s="73">
        <v>2</v>
      </c>
      <c r="Q703" s="73">
        <v>7</v>
      </c>
      <c r="R703" s="73">
        <v>7</v>
      </c>
      <c r="S703" s="73">
        <v>0</v>
      </c>
      <c r="T703" s="43">
        <v>5</v>
      </c>
      <c r="U703" s="43">
        <v>1</v>
      </c>
      <c r="V703" s="42" t="s">
        <v>2782</v>
      </c>
      <c r="W703" s="42" t="s">
        <v>2783</v>
      </c>
      <c r="X703" s="38"/>
      <c r="Y703" s="38"/>
      <c r="Z703" s="38"/>
      <c r="AA703" s="38"/>
      <c r="AB703" s="38"/>
      <c r="AC703" s="38"/>
      <c r="AD703" s="38"/>
      <c r="AE703" s="38"/>
      <c r="AF703" s="38"/>
    </row>
    <row r="704" spans="1:32" ht="150" customHeight="1">
      <c r="A704" s="33">
        <v>699</v>
      </c>
      <c r="B704" s="34">
        <v>38</v>
      </c>
      <c r="C704" s="52" t="s">
        <v>2784</v>
      </c>
      <c r="D704" s="53"/>
      <c r="E704" s="37" t="s">
        <v>2785</v>
      </c>
      <c r="F704" s="56" t="s">
        <v>2786</v>
      </c>
      <c r="G704" s="39">
        <v>9</v>
      </c>
      <c r="H704" s="40"/>
      <c r="I704" s="39" t="s">
        <v>702</v>
      </c>
      <c r="J704" s="39"/>
      <c r="K704" s="39" t="s">
        <v>2787</v>
      </c>
      <c r="L704" s="41"/>
      <c r="M704" s="42" t="s">
        <v>2788</v>
      </c>
      <c r="N704" s="41"/>
      <c r="O704" s="43">
        <v>1</v>
      </c>
      <c r="P704" s="43">
        <v>1</v>
      </c>
      <c r="Q704" s="43"/>
      <c r="R704" s="43">
        <v>3</v>
      </c>
      <c r="S704" s="43">
        <v>1</v>
      </c>
      <c r="T704" s="43">
        <v>3</v>
      </c>
      <c r="U704" s="43"/>
      <c r="V704" s="42" t="s">
        <v>2789</v>
      </c>
      <c r="W704" s="42" t="s">
        <v>2790</v>
      </c>
      <c r="X704" s="42" t="s">
        <v>2791</v>
      </c>
      <c r="Y704" s="42" t="s">
        <v>2792</v>
      </c>
      <c r="Z704" s="42" t="s">
        <v>2793</v>
      </c>
      <c r="AA704" s="42"/>
      <c r="AB704" s="42"/>
      <c r="AC704" s="42"/>
      <c r="AD704" s="42"/>
      <c r="AE704" s="42"/>
      <c r="AF704" s="42"/>
    </row>
    <row r="705" spans="1:32" ht="150" customHeight="1">
      <c r="A705" s="33">
        <v>700</v>
      </c>
      <c r="B705" s="34">
        <v>38</v>
      </c>
      <c r="C705" s="52" t="s">
        <v>2784</v>
      </c>
      <c r="D705" s="53"/>
      <c r="E705" s="37" t="s">
        <v>2794</v>
      </c>
      <c r="F705" s="56" t="s">
        <v>2795</v>
      </c>
      <c r="G705" s="39">
        <v>31</v>
      </c>
      <c r="H705" s="40"/>
      <c r="I705" s="39" t="s">
        <v>2268</v>
      </c>
      <c r="J705" s="39"/>
      <c r="K705" s="39"/>
      <c r="L705" s="41"/>
      <c r="M705" s="69" t="s">
        <v>2796</v>
      </c>
      <c r="N705" s="41"/>
      <c r="O705" s="43">
        <v>11</v>
      </c>
      <c r="P705" s="43"/>
      <c r="Q705" s="43">
        <v>2</v>
      </c>
      <c r="R705" s="43">
        <v>6</v>
      </c>
      <c r="S705" s="43"/>
      <c r="T705" s="43">
        <v>12</v>
      </c>
      <c r="U705" s="43"/>
      <c r="V705" s="42"/>
      <c r="W705" s="42" t="s">
        <v>2797</v>
      </c>
      <c r="X705" s="42"/>
      <c r="Y705" s="42"/>
      <c r="Z705" s="42" t="s">
        <v>2798</v>
      </c>
      <c r="AA705" s="42"/>
      <c r="AB705" s="42"/>
      <c r="AC705" s="42"/>
      <c r="AD705" s="42"/>
      <c r="AE705" s="42"/>
      <c r="AF705" s="42"/>
    </row>
    <row r="706" spans="1:32" ht="200.1" customHeight="1">
      <c r="A706" s="33">
        <v>701</v>
      </c>
      <c r="B706" s="34">
        <v>39</v>
      </c>
      <c r="C706" s="65" t="s">
        <v>2799</v>
      </c>
      <c r="D706" s="36"/>
      <c r="E706" s="37" t="s">
        <v>2800</v>
      </c>
      <c r="F706" s="56" t="s">
        <v>2801</v>
      </c>
      <c r="G706" s="39">
        <v>21</v>
      </c>
      <c r="H706" s="49"/>
      <c r="I706" s="48">
        <v>2</v>
      </c>
      <c r="J706" s="48" t="s">
        <v>2802</v>
      </c>
      <c r="K706" s="48" t="s">
        <v>2803</v>
      </c>
      <c r="L706" s="41" t="s">
        <v>2804</v>
      </c>
      <c r="M706" s="42" t="s">
        <v>2805</v>
      </c>
      <c r="N706" s="41" t="s">
        <v>1263</v>
      </c>
      <c r="O706" s="43">
        <v>1</v>
      </c>
      <c r="P706" s="43">
        <v>1</v>
      </c>
      <c r="Q706" s="43">
        <v>12</v>
      </c>
      <c r="R706" s="43">
        <v>6</v>
      </c>
      <c r="S706" s="43">
        <v>2</v>
      </c>
      <c r="T706" s="43">
        <v>7</v>
      </c>
      <c r="U706" s="43">
        <v>2</v>
      </c>
      <c r="V706" s="42" t="s">
        <v>2806</v>
      </c>
      <c r="W706" s="42" t="s">
        <v>2807</v>
      </c>
      <c r="X706" s="42" t="s">
        <v>2808</v>
      </c>
      <c r="Y706" s="42" t="s">
        <v>2809</v>
      </c>
      <c r="Z706" s="57" t="str">
        <f t="shared" ref="Z706:Z722" si="33">HYPERLINK("#", "https://www.city.fujimino.saitama.jp/soshikiichiran/sangyoshinkoka/shokoroseikakari/zigyousyanokatahe/2149.html")</f>
        <v>https://www.city.fujimino.saitama.jp/soshikiichiran/sangyoshinkoka/shokoroseikakari/zigyousyanokatahe/2149.html</v>
      </c>
      <c r="AA706" s="42"/>
      <c r="AB706" s="42"/>
      <c r="AC706" s="42"/>
      <c r="AD706" s="42"/>
      <c r="AE706" s="42"/>
      <c r="AF706" s="42"/>
    </row>
    <row r="707" spans="1:32" ht="200.1" customHeight="1">
      <c r="A707" s="33">
        <v>702</v>
      </c>
      <c r="B707" s="34">
        <v>39</v>
      </c>
      <c r="C707" s="65" t="s">
        <v>2799</v>
      </c>
      <c r="D707" s="36"/>
      <c r="E707" s="37" t="s">
        <v>2810</v>
      </c>
      <c r="F707" s="56" t="s">
        <v>2801</v>
      </c>
      <c r="G707" s="39">
        <v>56</v>
      </c>
      <c r="H707" s="49"/>
      <c r="I707" s="48">
        <v>3</v>
      </c>
      <c r="J707" s="48"/>
      <c r="K707" s="48" t="s">
        <v>2803</v>
      </c>
      <c r="L707" s="41" t="s">
        <v>2811</v>
      </c>
      <c r="M707" s="42" t="s">
        <v>2812</v>
      </c>
      <c r="N707" s="41" t="s">
        <v>2813</v>
      </c>
      <c r="O707" s="43"/>
      <c r="P707" s="43"/>
      <c r="Q707" s="43">
        <v>61</v>
      </c>
      <c r="R707" s="43"/>
      <c r="S707" s="43"/>
      <c r="T707" s="43">
        <v>6</v>
      </c>
      <c r="U707" s="43"/>
      <c r="V707" s="42" t="s">
        <v>2814</v>
      </c>
      <c r="W707" s="42" t="s">
        <v>2815</v>
      </c>
      <c r="X707" s="42" t="s">
        <v>2808</v>
      </c>
      <c r="Y707" s="42" t="s">
        <v>2809</v>
      </c>
      <c r="Z707" s="57" t="str">
        <f t="shared" si="33"/>
        <v>https://www.city.fujimino.saitama.jp/soshikiichiran/sangyoshinkoka/shokoroseikakari/zigyousyanokatahe/2149.html</v>
      </c>
      <c r="AA707" s="42"/>
      <c r="AB707" s="42"/>
      <c r="AC707" s="42"/>
      <c r="AD707" s="42"/>
      <c r="AE707" s="42"/>
      <c r="AF707" s="42"/>
    </row>
    <row r="708" spans="1:32" ht="200.1" customHeight="1">
      <c r="A708" s="33">
        <v>703</v>
      </c>
      <c r="B708" s="34">
        <v>39</v>
      </c>
      <c r="C708" s="65" t="s">
        <v>2799</v>
      </c>
      <c r="D708" s="36"/>
      <c r="E708" s="37" t="s">
        <v>2816</v>
      </c>
      <c r="F708" s="56" t="s">
        <v>2801</v>
      </c>
      <c r="G708" s="39">
        <v>8</v>
      </c>
      <c r="H708" s="49"/>
      <c r="I708" s="48" t="s">
        <v>2817</v>
      </c>
      <c r="J708" s="48"/>
      <c r="K708" s="48" t="s">
        <v>2818</v>
      </c>
      <c r="L708" s="41"/>
      <c r="M708" s="42" t="s">
        <v>2812</v>
      </c>
      <c r="N708" s="41" t="s">
        <v>2819</v>
      </c>
      <c r="O708" s="43"/>
      <c r="P708" s="43"/>
      <c r="Q708" s="43">
        <v>12</v>
      </c>
      <c r="R708" s="43">
        <v>1</v>
      </c>
      <c r="S708" s="43"/>
      <c r="T708" s="43"/>
      <c r="U708" s="43"/>
      <c r="V708" s="42" t="s">
        <v>2814</v>
      </c>
      <c r="W708" s="42" t="s">
        <v>2815</v>
      </c>
      <c r="X708" s="42" t="s">
        <v>2808</v>
      </c>
      <c r="Y708" s="42" t="s">
        <v>2809</v>
      </c>
      <c r="Z708" s="57" t="str">
        <f t="shared" si="33"/>
        <v>https://www.city.fujimino.saitama.jp/soshikiichiran/sangyoshinkoka/shokoroseikakari/zigyousyanokatahe/2149.html</v>
      </c>
      <c r="AA708" s="42"/>
      <c r="AB708" s="42"/>
      <c r="AC708" s="42"/>
      <c r="AD708" s="42"/>
      <c r="AE708" s="42"/>
      <c r="AF708" s="42"/>
    </row>
    <row r="709" spans="1:32" ht="200.1" customHeight="1">
      <c r="A709" s="33">
        <v>704</v>
      </c>
      <c r="B709" s="34">
        <v>39</v>
      </c>
      <c r="C709" s="65" t="s">
        <v>2799</v>
      </c>
      <c r="D709" s="36"/>
      <c r="E709" s="37" t="s">
        <v>2820</v>
      </c>
      <c r="F709" s="56" t="s">
        <v>2821</v>
      </c>
      <c r="G709" s="39">
        <v>9</v>
      </c>
      <c r="H709" s="49"/>
      <c r="I709" s="48" t="s">
        <v>2817</v>
      </c>
      <c r="J709" s="48"/>
      <c r="K709" s="48"/>
      <c r="L709" s="41" t="s">
        <v>2822</v>
      </c>
      <c r="M709" s="42" t="s">
        <v>2060</v>
      </c>
      <c r="N709" s="41" t="s">
        <v>2823</v>
      </c>
      <c r="O709" s="43"/>
      <c r="P709" s="43">
        <v>2</v>
      </c>
      <c r="Q709" s="43">
        <v>2</v>
      </c>
      <c r="R709" s="43">
        <v>5</v>
      </c>
      <c r="S709" s="43"/>
      <c r="T709" s="43"/>
      <c r="U709" s="43">
        <v>2</v>
      </c>
      <c r="V709" s="42" t="s">
        <v>2824</v>
      </c>
      <c r="W709" s="42" t="s">
        <v>2825</v>
      </c>
      <c r="X709" s="42" t="s">
        <v>2808</v>
      </c>
      <c r="Y709" s="42" t="s">
        <v>2809</v>
      </c>
      <c r="Z709" s="57" t="str">
        <f t="shared" si="33"/>
        <v>https://www.city.fujimino.saitama.jp/soshikiichiran/sangyoshinkoka/shokoroseikakari/zigyousyanokatahe/2149.html</v>
      </c>
      <c r="AA709" s="42"/>
      <c r="AB709" s="42"/>
      <c r="AC709" s="42"/>
      <c r="AD709" s="42"/>
      <c r="AE709" s="42"/>
      <c r="AF709" s="42"/>
    </row>
    <row r="710" spans="1:32" ht="200.1" customHeight="1">
      <c r="A710" s="33">
        <v>705</v>
      </c>
      <c r="B710" s="34">
        <v>39</v>
      </c>
      <c r="C710" s="65" t="s">
        <v>2799</v>
      </c>
      <c r="D710" s="36"/>
      <c r="E710" s="37" t="s">
        <v>2826</v>
      </c>
      <c r="F710" s="56" t="s">
        <v>2801</v>
      </c>
      <c r="G710" s="39">
        <v>40</v>
      </c>
      <c r="H710" s="49"/>
      <c r="I710" s="48">
        <v>8</v>
      </c>
      <c r="J710" s="48"/>
      <c r="K710" s="48" t="s">
        <v>2827</v>
      </c>
      <c r="L710" s="41" t="s">
        <v>2828</v>
      </c>
      <c r="M710" s="42" t="s">
        <v>2812</v>
      </c>
      <c r="N710" s="41" t="s">
        <v>2829</v>
      </c>
      <c r="O710" s="43">
        <v>1</v>
      </c>
      <c r="P710" s="43">
        <v>5</v>
      </c>
      <c r="Q710" s="43">
        <v>11</v>
      </c>
      <c r="R710" s="43">
        <v>8</v>
      </c>
      <c r="S710" s="43"/>
      <c r="T710" s="43">
        <v>16</v>
      </c>
      <c r="U710" s="43">
        <v>1</v>
      </c>
      <c r="V710" s="42" t="s">
        <v>2830</v>
      </c>
      <c r="W710" s="42" t="s">
        <v>2831</v>
      </c>
      <c r="X710" s="42" t="s">
        <v>2808</v>
      </c>
      <c r="Y710" s="42" t="s">
        <v>2809</v>
      </c>
      <c r="Z710" s="57" t="str">
        <f t="shared" si="33"/>
        <v>https://www.city.fujimino.saitama.jp/soshikiichiran/sangyoshinkoka/shokoroseikakari/zigyousyanokatahe/2149.html</v>
      </c>
      <c r="AA710" s="42"/>
      <c r="AB710" s="42"/>
      <c r="AC710" s="42"/>
      <c r="AD710" s="42"/>
      <c r="AE710" s="42"/>
      <c r="AF710" s="42"/>
    </row>
    <row r="711" spans="1:32" ht="200.1" customHeight="1">
      <c r="A711" s="33">
        <v>706</v>
      </c>
      <c r="B711" s="34">
        <v>39</v>
      </c>
      <c r="C711" s="65" t="s">
        <v>2799</v>
      </c>
      <c r="D711" s="36"/>
      <c r="E711" s="37" t="s">
        <v>2832</v>
      </c>
      <c r="F711" s="56" t="s">
        <v>2801</v>
      </c>
      <c r="G711" s="39">
        <v>27</v>
      </c>
      <c r="H711" s="49"/>
      <c r="I711" s="48">
        <v>6</v>
      </c>
      <c r="J711" s="48"/>
      <c r="K711" s="48" t="s">
        <v>2833</v>
      </c>
      <c r="L711" s="41" t="s">
        <v>2834</v>
      </c>
      <c r="M711" s="42" t="s">
        <v>2812</v>
      </c>
      <c r="N711" s="41" t="s">
        <v>2835</v>
      </c>
      <c r="O711" s="43">
        <v>3</v>
      </c>
      <c r="P711" s="43"/>
      <c r="Q711" s="43">
        <v>15</v>
      </c>
      <c r="R711" s="43">
        <v>6</v>
      </c>
      <c r="S711" s="43"/>
      <c r="T711" s="43">
        <v>12</v>
      </c>
      <c r="U711" s="43"/>
      <c r="V711" s="42" t="s">
        <v>2814</v>
      </c>
      <c r="W711" s="42" t="s">
        <v>2836</v>
      </c>
      <c r="X711" s="42" t="s">
        <v>2808</v>
      </c>
      <c r="Y711" s="42" t="s">
        <v>2809</v>
      </c>
      <c r="Z711" s="57" t="str">
        <f t="shared" si="33"/>
        <v>https://www.city.fujimino.saitama.jp/soshikiichiran/sangyoshinkoka/shokoroseikakari/zigyousyanokatahe/2149.html</v>
      </c>
      <c r="AA711" s="42"/>
      <c r="AB711" s="42"/>
      <c r="AC711" s="42"/>
      <c r="AD711" s="42"/>
      <c r="AE711" s="42"/>
      <c r="AF711" s="42"/>
    </row>
    <row r="712" spans="1:32" ht="200.1" customHeight="1">
      <c r="A712" s="33">
        <v>707</v>
      </c>
      <c r="B712" s="34">
        <v>39</v>
      </c>
      <c r="C712" s="65" t="s">
        <v>2799</v>
      </c>
      <c r="D712" s="36"/>
      <c r="E712" s="37" t="s">
        <v>2837</v>
      </c>
      <c r="F712" s="56" t="s">
        <v>2838</v>
      </c>
      <c r="G712" s="39">
        <v>33</v>
      </c>
      <c r="H712" s="49"/>
      <c r="I712" s="48">
        <v>8</v>
      </c>
      <c r="J712" s="48"/>
      <c r="K712" s="48" t="s">
        <v>2803</v>
      </c>
      <c r="L712" s="41" t="s">
        <v>2839</v>
      </c>
      <c r="M712" s="42" t="s">
        <v>2812</v>
      </c>
      <c r="N712" s="41" t="s">
        <v>1263</v>
      </c>
      <c r="O712" s="43">
        <v>5</v>
      </c>
      <c r="P712" s="43"/>
      <c r="Q712" s="43">
        <v>4</v>
      </c>
      <c r="R712" s="43">
        <v>22</v>
      </c>
      <c r="S712" s="43"/>
      <c r="T712" s="43">
        <v>3</v>
      </c>
      <c r="U712" s="43"/>
      <c r="V712" s="42" t="s">
        <v>2151</v>
      </c>
      <c r="W712" s="42" t="s">
        <v>2840</v>
      </c>
      <c r="X712" s="42" t="s">
        <v>2808</v>
      </c>
      <c r="Y712" s="42" t="s">
        <v>2809</v>
      </c>
      <c r="Z712" s="57" t="str">
        <f t="shared" si="33"/>
        <v>https://www.city.fujimino.saitama.jp/soshikiichiran/sangyoshinkoka/shokoroseikakari/zigyousyanokatahe/2149.html</v>
      </c>
      <c r="AA712" s="42"/>
      <c r="AB712" s="42"/>
      <c r="AC712" s="42"/>
      <c r="AD712" s="42"/>
      <c r="AE712" s="42"/>
      <c r="AF712" s="42"/>
    </row>
    <row r="713" spans="1:32" ht="200.1" customHeight="1">
      <c r="A713" s="33">
        <v>708</v>
      </c>
      <c r="B713" s="34">
        <v>39</v>
      </c>
      <c r="C713" s="65" t="s">
        <v>2799</v>
      </c>
      <c r="D713" s="36"/>
      <c r="E713" s="37" t="s">
        <v>2841</v>
      </c>
      <c r="F713" s="56" t="s">
        <v>2801</v>
      </c>
      <c r="G713" s="39">
        <v>25</v>
      </c>
      <c r="H713" s="49"/>
      <c r="I713" s="48">
        <v>1</v>
      </c>
      <c r="J713" s="48"/>
      <c r="K713" s="48"/>
      <c r="L713" s="41" t="s">
        <v>2842</v>
      </c>
      <c r="M713" s="42" t="s">
        <v>2843</v>
      </c>
      <c r="N713" s="41" t="s">
        <v>1263</v>
      </c>
      <c r="O713" s="43"/>
      <c r="P713" s="43"/>
      <c r="Q713" s="43">
        <v>5</v>
      </c>
      <c r="R713" s="43"/>
      <c r="S713" s="43">
        <v>1</v>
      </c>
      <c r="T713" s="43">
        <v>9</v>
      </c>
      <c r="U713" s="43"/>
      <c r="V713" s="42" t="s">
        <v>2814</v>
      </c>
      <c r="W713" s="42" t="s">
        <v>2815</v>
      </c>
      <c r="X713" s="42" t="s">
        <v>2808</v>
      </c>
      <c r="Y713" s="42" t="s">
        <v>2809</v>
      </c>
      <c r="Z713" s="57" t="str">
        <f t="shared" si="33"/>
        <v>https://www.city.fujimino.saitama.jp/soshikiichiran/sangyoshinkoka/shokoroseikakari/zigyousyanokatahe/2149.html</v>
      </c>
      <c r="AA713" s="42"/>
      <c r="AB713" s="42"/>
      <c r="AC713" s="42"/>
      <c r="AD713" s="42"/>
      <c r="AE713" s="42"/>
      <c r="AF713" s="42"/>
    </row>
    <row r="714" spans="1:32" ht="200.1" customHeight="1">
      <c r="A714" s="33">
        <v>709</v>
      </c>
      <c r="B714" s="34">
        <v>39</v>
      </c>
      <c r="C714" s="65" t="s">
        <v>2799</v>
      </c>
      <c r="D714" s="36"/>
      <c r="E714" s="37" t="s">
        <v>1258</v>
      </c>
      <c r="F714" s="56" t="s">
        <v>2844</v>
      </c>
      <c r="G714" s="39">
        <v>21</v>
      </c>
      <c r="H714" s="49"/>
      <c r="I714" s="48" t="s">
        <v>2817</v>
      </c>
      <c r="J714" s="48"/>
      <c r="K714" s="48" t="s">
        <v>2803</v>
      </c>
      <c r="L714" s="41" t="s">
        <v>2845</v>
      </c>
      <c r="M714" s="42" t="s">
        <v>2846</v>
      </c>
      <c r="N714" s="41" t="s">
        <v>2847</v>
      </c>
      <c r="O714" s="43">
        <v>5</v>
      </c>
      <c r="P714" s="43">
        <v>1</v>
      </c>
      <c r="Q714" s="43">
        <v>4</v>
      </c>
      <c r="R714" s="43">
        <v>4</v>
      </c>
      <c r="S714" s="43">
        <v>1</v>
      </c>
      <c r="T714" s="43">
        <v>5</v>
      </c>
      <c r="U714" s="43"/>
      <c r="V714" s="42" t="s">
        <v>2814</v>
      </c>
      <c r="W714" s="42" t="s">
        <v>2848</v>
      </c>
      <c r="X714" s="42" t="s">
        <v>2808</v>
      </c>
      <c r="Y714" s="42" t="s">
        <v>2809</v>
      </c>
      <c r="Z714" s="57" t="str">
        <f t="shared" si="33"/>
        <v>https://www.city.fujimino.saitama.jp/soshikiichiran/sangyoshinkoka/shokoroseikakari/zigyousyanokatahe/2149.html</v>
      </c>
      <c r="AA714" s="42"/>
      <c r="AB714" s="42"/>
      <c r="AC714" s="42"/>
      <c r="AD714" s="42"/>
      <c r="AE714" s="42"/>
      <c r="AF714" s="42"/>
    </row>
    <row r="715" spans="1:32" ht="200.1" customHeight="1">
      <c r="A715" s="33">
        <v>710</v>
      </c>
      <c r="B715" s="34">
        <v>39</v>
      </c>
      <c r="C715" s="65" t="s">
        <v>2799</v>
      </c>
      <c r="D715" s="36"/>
      <c r="E715" s="37" t="s">
        <v>2849</v>
      </c>
      <c r="F715" s="56" t="s">
        <v>2850</v>
      </c>
      <c r="G715" s="39">
        <v>19</v>
      </c>
      <c r="H715" s="49"/>
      <c r="I715" s="48">
        <v>2</v>
      </c>
      <c r="J715" s="48"/>
      <c r="K715" s="48" t="s">
        <v>2851</v>
      </c>
      <c r="L715" s="41" t="s">
        <v>2852</v>
      </c>
      <c r="M715" s="42" t="s">
        <v>2812</v>
      </c>
      <c r="N715" s="41" t="s">
        <v>2847</v>
      </c>
      <c r="O715" s="43">
        <v>2</v>
      </c>
      <c r="P715" s="43">
        <v>3</v>
      </c>
      <c r="Q715" s="43">
        <v>1</v>
      </c>
      <c r="R715" s="43">
        <v>7</v>
      </c>
      <c r="S715" s="43">
        <v>2</v>
      </c>
      <c r="T715" s="43">
        <v>6</v>
      </c>
      <c r="U715" s="43">
        <v>3</v>
      </c>
      <c r="V715" s="42" t="s">
        <v>2853</v>
      </c>
      <c r="W715" s="42" t="s">
        <v>2854</v>
      </c>
      <c r="X715" s="42" t="s">
        <v>2808</v>
      </c>
      <c r="Y715" s="42" t="s">
        <v>2809</v>
      </c>
      <c r="Z715" s="57" t="str">
        <f t="shared" si="33"/>
        <v>https://www.city.fujimino.saitama.jp/soshikiichiran/sangyoshinkoka/shokoroseikakari/zigyousyanokatahe/2149.html</v>
      </c>
      <c r="AA715" s="42"/>
      <c r="AB715" s="42"/>
      <c r="AC715" s="42"/>
      <c r="AD715" s="42"/>
      <c r="AE715" s="42"/>
      <c r="AF715" s="42"/>
    </row>
    <row r="716" spans="1:32" ht="200.1" customHeight="1">
      <c r="A716" s="33">
        <v>711</v>
      </c>
      <c r="B716" s="34">
        <v>39</v>
      </c>
      <c r="C716" s="65" t="s">
        <v>2799</v>
      </c>
      <c r="D716" s="36"/>
      <c r="E716" s="37" t="s">
        <v>2855</v>
      </c>
      <c r="F716" s="56" t="s">
        <v>2856</v>
      </c>
      <c r="G716" s="39">
        <v>11</v>
      </c>
      <c r="H716" s="49"/>
      <c r="I716" s="48">
        <v>3</v>
      </c>
      <c r="J716" s="48"/>
      <c r="K716" s="48" t="s">
        <v>2851</v>
      </c>
      <c r="L716" s="41" t="s">
        <v>2857</v>
      </c>
      <c r="M716" s="42" t="s">
        <v>2812</v>
      </c>
      <c r="N716" s="41" t="s">
        <v>2847</v>
      </c>
      <c r="O716" s="43">
        <v>7</v>
      </c>
      <c r="P716" s="43"/>
      <c r="Q716" s="43">
        <v>1</v>
      </c>
      <c r="R716" s="43">
        <v>3</v>
      </c>
      <c r="S716" s="43"/>
      <c r="T716" s="43">
        <v>4</v>
      </c>
      <c r="U716" s="43"/>
      <c r="V716" s="42" t="s">
        <v>2814</v>
      </c>
      <c r="W716" s="42" t="s">
        <v>2858</v>
      </c>
      <c r="X716" s="42" t="s">
        <v>2808</v>
      </c>
      <c r="Y716" s="42" t="s">
        <v>2809</v>
      </c>
      <c r="Z716" s="57" t="str">
        <f t="shared" si="33"/>
        <v>https://www.city.fujimino.saitama.jp/soshikiichiran/sangyoshinkoka/shokoroseikakari/zigyousyanokatahe/2149.html</v>
      </c>
      <c r="AA716" s="42"/>
      <c r="AB716" s="42"/>
      <c r="AC716" s="42"/>
      <c r="AD716" s="42"/>
      <c r="AE716" s="42"/>
      <c r="AF716" s="42"/>
    </row>
    <row r="717" spans="1:32" ht="200.1" customHeight="1">
      <c r="A717" s="33">
        <v>712</v>
      </c>
      <c r="B717" s="34">
        <v>39</v>
      </c>
      <c r="C717" s="65" t="s">
        <v>2799</v>
      </c>
      <c r="D717" s="36"/>
      <c r="E717" s="37" t="s">
        <v>2859</v>
      </c>
      <c r="F717" s="56" t="s">
        <v>2860</v>
      </c>
      <c r="G717" s="39">
        <v>3</v>
      </c>
      <c r="H717" s="49"/>
      <c r="I717" s="48">
        <v>2</v>
      </c>
      <c r="J717" s="48"/>
      <c r="K717" s="48" t="s">
        <v>2803</v>
      </c>
      <c r="L717" s="41"/>
      <c r="M717" s="42" t="s">
        <v>2861</v>
      </c>
      <c r="N717" s="41" t="s">
        <v>1224</v>
      </c>
      <c r="O717" s="43"/>
      <c r="P717" s="43"/>
      <c r="Q717" s="43">
        <v>3</v>
      </c>
      <c r="R717" s="43">
        <v>3</v>
      </c>
      <c r="S717" s="43"/>
      <c r="T717" s="43"/>
      <c r="U717" s="43"/>
      <c r="V717" s="42" t="s">
        <v>2862</v>
      </c>
      <c r="W717" s="42" t="s">
        <v>36</v>
      </c>
      <c r="X717" s="42" t="s">
        <v>2808</v>
      </c>
      <c r="Y717" s="42" t="s">
        <v>2809</v>
      </c>
      <c r="Z717" s="57" t="str">
        <f t="shared" si="33"/>
        <v>https://www.city.fujimino.saitama.jp/soshikiichiran/sangyoshinkoka/shokoroseikakari/zigyousyanokatahe/2149.html</v>
      </c>
      <c r="AA717" s="42"/>
      <c r="AB717" s="42"/>
      <c r="AC717" s="42"/>
      <c r="AD717" s="42"/>
      <c r="AE717" s="42"/>
      <c r="AF717" s="42"/>
    </row>
    <row r="718" spans="1:32" ht="200.1" customHeight="1">
      <c r="A718" s="33">
        <v>713</v>
      </c>
      <c r="B718" s="34">
        <v>39</v>
      </c>
      <c r="C718" s="65" t="s">
        <v>2799</v>
      </c>
      <c r="D718" s="36"/>
      <c r="E718" s="37" t="s">
        <v>2863</v>
      </c>
      <c r="F718" s="56" t="s">
        <v>2801</v>
      </c>
      <c r="G718" s="39">
        <v>19</v>
      </c>
      <c r="H718" s="49"/>
      <c r="I718" s="48">
        <v>1</v>
      </c>
      <c r="J718" s="48"/>
      <c r="K718" s="48" t="s">
        <v>2803</v>
      </c>
      <c r="L718" s="41" t="s">
        <v>2864</v>
      </c>
      <c r="M718" s="42" t="s">
        <v>2060</v>
      </c>
      <c r="N718" s="41" t="s">
        <v>1263</v>
      </c>
      <c r="O718" s="43">
        <v>4</v>
      </c>
      <c r="P718" s="43"/>
      <c r="Q718" s="43">
        <v>7</v>
      </c>
      <c r="R718" s="43">
        <v>9</v>
      </c>
      <c r="S718" s="43"/>
      <c r="T718" s="43">
        <v>2</v>
      </c>
      <c r="U718" s="43"/>
      <c r="V718" s="42" t="s">
        <v>2814</v>
      </c>
      <c r="W718" s="42" t="s">
        <v>2865</v>
      </c>
      <c r="X718" s="42" t="s">
        <v>2808</v>
      </c>
      <c r="Y718" s="42" t="s">
        <v>2809</v>
      </c>
      <c r="Z718" s="57" t="str">
        <f t="shared" si="33"/>
        <v>https://www.city.fujimino.saitama.jp/soshikiichiran/sangyoshinkoka/shokoroseikakari/zigyousyanokatahe/2149.html</v>
      </c>
      <c r="AA718" s="42"/>
      <c r="AB718" s="42"/>
      <c r="AC718" s="42"/>
      <c r="AD718" s="42"/>
      <c r="AE718" s="42"/>
      <c r="AF718" s="42"/>
    </row>
    <row r="719" spans="1:32" ht="200.1" customHeight="1">
      <c r="A719" s="33">
        <v>714</v>
      </c>
      <c r="B719" s="34">
        <v>39</v>
      </c>
      <c r="C719" s="65" t="s">
        <v>2799</v>
      </c>
      <c r="D719" s="36"/>
      <c r="E719" s="37" t="s">
        <v>2866</v>
      </c>
      <c r="F719" s="56" t="s">
        <v>2867</v>
      </c>
      <c r="G719" s="39">
        <v>1</v>
      </c>
      <c r="H719" s="49"/>
      <c r="I719" s="48"/>
      <c r="J719" s="48"/>
      <c r="K719" s="48" t="s">
        <v>2868</v>
      </c>
      <c r="L719" s="41"/>
      <c r="M719" s="42"/>
      <c r="N719" s="41" t="s">
        <v>1263</v>
      </c>
      <c r="O719" s="43"/>
      <c r="P719" s="43"/>
      <c r="Q719" s="43">
        <v>3</v>
      </c>
      <c r="R719" s="43">
        <v>5</v>
      </c>
      <c r="S719" s="43"/>
      <c r="T719" s="43">
        <v>3</v>
      </c>
      <c r="U719" s="43"/>
      <c r="V719" s="42" t="s">
        <v>2862</v>
      </c>
      <c r="W719" s="42" t="s">
        <v>2869</v>
      </c>
      <c r="X719" s="42" t="s">
        <v>2808</v>
      </c>
      <c r="Y719" s="42" t="s">
        <v>2809</v>
      </c>
      <c r="Z719" s="57" t="str">
        <f t="shared" si="33"/>
        <v>https://www.city.fujimino.saitama.jp/soshikiichiran/sangyoshinkoka/shokoroseikakari/zigyousyanokatahe/2149.html</v>
      </c>
      <c r="AA719" s="42"/>
      <c r="AB719" s="42"/>
      <c r="AC719" s="42"/>
      <c r="AD719" s="42"/>
      <c r="AE719" s="42"/>
      <c r="AF719" s="42"/>
    </row>
    <row r="720" spans="1:32" ht="200.1" customHeight="1">
      <c r="A720" s="33">
        <v>715</v>
      </c>
      <c r="B720" s="34">
        <v>39</v>
      </c>
      <c r="C720" s="65" t="s">
        <v>2799</v>
      </c>
      <c r="D720" s="36"/>
      <c r="E720" s="37" t="s">
        <v>2870</v>
      </c>
      <c r="F720" s="56" t="s">
        <v>2871</v>
      </c>
      <c r="G720" s="39">
        <v>11</v>
      </c>
      <c r="H720" s="49"/>
      <c r="I720" s="48">
        <v>1</v>
      </c>
      <c r="J720" s="48"/>
      <c r="K720" s="48" t="s">
        <v>2851</v>
      </c>
      <c r="L720" s="41" t="s">
        <v>2872</v>
      </c>
      <c r="M720" s="42" t="s">
        <v>2060</v>
      </c>
      <c r="N720" s="41" t="s">
        <v>2873</v>
      </c>
      <c r="O720" s="43">
        <v>3</v>
      </c>
      <c r="P720" s="43">
        <v>1</v>
      </c>
      <c r="Q720" s="43">
        <v>3</v>
      </c>
      <c r="R720" s="43">
        <v>3</v>
      </c>
      <c r="S720" s="43"/>
      <c r="T720" s="43">
        <v>4</v>
      </c>
      <c r="U720" s="43"/>
      <c r="V720" s="42" t="s">
        <v>2725</v>
      </c>
      <c r="W720" s="42" t="s">
        <v>2874</v>
      </c>
      <c r="X720" s="42" t="s">
        <v>2808</v>
      </c>
      <c r="Y720" s="42" t="s">
        <v>2809</v>
      </c>
      <c r="Z720" s="57" t="str">
        <f t="shared" si="33"/>
        <v>https://www.city.fujimino.saitama.jp/soshikiichiran/sangyoshinkoka/shokoroseikakari/zigyousyanokatahe/2149.html</v>
      </c>
      <c r="AA720" s="42"/>
      <c r="AB720" s="42"/>
      <c r="AC720" s="42"/>
      <c r="AD720" s="42"/>
      <c r="AE720" s="42"/>
      <c r="AF720" s="42"/>
    </row>
    <row r="721" spans="1:32" ht="200.1" customHeight="1">
      <c r="A721" s="33">
        <v>716</v>
      </c>
      <c r="B721" s="34">
        <v>39</v>
      </c>
      <c r="C721" s="65" t="s">
        <v>2799</v>
      </c>
      <c r="D721" s="36"/>
      <c r="E721" s="37" t="s">
        <v>2875</v>
      </c>
      <c r="F721" s="56" t="s">
        <v>2876</v>
      </c>
      <c r="G721" s="39">
        <v>5</v>
      </c>
      <c r="H721" s="49"/>
      <c r="I721" s="48">
        <v>4</v>
      </c>
      <c r="J721" s="48"/>
      <c r="K721" s="48" t="s">
        <v>2833</v>
      </c>
      <c r="L721" s="41" t="s">
        <v>2877</v>
      </c>
      <c r="M721" s="42" t="s">
        <v>2878</v>
      </c>
      <c r="N721" s="41" t="s">
        <v>2271</v>
      </c>
      <c r="O721" s="43">
        <v>2</v>
      </c>
      <c r="P721" s="43">
        <v>1</v>
      </c>
      <c r="Q721" s="43">
        <v>1</v>
      </c>
      <c r="R721" s="43"/>
      <c r="S721" s="43"/>
      <c r="T721" s="43">
        <v>1</v>
      </c>
      <c r="U721" s="43"/>
      <c r="V721" s="42" t="s">
        <v>2725</v>
      </c>
      <c r="W721" s="42" t="s">
        <v>2874</v>
      </c>
      <c r="X721" s="42" t="s">
        <v>2808</v>
      </c>
      <c r="Y721" s="42" t="s">
        <v>2809</v>
      </c>
      <c r="Z721" s="57" t="str">
        <f t="shared" si="33"/>
        <v>https://www.city.fujimino.saitama.jp/soshikiichiran/sangyoshinkoka/shokoroseikakari/zigyousyanokatahe/2149.html</v>
      </c>
      <c r="AA721" s="42"/>
      <c r="AB721" s="42"/>
      <c r="AC721" s="42"/>
      <c r="AD721" s="42"/>
      <c r="AE721" s="42"/>
      <c r="AF721" s="42"/>
    </row>
    <row r="722" spans="1:32" ht="200.1" customHeight="1">
      <c r="A722" s="33">
        <v>717</v>
      </c>
      <c r="B722" s="34">
        <v>39</v>
      </c>
      <c r="C722" s="65" t="s">
        <v>2799</v>
      </c>
      <c r="D722" s="36"/>
      <c r="E722" s="37" t="s">
        <v>2879</v>
      </c>
      <c r="F722" s="56" t="s">
        <v>2880</v>
      </c>
      <c r="G722" s="39">
        <v>9</v>
      </c>
      <c r="H722" s="49"/>
      <c r="I722" s="48">
        <v>4</v>
      </c>
      <c r="J722" s="48"/>
      <c r="K722" s="48" t="s">
        <v>2803</v>
      </c>
      <c r="L722" s="41" t="s">
        <v>2881</v>
      </c>
      <c r="M722" s="42" t="s">
        <v>2882</v>
      </c>
      <c r="N722" s="41" t="s">
        <v>1224</v>
      </c>
      <c r="O722" s="43">
        <v>2</v>
      </c>
      <c r="P722" s="43"/>
      <c r="Q722" s="43">
        <v>1</v>
      </c>
      <c r="R722" s="43">
        <v>5</v>
      </c>
      <c r="S722" s="43"/>
      <c r="T722" s="43">
        <v>1</v>
      </c>
      <c r="U722" s="43"/>
      <c r="V722" s="42"/>
      <c r="W722" s="42" t="s">
        <v>2883</v>
      </c>
      <c r="X722" s="42" t="s">
        <v>2808</v>
      </c>
      <c r="Y722" s="42" t="s">
        <v>2809</v>
      </c>
      <c r="Z722" s="57" t="str">
        <f t="shared" si="33"/>
        <v>https://www.city.fujimino.saitama.jp/soshikiichiran/sangyoshinkoka/shokoroseikakari/zigyousyanokatahe/2149.html</v>
      </c>
      <c r="AA722" s="42"/>
      <c r="AB722" s="42"/>
      <c r="AC722" s="42"/>
      <c r="AD722" s="42"/>
      <c r="AE722" s="42"/>
      <c r="AF722" s="42"/>
    </row>
    <row r="723" spans="1:32" ht="50.1" customHeight="1">
      <c r="A723" s="33">
        <v>718</v>
      </c>
      <c r="B723" s="34">
        <v>39</v>
      </c>
      <c r="C723" s="65" t="s">
        <v>2884</v>
      </c>
      <c r="D723" s="36"/>
      <c r="E723" s="37" t="s">
        <v>2885</v>
      </c>
      <c r="F723" s="56" t="s">
        <v>2801</v>
      </c>
      <c r="G723" s="39"/>
      <c r="H723" s="49"/>
      <c r="I723" s="48" t="s">
        <v>2817</v>
      </c>
      <c r="J723" s="48"/>
      <c r="K723" s="48"/>
      <c r="L723" s="41"/>
      <c r="M723" s="42"/>
      <c r="N723" s="41"/>
      <c r="O723" s="43"/>
      <c r="P723" s="43"/>
      <c r="Q723" s="43"/>
      <c r="R723" s="43"/>
      <c r="S723" s="43"/>
      <c r="T723" s="43"/>
      <c r="U723" s="43"/>
      <c r="V723" s="42"/>
      <c r="W723" s="42" t="s">
        <v>36</v>
      </c>
      <c r="X723" s="42"/>
      <c r="Y723" s="42"/>
      <c r="Z723" s="42"/>
      <c r="AA723" s="42"/>
      <c r="AB723" s="42"/>
      <c r="AC723" s="42"/>
      <c r="AD723" s="42"/>
      <c r="AE723" s="42"/>
      <c r="AF723" s="42"/>
    </row>
    <row r="724" spans="1:32" ht="50.1" customHeight="1">
      <c r="A724" s="33">
        <v>719</v>
      </c>
      <c r="B724" s="101">
        <v>40</v>
      </c>
      <c r="C724" s="102" t="s">
        <v>2886</v>
      </c>
      <c r="D724" s="103"/>
      <c r="E724" s="56" t="s">
        <v>2887</v>
      </c>
      <c r="F724" s="113" t="s">
        <v>2888</v>
      </c>
      <c r="G724" s="39">
        <v>16</v>
      </c>
      <c r="H724" s="40"/>
      <c r="I724" s="39"/>
      <c r="J724" s="39" t="s">
        <v>2889</v>
      </c>
      <c r="K724" s="39" t="s">
        <v>2890</v>
      </c>
      <c r="L724" s="38"/>
      <c r="M724" s="42"/>
      <c r="N724" s="38"/>
      <c r="O724" s="43">
        <v>4</v>
      </c>
      <c r="P724" s="43">
        <v>1</v>
      </c>
      <c r="Q724" s="43">
        <v>2</v>
      </c>
      <c r="R724" s="43">
        <v>7</v>
      </c>
      <c r="S724" s="43"/>
      <c r="T724" s="43">
        <v>2</v>
      </c>
      <c r="U724" s="43"/>
      <c r="V724" s="42"/>
      <c r="W724" s="42" t="s">
        <v>2891</v>
      </c>
      <c r="X724" s="42"/>
      <c r="Y724" s="42"/>
      <c r="Z724" s="42"/>
      <c r="AA724" s="42"/>
      <c r="AB724" s="42"/>
      <c r="AC724" s="42"/>
      <c r="AD724" s="42"/>
      <c r="AE724" s="42"/>
      <c r="AF724" s="42"/>
    </row>
    <row r="725" spans="1:32" ht="50.1" customHeight="1">
      <c r="A725" s="33">
        <v>720</v>
      </c>
      <c r="B725" s="101">
        <v>40</v>
      </c>
      <c r="C725" s="102" t="s">
        <v>2886</v>
      </c>
      <c r="D725" s="103"/>
      <c r="E725" s="56" t="s">
        <v>2892</v>
      </c>
      <c r="F725" s="113" t="s">
        <v>2893</v>
      </c>
      <c r="G725" s="39">
        <v>51</v>
      </c>
      <c r="H725" s="40"/>
      <c r="I725" s="39" t="s">
        <v>2894</v>
      </c>
      <c r="J725" s="39" t="s">
        <v>2889</v>
      </c>
      <c r="K725" s="39" t="s">
        <v>2895</v>
      </c>
      <c r="L725" s="38"/>
      <c r="M725" s="42" t="s">
        <v>2896</v>
      </c>
      <c r="N725" s="38"/>
      <c r="O725" s="43">
        <v>12</v>
      </c>
      <c r="P725" s="43"/>
      <c r="Q725" s="43">
        <v>14</v>
      </c>
      <c r="R725" s="43">
        <v>9</v>
      </c>
      <c r="S725" s="43">
        <v>2</v>
      </c>
      <c r="T725" s="43">
        <v>14</v>
      </c>
      <c r="U725" s="43"/>
      <c r="V725" s="42" t="s">
        <v>2897</v>
      </c>
      <c r="W725" s="42" t="s">
        <v>2898</v>
      </c>
      <c r="X725" s="42"/>
      <c r="Y725" s="42"/>
      <c r="Z725" s="42"/>
      <c r="AA725" s="42"/>
      <c r="AB725" s="42"/>
      <c r="AC725" s="42"/>
      <c r="AD725" s="42"/>
      <c r="AE725" s="42"/>
      <c r="AF725" s="42"/>
    </row>
    <row r="726" spans="1:32" ht="50.1" customHeight="1">
      <c r="A726" s="33">
        <v>721</v>
      </c>
      <c r="B726" s="101">
        <v>40</v>
      </c>
      <c r="C726" s="102" t="s">
        <v>2886</v>
      </c>
      <c r="D726" s="103"/>
      <c r="E726" s="56" t="s">
        <v>2899</v>
      </c>
      <c r="F726" s="113" t="s">
        <v>2900</v>
      </c>
      <c r="G726" s="39">
        <v>20</v>
      </c>
      <c r="H726" s="40"/>
      <c r="I726" s="39" t="s">
        <v>2901</v>
      </c>
      <c r="J726" s="39" t="s">
        <v>2889</v>
      </c>
      <c r="K726" s="39" t="s">
        <v>2902</v>
      </c>
      <c r="L726" s="38"/>
      <c r="M726" s="42" t="s">
        <v>2903</v>
      </c>
      <c r="N726" s="38"/>
      <c r="O726" s="43">
        <v>3</v>
      </c>
      <c r="P726" s="43"/>
      <c r="Q726" s="43">
        <v>5</v>
      </c>
      <c r="R726" s="43">
        <v>7</v>
      </c>
      <c r="S726" s="43">
        <v>1</v>
      </c>
      <c r="T726" s="43">
        <v>4</v>
      </c>
      <c r="U726" s="43"/>
      <c r="V726" s="42" t="s">
        <v>2904</v>
      </c>
      <c r="W726" s="42" t="s">
        <v>2905</v>
      </c>
      <c r="X726" s="42"/>
      <c r="Y726" s="42"/>
      <c r="Z726" s="42"/>
      <c r="AA726" s="42"/>
      <c r="AB726" s="42"/>
      <c r="AC726" s="42"/>
      <c r="AD726" s="42"/>
      <c r="AE726" s="42"/>
      <c r="AF726" s="42"/>
    </row>
    <row r="727" spans="1:32" ht="50.1" customHeight="1">
      <c r="A727" s="33">
        <v>722</v>
      </c>
      <c r="B727" s="101">
        <v>40</v>
      </c>
      <c r="C727" s="102" t="s">
        <v>2886</v>
      </c>
      <c r="D727" s="103"/>
      <c r="E727" s="56" t="s">
        <v>2906</v>
      </c>
      <c r="F727" s="113" t="s">
        <v>2907</v>
      </c>
      <c r="G727" s="39">
        <v>12</v>
      </c>
      <c r="H727" s="40"/>
      <c r="I727" s="39" t="s">
        <v>2901</v>
      </c>
      <c r="J727" s="39" t="s">
        <v>2889</v>
      </c>
      <c r="K727" s="39" t="s">
        <v>2902</v>
      </c>
      <c r="L727" s="38"/>
      <c r="M727" s="42" t="s">
        <v>2908</v>
      </c>
      <c r="N727" s="38"/>
      <c r="O727" s="43">
        <v>4</v>
      </c>
      <c r="P727" s="43"/>
      <c r="Q727" s="43">
        <v>1</v>
      </c>
      <c r="R727" s="43">
        <v>2</v>
      </c>
      <c r="S727" s="43"/>
      <c r="T727" s="43">
        <v>5</v>
      </c>
      <c r="U727" s="43"/>
      <c r="V727" s="42" t="s">
        <v>2909</v>
      </c>
      <c r="W727" s="42" t="s">
        <v>2910</v>
      </c>
      <c r="X727" s="42"/>
      <c r="Y727" s="42"/>
      <c r="Z727" s="42"/>
      <c r="AA727" s="42"/>
      <c r="AB727" s="42"/>
      <c r="AC727" s="42"/>
      <c r="AD727" s="42"/>
      <c r="AE727" s="42"/>
      <c r="AF727" s="42"/>
    </row>
    <row r="728" spans="1:32" ht="50.1" customHeight="1">
      <c r="A728" s="33">
        <v>723</v>
      </c>
      <c r="B728" s="101">
        <v>40</v>
      </c>
      <c r="C728" s="102" t="s">
        <v>2886</v>
      </c>
      <c r="D728" s="103"/>
      <c r="E728" s="56" t="s">
        <v>2911</v>
      </c>
      <c r="F728" s="113" t="s">
        <v>2912</v>
      </c>
      <c r="G728" s="39">
        <v>15</v>
      </c>
      <c r="H728" s="40"/>
      <c r="I728" s="39" t="s">
        <v>2913</v>
      </c>
      <c r="J728" s="39" t="s">
        <v>2889</v>
      </c>
      <c r="K728" s="39" t="s">
        <v>2914</v>
      </c>
      <c r="L728" s="38"/>
      <c r="M728" s="42"/>
      <c r="N728" s="38"/>
      <c r="O728" s="43">
        <v>3</v>
      </c>
      <c r="P728" s="43"/>
      <c r="Q728" s="43">
        <v>1</v>
      </c>
      <c r="R728" s="43">
        <v>7</v>
      </c>
      <c r="S728" s="43"/>
      <c r="T728" s="43">
        <v>4</v>
      </c>
      <c r="U728" s="43"/>
      <c r="V728" s="42"/>
      <c r="W728" s="42" t="s">
        <v>36</v>
      </c>
      <c r="X728" s="42"/>
      <c r="Y728" s="42"/>
      <c r="Z728" s="42"/>
      <c r="AA728" s="42"/>
      <c r="AB728" s="42"/>
      <c r="AC728" s="42"/>
      <c r="AD728" s="42"/>
      <c r="AE728" s="42"/>
      <c r="AF728" s="42"/>
    </row>
    <row r="729" spans="1:32" ht="50.1" customHeight="1">
      <c r="A729" s="33">
        <v>724</v>
      </c>
      <c r="B729" s="101">
        <v>40</v>
      </c>
      <c r="C729" s="102" t="s">
        <v>2886</v>
      </c>
      <c r="D729" s="103"/>
      <c r="E729" s="56" t="s">
        <v>2915</v>
      </c>
      <c r="F729" s="113" t="s">
        <v>2916</v>
      </c>
      <c r="G729" s="39">
        <v>23</v>
      </c>
      <c r="H729" s="40"/>
      <c r="I729" s="39"/>
      <c r="J729" s="39" t="s">
        <v>2889</v>
      </c>
      <c r="K729" s="39" t="s">
        <v>2917</v>
      </c>
      <c r="L729" s="38"/>
      <c r="M729" s="42"/>
      <c r="N729" s="38"/>
      <c r="O729" s="43">
        <v>7</v>
      </c>
      <c r="P729" s="43">
        <v>1</v>
      </c>
      <c r="Q729" s="43">
        <v>1</v>
      </c>
      <c r="R729" s="43">
        <v>6</v>
      </c>
      <c r="S729" s="43">
        <v>1</v>
      </c>
      <c r="T729" s="43">
        <v>7</v>
      </c>
      <c r="U729" s="43"/>
      <c r="V729" s="42" t="s">
        <v>2918</v>
      </c>
      <c r="W729" s="42" t="s">
        <v>36</v>
      </c>
      <c r="X729" s="42"/>
      <c r="Y729" s="42"/>
      <c r="Z729" s="42"/>
      <c r="AA729" s="42"/>
      <c r="AB729" s="42"/>
      <c r="AC729" s="42"/>
      <c r="AD729" s="42"/>
      <c r="AE729" s="42"/>
      <c r="AF729" s="42"/>
    </row>
    <row r="730" spans="1:32" ht="50.1" customHeight="1">
      <c r="A730" s="33">
        <v>725</v>
      </c>
      <c r="B730" s="101">
        <v>40</v>
      </c>
      <c r="C730" s="102" t="s">
        <v>2886</v>
      </c>
      <c r="D730" s="103"/>
      <c r="E730" s="56" t="s">
        <v>2919</v>
      </c>
      <c r="F730" s="113" t="s">
        <v>2920</v>
      </c>
      <c r="G730" s="39">
        <v>6</v>
      </c>
      <c r="H730" s="40"/>
      <c r="I730" s="39"/>
      <c r="J730" s="39" t="s">
        <v>2889</v>
      </c>
      <c r="K730" s="39" t="s">
        <v>2917</v>
      </c>
      <c r="L730" s="38"/>
      <c r="M730" s="42"/>
      <c r="N730" s="38"/>
      <c r="O730" s="43">
        <v>3</v>
      </c>
      <c r="P730" s="43"/>
      <c r="Q730" s="43"/>
      <c r="R730" s="43">
        <v>2</v>
      </c>
      <c r="S730" s="43"/>
      <c r="T730" s="43"/>
      <c r="U730" s="43">
        <v>1</v>
      </c>
      <c r="V730" s="42" t="s">
        <v>2921</v>
      </c>
      <c r="W730" s="42" t="s">
        <v>36</v>
      </c>
      <c r="X730" s="42"/>
      <c r="Y730" s="42"/>
      <c r="Z730" s="42"/>
      <c r="AA730" s="42"/>
      <c r="AB730" s="42"/>
      <c r="AC730" s="42"/>
      <c r="AD730" s="42"/>
      <c r="AE730" s="42"/>
      <c r="AF730" s="42"/>
    </row>
    <row r="731" spans="1:32" ht="50.1" customHeight="1">
      <c r="A731" s="33">
        <v>726</v>
      </c>
      <c r="B731" s="101">
        <v>40</v>
      </c>
      <c r="C731" s="102" t="s">
        <v>2886</v>
      </c>
      <c r="D731" s="103"/>
      <c r="E731" s="56" t="s">
        <v>2922</v>
      </c>
      <c r="F731" s="113" t="s">
        <v>2923</v>
      </c>
      <c r="G731" s="39">
        <v>13</v>
      </c>
      <c r="H731" s="40"/>
      <c r="I731" s="39" t="s">
        <v>2913</v>
      </c>
      <c r="J731" s="39" t="s">
        <v>2889</v>
      </c>
      <c r="K731" s="39" t="s">
        <v>2917</v>
      </c>
      <c r="L731" s="38"/>
      <c r="M731" s="42"/>
      <c r="N731" s="38"/>
      <c r="O731" s="43">
        <v>4</v>
      </c>
      <c r="P731" s="43">
        <v>1</v>
      </c>
      <c r="Q731" s="43"/>
      <c r="R731" s="43">
        <v>4</v>
      </c>
      <c r="S731" s="43"/>
      <c r="T731" s="43">
        <v>4</v>
      </c>
      <c r="U731" s="43"/>
      <c r="V731" s="42"/>
      <c r="W731" s="42" t="s">
        <v>2924</v>
      </c>
      <c r="X731" s="42"/>
      <c r="Y731" s="42"/>
      <c r="Z731" s="42"/>
      <c r="AA731" s="42"/>
      <c r="AB731" s="42"/>
      <c r="AC731" s="42"/>
      <c r="AD731" s="42"/>
      <c r="AE731" s="42"/>
      <c r="AF731" s="42"/>
    </row>
    <row r="732" spans="1:32" ht="50.1" customHeight="1">
      <c r="A732" s="33">
        <v>727</v>
      </c>
      <c r="B732" s="101">
        <v>40</v>
      </c>
      <c r="C732" s="102" t="s">
        <v>2886</v>
      </c>
      <c r="D732" s="103"/>
      <c r="E732" s="56" t="s">
        <v>2925</v>
      </c>
      <c r="F732" s="113" t="s">
        <v>2926</v>
      </c>
      <c r="G732" s="39">
        <v>18</v>
      </c>
      <c r="H732" s="40"/>
      <c r="I732" s="39" t="s">
        <v>2927</v>
      </c>
      <c r="J732" s="39" t="s">
        <v>2889</v>
      </c>
      <c r="K732" s="39" t="s">
        <v>2928</v>
      </c>
      <c r="L732" s="38"/>
      <c r="M732" s="42" t="s">
        <v>2929</v>
      </c>
      <c r="N732" s="38"/>
      <c r="O732" s="43">
        <v>7</v>
      </c>
      <c r="P732" s="43">
        <v>2</v>
      </c>
      <c r="Q732" s="43">
        <v>2</v>
      </c>
      <c r="R732" s="43">
        <v>5</v>
      </c>
      <c r="S732" s="43"/>
      <c r="T732" s="43">
        <v>2</v>
      </c>
      <c r="U732" s="43"/>
      <c r="V732" s="42"/>
      <c r="W732" s="42" t="s">
        <v>36</v>
      </c>
      <c r="X732" s="42"/>
      <c r="Y732" s="42"/>
      <c r="Z732" s="42"/>
      <c r="AA732" s="42"/>
      <c r="AB732" s="42"/>
      <c r="AC732" s="42"/>
      <c r="AD732" s="42"/>
      <c r="AE732" s="42"/>
      <c r="AF732" s="42"/>
    </row>
    <row r="733" spans="1:32" ht="50.1" customHeight="1">
      <c r="A733" s="33">
        <v>728</v>
      </c>
      <c r="B733" s="101">
        <v>40</v>
      </c>
      <c r="C733" s="102" t="s">
        <v>2930</v>
      </c>
      <c r="D733" s="103"/>
      <c r="E733" s="56" t="s">
        <v>2931</v>
      </c>
      <c r="F733" s="113" t="s">
        <v>2932</v>
      </c>
      <c r="G733" s="39">
        <v>9</v>
      </c>
      <c r="H733" s="40"/>
      <c r="I733" s="39" t="s">
        <v>2901</v>
      </c>
      <c r="J733" s="39" t="s">
        <v>2889</v>
      </c>
      <c r="K733" s="39" t="s">
        <v>2933</v>
      </c>
      <c r="L733" s="38"/>
      <c r="M733" s="42"/>
      <c r="N733" s="38"/>
      <c r="O733" s="43"/>
      <c r="P733" s="43"/>
      <c r="Q733" s="43"/>
      <c r="R733" s="43"/>
      <c r="S733" s="43"/>
      <c r="T733" s="43"/>
      <c r="U733" s="43"/>
      <c r="V733" s="42"/>
      <c r="W733" s="42" t="s">
        <v>36</v>
      </c>
      <c r="X733" s="42"/>
      <c r="Y733" s="42"/>
      <c r="Z733" s="42"/>
      <c r="AA733" s="42"/>
      <c r="AB733" s="42"/>
      <c r="AC733" s="42"/>
      <c r="AD733" s="42"/>
      <c r="AE733" s="42"/>
      <c r="AF733" s="42"/>
    </row>
    <row r="734" spans="1:32" ht="50.1" customHeight="1">
      <c r="A734" s="33">
        <v>729</v>
      </c>
      <c r="B734" s="34">
        <v>41</v>
      </c>
      <c r="C734" s="65" t="s">
        <v>2934</v>
      </c>
      <c r="D734" s="36"/>
      <c r="E734" s="37" t="s">
        <v>2935</v>
      </c>
      <c r="F734" s="56" t="s">
        <v>2936</v>
      </c>
      <c r="G734" s="39">
        <v>12</v>
      </c>
      <c r="H734" s="40" t="s">
        <v>2937</v>
      </c>
      <c r="I734" s="39" t="s">
        <v>1796</v>
      </c>
      <c r="J734" s="39"/>
      <c r="K734" s="39" t="s">
        <v>2938</v>
      </c>
      <c r="L734" s="41"/>
      <c r="M734" s="42"/>
      <c r="N734" s="41"/>
      <c r="O734" s="43">
        <v>4</v>
      </c>
      <c r="P734" s="43">
        <v>0</v>
      </c>
      <c r="Q734" s="43">
        <v>3</v>
      </c>
      <c r="R734" s="43">
        <v>2</v>
      </c>
      <c r="S734" s="43">
        <v>1</v>
      </c>
      <c r="T734" s="43">
        <v>2</v>
      </c>
      <c r="U734" s="43">
        <v>0</v>
      </c>
      <c r="V734" s="42"/>
      <c r="W734" s="42" t="s">
        <v>36</v>
      </c>
      <c r="X734" s="42"/>
      <c r="Y734" s="42"/>
      <c r="Z734" s="42"/>
      <c r="AA734" s="42"/>
      <c r="AB734" s="42"/>
      <c r="AC734" s="42"/>
      <c r="AD734" s="42"/>
      <c r="AE734" s="42"/>
      <c r="AF734" s="42"/>
    </row>
    <row r="735" spans="1:32" ht="50.1" customHeight="1">
      <c r="A735" s="33">
        <v>730</v>
      </c>
      <c r="B735" s="34">
        <v>41</v>
      </c>
      <c r="C735" s="65" t="s">
        <v>2934</v>
      </c>
      <c r="D735" s="36"/>
      <c r="E735" s="37" t="s">
        <v>2939</v>
      </c>
      <c r="F735" s="56" t="s">
        <v>2940</v>
      </c>
      <c r="G735" s="39">
        <v>16</v>
      </c>
      <c r="H735" s="40" t="s">
        <v>2941</v>
      </c>
      <c r="I735" s="39" t="s">
        <v>2942</v>
      </c>
      <c r="J735" s="39"/>
      <c r="K735" s="39" t="s">
        <v>2943</v>
      </c>
      <c r="L735" s="41"/>
      <c r="M735" s="42"/>
      <c r="N735" s="41"/>
      <c r="O735" s="43">
        <v>4</v>
      </c>
      <c r="P735" s="43">
        <v>2</v>
      </c>
      <c r="Q735" s="43">
        <v>4</v>
      </c>
      <c r="R735" s="43">
        <v>2</v>
      </c>
      <c r="S735" s="43">
        <v>1</v>
      </c>
      <c r="T735" s="43">
        <v>3</v>
      </c>
      <c r="U735" s="43">
        <v>0</v>
      </c>
      <c r="V735" s="42"/>
      <c r="W735" s="42" t="s">
        <v>36</v>
      </c>
      <c r="X735" s="42"/>
      <c r="Y735" s="42"/>
      <c r="Z735" s="42"/>
      <c r="AA735" s="42"/>
      <c r="AB735" s="42"/>
      <c r="AC735" s="42"/>
      <c r="AD735" s="42"/>
      <c r="AE735" s="42"/>
      <c r="AF735" s="42"/>
    </row>
    <row r="736" spans="1:32" ht="50.1" customHeight="1">
      <c r="A736" s="33">
        <v>731</v>
      </c>
      <c r="B736" s="34">
        <v>41</v>
      </c>
      <c r="C736" s="65" t="s">
        <v>2934</v>
      </c>
      <c r="D736" s="36"/>
      <c r="E736" s="37" t="s">
        <v>2944</v>
      </c>
      <c r="F736" s="56" t="s">
        <v>2945</v>
      </c>
      <c r="G736" s="39">
        <v>13</v>
      </c>
      <c r="H736" s="40" t="s">
        <v>2946</v>
      </c>
      <c r="I736" s="39" t="s">
        <v>1796</v>
      </c>
      <c r="J736" s="39"/>
      <c r="K736" s="39" t="s">
        <v>2499</v>
      </c>
      <c r="L736" s="41"/>
      <c r="M736" s="42"/>
      <c r="N736" s="41"/>
      <c r="O736" s="43">
        <v>4</v>
      </c>
      <c r="P736" s="43">
        <v>0</v>
      </c>
      <c r="Q736" s="43">
        <v>1</v>
      </c>
      <c r="R736" s="43">
        <v>6</v>
      </c>
      <c r="S736" s="43">
        <v>0</v>
      </c>
      <c r="T736" s="43">
        <v>2</v>
      </c>
      <c r="U736" s="43">
        <v>0</v>
      </c>
      <c r="V736" s="42"/>
      <c r="W736" s="42" t="s">
        <v>36</v>
      </c>
      <c r="X736" s="42"/>
      <c r="Y736" s="42"/>
      <c r="Z736" s="42"/>
      <c r="AA736" s="42"/>
      <c r="AB736" s="42"/>
      <c r="AC736" s="42"/>
      <c r="AD736" s="42"/>
      <c r="AE736" s="42"/>
      <c r="AF736" s="42"/>
    </row>
    <row r="737" spans="1:32" ht="50.1" customHeight="1">
      <c r="A737" s="33">
        <v>732</v>
      </c>
      <c r="B737" s="34">
        <v>41</v>
      </c>
      <c r="C737" s="65" t="s">
        <v>2934</v>
      </c>
      <c r="D737" s="36"/>
      <c r="E737" s="37" t="s">
        <v>2947</v>
      </c>
      <c r="F737" s="56" t="s">
        <v>2940</v>
      </c>
      <c r="G737" s="39"/>
      <c r="H737" s="40"/>
      <c r="I737" s="39"/>
      <c r="J737" s="39"/>
      <c r="K737" s="39"/>
      <c r="L737" s="41"/>
      <c r="M737" s="42"/>
      <c r="N737" s="41"/>
      <c r="O737" s="43"/>
      <c r="P737" s="43"/>
      <c r="Q737" s="43"/>
      <c r="R737" s="43"/>
      <c r="S737" s="43"/>
      <c r="T737" s="43"/>
      <c r="U737" s="43"/>
      <c r="V737" s="42"/>
      <c r="W737" s="42" t="s">
        <v>36</v>
      </c>
      <c r="X737" s="42"/>
      <c r="Y737" s="42"/>
      <c r="Z737" s="42"/>
      <c r="AA737" s="42"/>
      <c r="AB737" s="42"/>
      <c r="AC737" s="42"/>
      <c r="AD737" s="42"/>
      <c r="AE737" s="42"/>
      <c r="AF737" s="42"/>
    </row>
    <row r="738" spans="1:32" ht="99.95" customHeight="1">
      <c r="A738" s="33">
        <v>733</v>
      </c>
      <c r="B738" s="101">
        <v>42</v>
      </c>
      <c r="C738" s="102" t="s">
        <v>2948</v>
      </c>
      <c r="D738" s="103"/>
      <c r="E738" s="56" t="s">
        <v>2949</v>
      </c>
      <c r="F738" s="56" t="s">
        <v>2950</v>
      </c>
      <c r="G738" s="39">
        <v>21</v>
      </c>
      <c r="H738" s="40" t="s">
        <v>2951</v>
      </c>
      <c r="I738" s="39">
        <v>10</v>
      </c>
      <c r="J738" s="39"/>
      <c r="K738" s="39" t="s">
        <v>2952</v>
      </c>
      <c r="L738" s="38"/>
      <c r="M738" s="42"/>
      <c r="N738" s="38" t="s">
        <v>1224</v>
      </c>
      <c r="O738" s="43">
        <v>1</v>
      </c>
      <c r="P738" s="43">
        <v>7</v>
      </c>
      <c r="Q738" s="43">
        <v>5</v>
      </c>
      <c r="R738" s="43">
        <v>13</v>
      </c>
      <c r="S738" s="43">
        <v>2</v>
      </c>
      <c r="T738" s="43">
        <v>0</v>
      </c>
      <c r="U738" s="43">
        <v>4</v>
      </c>
      <c r="V738" s="42"/>
      <c r="W738" s="42" t="s">
        <v>2953</v>
      </c>
      <c r="X738" s="42" t="s">
        <v>2954</v>
      </c>
      <c r="Y738" s="42" t="s">
        <v>2955</v>
      </c>
      <c r="Z738" s="42"/>
      <c r="AA738" s="42"/>
      <c r="AB738" s="42"/>
      <c r="AC738" s="42"/>
      <c r="AD738" s="42"/>
      <c r="AE738" s="42"/>
      <c r="AF738" s="42"/>
    </row>
    <row r="739" spans="1:32" ht="50.1" customHeight="1">
      <c r="A739" s="33">
        <v>734</v>
      </c>
      <c r="B739" s="34">
        <v>43</v>
      </c>
      <c r="C739" s="74" t="s">
        <v>2956</v>
      </c>
      <c r="D739" s="75"/>
      <c r="E739" s="76" t="s">
        <v>2957</v>
      </c>
      <c r="F739" s="46" t="s">
        <v>2958</v>
      </c>
      <c r="G739" s="77">
        <v>20</v>
      </c>
      <c r="H739" s="78"/>
      <c r="I739" s="77" t="s">
        <v>2959</v>
      </c>
      <c r="J739" s="77" t="s">
        <v>2960</v>
      </c>
      <c r="K739" s="77"/>
      <c r="L739" s="41"/>
      <c r="M739" s="38"/>
      <c r="N739" s="38"/>
      <c r="O739" s="73">
        <v>11</v>
      </c>
      <c r="P739" s="73">
        <v>0</v>
      </c>
      <c r="Q739" s="73">
        <v>6</v>
      </c>
      <c r="R739" s="73">
        <v>3</v>
      </c>
      <c r="S739" s="73">
        <v>0</v>
      </c>
      <c r="T739" s="73">
        <v>0</v>
      </c>
      <c r="U739" s="73">
        <v>0</v>
      </c>
      <c r="V739" s="38"/>
      <c r="W739" s="38" t="s">
        <v>2961</v>
      </c>
      <c r="X739" s="38"/>
      <c r="Y739" s="38"/>
      <c r="Z739" s="38"/>
      <c r="AA739" s="38"/>
      <c r="AB739" s="38"/>
      <c r="AC739" s="38"/>
      <c r="AD739" s="38"/>
      <c r="AE739" s="38"/>
      <c r="AF739" s="38"/>
    </row>
    <row r="740" spans="1:32" ht="50.1" customHeight="1">
      <c r="A740" s="33">
        <v>735</v>
      </c>
      <c r="B740" s="34">
        <v>43</v>
      </c>
      <c r="C740" s="74" t="s">
        <v>2956</v>
      </c>
      <c r="D740" s="75"/>
      <c r="E740" s="76" t="s">
        <v>2962</v>
      </c>
      <c r="F740" s="46"/>
      <c r="G740" s="77">
        <v>10</v>
      </c>
      <c r="H740" s="78"/>
      <c r="I740" s="77" t="s">
        <v>2963</v>
      </c>
      <c r="J740" s="77" t="s">
        <v>2964</v>
      </c>
      <c r="K740" s="77"/>
      <c r="L740" s="41"/>
      <c r="M740" s="38"/>
      <c r="N740" s="38"/>
      <c r="O740" s="73">
        <v>3</v>
      </c>
      <c r="P740" s="73">
        <v>0</v>
      </c>
      <c r="Q740" s="73">
        <v>4</v>
      </c>
      <c r="R740" s="73">
        <v>3</v>
      </c>
      <c r="S740" s="73">
        <v>0</v>
      </c>
      <c r="T740" s="73">
        <v>0</v>
      </c>
      <c r="U740" s="73">
        <v>0</v>
      </c>
      <c r="V740" s="38"/>
      <c r="W740" s="38" t="s">
        <v>2965</v>
      </c>
      <c r="X740" s="38"/>
      <c r="Y740" s="38"/>
      <c r="Z740" s="38"/>
      <c r="AA740" s="38"/>
      <c r="AB740" s="38"/>
      <c r="AC740" s="38"/>
      <c r="AD740" s="38"/>
      <c r="AE740" s="38"/>
      <c r="AF740" s="38"/>
    </row>
    <row r="741" spans="1:32" ht="99.95" customHeight="1">
      <c r="A741" s="33">
        <v>736</v>
      </c>
      <c r="B741" s="34">
        <v>43</v>
      </c>
      <c r="C741" s="74" t="s">
        <v>2956</v>
      </c>
      <c r="D741" s="75"/>
      <c r="E741" s="76" t="s">
        <v>2966</v>
      </c>
      <c r="F741" s="46" t="s">
        <v>2967</v>
      </c>
      <c r="G741" s="77">
        <v>22</v>
      </c>
      <c r="H741" s="78"/>
      <c r="I741" s="77" t="s">
        <v>868</v>
      </c>
      <c r="J741" s="77" t="s">
        <v>2968</v>
      </c>
      <c r="K741" s="77"/>
      <c r="L741" s="41"/>
      <c r="M741" s="38"/>
      <c r="N741" s="38"/>
      <c r="O741" s="73">
        <v>7</v>
      </c>
      <c r="P741" s="73">
        <v>0</v>
      </c>
      <c r="Q741" s="73">
        <v>6</v>
      </c>
      <c r="R741" s="73">
        <v>8</v>
      </c>
      <c r="S741" s="73">
        <v>0</v>
      </c>
      <c r="T741" s="73">
        <v>0</v>
      </c>
      <c r="U741" s="73">
        <v>1</v>
      </c>
      <c r="V741" s="38" t="s">
        <v>2969</v>
      </c>
      <c r="W741" s="38" t="s">
        <v>2970</v>
      </c>
      <c r="X741" s="38"/>
      <c r="Y741" s="38"/>
      <c r="Z741" s="38"/>
      <c r="AA741" s="38"/>
      <c r="AB741" s="38"/>
      <c r="AC741" s="38"/>
      <c r="AD741" s="38"/>
      <c r="AE741" s="38"/>
      <c r="AF741" s="38"/>
    </row>
    <row r="742" spans="1:32" ht="50.1" customHeight="1">
      <c r="A742" s="33">
        <v>737</v>
      </c>
      <c r="B742" s="34">
        <v>43</v>
      </c>
      <c r="C742" s="74" t="s">
        <v>2956</v>
      </c>
      <c r="D742" s="75"/>
      <c r="E742" s="76" t="s">
        <v>2971</v>
      </c>
      <c r="F742" s="46"/>
      <c r="G742" s="77">
        <v>11</v>
      </c>
      <c r="H742" s="78"/>
      <c r="I742" s="77" t="s">
        <v>1457</v>
      </c>
      <c r="J742" s="77" t="s">
        <v>2972</v>
      </c>
      <c r="K742" s="77"/>
      <c r="L742" s="41"/>
      <c r="M742" s="38"/>
      <c r="N742" s="38"/>
      <c r="O742" s="73">
        <v>9</v>
      </c>
      <c r="P742" s="73">
        <v>0</v>
      </c>
      <c r="Q742" s="73">
        <v>1</v>
      </c>
      <c r="R742" s="73">
        <v>1</v>
      </c>
      <c r="S742" s="73">
        <v>0</v>
      </c>
      <c r="T742" s="73">
        <v>0</v>
      </c>
      <c r="U742" s="73">
        <v>0</v>
      </c>
      <c r="V742" s="38"/>
      <c r="W742" s="38" t="s">
        <v>2961</v>
      </c>
      <c r="X742" s="38"/>
      <c r="Y742" s="38"/>
      <c r="Z742" s="38"/>
      <c r="AA742" s="38"/>
      <c r="AB742" s="38"/>
      <c r="AC742" s="38"/>
      <c r="AD742" s="38"/>
      <c r="AE742" s="38"/>
      <c r="AF742" s="38"/>
    </row>
    <row r="743" spans="1:32" ht="99.95" customHeight="1">
      <c r="A743" s="33">
        <v>738</v>
      </c>
      <c r="B743" s="34">
        <v>43</v>
      </c>
      <c r="C743" s="74" t="s">
        <v>2956</v>
      </c>
      <c r="D743" s="75"/>
      <c r="E743" s="76" t="s">
        <v>2973</v>
      </c>
      <c r="F743" s="46" t="s">
        <v>2958</v>
      </c>
      <c r="G743" s="77">
        <v>58</v>
      </c>
      <c r="H743" s="78"/>
      <c r="I743" s="77" t="s">
        <v>2974</v>
      </c>
      <c r="J743" s="77" t="s">
        <v>2975</v>
      </c>
      <c r="K743" s="77"/>
      <c r="L743" s="41"/>
      <c r="M743" s="38"/>
      <c r="N743" s="38"/>
      <c r="O743" s="73">
        <v>27</v>
      </c>
      <c r="P743" s="73">
        <v>0</v>
      </c>
      <c r="Q743" s="73">
        <v>17</v>
      </c>
      <c r="R743" s="73">
        <v>14</v>
      </c>
      <c r="S743" s="73">
        <v>0</v>
      </c>
      <c r="T743" s="73">
        <v>0</v>
      </c>
      <c r="U743" s="73">
        <v>0</v>
      </c>
      <c r="V743" s="38"/>
      <c r="W743" s="38" t="s">
        <v>2961</v>
      </c>
      <c r="X743" s="38" t="s">
        <v>2976</v>
      </c>
      <c r="Y743" s="38" t="s">
        <v>2977</v>
      </c>
      <c r="Z743" s="38"/>
      <c r="AA743" s="38"/>
      <c r="AB743" s="38"/>
      <c r="AC743" s="38"/>
      <c r="AD743" s="38"/>
      <c r="AE743" s="38"/>
      <c r="AF743" s="38"/>
    </row>
    <row r="744" spans="1:32" ht="99.95" customHeight="1">
      <c r="A744" s="33">
        <v>739</v>
      </c>
      <c r="B744" s="34">
        <v>44</v>
      </c>
      <c r="C744" s="65" t="s">
        <v>2978</v>
      </c>
      <c r="D744" s="36"/>
      <c r="E744" s="37" t="s">
        <v>2979</v>
      </c>
      <c r="F744" s="56" t="s">
        <v>2980</v>
      </c>
      <c r="G744" s="39">
        <v>22</v>
      </c>
      <c r="H744" s="40"/>
      <c r="I744" s="39" t="s">
        <v>2981</v>
      </c>
      <c r="J744" s="39" t="s">
        <v>2982</v>
      </c>
      <c r="K744" s="39" t="s">
        <v>2983</v>
      </c>
      <c r="L744" s="41"/>
      <c r="M744" s="42" t="s">
        <v>2984</v>
      </c>
      <c r="N744" s="41"/>
      <c r="O744" s="43" t="s">
        <v>2985</v>
      </c>
      <c r="P744" s="43" t="s">
        <v>2985</v>
      </c>
      <c r="Q744" s="43" t="s">
        <v>2985</v>
      </c>
      <c r="R744" s="43" t="s">
        <v>2985</v>
      </c>
      <c r="S744" s="43"/>
      <c r="T744" s="43"/>
      <c r="U744" s="43" t="s">
        <v>2985</v>
      </c>
      <c r="V744" s="42" t="s">
        <v>2986</v>
      </c>
      <c r="W744" s="42" t="s">
        <v>36</v>
      </c>
      <c r="X744" s="42" t="s">
        <v>2987</v>
      </c>
      <c r="Y744" s="42" t="s">
        <v>2988</v>
      </c>
      <c r="Z744" s="42" t="s">
        <v>2989</v>
      </c>
      <c r="AA744" s="42" t="s">
        <v>2990</v>
      </c>
      <c r="AB744" s="42" t="s">
        <v>2991</v>
      </c>
      <c r="AC744" s="42" t="str">
        <f>HYPERLINK("#", "http://www.town.ogose.saitama.jp/ogoseikatsu/kurasu/index.html")</f>
        <v>http://www.town.ogose.saitama.jp/ogoseikatsu/kurasu/index.html</v>
      </c>
      <c r="AD744" s="42" t="s">
        <v>2992</v>
      </c>
      <c r="AE744" s="42" t="s">
        <v>2993</v>
      </c>
      <c r="AF744" s="42" t="str">
        <f>HYPERLINK("#", "http://www.town.ogose.saitama.jp/kurashi/hojo/Satelliteoffice/1600076435793.html")</f>
        <v>http://www.town.ogose.saitama.jp/kurashi/hojo/Satelliteoffice/1600076435793.html</v>
      </c>
    </row>
    <row r="745" spans="1:32" ht="99.95" customHeight="1">
      <c r="A745" s="33">
        <v>740</v>
      </c>
      <c r="B745" s="34">
        <v>44</v>
      </c>
      <c r="C745" s="65" t="s">
        <v>2978</v>
      </c>
      <c r="D745" s="36"/>
      <c r="E745" s="37" t="s">
        <v>2994</v>
      </c>
      <c r="F745" s="56" t="s">
        <v>2995</v>
      </c>
      <c r="G745" s="39">
        <v>20</v>
      </c>
      <c r="H745" s="40"/>
      <c r="I745" s="39" t="s">
        <v>2996</v>
      </c>
      <c r="J745" s="39" t="s">
        <v>2982</v>
      </c>
      <c r="K745" s="39" t="s">
        <v>2997</v>
      </c>
      <c r="L745" s="41"/>
      <c r="M745" s="42"/>
      <c r="N745" s="41"/>
      <c r="O745" s="43" t="s">
        <v>2985</v>
      </c>
      <c r="P745" s="43" t="s">
        <v>2985</v>
      </c>
      <c r="Q745" s="43" t="s">
        <v>2985</v>
      </c>
      <c r="R745" s="43" t="s">
        <v>2985</v>
      </c>
      <c r="S745" s="43"/>
      <c r="T745" s="43"/>
      <c r="U745" s="43"/>
      <c r="V745" s="42"/>
      <c r="W745" s="42" t="s">
        <v>36</v>
      </c>
      <c r="X745" s="42" t="s">
        <v>2987</v>
      </c>
      <c r="Y745" s="42" t="s">
        <v>2988</v>
      </c>
      <c r="Z745" s="42" t="s">
        <v>2989</v>
      </c>
      <c r="AA745" s="42" t="s">
        <v>2990</v>
      </c>
      <c r="AB745" s="42" t="s">
        <v>2991</v>
      </c>
      <c r="AC745" s="42" t="str">
        <f>HYPERLINK("#", "http://www.town.ogose.saitama.jp/ogoseikatsu/kurasu/index.html")</f>
        <v>http://www.town.ogose.saitama.jp/ogoseikatsu/kurasu/index.html</v>
      </c>
      <c r="AD745" s="42" t="s">
        <v>2992</v>
      </c>
      <c r="AE745" s="42" t="s">
        <v>2993</v>
      </c>
      <c r="AF745" s="42" t="str">
        <f>HYPERLINK("#", "http://www.town.ogose.saitama.jp/kurashi/hojo/Satelliteoffice/1600076435793.html")</f>
        <v>http://www.town.ogose.saitama.jp/kurashi/hojo/Satelliteoffice/1600076435793.html</v>
      </c>
    </row>
    <row r="746" spans="1:32" s="118" customFormat="1" ht="200.1" customHeight="1">
      <c r="A746" s="33">
        <v>741</v>
      </c>
      <c r="B746" s="114">
        <v>46</v>
      </c>
      <c r="C746" s="115" t="s">
        <v>2998</v>
      </c>
      <c r="D746" s="116"/>
      <c r="E746" s="41" t="s">
        <v>2999</v>
      </c>
      <c r="F746" s="41" t="s">
        <v>3000</v>
      </c>
      <c r="G746" s="107">
        <v>5</v>
      </c>
      <c r="H746" s="117">
        <v>45268</v>
      </c>
      <c r="I746" s="107" t="s">
        <v>3001</v>
      </c>
      <c r="J746" s="107" t="s">
        <v>3002</v>
      </c>
      <c r="K746" s="107">
        <v>16000</v>
      </c>
      <c r="L746" s="41" t="s">
        <v>3003</v>
      </c>
      <c r="M746" s="41" t="s">
        <v>1683</v>
      </c>
      <c r="N746" s="41" t="s">
        <v>462</v>
      </c>
      <c r="O746" s="107">
        <v>4</v>
      </c>
      <c r="P746" s="107"/>
      <c r="Q746" s="107">
        <v>2</v>
      </c>
      <c r="R746" s="107"/>
      <c r="S746" s="107"/>
      <c r="T746" s="107">
        <v>3</v>
      </c>
      <c r="U746" s="107">
        <v>1</v>
      </c>
      <c r="V746" s="41" t="s">
        <v>3004</v>
      </c>
      <c r="W746" s="41" t="s">
        <v>3005</v>
      </c>
      <c r="X746" s="41" t="s">
        <v>3006</v>
      </c>
      <c r="Y746" s="41" t="s">
        <v>3007</v>
      </c>
      <c r="Z746" s="93" t="s">
        <v>3008</v>
      </c>
      <c r="AA746" s="41"/>
      <c r="AB746" s="41"/>
      <c r="AC746" s="41"/>
      <c r="AD746" s="41"/>
      <c r="AE746" s="41"/>
      <c r="AF746" s="41"/>
    </row>
    <row r="747" spans="1:32" ht="300" customHeight="1">
      <c r="A747" s="33">
        <v>742</v>
      </c>
      <c r="B747" s="34">
        <v>47</v>
      </c>
      <c r="C747" s="65" t="s">
        <v>3009</v>
      </c>
      <c r="D747" s="36"/>
      <c r="E747" s="37" t="s">
        <v>3010</v>
      </c>
      <c r="F747" s="56" t="s">
        <v>3011</v>
      </c>
      <c r="G747" s="39">
        <v>42</v>
      </c>
      <c r="H747" s="40"/>
      <c r="I747" s="39" t="s">
        <v>1698</v>
      </c>
      <c r="J747" s="39" t="s">
        <v>3012</v>
      </c>
      <c r="K747" s="39" t="s">
        <v>1807</v>
      </c>
      <c r="L747" s="42" t="s">
        <v>3013</v>
      </c>
      <c r="M747" s="42" t="s">
        <v>3014</v>
      </c>
      <c r="N747" s="41" t="s">
        <v>2523</v>
      </c>
      <c r="O747" s="43">
        <v>4</v>
      </c>
      <c r="P747" s="43">
        <v>2</v>
      </c>
      <c r="Q747" s="43">
        <v>18</v>
      </c>
      <c r="R747" s="43">
        <v>18</v>
      </c>
      <c r="S747" s="43">
        <v>0</v>
      </c>
      <c r="T747" s="43">
        <v>0</v>
      </c>
      <c r="U747" s="43">
        <v>0</v>
      </c>
      <c r="V747" s="42" t="s">
        <v>3015</v>
      </c>
      <c r="W747" s="42" t="s">
        <v>3016</v>
      </c>
      <c r="X747" s="42" t="s">
        <v>3017</v>
      </c>
      <c r="Y747" s="42" t="s">
        <v>3018</v>
      </c>
      <c r="Z747" s="119" t="str">
        <f>HYPERLINK("#", "https://www.town.ogawa.saitama.jp/0000002151.html")</f>
        <v>https://www.town.ogawa.saitama.jp/0000002151.html</v>
      </c>
      <c r="AA747" s="42"/>
      <c r="AB747" s="42"/>
      <c r="AC747" s="42"/>
      <c r="AD747" s="42"/>
      <c r="AE747" s="42"/>
      <c r="AF747" s="119"/>
    </row>
    <row r="748" spans="1:32" ht="300" customHeight="1">
      <c r="A748" s="33">
        <v>743</v>
      </c>
      <c r="B748" s="34">
        <v>47</v>
      </c>
      <c r="C748" s="65" t="s">
        <v>3009</v>
      </c>
      <c r="D748" s="36"/>
      <c r="E748" s="37" t="s">
        <v>3019</v>
      </c>
      <c r="F748" s="56" t="s">
        <v>3011</v>
      </c>
      <c r="G748" s="39">
        <v>8</v>
      </c>
      <c r="H748" s="40"/>
      <c r="I748" s="39" t="s">
        <v>1698</v>
      </c>
      <c r="J748" s="39" t="s">
        <v>3020</v>
      </c>
      <c r="K748" s="39" t="s">
        <v>585</v>
      </c>
      <c r="L748" s="42" t="s">
        <v>3021</v>
      </c>
      <c r="M748" s="42" t="s">
        <v>3014</v>
      </c>
      <c r="N748" s="41" t="s">
        <v>1244</v>
      </c>
      <c r="O748" s="43">
        <v>1</v>
      </c>
      <c r="P748" s="43">
        <v>6</v>
      </c>
      <c r="Q748" s="43">
        <v>0</v>
      </c>
      <c r="R748" s="43">
        <v>1</v>
      </c>
      <c r="S748" s="43">
        <v>0</v>
      </c>
      <c r="T748" s="43">
        <v>0</v>
      </c>
      <c r="U748" s="43">
        <v>0</v>
      </c>
      <c r="V748" s="42" t="s">
        <v>3015</v>
      </c>
      <c r="W748" s="42" t="s">
        <v>3016</v>
      </c>
      <c r="X748" s="42" t="s">
        <v>3017</v>
      </c>
      <c r="Y748" s="42" t="s">
        <v>3022</v>
      </c>
      <c r="Z748" s="119" t="str">
        <f>HYPERLINK("#", "https://www.town.ogawa.saitama.jp/0000002151.html")</f>
        <v>https://www.town.ogawa.saitama.jp/0000002151.html</v>
      </c>
      <c r="AA748" s="42"/>
      <c r="AB748" s="42"/>
      <c r="AC748" s="42"/>
      <c r="AD748" s="42"/>
      <c r="AE748" s="42"/>
      <c r="AF748" s="119"/>
    </row>
    <row r="749" spans="1:32" ht="300" customHeight="1">
      <c r="A749" s="33">
        <v>744</v>
      </c>
      <c r="B749" s="34">
        <v>47</v>
      </c>
      <c r="C749" s="65" t="s">
        <v>3009</v>
      </c>
      <c r="D749" s="36"/>
      <c r="E749" s="37" t="s">
        <v>3023</v>
      </c>
      <c r="F749" s="56" t="s">
        <v>3024</v>
      </c>
      <c r="G749" s="39">
        <v>10</v>
      </c>
      <c r="H749" s="40"/>
      <c r="I749" s="39" t="s">
        <v>3025</v>
      </c>
      <c r="J749" s="39" t="s">
        <v>3026</v>
      </c>
      <c r="K749" s="39" t="s">
        <v>3027</v>
      </c>
      <c r="L749" s="42" t="s">
        <v>3028</v>
      </c>
      <c r="M749" s="42" t="s">
        <v>3029</v>
      </c>
      <c r="N749" s="41" t="s">
        <v>3030</v>
      </c>
      <c r="O749" s="43">
        <v>1</v>
      </c>
      <c r="P749" s="43">
        <v>0</v>
      </c>
      <c r="Q749" s="43">
        <v>2</v>
      </c>
      <c r="R749" s="43">
        <v>6</v>
      </c>
      <c r="S749" s="43">
        <v>0</v>
      </c>
      <c r="T749" s="43">
        <v>1</v>
      </c>
      <c r="U749" s="43">
        <v>0</v>
      </c>
      <c r="V749" s="42" t="s">
        <v>3015</v>
      </c>
      <c r="W749" s="42" t="s">
        <v>3031</v>
      </c>
      <c r="X749" s="42" t="s">
        <v>3017</v>
      </c>
      <c r="Y749" s="42" t="s">
        <v>3018</v>
      </c>
      <c r="Z749" s="119" t="str">
        <f>HYPERLINK("#", "https://www.town.ogawa.saitama.jp/0000002151.html")</f>
        <v>https://www.town.ogawa.saitama.jp/0000002151.html</v>
      </c>
      <c r="AA749" s="42"/>
      <c r="AB749" s="42"/>
      <c r="AC749" s="42"/>
      <c r="AD749" s="42"/>
      <c r="AE749" s="42"/>
      <c r="AF749" s="119"/>
    </row>
    <row r="750" spans="1:32" ht="50.1" customHeight="1">
      <c r="A750" s="33">
        <v>745</v>
      </c>
      <c r="B750" s="34">
        <v>47</v>
      </c>
      <c r="C750" s="65" t="s">
        <v>3009</v>
      </c>
      <c r="D750" s="36"/>
      <c r="E750" s="37" t="s">
        <v>3032</v>
      </c>
      <c r="F750" s="56" t="s">
        <v>3015</v>
      </c>
      <c r="G750" s="39">
        <v>10</v>
      </c>
      <c r="H750" s="40"/>
      <c r="I750" s="39" t="s">
        <v>3015</v>
      </c>
      <c r="J750" s="39" t="s">
        <v>3015</v>
      </c>
      <c r="K750" s="39" t="s">
        <v>3015</v>
      </c>
      <c r="L750" s="41"/>
      <c r="M750" s="56" t="s">
        <v>3015</v>
      </c>
      <c r="N750" s="41"/>
      <c r="O750" s="43"/>
      <c r="P750" s="43"/>
      <c r="Q750" s="43"/>
      <c r="R750" s="43"/>
      <c r="S750" s="43"/>
      <c r="T750" s="43"/>
      <c r="U750" s="43"/>
      <c r="V750" s="42"/>
      <c r="W750" s="42" t="s">
        <v>3015</v>
      </c>
      <c r="X750" s="56" t="s">
        <v>3015</v>
      </c>
      <c r="Y750" s="56" t="s">
        <v>3015</v>
      </c>
      <c r="Z750" s="56" t="s">
        <v>3015</v>
      </c>
      <c r="AA750" s="42"/>
      <c r="AB750" s="42"/>
      <c r="AC750" s="42"/>
      <c r="AD750" s="42"/>
      <c r="AE750" s="42"/>
      <c r="AF750" s="42"/>
    </row>
    <row r="751" spans="1:32" ht="50.1" customHeight="1">
      <c r="A751" s="33">
        <v>746</v>
      </c>
      <c r="B751" s="34">
        <v>50</v>
      </c>
      <c r="C751" s="65" t="s">
        <v>3033</v>
      </c>
      <c r="D751" s="36"/>
      <c r="E751" s="70" t="s">
        <v>3034</v>
      </c>
      <c r="F751" s="56" t="s">
        <v>3035</v>
      </c>
      <c r="G751" s="71">
        <v>7</v>
      </c>
      <c r="H751" s="40"/>
      <c r="I751" s="71"/>
      <c r="J751" s="71"/>
      <c r="K751" s="71"/>
      <c r="L751" s="41"/>
      <c r="M751" s="44"/>
      <c r="N751" s="42">
        <v>3</v>
      </c>
      <c r="O751" s="43">
        <v>1</v>
      </c>
      <c r="P751" s="43"/>
      <c r="Q751" s="43">
        <v>3</v>
      </c>
      <c r="R751" s="43"/>
      <c r="S751" s="43"/>
      <c r="T751" s="43"/>
      <c r="U751" s="43"/>
      <c r="V751" s="44"/>
      <c r="W751" s="44" t="s">
        <v>3036</v>
      </c>
      <c r="X751" s="44"/>
      <c r="Y751" s="44"/>
      <c r="Z751" s="44"/>
      <c r="AA751" s="44"/>
      <c r="AB751" s="44"/>
      <c r="AC751" s="44"/>
      <c r="AD751" s="44"/>
      <c r="AE751" s="44"/>
      <c r="AF751" s="44"/>
    </row>
    <row r="752" spans="1:32" ht="50.1" customHeight="1">
      <c r="A752" s="33">
        <v>747</v>
      </c>
      <c r="B752" s="34">
        <v>50</v>
      </c>
      <c r="C752" s="65" t="s">
        <v>3033</v>
      </c>
      <c r="D752" s="36"/>
      <c r="E752" s="70" t="s">
        <v>3037</v>
      </c>
      <c r="F752" s="56" t="s">
        <v>3038</v>
      </c>
      <c r="G752" s="71"/>
      <c r="H752" s="40"/>
      <c r="I752" s="71"/>
      <c r="J752" s="71"/>
      <c r="K752" s="71"/>
      <c r="L752" s="41"/>
      <c r="M752" s="44"/>
      <c r="N752" s="42">
        <v>1</v>
      </c>
      <c r="O752" s="43"/>
      <c r="P752" s="43"/>
      <c r="Q752" s="43"/>
      <c r="R752" s="43"/>
      <c r="S752" s="43"/>
      <c r="T752" s="43"/>
      <c r="U752" s="43"/>
      <c r="V752" s="44"/>
      <c r="W752" s="44" t="s">
        <v>3039</v>
      </c>
      <c r="X752" s="44"/>
      <c r="Y752" s="44"/>
      <c r="Z752" s="44"/>
      <c r="AA752" s="44"/>
      <c r="AB752" s="44"/>
      <c r="AC752" s="44"/>
      <c r="AD752" s="44"/>
      <c r="AE752" s="44"/>
      <c r="AF752" s="44"/>
    </row>
    <row r="753" spans="1:32" ht="50.1" customHeight="1">
      <c r="A753" s="33">
        <v>748</v>
      </c>
      <c r="B753" s="34">
        <v>50</v>
      </c>
      <c r="C753" s="65" t="s">
        <v>3033</v>
      </c>
      <c r="D753" s="36"/>
      <c r="E753" s="70" t="s">
        <v>3040</v>
      </c>
      <c r="F753" s="56" t="s">
        <v>3041</v>
      </c>
      <c r="G753" s="71">
        <v>5</v>
      </c>
      <c r="H753" s="40"/>
      <c r="I753" s="71"/>
      <c r="J753" s="71"/>
      <c r="K753" s="71"/>
      <c r="L753" s="41"/>
      <c r="M753" s="44"/>
      <c r="N753" s="42">
        <v>3</v>
      </c>
      <c r="O753" s="43">
        <v>1</v>
      </c>
      <c r="P753" s="43"/>
      <c r="Q753" s="43">
        <v>1</v>
      </c>
      <c r="R753" s="43"/>
      <c r="S753" s="43"/>
      <c r="T753" s="43">
        <v>3</v>
      </c>
      <c r="U753" s="43"/>
      <c r="V753" s="44"/>
      <c r="W753" s="44" t="s">
        <v>3042</v>
      </c>
      <c r="X753" s="44"/>
      <c r="Y753" s="44"/>
      <c r="Z753" s="44"/>
      <c r="AA753" s="44"/>
      <c r="AB753" s="44"/>
      <c r="AC753" s="44"/>
      <c r="AD753" s="44"/>
      <c r="AE753" s="44"/>
      <c r="AF753" s="44"/>
    </row>
    <row r="754" spans="1:32" ht="50.1" customHeight="1">
      <c r="A754" s="33">
        <v>749</v>
      </c>
      <c r="B754" s="34">
        <v>52</v>
      </c>
      <c r="C754" s="65" t="s">
        <v>3043</v>
      </c>
      <c r="D754" s="36"/>
      <c r="E754" s="70" t="s">
        <v>3044</v>
      </c>
      <c r="F754" s="56" t="s">
        <v>3045</v>
      </c>
      <c r="G754" s="71"/>
      <c r="H754" s="40"/>
      <c r="I754" s="71"/>
      <c r="J754" s="71"/>
      <c r="K754" s="71"/>
      <c r="L754" s="41"/>
      <c r="M754" s="69"/>
      <c r="N754" s="42"/>
      <c r="O754" s="43"/>
      <c r="P754" s="43"/>
      <c r="Q754" s="43"/>
      <c r="R754" s="43"/>
      <c r="S754" s="43"/>
      <c r="T754" s="43"/>
      <c r="U754" s="43"/>
      <c r="V754" s="44"/>
      <c r="W754" s="44" t="s">
        <v>36</v>
      </c>
      <c r="X754" s="44"/>
      <c r="Y754" s="44"/>
      <c r="Z754" s="44"/>
      <c r="AA754" s="44"/>
      <c r="AB754" s="44"/>
      <c r="AC754" s="44"/>
      <c r="AD754" s="44"/>
      <c r="AE754" s="44"/>
      <c r="AF754" s="44"/>
    </row>
    <row r="755" spans="1:32" ht="99.95" customHeight="1">
      <c r="A755" s="33">
        <v>750</v>
      </c>
      <c r="B755" s="34">
        <v>54</v>
      </c>
      <c r="C755" s="65" t="s">
        <v>3046</v>
      </c>
      <c r="D755" s="36"/>
      <c r="E755" s="70" t="s">
        <v>3047</v>
      </c>
      <c r="F755" s="56" t="s">
        <v>3048</v>
      </c>
      <c r="G755" s="71">
        <v>13</v>
      </c>
      <c r="H755" s="40"/>
      <c r="I755" s="71" t="s">
        <v>3049</v>
      </c>
      <c r="J755" s="70" t="s">
        <v>3050</v>
      </c>
      <c r="K755" s="71" t="s">
        <v>3051</v>
      </c>
      <c r="L755" s="41"/>
      <c r="M755" s="44" t="s">
        <v>3052</v>
      </c>
      <c r="N755" s="42"/>
      <c r="O755" s="43">
        <v>1</v>
      </c>
      <c r="P755" s="43"/>
      <c r="Q755" s="43">
        <v>9</v>
      </c>
      <c r="R755" s="43"/>
      <c r="S755" s="43"/>
      <c r="T755" s="43">
        <v>3</v>
      </c>
      <c r="U755" s="43"/>
      <c r="V755" s="44"/>
      <c r="W755" s="44" t="s">
        <v>3053</v>
      </c>
      <c r="X755" s="44" t="s">
        <v>3054</v>
      </c>
      <c r="Y755" s="44" t="s">
        <v>3055</v>
      </c>
      <c r="Z755" s="44"/>
      <c r="AA755" s="44" t="s">
        <v>3056</v>
      </c>
      <c r="AB755" s="44" t="s">
        <v>3057</v>
      </c>
      <c r="AC755" s="44"/>
      <c r="AD755" s="44"/>
      <c r="AE755" s="44"/>
      <c r="AF755" s="44"/>
    </row>
    <row r="756" spans="1:32" ht="99.95" customHeight="1">
      <c r="A756" s="33">
        <v>751</v>
      </c>
      <c r="B756" s="34">
        <v>55</v>
      </c>
      <c r="C756" s="74" t="s">
        <v>3058</v>
      </c>
      <c r="D756" s="75"/>
      <c r="E756" s="76" t="s">
        <v>3059</v>
      </c>
      <c r="F756" s="46" t="s">
        <v>3060</v>
      </c>
      <c r="G756" s="89">
        <v>38</v>
      </c>
      <c r="H756" s="40"/>
      <c r="I756" s="89" t="s">
        <v>3061</v>
      </c>
      <c r="J756" s="71"/>
      <c r="K756" s="89" t="s">
        <v>3062</v>
      </c>
      <c r="L756" s="41" t="s">
        <v>3063</v>
      </c>
      <c r="M756" s="44"/>
      <c r="N756" s="42"/>
      <c r="O756" s="73">
        <v>7</v>
      </c>
      <c r="P756" s="73">
        <v>16</v>
      </c>
      <c r="Q756" s="73">
        <v>8</v>
      </c>
      <c r="R756" s="73">
        <v>6</v>
      </c>
      <c r="S756" s="73">
        <v>2</v>
      </c>
      <c r="T756" s="73"/>
      <c r="U756" s="73">
        <v>1</v>
      </c>
      <c r="V756" s="38" t="s">
        <v>3064</v>
      </c>
      <c r="W756" s="38" t="s">
        <v>3065</v>
      </c>
      <c r="X756" s="44"/>
      <c r="Y756" s="44"/>
      <c r="Z756" s="44"/>
      <c r="AA756" s="44"/>
      <c r="AB756" s="44"/>
      <c r="AC756" s="44"/>
      <c r="AD756" s="44"/>
      <c r="AE756" s="44"/>
      <c r="AF756" s="44"/>
    </row>
    <row r="757" spans="1:32" ht="99.95" customHeight="1">
      <c r="A757" s="33">
        <v>752</v>
      </c>
      <c r="B757" s="101">
        <v>57</v>
      </c>
      <c r="C757" s="102" t="s">
        <v>3066</v>
      </c>
      <c r="D757" s="103"/>
      <c r="E757" s="56" t="s">
        <v>3067</v>
      </c>
      <c r="F757" s="56" t="s">
        <v>3068</v>
      </c>
      <c r="G757" s="39">
        <v>8</v>
      </c>
      <c r="H757" s="40"/>
      <c r="I757" s="39">
        <v>5</v>
      </c>
      <c r="J757" s="39"/>
      <c r="K757" s="66">
        <v>6000</v>
      </c>
      <c r="L757" s="38"/>
      <c r="M757" s="42"/>
      <c r="N757" s="38"/>
      <c r="O757" s="43">
        <v>6</v>
      </c>
      <c r="P757" s="43">
        <v>2</v>
      </c>
      <c r="Q757" s="43"/>
      <c r="R757" s="43"/>
      <c r="S757" s="43"/>
      <c r="T757" s="43"/>
      <c r="U757" s="43"/>
      <c r="V757" s="42"/>
      <c r="W757" s="42" t="s">
        <v>36</v>
      </c>
      <c r="X757" s="42"/>
      <c r="Y757" s="42"/>
      <c r="Z757" s="42"/>
      <c r="AA757" s="42"/>
      <c r="AB757" s="42"/>
      <c r="AC757" s="42"/>
      <c r="AD757" s="42"/>
      <c r="AE757" s="42"/>
      <c r="AF757" s="42"/>
    </row>
    <row r="758" spans="1:32" ht="99.95" customHeight="1">
      <c r="A758" s="33">
        <v>753</v>
      </c>
      <c r="B758" s="34">
        <v>60</v>
      </c>
      <c r="C758" s="65" t="s">
        <v>3069</v>
      </c>
      <c r="D758" s="36"/>
      <c r="E758" s="70" t="s">
        <v>3070</v>
      </c>
      <c r="F758" s="56" t="s">
        <v>3071</v>
      </c>
      <c r="G758" s="71">
        <v>10</v>
      </c>
      <c r="H758" s="40"/>
      <c r="I758" s="71">
        <v>1</v>
      </c>
      <c r="J758" s="71"/>
      <c r="K758" s="55">
        <v>6000</v>
      </c>
      <c r="L758" s="41" t="s">
        <v>3072</v>
      </c>
      <c r="M758" s="42"/>
      <c r="N758" s="42" t="s">
        <v>3073</v>
      </c>
      <c r="O758" s="43">
        <v>2</v>
      </c>
      <c r="P758" s="43">
        <v>3</v>
      </c>
      <c r="Q758" s="43">
        <v>0</v>
      </c>
      <c r="R758" s="43">
        <v>2</v>
      </c>
      <c r="S758" s="43">
        <v>0</v>
      </c>
      <c r="T758" s="43">
        <v>3</v>
      </c>
      <c r="U758" s="43">
        <v>0</v>
      </c>
      <c r="V758" s="42"/>
      <c r="W758" s="42" t="s">
        <v>3074</v>
      </c>
      <c r="X758" s="42" t="s">
        <v>3075</v>
      </c>
      <c r="Y758" s="42" t="s">
        <v>3076</v>
      </c>
      <c r="Z758" s="42" t="str">
        <f>HYPERLINK("#","https://www.town.yorii.saitama.jp/soshiki/13/tokuteisougyoushienntoujigyou.html")</f>
        <v>https://www.town.yorii.saitama.jp/soshiki/13/tokuteisougyoushienntoujigyou.html</v>
      </c>
      <c r="AA758" s="42" t="s">
        <v>3077</v>
      </c>
      <c r="AB758" s="42" t="s">
        <v>3078</v>
      </c>
      <c r="AC758" s="42" t="str">
        <f>HYPERLINK("#","https://yorii-ar.com/topics/topic20210514/")</f>
        <v>https://yorii-ar.com/topics/topic20210514/</v>
      </c>
      <c r="AD758" s="42"/>
      <c r="AE758" s="42"/>
      <c r="AF758" s="42"/>
    </row>
    <row r="759" spans="1:32" ht="99.95" customHeight="1">
      <c r="A759" s="33">
        <v>754</v>
      </c>
      <c r="B759" s="34">
        <v>60</v>
      </c>
      <c r="C759" s="65" t="s">
        <v>3069</v>
      </c>
      <c r="D759" s="36"/>
      <c r="E759" s="70" t="s">
        <v>3079</v>
      </c>
      <c r="F759" s="56" t="s">
        <v>3080</v>
      </c>
      <c r="G759" s="71">
        <v>42</v>
      </c>
      <c r="H759" s="40">
        <v>41932</v>
      </c>
      <c r="I759" s="71">
        <v>1</v>
      </c>
      <c r="J759" s="70" t="s">
        <v>3081</v>
      </c>
      <c r="K759" s="55" t="s">
        <v>3082</v>
      </c>
      <c r="L759" s="41" t="s">
        <v>3083</v>
      </c>
      <c r="M759" s="42" t="s">
        <v>3084</v>
      </c>
      <c r="N759" s="42" t="s">
        <v>3085</v>
      </c>
      <c r="O759" s="43">
        <v>8</v>
      </c>
      <c r="P759" s="43">
        <v>10</v>
      </c>
      <c r="Q759" s="43">
        <v>14</v>
      </c>
      <c r="R759" s="43">
        <v>8</v>
      </c>
      <c r="S759" s="43">
        <v>0</v>
      </c>
      <c r="T759" s="43">
        <v>2</v>
      </c>
      <c r="U759" s="43">
        <v>0</v>
      </c>
      <c r="V759" s="42"/>
      <c r="W759" s="42" t="s">
        <v>3086</v>
      </c>
      <c r="X759" s="42" t="s">
        <v>3075</v>
      </c>
      <c r="Y759" s="42" t="s">
        <v>3076</v>
      </c>
      <c r="Z759" s="42" t="str">
        <f>HYPERLINK("#","https://www.town.yorii.saitama.jp/soshiki/13/tokuteisougyoushienntoujigyou.html")</f>
        <v>https://www.town.yorii.saitama.jp/soshiki/13/tokuteisougyoushienntoujigyou.html</v>
      </c>
      <c r="AA759" s="42" t="s">
        <v>3077</v>
      </c>
      <c r="AB759" s="42" t="s">
        <v>3078</v>
      </c>
      <c r="AC759" s="42" t="str">
        <f>HYPERLINK("#","https://yorii-ar.com/topics/topic20210514/")</f>
        <v>https://yorii-ar.com/topics/topic20210514/</v>
      </c>
      <c r="AD759" s="42"/>
      <c r="AE759" s="42"/>
      <c r="AF759" s="42"/>
    </row>
    <row r="760" spans="1:32" ht="99.95" customHeight="1">
      <c r="A760" s="33">
        <v>755</v>
      </c>
      <c r="B760" s="34">
        <v>61</v>
      </c>
      <c r="C760" s="65" t="s">
        <v>3087</v>
      </c>
      <c r="D760" s="36"/>
      <c r="E760" s="37" t="s">
        <v>3088</v>
      </c>
      <c r="F760" s="56" t="s">
        <v>3089</v>
      </c>
      <c r="G760" s="39">
        <v>18</v>
      </c>
      <c r="H760" s="40"/>
      <c r="I760" s="39" t="s">
        <v>3090</v>
      </c>
      <c r="J760" s="39" t="s">
        <v>3091</v>
      </c>
      <c r="K760" s="39" t="s">
        <v>3092</v>
      </c>
      <c r="L760" s="41"/>
      <c r="M760" s="42" t="s">
        <v>3093</v>
      </c>
      <c r="N760" s="41" t="s">
        <v>3094</v>
      </c>
      <c r="O760" s="43">
        <v>1</v>
      </c>
      <c r="P760" s="43">
        <v>1</v>
      </c>
      <c r="Q760" s="43">
        <v>8</v>
      </c>
      <c r="R760" s="43">
        <v>4</v>
      </c>
      <c r="S760" s="43">
        <v>1</v>
      </c>
      <c r="T760" s="43">
        <v>5</v>
      </c>
      <c r="U760" s="43">
        <v>1</v>
      </c>
      <c r="V760" s="42" t="s">
        <v>3095</v>
      </c>
      <c r="W760" s="42" t="s">
        <v>36</v>
      </c>
      <c r="X760" s="42" t="s">
        <v>3096</v>
      </c>
      <c r="Y760" s="42" t="s">
        <v>3097</v>
      </c>
      <c r="Z760" s="57" t="str">
        <f>HYPERLINK("#", "https://www.town.miyashiro.lg.jp/0000018744.html")</f>
        <v>https://www.town.miyashiro.lg.jp/0000018744.html</v>
      </c>
      <c r="AA760" s="42" t="s">
        <v>3098</v>
      </c>
      <c r="AB760" s="42" t="s">
        <v>3099</v>
      </c>
      <c r="AC760" s="57" t="str">
        <f>HYPERLINK("#", "https://www.town.miyashiro.lg.jp/0000018770.html")</f>
        <v>https://www.town.miyashiro.lg.jp/0000018770.html</v>
      </c>
      <c r="AD760" s="42"/>
      <c r="AE760" s="42"/>
      <c r="AF760" s="42"/>
    </row>
    <row r="761" spans="1:32" ht="99.95" customHeight="1">
      <c r="A761" s="33">
        <v>756</v>
      </c>
      <c r="B761" s="34">
        <v>61</v>
      </c>
      <c r="C761" s="65" t="s">
        <v>3087</v>
      </c>
      <c r="D761" s="36"/>
      <c r="E761" s="37" t="s">
        <v>3100</v>
      </c>
      <c r="F761" s="56" t="s">
        <v>3101</v>
      </c>
      <c r="G761" s="39">
        <v>25</v>
      </c>
      <c r="H761" s="40"/>
      <c r="I761" s="39" t="s">
        <v>1898</v>
      </c>
      <c r="J761" s="39"/>
      <c r="K761" s="39" t="s">
        <v>3102</v>
      </c>
      <c r="L761" s="41"/>
      <c r="M761" s="42" t="s">
        <v>3103</v>
      </c>
      <c r="N761" s="41" t="s">
        <v>462</v>
      </c>
      <c r="O761" s="43">
        <v>3</v>
      </c>
      <c r="P761" s="43">
        <v>0</v>
      </c>
      <c r="Q761" s="43">
        <v>9</v>
      </c>
      <c r="R761" s="43">
        <v>7</v>
      </c>
      <c r="S761" s="43">
        <v>0</v>
      </c>
      <c r="T761" s="43">
        <v>6</v>
      </c>
      <c r="U761" s="43">
        <v>3</v>
      </c>
      <c r="V761" s="42" t="s">
        <v>3104</v>
      </c>
      <c r="W761" s="42" t="s">
        <v>3105</v>
      </c>
      <c r="X761" s="42" t="s">
        <v>3096</v>
      </c>
      <c r="Y761" s="42" t="s">
        <v>3097</v>
      </c>
      <c r="Z761" s="57" t="str">
        <f>HYPERLINK("#", "https://www.town.miyashiro.lg.jp/0000018744.html")</f>
        <v>https://www.town.miyashiro.lg.jp/0000018744.html</v>
      </c>
      <c r="AA761" s="42" t="s">
        <v>3098</v>
      </c>
      <c r="AB761" s="42" t="s">
        <v>3106</v>
      </c>
      <c r="AC761" s="57" t="str">
        <f>HYPERLINK("#", "https://www.town.miyashiro.lg.jp/0000018770.html")</f>
        <v>https://www.town.miyashiro.lg.jp/0000018770.html</v>
      </c>
      <c r="AD761" s="42"/>
      <c r="AE761" s="42"/>
      <c r="AF761" s="42"/>
    </row>
    <row r="762" spans="1:32" ht="50.1" customHeight="1">
      <c r="A762" s="33">
        <v>757</v>
      </c>
      <c r="B762" s="34">
        <v>61</v>
      </c>
      <c r="C762" s="65" t="s">
        <v>3087</v>
      </c>
      <c r="D762" s="36"/>
      <c r="E762" s="37" t="s">
        <v>3107</v>
      </c>
      <c r="F762" s="56" t="s">
        <v>3108</v>
      </c>
      <c r="G762" s="39">
        <v>31</v>
      </c>
      <c r="H762" s="40"/>
      <c r="I762" s="39" t="s">
        <v>3109</v>
      </c>
      <c r="J762" s="39" t="s">
        <v>3110</v>
      </c>
      <c r="K762" s="39" t="s">
        <v>575</v>
      </c>
      <c r="L762" s="41"/>
      <c r="M762" s="42" t="s">
        <v>3111</v>
      </c>
      <c r="N762" s="41" t="s">
        <v>462</v>
      </c>
      <c r="O762" s="43"/>
      <c r="P762" s="43">
        <v>1</v>
      </c>
      <c r="Q762" s="43">
        <v>4</v>
      </c>
      <c r="R762" s="43">
        <v>6</v>
      </c>
      <c r="S762" s="43"/>
      <c r="T762" s="43">
        <v>20</v>
      </c>
      <c r="U762" s="43"/>
      <c r="V762" s="42"/>
      <c r="W762" s="42" t="s">
        <v>3112</v>
      </c>
      <c r="X762" s="42"/>
      <c r="Y762" s="42"/>
      <c r="Z762" s="42"/>
      <c r="AA762" s="42"/>
      <c r="AB762" s="42"/>
      <c r="AC762" s="42"/>
      <c r="AD762" s="42"/>
      <c r="AE762" s="42"/>
      <c r="AF762" s="42"/>
    </row>
    <row r="763" spans="1:32" ht="50.1" customHeight="1">
      <c r="A763" s="33">
        <v>758</v>
      </c>
      <c r="B763" s="34">
        <v>62</v>
      </c>
      <c r="C763" s="65" t="s">
        <v>3113</v>
      </c>
      <c r="D763" s="36"/>
      <c r="E763" s="37" t="s">
        <v>3114</v>
      </c>
      <c r="F763" s="56" t="s">
        <v>3115</v>
      </c>
      <c r="G763" s="39">
        <v>18</v>
      </c>
      <c r="H763" s="40"/>
      <c r="I763" s="39"/>
      <c r="J763" s="39"/>
      <c r="K763" s="39"/>
      <c r="L763" s="41"/>
      <c r="M763" s="42"/>
      <c r="N763" s="41" t="s">
        <v>1563</v>
      </c>
      <c r="O763" s="43">
        <v>6</v>
      </c>
      <c r="P763" s="43">
        <v>3</v>
      </c>
      <c r="Q763" s="43">
        <v>3</v>
      </c>
      <c r="R763" s="43">
        <v>3</v>
      </c>
      <c r="S763" s="43">
        <v>1</v>
      </c>
      <c r="T763" s="43">
        <v>2</v>
      </c>
      <c r="U763" s="43"/>
      <c r="V763" s="42"/>
      <c r="W763" s="42" t="s">
        <v>3116</v>
      </c>
      <c r="X763" s="42"/>
      <c r="Y763" s="42"/>
      <c r="Z763" s="42"/>
      <c r="AA763" s="42"/>
      <c r="AB763" s="42"/>
      <c r="AC763" s="42"/>
      <c r="AD763" s="42"/>
      <c r="AE763" s="42"/>
      <c r="AF763" s="42"/>
    </row>
    <row r="764" spans="1:32" ht="50.1" customHeight="1">
      <c r="A764" s="33">
        <v>759</v>
      </c>
      <c r="B764" s="34">
        <v>62</v>
      </c>
      <c r="C764" s="65" t="s">
        <v>3113</v>
      </c>
      <c r="D764" s="36"/>
      <c r="E764" s="37" t="s">
        <v>3117</v>
      </c>
      <c r="F764" s="56" t="s">
        <v>3118</v>
      </c>
      <c r="G764" s="39">
        <v>2</v>
      </c>
      <c r="H764" s="40"/>
      <c r="I764" s="39"/>
      <c r="J764" s="39"/>
      <c r="K764" s="39"/>
      <c r="L764" s="41"/>
      <c r="M764" s="42"/>
      <c r="N764" s="41" t="s">
        <v>503</v>
      </c>
      <c r="O764" s="43"/>
      <c r="P764" s="43">
        <v>1</v>
      </c>
      <c r="Q764" s="43">
        <v>1</v>
      </c>
      <c r="R764" s="43"/>
      <c r="S764" s="43"/>
      <c r="T764" s="43"/>
      <c r="U764" s="43"/>
      <c r="V764" s="42"/>
      <c r="W764" s="42" t="s">
        <v>36</v>
      </c>
      <c r="X764" s="42"/>
      <c r="Y764" s="42"/>
      <c r="Z764" s="42"/>
      <c r="AA764" s="42"/>
      <c r="AB764" s="42"/>
      <c r="AC764" s="42"/>
      <c r="AD764" s="42"/>
      <c r="AE764" s="42"/>
      <c r="AF764" s="42"/>
    </row>
    <row r="765" spans="1:32" ht="50.1" customHeight="1">
      <c r="A765" s="33">
        <v>760</v>
      </c>
      <c r="B765" s="34">
        <v>62</v>
      </c>
      <c r="C765" s="65" t="s">
        <v>3113</v>
      </c>
      <c r="D765" s="36"/>
      <c r="E765" s="37" t="s">
        <v>3119</v>
      </c>
      <c r="F765" s="56" t="s">
        <v>3120</v>
      </c>
      <c r="G765" s="39">
        <v>2</v>
      </c>
      <c r="H765" s="40"/>
      <c r="I765" s="39"/>
      <c r="J765" s="39"/>
      <c r="K765" s="39"/>
      <c r="L765" s="41"/>
      <c r="M765" s="42"/>
      <c r="N765" s="41" t="s">
        <v>503</v>
      </c>
      <c r="O765" s="43">
        <v>2</v>
      </c>
      <c r="P765" s="43"/>
      <c r="Q765" s="43"/>
      <c r="R765" s="43"/>
      <c r="S765" s="43"/>
      <c r="T765" s="43"/>
      <c r="U765" s="43"/>
      <c r="V765" s="42"/>
      <c r="W765" s="42" t="s">
        <v>36</v>
      </c>
      <c r="X765" s="42"/>
      <c r="Y765" s="42"/>
      <c r="Z765" s="42"/>
      <c r="AA765" s="42"/>
      <c r="AB765" s="42"/>
      <c r="AC765" s="42"/>
      <c r="AD765" s="42"/>
      <c r="AE765" s="42"/>
      <c r="AF765" s="42"/>
    </row>
    <row r="766" spans="1:32" ht="50.1" customHeight="1">
      <c r="A766" s="33">
        <v>761</v>
      </c>
      <c r="B766" s="34">
        <v>62</v>
      </c>
      <c r="C766" s="65" t="s">
        <v>3113</v>
      </c>
      <c r="D766" s="36"/>
      <c r="E766" s="37" t="s">
        <v>3121</v>
      </c>
      <c r="F766" s="56" t="s">
        <v>3122</v>
      </c>
      <c r="G766" s="39">
        <v>15</v>
      </c>
      <c r="H766" s="40"/>
      <c r="I766" s="39"/>
      <c r="J766" s="39"/>
      <c r="K766" s="39"/>
      <c r="L766" s="41"/>
      <c r="M766" s="42"/>
      <c r="N766" s="41" t="s">
        <v>1563</v>
      </c>
      <c r="O766" s="43">
        <v>3</v>
      </c>
      <c r="P766" s="43">
        <v>10</v>
      </c>
      <c r="Q766" s="43"/>
      <c r="R766" s="43">
        <v>1</v>
      </c>
      <c r="S766" s="43"/>
      <c r="T766" s="43">
        <v>1</v>
      </c>
      <c r="U766" s="43"/>
      <c r="V766" s="42"/>
      <c r="W766" s="42" t="s">
        <v>3123</v>
      </c>
      <c r="X766" s="42"/>
      <c r="Y766" s="42"/>
      <c r="Z766" s="42"/>
      <c r="AA766" s="42"/>
      <c r="AB766" s="42"/>
      <c r="AC766" s="42"/>
      <c r="AD766" s="42"/>
      <c r="AE766" s="42"/>
      <c r="AF766" s="42"/>
    </row>
  </sheetData>
  <autoFilter ref="A5:AF766" xr:uid="{CB384E09-4F76-451F-BB76-A46796C321B5}"/>
  <phoneticPr fontId="5"/>
  <conditionalFormatting sqref="L206">
    <cfRule type="containsBlanks" dxfId="6" priority="5">
      <formula>LEN(TRIM(L206))=0</formula>
    </cfRule>
    <cfRule type="containsBlanks" dxfId="5" priority="6">
      <formula>LEN(TRIM(L206))=0</formula>
    </cfRule>
  </conditionalFormatting>
  <conditionalFormatting sqref="L206">
    <cfRule type="containsBlanks" dxfId="4" priority="4">
      <formula>LEN(TRIM(L206))=0</formula>
    </cfRule>
  </conditionalFormatting>
  <conditionalFormatting sqref="L207">
    <cfRule type="containsBlanks" dxfId="3" priority="2">
      <formula>LEN(TRIM(L207))=0</formula>
    </cfRule>
    <cfRule type="containsBlanks" dxfId="2" priority="3">
      <formula>LEN(TRIM(L207))=0</formula>
    </cfRule>
  </conditionalFormatting>
  <conditionalFormatting sqref="L207">
    <cfRule type="containsBlanks" dxfId="1" priority="1">
      <formula>LEN(TRIM(L207))=0</formula>
    </cfRule>
  </conditionalFormatting>
  <conditionalFormatting sqref="E6:E162">
    <cfRule type="duplicateValues" dxfId="0" priority="7"/>
  </conditionalFormatting>
  <dataValidations count="2">
    <dataValidation allowBlank="1" showInputMessage="1" showErrorMessage="1" sqref="F131:F147 F93:F129" xr:uid="{44432917-A169-488C-B93B-14F36A4DC8F3}"/>
    <dataValidation allowBlank="1" showInputMessage="1" showErrorMessage="1" prompt="※複数選択可_x000a_①住宅地_x000a_②駅前_x000a_③路線沿い(バス等)_x000a_④繁華街_x000a_⑤住宅団地_x000a_⑥住工混在地帯_x000a_⑦ショッピングモール内_x000a_⑧その他(自由記述)" sqref="M229:N230 N6:N228 N231:N766" xr:uid="{B1F27221-4F41-4264-9B86-76C188DD5312}"/>
  </dataValidations>
  <hyperlinks>
    <hyperlink ref="Z163" xr:uid="{0C63FEE3-7627-4FA7-971F-CA04E6D86993}"/>
    <hyperlink ref="Z164" xr:uid="{D3BA48D1-D0F2-47B7-A028-D114D71DAE33}"/>
    <hyperlink ref="Z165" xr:uid="{D99695DB-76CD-4299-B438-82EEA434E157}"/>
    <hyperlink ref="Z166" xr:uid="{3C93992F-538B-441A-9574-07305618E94C}"/>
    <hyperlink ref="Z167" xr:uid="{B7694410-2A65-4863-8E29-AE36E809E560}"/>
    <hyperlink ref="Z168" xr:uid="{B375D034-B6BE-4422-A5BE-E3CB5C986F6A}"/>
    <hyperlink ref="Z169" xr:uid="{96B03E8B-F750-4067-9077-40F70F468E72}"/>
    <hyperlink ref="Z170" xr:uid="{129C3F1C-590B-40F0-8BE0-0CCD84893BD6}"/>
    <hyperlink ref="Z171" xr:uid="{F7109AF8-FC00-4F4E-8B60-E5EC1F4E6F09}"/>
    <hyperlink ref="Z172" xr:uid="{BB0F1B41-1C81-4BE1-9770-8F6475268F0E}"/>
    <hyperlink ref="Z173" xr:uid="{F6F058E9-3A02-4008-9388-3FA6CB4B2190}"/>
    <hyperlink ref="Z174" xr:uid="{9BA16E32-F051-42BF-ACA1-19B9198D217A}"/>
    <hyperlink ref="Z175" xr:uid="{19C700C4-6581-4588-AD54-ED52B3865345}"/>
    <hyperlink ref="Z176" xr:uid="{0B27044A-2A8A-40FB-8DAE-C4D26F909AE8}"/>
    <hyperlink ref="Z177" xr:uid="{D1D038CE-B795-4759-8D22-23F0B8EEA8BD}"/>
    <hyperlink ref="Z178" xr:uid="{05304AA1-9690-4077-AF2F-EAAD10078531}"/>
    <hyperlink ref="Z179" xr:uid="{5C498C67-899B-465A-9524-B396BF475E31}"/>
    <hyperlink ref="Z180" xr:uid="{F6D62E2D-C68D-4854-A685-D5FD69E442F7}"/>
    <hyperlink ref="Z181" xr:uid="{ADDD6F6D-0749-4D7E-95D9-286C7CC70899}"/>
    <hyperlink ref="Z182" xr:uid="{034E8C7C-5D29-4EE4-B506-41F9F8AA3025}"/>
    <hyperlink ref="Z183" xr:uid="{C94AED1D-0987-41F9-B9C4-35786704F4CB}"/>
    <hyperlink ref="Z184" xr:uid="{E8A88941-6D4D-4FFD-9C96-647BA031AF8D}"/>
    <hyperlink ref="Z185" xr:uid="{4AC2A4BC-F6EF-44D3-A4F3-14AC572C45C2}"/>
    <hyperlink ref="Z186" xr:uid="{31BFD8E6-1A3C-41D1-B4F8-1D89B718711F}"/>
    <hyperlink ref="Z187" xr:uid="{32E907A2-BF53-448F-B60B-1D76523DF236}"/>
    <hyperlink ref="Z188" xr:uid="{B56740F3-AA54-4DDB-AE01-E34C7B9FA062}"/>
    <hyperlink ref="Z189" xr:uid="{7F06E94D-36F6-4043-BA08-2E1C1486DF1C}"/>
    <hyperlink ref="Z190" xr:uid="{C24A6767-FEFB-480F-83B8-15A995128931}"/>
    <hyperlink ref="Z191" xr:uid="{7C5331C0-20ED-4F71-BA15-EFE41D0D1A09}"/>
    <hyperlink ref="Z192" xr:uid="{942D9305-0DF5-4BDC-A424-B4D338488988}"/>
    <hyperlink ref="Z193" xr:uid="{EE4F5DF9-25D5-4700-B334-AA49835D236D}"/>
    <hyperlink ref="Z194" xr:uid="{1BEBE0FE-40ED-403E-9010-6C4D45C93DA9}"/>
    <hyperlink ref="Z195" xr:uid="{20D10A78-6AC0-43E1-A515-1CBAD277EB9A}"/>
    <hyperlink ref="Z196" xr:uid="{C2DD88E0-D830-4F0D-9919-FFD073F2CFDB}"/>
    <hyperlink ref="Z197" xr:uid="{CBE2ED9C-97CE-4158-A94A-163C7F313750}"/>
    <hyperlink ref="Z198" xr:uid="{569027CF-5BFE-443A-B6E4-967563E37190}"/>
    <hyperlink ref="Z199" xr:uid="{077B8E8C-8B23-470A-91A8-9A055934BA53}"/>
    <hyperlink ref="Z200" xr:uid="{911CACBA-03B9-416F-848B-FBE630436F54}"/>
    <hyperlink ref="Z201" xr:uid="{CDB321E3-DA88-4B98-9643-80C8CD03F9B6}"/>
    <hyperlink ref="Z233" xr:uid="{F9F8A013-DC9E-4595-A89D-A2318E8F0CD8}"/>
    <hyperlink ref="Z234" xr:uid="{D8279F3D-82D6-4974-8291-B520F1E338F6}"/>
    <hyperlink ref="Z235" xr:uid="{BE53B65E-A445-4BE6-96E0-9B855F08DD94}"/>
    <hyperlink ref="Z236" xr:uid="{2408D0D4-A999-406E-87EF-E6649DF6C65F}"/>
    <hyperlink ref="Z237" xr:uid="{D6C26E89-044C-4EF9-B64A-AE596C3ED2CD}"/>
    <hyperlink ref="Z238" xr:uid="{5E4ED1CA-12C9-4E49-AB26-0852AEADD4B0}"/>
    <hyperlink ref="Z239" xr:uid="{182A8855-9BAC-4124-ABD6-EBBDD0C0935D}"/>
    <hyperlink ref="Z240" xr:uid="{61791D35-5BF3-4DBA-A236-DD733BA6B823}"/>
    <hyperlink ref="Z242" xr:uid="{58836BB9-70E1-44B7-AB46-BCB03656C208}"/>
    <hyperlink ref="Z243" xr:uid="{8D6EA54D-C53E-4B2C-8BC9-B12A1E55D6F3}"/>
    <hyperlink ref="Z244" xr:uid="{4C48F988-220E-4C7E-9BC1-9B682E91D71A}"/>
    <hyperlink ref="Z246" xr:uid="{959E2BBC-0B8A-48BA-B62C-0F43C0930CFF}"/>
    <hyperlink ref="Z247" xr:uid="{82383964-F1E8-4491-89AB-A0A480311BEB}"/>
    <hyperlink ref="Z248" xr:uid="{9F7A155F-1BFC-41BE-AB19-AAA8B4C72157}"/>
    <hyperlink ref="Z249" xr:uid="{0EBF0338-988E-410E-97E3-A5CD18469E98}"/>
    <hyperlink ref="Z250" xr:uid="{469C91C4-9876-4DCD-86EB-077F370B75E1}"/>
    <hyperlink ref="Z251" xr:uid="{1C179C59-25D7-4CAB-B4D6-41D4ABD3BE0B}"/>
    <hyperlink ref="Z252" xr:uid="{E2B918C9-2D96-4339-A3A9-68E646017F03}"/>
    <hyperlink ref="Z253" xr:uid="{F0B246D1-3B06-4093-9F56-0A11B4FF853F}"/>
    <hyperlink ref="Z254" xr:uid="{3453A571-6025-4FA4-89B6-E17AEDCBACCB}"/>
    <hyperlink ref="Z255" xr:uid="{053DA774-8CB1-4162-A279-68959E542723}"/>
    <hyperlink ref="Z256" xr:uid="{A08974B2-2880-481B-9C1D-61E1A52961ED}"/>
    <hyperlink ref="Z257" xr:uid="{38111FC4-C042-492C-BAF7-323D9166944D}"/>
    <hyperlink ref="Z258" xr:uid="{90A69F60-B1B5-48F1-8993-0C09F22E9A7E}"/>
    <hyperlink ref="Z259" xr:uid="{3A3A3D36-E1FB-4690-B734-8D76D109E928}"/>
    <hyperlink ref="Z260" xr:uid="{068635A0-96C6-4057-8909-C05C5E8D2ABF}"/>
    <hyperlink ref="Z261" xr:uid="{9A41CEB5-152A-467E-A243-ED20D4C35471}"/>
    <hyperlink ref="Z262" xr:uid="{87CBB3FE-D652-49E5-98C5-FF0F57754758}"/>
    <hyperlink ref="Z263" xr:uid="{24DB24BF-3028-48A6-AEB0-9E64E21DC992}"/>
    <hyperlink ref="Z264" xr:uid="{747C6912-3FB4-4032-BF80-B8CE51924303}"/>
    <hyperlink ref="Z265" xr:uid="{B8475C28-5A9C-48CC-8DB0-E8DEB997051E}"/>
    <hyperlink ref="Z266" xr:uid="{23AAB3F8-03D8-4908-AB16-11B2DAD00A44}"/>
    <hyperlink ref="Z267" xr:uid="{830064A2-69C5-424C-A10B-7E672436033C}"/>
    <hyperlink ref="Z268" xr:uid="{A33C79EB-9BD5-41AE-8A90-3DE062DB486A}"/>
    <hyperlink ref="Z269" xr:uid="{F965FEB3-3BAC-42F4-BF91-80E373FBD2CF}"/>
    <hyperlink ref="Z270" xr:uid="{FB18FDF0-C9BF-45AD-8C70-1F841D4911D1}"/>
    <hyperlink ref="Z271" xr:uid="{EA83D067-8D17-41A7-B145-139266413BE7}"/>
    <hyperlink ref="Z272" xr:uid="{9195B2A3-3B82-4EDB-9A05-9715C56D9740}"/>
    <hyperlink ref="Z273" xr:uid="{9FFA09DB-94A5-48F4-B6C4-751EB0733FB6}"/>
    <hyperlink ref="Z274" xr:uid="{48BA3DE5-8AF9-444D-B7C1-4ED1150CADF7}"/>
    <hyperlink ref="Z275" xr:uid="{9C44FBC2-0A0A-462C-8B38-5492D0A97B26}"/>
    <hyperlink ref="Z276" xr:uid="{FE419B93-9BE2-4882-B8D0-409105E0A7C7}"/>
    <hyperlink ref="Z277" xr:uid="{5F803595-3D4C-4894-BA41-6C1BE8E3C65D}"/>
    <hyperlink ref="Z278" xr:uid="{E1D685DC-02A6-4873-BA5A-6260E8B3A66A}"/>
    <hyperlink ref="Z280" xr:uid="{CAF7E257-71CF-4A51-9DF1-FBF65FCA0511}"/>
    <hyperlink ref="Z281" xr:uid="{510D5780-7960-49A6-87A7-00068DEAD0EB}"/>
    <hyperlink ref="Z283" xr:uid="{31FD0284-4906-45A3-87A4-9628A54E710E}"/>
    <hyperlink ref="Z284" xr:uid="{4BAA13D3-EDA2-4387-B949-4F8F58A55D40}"/>
    <hyperlink ref="Z285" xr:uid="{E2AF5C57-056F-4449-85EB-DF15643A1684}"/>
    <hyperlink ref="Z286" xr:uid="{7239F401-BF81-42D8-ACA2-B2BF991AB5D9}"/>
    <hyperlink ref="Z287" xr:uid="{818AB93E-E4AB-4498-883D-470AD03B13D2}"/>
    <hyperlink ref="Z288" xr:uid="{A7ECC603-DA94-4541-875D-B1769FF21583}"/>
    <hyperlink ref="Z289" xr:uid="{E785534F-76E4-4B7C-BA60-A85A7EEC0E7A}"/>
    <hyperlink ref="AC233" xr:uid="{269F37A1-5392-4856-9D1E-60F72B248B47}"/>
    <hyperlink ref="AC234:AC240" display="https://www.city.kawaguchi.lg.jp/soshiki/01110/021/11/11_2/11_2_1/7628.html" xr:uid="{01C48EB9-9C75-404A-92A0-6042317E9CC9}"/>
    <hyperlink ref="AC241" xr:uid="{20FFB3A8-652A-453E-97F5-3EAC8A24540F}"/>
    <hyperlink ref="AC242:AC243" display="https://www.city.kawaguchi.lg.jp/soshiki/01110/021/11/11_2/11_2_1/7628.html" xr:uid="{58B7C183-5724-41B9-B969-6758E04CFFAF}"/>
    <hyperlink ref="AC244" xr:uid="{90D5048E-F54F-427E-9D73-BE07DEDD0C04}"/>
    <hyperlink ref="AC246:AC248" display="https://www.city.kawaguchi.lg.jp/soshiki/01110/021/11/11_2/11_2_1/7628.html" xr:uid="{510859B7-EE9B-446F-81E9-79DB734EFF88}"/>
    <hyperlink ref="AC249" xr:uid="{43217311-0142-4AAF-8F73-7CF784060149}"/>
    <hyperlink ref="AC254" xr:uid="{5030DA56-C0F6-44D4-91A8-FA5293C27D1B}"/>
    <hyperlink ref="AC255:AC259" display="https://www.city.kawaguchi.lg.jp/soshiki/01110/021/11/11_2/11_2_1/7628.html" xr:uid="{CF12F217-B149-4535-954E-B762DD71F6C8}"/>
    <hyperlink ref="AC260:AC266" display="https://www.city.kawaguchi.lg.jp/soshiki/01110/021/11/11_2/11_2_1/7628.html" xr:uid="{D0CCAB85-9C88-422F-94B7-EF0FF69E297A}"/>
    <hyperlink ref="AC267" xr:uid="{F8D6D6C7-CC78-4FE8-8112-9FBA72F8161B}"/>
    <hyperlink ref="AC268" xr:uid="{C22D50A6-26F2-4C5E-A507-A48D7A2A1BA2}"/>
    <hyperlink ref="AC269" xr:uid="{A03025C0-3EDC-4FEA-BF3A-91339A9FCF23}"/>
    <hyperlink ref="AC280" xr:uid="{3D74448F-6700-4583-8532-54017494EE8B}"/>
    <hyperlink ref="AC281" xr:uid="{EE1076E6-3B0A-457A-8F60-2C8DFAE78C7C}"/>
    <hyperlink ref="AC283" xr:uid="{4937E3E7-9659-4C67-9083-E145ACE41714}"/>
    <hyperlink ref="AC284:AC287" display="https://www.city.kawaguchi.lg.jp/soshiki/01110/021/11/11_2/11_2_1/7628.html" xr:uid="{2F232456-A8B7-4415-B607-F81AD44D5CB9}"/>
    <hyperlink ref="Z282" xr:uid="{112433ED-5758-4DB5-AF64-E9CDCCA2DBB7}"/>
    <hyperlink ref="AC282" xr:uid="{9840BD4F-7426-42F5-9CBD-93EC2ABBAE2F}"/>
    <hyperlink ref="Z312" r:id="rId1" display="../../../../../../../../../../AppData/Local/Microsoft/Windows/INetCache/IE/RDNV180F/%23" xr:uid="{D2EB8CFB-5261-413E-A5F9-D7BDE720E96F}"/>
    <hyperlink ref="Z311" r:id="rId2" display="../../../../../../../../../../AppData/Local/Microsoft/Windows/INetCache/IE/RDNV180F/%23" xr:uid="{FA68285C-EEEA-494A-9CCB-5E1C69D0BBC3}"/>
    <hyperlink ref="Z310" r:id="rId3" display="../../../../../../../../../../AppData/Local/Microsoft/Windows/INetCache/IE/RDNV180F/%23" xr:uid="{6EB39755-C39D-4973-ADD2-96D1D73609D5}"/>
    <hyperlink ref="Z309" r:id="rId4" display="../../../../../../../../../../AppData/Local/Microsoft/Windows/INetCache/IE/RDNV180F/%23" xr:uid="{4D70BBCF-E696-479C-BE32-141285761123}"/>
    <hyperlink ref="Z308" r:id="rId5" display="../../../../../../../../../../AppData/Local/Microsoft/Windows/INetCache/IE/RDNV180F/%23" xr:uid="{DA2E1F5E-AC38-44C4-A2D5-ED91A88FBF73}"/>
    <hyperlink ref="Z306" r:id="rId6" display="../../../../../../../../../../AppData/Local/Microsoft/Windows/INetCache/IE/RDNV180F/%23" xr:uid="{BBCE17FA-1571-47B9-97A9-BC44610DDBC6}"/>
    <hyperlink ref="Z320" xr:uid="{C9944096-4FB6-4477-BBC5-8506ADEE6F61}"/>
    <hyperlink ref="Z321" xr:uid="{82C470D5-39DD-46A8-A1DA-64ADA323F1FA}"/>
    <hyperlink ref="Z322" xr:uid="{C5820BE2-6E87-421C-9EBD-3525D48CF9C0}"/>
    <hyperlink ref="Z323" xr:uid="{FD749CBA-98C9-4341-90E4-BC90DAE651AA}"/>
    <hyperlink ref="Z324" xr:uid="{D7C8C40F-DBC3-449E-897E-D0428B9A56E3}"/>
    <hyperlink ref="Z325" xr:uid="{F07408DA-3B32-44C7-AC3C-F1D30F641D5A}"/>
    <hyperlink ref="Z326" xr:uid="{7D06CFA0-06A4-43FD-A2E0-800D77A72FDE}"/>
    <hyperlink ref="Z327" xr:uid="{066FB791-9B78-49F2-AE18-B8EB8A6E110B}"/>
    <hyperlink ref="Z319" xr:uid="{9A096044-1CAB-49D9-BEC5-C7EC6D8A4191}"/>
    <hyperlink ref="Z318" xr:uid="{7D2C1BCB-64C4-4FF4-8306-22276236F228}"/>
    <hyperlink ref="Z328:Z337" display="https://www.city.tokorozawa.saitama.jp/kurashi/shigotojyoho/syogyo/akitennpo.html" xr:uid="{16A9BB4A-1D70-4157-84A1-354B6941A655}"/>
    <hyperlink ref="Z338" xr:uid="{B2F9BAD6-542B-43D9-B69F-16604CE1B373}"/>
    <hyperlink ref="Z339" xr:uid="{9A182BA5-09C3-4E6D-A45E-7D9F6B378969}"/>
    <hyperlink ref="Z340:Z344" display="https://www.city.tokorozawa.saitama.jp/kurashi/shigotojyoho/syogyo/akitennpo.html" xr:uid="{7ED1DA6D-2EBD-4956-BE33-494BA134828A}"/>
    <hyperlink ref="Z345" xr:uid="{194274A0-5DF9-477E-829E-2461A8C8A1B7}"/>
    <hyperlink ref="Z346:Z351" display="https://www.city.tokorozawa.saitama.jp/kurashi/shigotojyoho/syogyo/akitennpo.html" xr:uid="{C5D0AA5D-0875-4CE9-9BED-A9EB1B70FBCE}"/>
    <hyperlink ref="Z352" xr:uid="{6BB342C8-01F0-4CBB-BE52-69E133A37821}"/>
    <hyperlink ref="Z353" xr:uid="{9E2ADA4B-ECAC-4B15-9FA5-8974223E33FE}"/>
    <hyperlink ref="Z354" xr:uid="{0B1E3240-8DF8-4D51-ADCE-5BF4EB93F6EF}"/>
    <hyperlink ref="Z355" xr:uid="{8EDDDDD8-0A37-4290-BA20-9CEC0FE4204B}"/>
    <hyperlink ref="AC368" xr:uid="{843F354A-16BF-4368-9260-040F37757307}"/>
    <hyperlink ref="AC369" xr:uid="{AD0D1EC5-B36E-4D2D-9940-A54D48C3943B}"/>
    <hyperlink ref="AC370" xr:uid="{C01226B6-A1F1-447A-86E6-87484F6A9A0D}"/>
    <hyperlink ref="AC371" xr:uid="{59094917-917F-4E94-B059-C33E521A9167}"/>
    <hyperlink ref="AC372" xr:uid="{10141336-7705-41EA-80AB-EC10EE766038}"/>
    <hyperlink ref="Z373" xr:uid="{18746659-1857-4008-9E49-DA5374514864}"/>
    <hyperlink ref="Z374" xr:uid="{7A921CA7-B1C8-415E-AE62-C440756C7B6E}"/>
    <hyperlink ref="Z375" xr:uid="{3C8AE5B8-F4CB-405D-A6DD-457CB14684F3}"/>
    <hyperlink ref="Z376" xr:uid="{CC6D7905-BD0F-4B84-A8C3-87EFCEDFE425}"/>
    <hyperlink ref="Z377" xr:uid="{F7A1F1A6-2A52-46A3-A8D8-268BD684BE1E}"/>
    <hyperlink ref="Z378" xr:uid="{85EBD6B0-A942-46E4-9A69-78336B6064AB}"/>
    <hyperlink ref="Z379" xr:uid="{49F1BC49-8F77-4F08-B6D0-E13B9CB34ED6}"/>
    <hyperlink ref="Z380" xr:uid="{C8B56C5C-716F-459E-A8DD-5F156E8ACC9A}"/>
    <hyperlink ref="Z381" xr:uid="{AC844DAF-A56C-43D9-9A24-E4D07FD0CBD6}"/>
    <hyperlink ref="Z382" xr:uid="{C14DF315-F22D-43D7-8CD5-D777DCACAC70}"/>
    <hyperlink ref="Z383" xr:uid="{EF835A03-75D3-4E8C-AB29-46F5DEC1286E}"/>
    <hyperlink ref="Z384" xr:uid="{B7DC9CFF-1667-4A41-934D-D3889B4C8E71}"/>
    <hyperlink ref="Z385" xr:uid="{0310A783-CE71-440C-B5F7-0D1808943B0F}"/>
    <hyperlink ref="Z386" xr:uid="{85AEE49F-04DB-4E7B-982C-85955BBF7B87}"/>
    <hyperlink ref="Z387" xr:uid="{E7517B90-FC38-454B-9C59-48209EB2C6C8}"/>
    <hyperlink ref="Z388" xr:uid="{FA24C08E-DCC9-4C4F-B3E3-D97FDF1BA535}"/>
    <hyperlink ref="Z409" r:id="rId7" display="../../../../../../../../../../AppData/Local/Microsoft/Windows/INetCache/IE/5Y4N74JA/%23" xr:uid="{C48B4C64-B613-489A-ABDC-BAAA6B9BC2DB}"/>
    <hyperlink ref="Z410" r:id="rId8" display="../../../../../../../../../../AppData/Local/Microsoft/Windows/INetCache/IE/5Y4N74JA/%23" xr:uid="{D7885F4B-D422-4D32-BB81-BE31C339997A}"/>
    <hyperlink ref="Z457" xr:uid="{66A299FE-3E8E-4AB5-BABB-78597EF0C9E7}"/>
    <hyperlink ref="AC457" xr:uid="{D82E2343-5412-430B-8BFC-814C8F5B2701}"/>
    <hyperlink ref="AF457" xr:uid="{9CF7305B-4416-42C4-8B6C-A00F73EBEF49}"/>
    <hyperlink ref="AF458" xr:uid="{A462466F-B7D9-4B4F-9392-A81CC127C95D}"/>
    <hyperlink ref="AF459" xr:uid="{87166D50-41CD-4C19-B930-1F38509809DF}"/>
    <hyperlink ref="AF460" xr:uid="{367C23B3-2380-41E6-B861-49D760D405FC}"/>
    <hyperlink ref="AF461" xr:uid="{FEE8F9A8-4D60-4A3A-BFC1-26266C53970A}"/>
    <hyperlink ref="AF462" xr:uid="{615DA456-A83A-4470-AF1E-914D75277D01}"/>
    <hyperlink ref="AF463" xr:uid="{45B13206-6681-49E6-99BB-B5217EBA8E0B}"/>
    <hyperlink ref="AC458" xr:uid="{87A30D2A-C444-4FA4-97A4-DEAEAA1BC0E8}"/>
    <hyperlink ref="AC459" xr:uid="{6C705C2C-9777-468F-A442-B0A04CD0E5FF}"/>
    <hyperlink ref="AC460" xr:uid="{D695A5DD-99ED-447F-8778-1CF9F3650BAC}"/>
    <hyperlink ref="AC461" xr:uid="{7BA94A42-BFDA-4CD6-B8EE-13DE9E82C221}"/>
    <hyperlink ref="AC462" xr:uid="{666A4F8F-81F0-4693-9B98-1A86EAC1A55C}"/>
    <hyperlink ref="AC463" xr:uid="{46E347AD-5BE2-4BD0-BFDD-2DDDC673E832}"/>
    <hyperlink ref="Z458" xr:uid="{F95643FF-A4B9-4920-8531-2249F71F1E94}"/>
    <hyperlink ref="Z459" xr:uid="{1006D49E-6216-4864-873A-F65959C35273}"/>
    <hyperlink ref="Z460" xr:uid="{44F36614-B57A-4A50-BDD2-30E823ACA53F}"/>
    <hyperlink ref="Z461" xr:uid="{131149F8-5837-4EA4-9B4D-994F364B5CFE}"/>
    <hyperlink ref="Z462" xr:uid="{FA0BBEDB-19FF-424F-9DC8-C7FA30F5DCD1}"/>
    <hyperlink ref="Z463" xr:uid="{755AB8B1-4BFF-413A-BC0E-6631A9BC7719}"/>
    <hyperlink ref="Z465" r:id="rId9" xr:uid="{B68E8F7C-9B44-4FD3-8E61-8215DCCDF2EA}"/>
    <hyperlink ref="Z466" r:id="rId10" xr:uid="{981AB506-CE0C-4DA6-B130-14E6C5A61FB2}"/>
    <hyperlink ref="Z467" r:id="rId11" xr:uid="{CD04E61B-6647-4B93-A922-A26E349F699A}"/>
    <hyperlink ref="Z468" r:id="rId12" xr:uid="{31763D9A-A0F6-4049-AA70-4E598A15978E}"/>
    <hyperlink ref="Z469" r:id="rId13" xr:uid="{0961974C-8936-4F32-BD26-C9776D1E7A39}"/>
    <hyperlink ref="Z470" r:id="rId14" xr:uid="{879995BA-58A3-4E2D-9E02-89A8DA5FB36D}"/>
    <hyperlink ref="Z471" r:id="rId15" xr:uid="{B6090FFB-7571-4862-86B1-940A9E1058B0}"/>
    <hyperlink ref="AC465" r:id="rId16" xr:uid="{06F42BC2-A423-4B90-B883-8697DEF1DF9E}"/>
    <hyperlink ref="AC466" r:id="rId17" xr:uid="{52FEF683-0072-4DF9-8A19-DC27182F7E9F}"/>
    <hyperlink ref="AC467" r:id="rId18" xr:uid="{FFD784F6-1B38-433A-A72E-C1B1495F6C2C}"/>
    <hyperlink ref="AC468" r:id="rId19" xr:uid="{49B734F5-04F8-4394-BE13-5EABF184C83E}"/>
    <hyperlink ref="AC469" r:id="rId20" xr:uid="{1A7454E3-1B3A-40BE-80EF-D9837A6F89A1}"/>
    <hyperlink ref="AC470" r:id="rId21" xr:uid="{5779FAA8-C77F-44BA-9714-F4F2F1B91A56}"/>
    <hyperlink ref="AC471" r:id="rId22" xr:uid="{A3B1E721-4D58-4B4D-A578-FE7FFFC8E5B4}"/>
    <hyperlink ref="Z556" r:id="rId23" xr:uid="{9664CA6A-4E00-4AF6-A30C-3C3F14E0CE14}"/>
    <hyperlink ref="Z557" r:id="rId24" xr:uid="{6297F302-4A2C-46AF-AC9D-08A834BB2639}"/>
    <hyperlink ref="Z558:Z562" r:id="rId25" display="http://www.warabi.ne.jp/~machiren/vacant.html" xr:uid="{9C00FC5D-994C-4E69-9D3D-F9B58512B0AF}"/>
    <hyperlink ref="Z563:Z566" r:id="rId26" display="http://www.warabi.ne.jp/~machiren/vacant.html" xr:uid="{2FAD0387-02E3-4156-B810-4C82D4A8CB6E}"/>
    <hyperlink ref="AC582" xr:uid="{FED7D89E-2CB1-47BD-84D2-2252E68E1739}"/>
    <hyperlink ref="Z609" r:id="rId27" xr:uid="{90819CAC-E877-4239-88D7-D24E74859745}"/>
    <hyperlink ref="Z636" r:id="rId28" xr:uid="{F7B40EC1-17B3-454A-AF1C-12D34DBD8EF9}"/>
    <hyperlink ref="Z637:Z641" r:id="rId29" display="https://www.city.kitamoto.lg.jp/soshiki/shiminkeizai/sangyou/gyomu/g5/1490078450749.html" xr:uid="{BCFAD583-3C85-4E34-8D73-6D3762BFDD55}"/>
    <hyperlink ref="AC637" r:id="rId30" xr:uid="{A9EBFDDF-C0E9-46DA-BABF-9DED7F72D8DD}"/>
    <hyperlink ref="AC639" r:id="rId31" xr:uid="{101CC8C0-CC7A-4E2F-9A96-30BC25077F6D}"/>
    <hyperlink ref="AC640:AC641" r:id="rId32" display="https://www.city.kitamoto.lg.jp/soshiki/shiminkeizai/sangyou/gyomu/g5/1562029541416.html" xr:uid="{D1B80D98-798C-40A5-90F5-1A0FE965081F}"/>
    <hyperlink ref="Z642" xr:uid="{50799931-8475-4313-9410-8D20F67CB3CC}"/>
    <hyperlink ref="Z643" xr:uid="{C01FD169-AAEB-4B62-8942-76055BECE0B3}"/>
    <hyperlink ref="Z644" xr:uid="{A1604219-6161-4DF7-B683-E776C72B2C11}"/>
    <hyperlink ref="Z645" xr:uid="{889DF99D-910A-43EB-BB81-DC25373C6B76}"/>
    <hyperlink ref="Z646" xr:uid="{DAC36C26-DC4D-4885-919B-7BD0767C9217}"/>
    <hyperlink ref="AF646" xr:uid="{F28A9D8A-BE3A-4A14-8B09-BDE9E42F53C5}"/>
    <hyperlink ref="AC646" xr:uid="{3BD1B1B9-D4CA-4508-8C25-45C15F77E200}"/>
    <hyperlink ref="Z647" xr:uid="{9F503B48-ECAB-4F1D-A35F-FC0939A1F3EE}"/>
    <hyperlink ref="AF647" xr:uid="{945C59AF-14B2-4041-AFD7-62703813C7F3}"/>
    <hyperlink ref="AC647" xr:uid="{E9AB6B5E-DE81-4D64-89C4-60FDB94519B6}"/>
    <hyperlink ref="Z648" xr:uid="{97404518-36B4-4AB2-BCEF-29961C847CDD}"/>
    <hyperlink ref="AF648" xr:uid="{5D2F6D3A-EF82-4BC0-B32F-95ADAA135346}"/>
    <hyperlink ref="AC648" xr:uid="{0E85F853-AD22-4961-8528-8CDBA38B917D}"/>
    <hyperlink ref="Z649" xr:uid="{F1358392-3AF3-4428-A59E-4FD97552EE03}"/>
    <hyperlink ref="AF649" xr:uid="{F34FA279-4DD9-4FE5-B979-08CB02B85F4A}"/>
    <hyperlink ref="AC649" xr:uid="{D8CA6EE7-3B5F-4726-8C17-8C0FA180D113}"/>
    <hyperlink ref="Z650" xr:uid="{B04A00FC-8E4E-429A-9682-5E73774F1B07}"/>
    <hyperlink ref="AF650" xr:uid="{CF0C41A3-E9A6-4941-9E55-075030436A53}"/>
    <hyperlink ref="AC650" xr:uid="{8D0BECC0-6AE3-43B5-9E55-72A460A43422}"/>
    <hyperlink ref="Z651" xr:uid="{5E36A2C3-2647-46E2-B8C8-1D54FDFB9449}"/>
    <hyperlink ref="AF651" xr:uid="{AF59D547-6C51-4386-975B-13E29E4163AA}"/>
    <hyperlink ref="AC651" xr:uid="{CD183F58-3989-4EF9-8E0A-31E22C08F04D}"/>
    <hyperlink ref="Z652" xr:uid="{F3E2F6C9-320F-468E-8D77-E779E98F488A}"/>
    <hyperlink ref="AF652" xr:uid="{85DD8881-E189-4B47-802F-978FDC4DE8D5}"/>
    <hyperlink ref="AC652" xr:uid="{573BDCA3-7EF8-4324-B3B9-A7A7D5DF99CA}"/>
    <hyperlink ref="Z653" xr:uid="{2F2A1162-A14C-4549-9D03-1E102F9CCDF6}"/>
    <hyperlink ref="AF653" xr:uid="{2FDBBDAF-AF9C-46EE-988B-6056E45462C8}"/>
    <hyperlink ref="AC653" xr:uid="{B6427472-0666-4DFF-82E1-999BF93D6DDE}"/>
    <hyperlink ref="Z654" xr:uid="{1553F19B-CFF6-494F-B993-19F4D636631E}"/>
    <hyperlink ref="AF654" xr:uid="{77EDF1C5-448D-40E7-BB58-026DA4938A16}"/>
    <hyperlink ref="AC654" xr:uid="{5B2FDDB3-F5B3-40FD-8C4D-50E8C74204B1}"/>
    <hyperlink ref="Z655" xr:uid="{47E5ACCA-77F3-4708-BDCD-097A3841ECD3}"/>
    <hyperlink ref="AF655" xr:uid="{73D54B16-CF04-4949-AF36-CB7B14AD5D75}"/>
    <hyperlink ref="AC655" xr:uid="{E7DB7ADD-D4FF-4E54-9934-50FF26D2C13F}"/>
    <hyperlink ref="Z656" xr:uid="{94BF8753-A358-4AE9-A935-E9919332883E}"/>
    <hyperlink ref="AF656" xr:uid="{6A5B0CA0-434F-40D8-818A-BADD99C29214}"/>
    <hyperlink ref="AC656" xr:uid="{F7053C5A-4E2A-4506-8802-486777833F04}"/>
    <hyperlink ref="Z657" xr:uid="{08C3EA61-68F9-42E2-A686-F2A3049EBBD8}"/>
    <hyperlink ref="AF657" xr:uid="{AC9896DF-2BDF-4783-8424-2201A9CB0666}"/>
    <hyperlink ref="AC657" xr:uid="{4FD04B7F-8082-4683-9663-9966EF4C2A1C}"/>
    <hyperlink ref="Z658" xr:uid="{13429243-A881-4C8D-A1D1-E970700DA984}"/>
    <hyperlink ref="AF658" xr:uid="{F06C8EB9-0160-47A2-BC63-9251906F775D}"/>
    <hyperlink ref="AC658" xr:uid="{0E9394EC-A578-41E0-A65F-AE5CEA0DEE08}"/>
    <hyperlink ref="Z659" xr:uid="{359F5795-CB34-4CA2-9AA8-72F50D6368CD}"/>
    <hyperlink ref="AF659" xr:uid="{8BE4490C-F7F9-4EA9-BD2E-30537BAE2128}"/>
    <hyperlink ref="AC659" xr:uid="{5D6CE0D4-3C78-4A32-AA73-1FECD7959172}"/>
    <hyperlink ref="Z660" xr:uid="{F073140A-3D95-41C4-BD8B-BF05ED8B1A9F}"/>
    <hyperlink ref="AF660" xr:uid="{6FB852E9-2A33-4CAD-8F0B-17F2F7B642D9}"/>
    <hyperlink ref="AC660" xr:uid="{1B5DEE24-FF59-42F5-BE5A-947780C46B00}"/>
    <hyperlink ref="Z668" xr:uid="{1F399D71-2DD8-4D0D-8833-60635905B76B}"/>
    <hyperlink ref="Z669" xr:uid="{013AAB0F-0609-400B-A678-88E9F66ED948}"/>
    <hyperlink ref="Z670" xr:uid="{D41890E1-5ABF-4EEF-BC70-7A81D4389F13}"/>
    <hyperlink ref="Z671" xr:uid="{BFA818D9-401F-4D28-8D72-17DCDC8AE6FB}"/>
    <hyperlink ref="Z672" xr:uid="{630B5036-471D-4203-BCCF-9943A816D699}"/>
    <hyperlink ref="AC672" xr:uid="{EA1A890A-6CE6-4AF8-96E8-EB6D53D93CE3}"/>
    <hyperlink ref="Z673" xr:uid="{C4D80E2A-EAEC-4E83-9899-2E5967449884}"/>
    <hyperlink ref="Z674" xr:uid="{76A147E3-8806-4B41-A66D-BE463DCDA3D6}"/>
    <hyperlink ref="Z675" xr:uid="{76965A8F-BD2B-4D18-90E6-3FCF79A1B8BE}"/>
    <hyperlink ref="Z676" xr:uid="{F47BE25C-A166-4C79-8F88-32D4D0BCE7AA}"/>
    <hyperlink ref="AC673" xr:uid="{A2F119AD-711D-469D-B563-62B2A53ED9D0}"/>
    <hyperlink ref="AC674" xr:uid="{710AA3AB-849D-414D-AF99-336BB7CDA1B9}"/>
    <hyperlink ref="AC675" xr:uid="{36DBAECF-3E24-4935-9288-828B5C7B4E02}"/>
    <hyperlink ref="AC676" xr:uid="{677F5A4A-D5C6-4DF9-ADDD-67E7331A4F40}"/>
    <hyperlink ref="Z677" xr:uid="{0B36742F-A160-4AE7-AAC0-A05D15CAC22B}"/>
    <hyperlink ref="Z678" xr:uid="{341CF2D7-A64C-4FFB-9765-E9FC07301F39}"/>
    <hyperlink ref="AC677" xr:uid="{C9CA2A3D-411E-426C-91B9-80ACDAC70681}"/>
    <hyperlink ref="AC678" xr:uid="{6F6E5FFE-0772-442C-9048-34DBB0D2939B}"/>
    <hyperlink ref="Z679" xr:uid="{EB6BE0C5-3016-400F-B61F-C7E189AFBC19}"/>
    <hyperlink ref="Z680" xr:uid="{9AFE725F-7F9D-4577-935E-B35E68C51FFF}"/>
    <hyperlink ref="Z681" xr:uid="{F762359F-1F1C-4DD2-AFD1-DC6E6A67E63E}"/>
    <hyperlink ref="Z682" xr:uid="{0FB252B7-663A-4589-808E-9714F203AF46}"/>
    <hyperlink ref="AC679" xr:uid="{1A17E54C-1D78-41DC-B961-E74195DD49C0}"/>
    <hyperlink ref="AC680" xr:uid="{387F2F00-24F9-45DE-B193-D5AC3C0D3662}"/>
    <hyperlink ref="AC681" xr:uid="{1374EABF-5F32-4344-ADE9-7BD9C6277C59}"/>
    <hyperlink ref="AC682" xr:uid="{17FAC591-477C-4E00-B91D-2ED56840D8B3}"/>
    <hyperlink ref="Z683" xr:uid="{A2F0A7FE-B4AE-4C4E-9C2E-10260F4DA569}"/>
    <hyperlink ref="AC683" xr:uid="{BAC0E8B4-B373-4A48-957E-07C850AB47D0}"/>
    <hyperlink ref="Z684" xr:uid="{C5A04825-71D8-4122-A0CD-068FC43E9BAF}"/>
    <hyperlink ref="Z685" xr:uid="{24092681-29BB-4BB8-B740-58F0B0CC76D1}"/>
    <hyperlink ref="Z686" xr:uid="{68A8AB2C-0023-43D1-A594-F06BCE3C0AF9}"/>
    <hyperlink ref="AC684" xr:uid="{6677A227-839B-424B-A70C-98E640B6808E}"/>
    <hyperlink ref="AC685" xr:uid="{C7D9F4A8-719E-4762-887D-5D4B57AE52A4}"/>
    <hyperlink ref="AC686" xr:uid="{5C0225A8-19D8-449F-8383-FAD87FF15BC5}"/>
    <hyperlink ref="Z687" xr:uid="{664C23F8-0203-42E5-9D46-EE3F8430AA1F}"/>
    <hyperlink ref="Z688" xr:uid="{5C601AD1-77A3-4BE4-AEED-81E2061CB473}"/>
    <hyperlink ref="AC687" xr:uid="{0F449B2A-C809-45E4-8CBC-A51CB98E4AB9}"/>
    <hyperlink ref="AC688" xr:uid="{435F9ADD-2F3E-4014-97EE-BDA77444C309}"/>
    <hyperlink ref="Z706" xr:uid="{F06E43F0-2FE7-4F06-9052-48B902F487DA}"/>
    <hyperlink ref="Z707" xr:uid="{367CDA76-B996-4B60-9378-E221CC4E949B}"/>
    <hyperlink ref="Z708" xr:uid="{DE57E32A-A76A-4B70-AB9B-3784549CBBF6}"/>
    <hyperlink ref="Z709" xr:uid="{C481BADD-07A3-4E82-911A-26CFAA71362D}"/>
    <hyperlink ref="Z710" xr:uid="{E7772904-8959-460D-9F8A-91C8DB0E423A}"/>
    <hyperlink ref="Z711" xr:uid="{085AE612-4D75-4A13-98AE-B19B534AC801}"/>
    <hyperlink ref="Z712" xr:uid="{4F5652D3-5141-48B2-BB96-62D95E1124B1}"/>
    <hyperlink ref="Z713" xr:uid="{8D11DD16-138A-4EDA-A642-532D8D7D3201}"/>
    <hyperlink ref="Z714" xr:uid="{65576684-895E-4CA5-A145-5C4B3096596A}"/>
    <hyperlink ref="Z715" xr:uid="{7AB5CFE9-0FF8-482F-9600-D4DD3BA8E633}"/>
    <hyperlink ref="Z716" xr:uid="{B390592F-2397-4D89-BA50-6322D866078B}"/>
    <hyperlink ref="Z717" xr:uid="{A16270EA-FAF4-4FBF-98C4-E9EE9A37BB60}"/>
    <hyperlink ref="Z719" xr:uid="{55B8881E-26DF-48C3-8217-CCA150D2B8D1}"/>
    <hyperlink ref="Z720" xr:uid="{DDC657F4-2865-4895-A64E-C36991E2199A}"/>
    <hyperlink ref="Z721" xr:uid="{5881BC88-A8F6-4897-9D77-7CB6AB061D9A}"/>
    <hyperlink ref="Z722" xr:uid="{971F74A3-4C5D-4CE1-AD66-0FE9CD3DC32E}"/>
    <hyperlink ref="Z718" xr:uid="{F39B5FE2-767F-46D6-96C0-C58AB96A081C}"/>
    <hyperlink ref="Z746" r:id="rId33" xr:uid="{9C32216F-12A1-4D12-9894-366A8EF48D04}"/>
    <hyperlink ref="Z760" xr:uid="{D35F0CF1-290A-435E-B352-8D3B63C9CC5A}"/>
    <hyperlink ref="Z761" xr:uid="{0AE38AB7-DCAC-4593-ADAA-E0C57F8357B7}"/>
    <hyperlink ref="AC760" xr:uid="{A823F82F-0248-433A-81F1-6DF6C68B7076}"/>
    <hyperlink ref="AC761" xr:uid="{29DF02E6-13D3-43F9-9D82-C3DDCC7227CA}"/>
    <hyperlink ref="Z610:Z614" r:id="rId34" display="https://www.city.okegawa.lg.jp/soshiki/shiminseikatsu/sangyokankou/sangyo/sangyoshien/1716.html" xr:uid="{46BD40B4-6C11-4608-9E51-3B86F6F00C04}"/>
  </hyperlinks>
  <pageMargins left="0.23622047244094491" right="0.23622047244094491" top="0.74803149606299213" bottom="0.74803149606299213" header="0.31496062992125984" footer="0.31496062992125984"/>
  <pageSetup paperSize="8" scale="16" fitToHeight="0" orientation="landscape" cellComments="asDisplayed" useFirstPageNumber="1" r:id="rId35"/>
  <headerFooter>
    <oddFooter>&amp;C&amp;16&amp;P/&amp;N</oddFooter>
  </headerFooter>
  <colBreaks count="1" manualBreakCount="1">
    <brk id="6" max="1048575" man="1"/>
  </colBreaks>
  <legacyDrawing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vt:lpstr>
      <vt:lpstr>一覧!Print_Titles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川島りな</dc:creator>
  <cp:lastModifiedBy>川島りな</cp:lastModifiedBy>
  <dcterms:created xsi:type="dcterms:W3CDTF">2024-06-18T10:52:59Z</dcterms:created>
  <dcterms:modified xsi:type="dcterms:W3CDTF">2024-06-25T01:23:44Z</dcterms:modified>
</cp:coreProperties>
</file>