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40100財政課\R5年度\01 共通全般\01 照会・回答\01 県市町村課＆その他埼玉県\050908令和３年度財政状況資料集の作成について（2回目・地方公会計関係）\03　県回答\"/>
    </mc:Choice>
  </mc:AlternateContent>
  <bookViews>
    <workbookView xWindow="0" yWindow="0" windowWidth="28800" windowHeight="1378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BE36" i="10"/>
  <c r="AM36" i="10"/>
  <c r="CO34" i="10"/>
  <c r="CO35" i="10" s="1"/>
  <c r="CO36" i="10" s="1"/>
  <c r="CO37" i="10" s="1"/>
  <c r="BW34" i="10"/>
  <c r="BW35" i="10" s="1"/>
  <c r="BW36" i="10" s="1"/>
  <c r="BW37" i="10" s="1"/>
  <c r="BW38" i="10" s="1"/>
  <c r="BW39" i="10" s="1"/>
  <c r="BW40" i="10" s="1"/>
  <c r="BW41"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BE34" i="10"/>
  <c r="BE35" i="10" s="1"/>
</calcChain>
</file>

<file path=xl/sharedStrings.xml><?xml version="1.0" encoding="utf-8"?>
<sst xmlns="http://schemas.openxmlformats.org/spreadsheetml/2006/main" count="1077" uniqueCount="621">
  <si>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</si>
  <si>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</si>
  <si>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</si>
  <si>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</si>
  <si>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</si>
  <si>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</si>
  <si>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</si>
  <si>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</si>
  <si>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</si>
  <si>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</si>
  <si>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</si>
  <si>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</si>
  <si>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</si>
  <si>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</si>
  <si>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</si>
  <si>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</si>
  <si>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</si>
  <si>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</si>
  <si>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</si>
  <si>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</si>
  <si>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</si>
  <si>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</si>
  <si>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</si>
  <si>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</si>
  <si>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</si>
  <si>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</si>
  <si>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</si>
  <si>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</si>
  <si>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</si>
  <si>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</si>
  <si>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</si>
  <si>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</si>
  <si>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</si>
  <si>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</si>
  <si>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</si>
  <si>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</si>
  <si>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</si>
  <si>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</si>
  <si>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</si>
  <si>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</si>
  <si>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</si>
  <si>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</si>
  <si>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</si>
  <si>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</si>
  <si>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</si>
  <si>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</si>
  <si>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</si>
  <si>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</si>
  <si>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</si>
  <si>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</si>
  <si>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</si>
  <si>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</si>
  <si>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</si>
  <si>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</si>
  <si>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</si>
  <si>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</si>
  <si>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</si>
  <si>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</si>
  <si>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</si>
  <si>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</si>
  <si>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</si>
  <si>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</si>
  <si>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</si>
  <si>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</si>
  <si>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</si>
  <si>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</si>
  <si>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</si>
  <si>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</si>
  <si>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</si>
  <si>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</si>
  <si>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</si>
  <si>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</si>
  <si>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</si>
  <si>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</si>
  <si>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</si>
  <si>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</si>
  <si>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</si>
  <si>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</si>
  <si>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</si>
  <si>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</si>
  <si>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</si>
  <si>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</si>
  <si>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</si>
  <si>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</si>
  <si>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</si>
  <si>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</si>
  <si>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</si>
  <si>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</si>
  <si>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</si>
  <si>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</si>
  <si>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</si>
  <si>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</si>
  <si>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</si>
  <si>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</si>
  <si>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</si>
  <si>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</si>
  <si>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</si>
  <si>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</si>
  <si>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</si>
  <si>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</si>
  <si>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</si>
  <si>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</si>
  <si>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</si>
  <si>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</si>
  <si>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</si>
  <si>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</si>
  <si>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</si>
  <si>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</si>
  <si>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</si>
  <si>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</si>
  <si>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</si>
  <si>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</si>
  <si>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</si>
  <si>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</si>
  <si>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</si>
  <si>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</si>
  <si>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</si>
  <si>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</si>
  <si>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</si>
  <si>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</si>
  <si>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</si>
  <si>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</si>
  <si>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</si>
  <si>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</si>
  <si>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</si>
  <si>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</si>
  <si>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</si>
  <si>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</si>
  <si>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</si>
  <si>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</si>
  <si>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</si>
  <si>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</si>
  <si>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</si>
  <si>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</si>
  <si>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</si>
  <si>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</si>
  <si>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</si>
  <si>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</si>
  <si>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</si>
  <si>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</si>
  <si>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</si>
  <si>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</si>
  <si>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</si>
  <si>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</si>
  <si>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</si>
  <si>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</si>
  <si>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</si>
  <si>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</si>
  <si>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</si>
  <si>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</si>
  <si>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</si>
  <si>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</si>
  <si>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</si>
  <si>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</si>
  <si>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</si>
  <si>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</si>
  <si>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</si>
  <si>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</si>
  <si>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</si>
  <si>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</si>
  <si>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</si>
  <si>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</si>
  <si>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</si>
  <si>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</si>
  <si>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</si>
  <si>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</si>
  <si>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</si>
  <si>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</si>
  <si>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</si>
  <si>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</si>
  <si>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</si>
  <si>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</si>
  <si>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</si>
  <si>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</si>
  <si>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</si>
  <si>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</si>
  <si>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</si>
  <si>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</si>
  <si>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</si>
  <si>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</si>
  <si>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</si>
  <si>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</si>
  <si>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</si>
  <si>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</si>
  <si>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</si>
  <si>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</si>
  <si>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</si>
  <si>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</si>
  <si>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</si>
  <si>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</si>
  <si>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</si>
  <si>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</si>
  <si>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</si>
  <si>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</si>
  <si>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</si>
  <si>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</si>
  <si>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</si>
  <si>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</si>
  <si>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</si>
  <si>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</si>
  <si>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</si>
  <si>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</si>
  <si>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</si>
  <si>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</si>
  <si>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</si>
  <si>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</si>
  <si>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</si>
  <si>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</si>
  <si>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</si>
  <si>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</si>
  <si>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</si>
  <si>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</si>
  <si>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</si>
  <si>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</si>
  <si>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</si>
  <si>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</si>
  <si>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</si>
  <si>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</si>
  <si>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</si>
  <si>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普通税</t>
    <rPh sb="0" eb="2">
      <t>フツウ</t>
    </rPh>
    <rPh sb="2" eb="3">
      <t>ゼイ</t>
    </rPh>
    <phoneticPr fontId="24"/>
  </si>
  <si>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</si>
  <si>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</si>
  <si>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</si>
  <si>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</si>
  <si>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</si>
  <si>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</si>
  <si>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</si>
  <si>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</si>
  <si>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</si>
  <si>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</si>
  <si>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</si>
  <si>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</si>
  <si>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</si>
  <si>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</si>
  <si>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</si>
  <si>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</si>
  <si>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</si>
  <si>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</si>
  <si>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</si>
  <si>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</si>
  <si>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</si>
  <si>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</si>
  <si>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</si>
  <si>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</si>
  <si>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</si>
  <si>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</si>
  <si>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地方交付税</t>
  </si>
  <si>
    <t>決算額</t>
  </si>
  <si>
    <t>経常経費充当一般財源等</t>
  </si>
  <si>
    <t>経常収支比率</t>
    <rPh sb="0" eb="2">
      <t>ケイジョウ</t>
    </rPh>
    <rPh sb="2" eb="4">
      <t>シュウシ</t>
    </rPh>
    <rPh sb="4" eb="6">
      <t>ヒリツ</t>
    </rPh>
    <phoneticPr fontId="20"/>
  </si>
  <si>
    <t>旧法による税</t>
  </si>
  <si>
    <t>合計</t>
  </si>
  <si>
    <t>分担金・負担金</t>
  </si>
  <si>
    <t>使用料</t>
  </si>
  <si>
    <t>令和3年度</t>
    <rPh sb="0" eb="2">
      <t>レイワ</t>
    </rPh>
    <rPh sb="3" eb="5">
      <t>ネンド</t>
    </rPh>
    <phoneticPr fontId="5"/>
  </si>
  <si>
    <t>手数料</t>
  </si>
  <si>
    <t>国庫支出金</t>
  </si>
  <si>
    <t>国有提供交付金(特別区財調交付金)</t>
  </si>
  <si>
    <t>都道府県支出金</t>
  </si>
  <si>
    <t>財産収入</t>
  </si>
  <si>
    <t>寄附金</t>
  </si>
  <si>
    <t>繰入金</t>
  </si>
  <si>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</si>
  <si>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</si>
  <si>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</si>
  <si>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</si>
  <si>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</si>
  <si>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</si>
  <si>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(2)各会計、関係団体の財政状況及び健全化判断比率（市町村）</t>
    <rPh sb="26" eb="29">
      <t>シチョウソン</t>
    </rPh>
    <phoneticPr fontId="5"/>
  </si>
  <si>
    <t>令和3年度</t>
  </si>
  <si>
    <t>埼玉県越谷市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</si>
  <si>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</si>
  <si>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</si>
  <si>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</si>
  <si>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</si>
  <si>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</si>
  <si>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</si>
  <si>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</si>
  <si>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</si>
  <si>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</si>
  <si>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</si>
  <si>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</si>
  <si>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</si>
  <si>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</si>
  <si>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</si>
  <si>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</si>
  <si>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</si>
  <si>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</si>
  <si>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</si>
  <si>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</si>
  <si>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</si>
  <si>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</si>
  <si>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</si>
  <si>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</si>
  <si>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</si>
  <si>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</si>
  <si>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</si>
  <si>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</si>
  <si>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</si>
  <si>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</si>
  <si>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</si>
  <si>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</si>
  <si>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</si>
  <si>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</si>
  <si>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</si>
  <si>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</si>
  <si>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</si>
  <si>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</si>
  <si>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</si>
  <si>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</si>
  <si>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</si>
  <si>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</si>
  <si>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</si>
  <si>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公共下水道事業会計</t>
    <phoneticPr fontId="5"/>
  </si>
  <si>
    <t>都市計画事業東越谷土地区画整理事業費特別会計</t>
    <phoneticPr fontId="5"/>
  </si>
  <si>
    <t>法非適用企業</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</si>
  <si>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</si>
  <si>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</si>
  <si>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</si>
  <si>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</si>
  <si>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</si>
  <si>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</si>
  <si>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</si>
  <si>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</si>
  <si>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</si>
  <si>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</si>
  <si>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</si>
  <si>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</si>
  <si>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</si>
  <si>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</si>
  <si>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</si>
  <si>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</si>
  <si>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</si>
  <si>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</si>
  <si>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</si>
  <si>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</si>
  <si>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</si>
  <si>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</si>
  <si>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</si>
  <si>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</si>
  <si>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</si>
  <si>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</si>
  <si>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</si>
  <si>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</si>
  <si>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</si>
  <si>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</si>
  <si>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</si>
  <si>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</si>
  <si>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</si>
  <si>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</si>
  <si>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</si>
  <si>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</si>
  <si>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</si>
  <si>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</si>
  <si>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</si>
  <si>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</si>
  <si>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</si>
  <si>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</si>
  <si>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</si>
  <si>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</si>
  <si>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</si>
  <si>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</si>
  <si>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</si>
  <si>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</si>
  <si>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</si>
  <si>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</si>
  <si>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</si>
  <si>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</si>
  <si>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</si>
  <si>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</si>
  <si>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</si>
  <si>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</si>
  <si>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</si>
  <si>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</si>
  <si>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</si>
  <si>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</si>
  <si>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</si>
  <si>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</si>
  <si>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</si>
  <si>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</si>
  <si>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</si>
  <si>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</si>
  <si>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</si>
  <si>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</si>
  <si>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</si>
  <si>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</si>
  <si>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</si>
  <si>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都市計画事業七左第一土地区画整理事業費特別会計</t>
    <phoneticPr fontId="5"/>
  </si>
  <si>
    <t>(Ｆ)</t>
    <phoneticPr fontId="5"/>
  </si>
  <si>
    <t>都市計画事業東越谷土地区画整理事業費特別会計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</si>
  <si>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</si>
  <si>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</si>
  <si>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</si>
  <si>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</si>
  <si>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</si>
  <si>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</si>
  <si>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</si>
  <si>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</si>
  <si>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</si>
  <si>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</si>
  <si>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</si>
  <si>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</si>
  <si>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</si>
  <si>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</si>
  <si>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</si>
  <si>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</si>
  <si>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</si>
  <si>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</si>
  <si>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</si>
  <si>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</si>
  <si>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</si>
  <si>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</si>
  <si>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</si>
  <si>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</si>
  <si>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</si>
  <si>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</si>
  <si>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</si>
  <si>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</si>
  <si>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</si>
  <si>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</si>
  <si>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</si>
  <si>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</si>
  <si>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</si>
  <si>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</si>
  <si>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</si>
  <si>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</si>
  <si>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</si>
  <si>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</si>
  <si>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</si>
  <si>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</si>
  <si>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</si>
  <si>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</si>
  <si>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</si>
  <si>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</si>
  <si>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</si>
  <si>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</si>
  <si>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</si>
  <si>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</si>
  <si>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</si>
  <si>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</si>
  <si>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</si>
  <si>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</si>
  <si>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</si>
  <si>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</si>
  <si>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</si>
  <si>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</si>
  <si>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</si>
  <si>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</si>
  <si>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</si>
  <si>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</si>
  <si>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</si>
  <si>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</si>
  <si>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</si>
  <si>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</si>
  <si>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</si>
  <si>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</si>
  <si>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</si>
  <si>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</si>
  <si>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</si>
  <si>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</si>
  <si>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</si>
  <si>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</si>
  <si>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</si>
  <si>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</si>
  <si>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</si>
  <si>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</si>
  <si>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</si>
  <si>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</si>
  <si>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</si>
  <si>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</si>
  <si>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</si>
  <si>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</si>
  <si>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</si>
  <si>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</si>
  <si>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</si>
  <si>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</si>
  <si>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</si>
  <si>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介護保険特別会計</t>
  </si>
  <si>
    <t>病院事業会計</t>
  </si>
  <si>
    <t>国民健康保険特別会計</t>
  </si>
  <si>
    <t>公共下水道事業会計</t>
  </si>
  <si>
    <t>都市計画事業西大袋土地区画整理事業費特別会計</t>
  </si>
  <si>
    <t>都市計画事業七左第一土地区画整理事業費特別会計</t>
  </si>
  <si>
    <t>都市計画事業東越谷土地区画整理事業費特別会計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</si>
  <si>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</si>
  <si>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</si>
  <si>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</si>
  <si>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</si>
  <si>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</si>
  <si>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</si>
  <si>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</si>
  <si>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</si>
  <si>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東埼玉資源環境組合</t>
    <rPh sb="0" eb="3">
      <t>ヒガシサイタマ</t>
    </rPh>
    <rPh sb="3" eb="5">
      <t>シゲン</t>
    </rPh>
    <rPh sb="5" eb="7">
      <t>カンキョウ</t>
    </rPh>
    <rPh sb="7" eb="9">
      <t>クミアイ</t>
    </rPh>
    <phoneticPr fontId="2"/>
  </si>
  <si>
    <t>東埼玉資源環境組合会計</t>
    <rPh sb="9" eb="11">
      <t>カイケイ</t>
    </rPh>
    <phoneticPr fontId="2"/>
  </si>
  <si>
    <t>越谷・松伏水道企業団</t>
    <rPh sb="0" eb="2">
      <t>コシガヤ</t>
    </rPh>
    <rPh sb="3" eb="5">
      <t>マツブシ</t>
    </rPh>
    <rPh sb="5" eb="7">
      <t>スイドウ</t>
    </rPh>
    <rPh sb="7" eb="9">
      <t>キギョウ</t>
    </rPh>
    <rPh sb="9" eb="10">
      <t>ダン</t>
    </rPh>
    <phoneticPr fontId="2"/>
  </si>
  <si>
    <t>越谷・松伏水道企業団事業会計</t>
    <rPh sb="10" eb="12">
      <t>ジギョウ</t>
    </rPh>
    <rPh sb="12" eb="14">
      <t>カイケイ</t>
    </rPh>
    <phoneticPr fontId="2"/>
  </si>
  <si>
    <t>埼玉県都市競艇組合</t>
    <rPh sb="0" eb="3">
      <t>サ</t>
    </rPh>
    <rPh sb="3" eb="5">
      <t>トシ</t>
    </rPh>
    <rPh sb="5" eb="7">
      <t>キョウテイ</t>
    </rPh>
    <rPh sb="7" eb="9">
      <t>クミアイ</t>
    </rPh>
    <phoneticPr fontId="2"/>
  </si>
  <si>
    <t>モーターボート競走事業会計</t>
    <rPh sb="7" eb="9">
      <t>キョウソウ</t>
    </rPh>
    <rPh sb="9" eb="11">
      <t>ジギョウ</t>
    </rPh>
    <rPh sb="11" eb="13">
      <t>カイケイ</t>
    </rPh>
    <phoneticPr fontId="2"/>
  </si>
  <si>
    <t>埼玉県後期高齢者医療広域連合</t>
    <rPh sb="0" eb="3">
      <t>サ</t>
    </rPh>
    <rPh sb="3" eb="5">
      <t>コウキ</t>
    </rPh>
    <rPh sb="5" eb="8">
      <t>コウレイシャ</t>
    </rPh>
    <rPh sb="8" eb="10">
      <t>イリョウ</t>
    </rPh>
    <rPh sb="10" eb="14">
      <t>コウイキレンゴウ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</si>
  <si>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</si>
  <si>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</si>
  <si>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</si>
  <si>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</si>
  <si>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アヤ</t>
    </rPh>
    <rPh sb="2" eb="3">
      <t>クニ</t>
    </rPh>
    <rPh sb="7" eb="8">
      <t>ヒト</t>
    </rPh>
    <rPh sb="11" eb="13">
      <t>コウイキ</t>
    </rPh>
    <rPh sb="13" eb="15">
      <t>レンゴウ</t>
    </rPh>
    <phoneticPr fontId="2"/>
  </si>
  <si>
    <t>越谷市施設管理公社</t>
    <rPh sb="0" eb="2">
      <t>コシガヤ</t>
    </rPh>
    <rPh sb="2" eb="3">
      <t>シ</t>
    </rPh>
    <rPh sb="3" eb="5">
      <t>シセツ</t>
    </rPh>
    <rPh sb="5" eb="7">
      <t>カンリ</t>
    </rPh>
    <rPh sb="7" eb="8">
      <t>オオヤケ</t>
    </rPh>
    <rPh sb="8" eb="9">
      <t>シャ</t>
    </rPh>
    <phoneticPr fontId="2"/>
  </si>
  <si>
    <t>〇</t>
  </si>
  <si>
    <t>越谷市土地開発公社</t>
    <rPh sb="0" eb="2">
      <t>コシガヤ</t>
    </rPh>
    <rPh sb="2" eb="3">
      <t>シ</t>
    </rPh>
    <rPh sb="3" eb="5">
      <t>トチ</t>
    </rPh>
    <rPh sb="5" eb="7">
      <t>カイハツ</t>
    </rPh>
    <rPh sb="7" eb="9">
      <t>コウシャ</t>
    </rPh>
    <phoneticPr fontId="2"/>
  </si>
  <si>
    <t>埼玉県東部流通センター</t>
    <rPh sb="0" eb="3">
      <t>サイタマケン</t>
    </rPh>
    <rPh sb="3" eb="5">
      <t>トウブ</t>
    </rPh>
    <rPh sb="5" eb="7">
      <t>リュウツウ</t>
    </rPh>
    <phoneticPr fontId="2"/>
  </si>
  <si>
    <t>パルテきたこし</t>
  </si>
  <si>
    <t xml:space="preserve">※8：職員の状況については、令和3年地方公務員給与実態調査に基づいている。 </t>
  </si>
  <si>
    <t>失業対策事業費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</si>
  <si>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</si>
  <si>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</si>
  <si>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
  </si>
  <si>
    <t>　うち単独</t>
  </si>
  <si>
    <t>(注釈)</t>
    <rPh sb="1" eb="2">
      <t>チュウ</t>
    </rPh>
    <rPh sb="2" eb="3">
      <t>シャク</t>
    </rPh>
    <phoneticPr fontId="2"/>
  </si>
  <si>
    <t>　うち補助</t>
  </si>
  <si>
    <t>普通建設事業費</t>
  </si>
  <si>
    <t>内訳</t>
    <rPh sb="0" eb="2">
      <t>ウチワケ</t>
    </rPh>
    <phoneticPr fontId="2"/>
  </si>
  <si>
    <t>歳入合計</t>
  </si>
  <si>
    <t>　　うち人件費</t>
  </si>
  <si>
    <t>　うち臨時財政対策債</t>
  </si>
  <si>
    <t>投資的経費計</t>
    <rPh sb="5" eb="6">
      <t>ケイ</t>
    </rPh>
    <phoneticPr fontId="2"/>
  </si>
  <si>
    <t>保険給付費</t>
  </si>
  <si>
    <t>その他</t>
  </si>
  <si>
    <t>　うち猶予特例債</t>
  </si>
  <si>
    <t>　前年度繰上充用金</t>
  </si>
  <si>
    <t>国民健康保険</t>
  </si>
  <si>
    <t>　投資・出資金・貸付金</t>
  </si>
  <si>
    <t>保険税(料)収入額</t>
  </si>
  <si>
    <t>被保険者
1人当り</t>
  </si>
  <si>
    <t>宅地造成</t>
  </si>
  <si>
    <t>　積立金</t>
  </si>
  <si>
    <t>上水道</t>
  </si>
  <si>
    <t>　繰出金</t>
  </si>
  <si>
    <t>病院</t>
  </si>
  <si>
    <t>　　うち一部事務組合負担金</t>
  </si>
  <si>
    <t>再差引収支</t>
    <rPh sb="0" eb="1">
      <t>サイ</t>
    </rPh>
    <rPh sb="1" eb="3">
      <t>サシヒキ</t>
    </rPh>
    <rPh sb="3" eb="5">
      <t>シュウシ</t>
    </rPh>
    <phoneticPr fontId="2"/>
  </si>
  <si>
    <t>下水道</t>
  </si>
  <si>
    <t>　補助費等</t>
    <rPh sb="1" eb="3">
      <t>ホジョ</t>
    </rPh>
    <rPh sb="3" eb="4">
      <t>ヒ</t>
    </rPh>
    <rPh sb="4" eb="5">
      <t>トウ</t>
    </rPh>
    <phoneticPr fontId="2"/>
  </si>
  <si>
    <t>実質収支</t>
    <rPh sb="0" eb="2">
      <t>ジッシツ</t>
    </rPh>
    <rPh sb="2" eb="4">
      <t>シュウシ</t>
    </rPh>
    <phoneticPr fontId="2"/>
  </si>
  <si>
    <t>　維持補修費</t>
  </si>
  <si>
    <t>国民健康保険事業会計の状況</t>
    <rPh sb="0" eb="2">
      <t>コクミン</t>
    </rPh>
    <rPh sb="2" eb="4">
      <t>ケンコウ</t>
    </rPh>
    <rPh sb="4" eb="6">
      <t>ホケン</t>
    </rPh>
    <rPh sb="6" eb="8">
      <t>ジギョウ</t>
    </rPh>
    <rPh sb="8" eb="10">
      <t>カイケイ</t>
    </rPh>
    <rPh sb="11" eb="13">
      <t>ジョウキョウ</t>
    </rPh>
    <phoneticPr fontId="2"/>
  </si>
  <si>
    <t>公営事業等への繰出</t>
    <rPh sb="0" eb="2">
      <t>コウエイ</t>
    </rPh>
    <rPh sb="2" eb="4">
      <t>ジギョウ</t>
    </rPh>
    <rPh sb="4" eb="5">
      <t>トウ</t>
    </rPh>
    <rPh sb="7" eb="9">
      <t>クリダ</t>
    </rPh>
    <phoneticPr fontId="2"/>
  </si>
  <si>
    <t>　物件費</t>
  </si>
  <si>
    <t>その他の経費</t>
    <rPh sb="2" eb="3">
      <t>タ</t>
    </rPh>
    <rPh sb="4" eb="6">
      <t>ケイヒ</t>
    </rPh>
    <phoneticPr fontId="2"/>
  </si>
  <si>
    <t>純固定資産税</t>
    <rPh sb="0" eb="1">
      <t>ジュン</t>
    </rPh>
    <rPh sb="1" eb="3">
      <t>コテイ</t>
    </rPh>
    <rPh sb="3" eb="6">
      <t>シサンゼイ</t>
    </rPh>
    <phoneticPr fontId="2"/>
  </si>
  <si>
    <t>一時借入金利子</t>
  </si>
  <si>
    <t>市町村民税</t>
    <rPh sb="0" eb="3">
      <t>シチョウソン</t>
    </rPh>
    <rPh sb="3" eb="4">
      <t>ミン</t>
    </rPh>
    <rPh sb="4" eb="5">
      <t>ゼイ</t>
    </rPh>
    <phoneticPr fontId="2"/>
  </si>
  <si>
    <t>・計</t>
  </si>
  <si>
    <t>　うち利子</t>
  </si>
  <si>
    <t>合計</t>
    <rPh sb="0" eb="2">
      <t>ゴウケイ</t>
    </rPh>
    <phoneticPr fontId="2"/>
  </si>
  <si>
    <t>現年</t>
    <rPh sb="0" eb="1">
      <t>ゲン</t>
    </rPh>
    <rPh sb="1" eb="2">
      <t>ネン</t>
    </rPh>
    <phoneticPr fontId="2"/>
  </si>
  <si>
    <t>徴収率
(％)</t>
    <rPh sb="0" eb="2">
      <t>チョウシュウ</t>
    </rPh>
    <rPh sb="2" eb="3">
      <t>リツ</t>
    </rPh>
    <phoneticPr fontId="2"/>
  </si>
  <si>
    <t>　うち元金</t>
  </si>
  <si>
    <t>令和2年度</t>
    <rPh sb="0" eb="2">
      <t>レイワ</t>
    </rPh>
    <rPh sb="3" eb="5">
      <t>ネンド</t>
    </rPh>
    <rPh sb="4" eb="5">
      <t>ド</t>
    </rPh>
    <phoneticPr fontId="2"/>
  </si>
  <si>
    <t>令和3年度</t>
    <rPh sb="0" eb="2">
      <t>レイワ</t>
    </rPh>
    <rPh sb="3" eb="5">
      <t>ネンド</t>
    </rPh>
    <phoneticPr fontId="2"/>
  </si>
  <si>
    <t>　公債費</t>
  </si>
  <si>
    <t>交通安全対策特別交付金</t>
  </si>
  <si>
    <t>　扶助費</t>
  </si>
  <si>
    <t>(一般財源計)</t>
  </si>
  <si>
    <t>　　うち職員給</t>
    <rPh sb="4" eb="6">
      <t>ショクイン</t>
    </rPh>
    <rPh sb="6" eb="7">
      <t>キュウ</t>
    </rPh>
    <phoneticPr fontId="2"/>
  </si>
  <si>
    <t>　震災復興特別交付税</t>
  </si>
  <si>
    <t>　人件費</t>
  </si>
  <si>
    <t>　法定外目的税</t>
  </si>
  <si>
    <t>　特別交付税</t>
  </si>
  <si>
    <t>義務的経費計</t>
    <rPh sb="0" eb="3">
      <t>ギムテキ</t>
    </rPh>
    <rPh sb="3" eb="5">
      <t>ケイヒ</t>
    </rPh>
    <rPh sb="5" eb="6">
      <t>ケイ</t>
    </rPh>
    <phoneticPr fontId="2"/>
  </si>
  <si>
    <t>　　水利地益税等</t>
  </si>
  <si>
    <t>　普通交付税</t>
  </si>
  <si>
    <t>充当一般財源等</t>
  </si>
  <si>
    <t>構成比</t>
  </si>
  <si>
    <t>　　都市計画税</t>
  </si>
  <si>
    <t>性質別歳出の状況（単位 千円・％）</t>
    <rPh sb="0" eb="2">
      <t>セイシツ</t>
    </rPh>
    <phoneticPr fontId="2"/>
  </si>
  <si>
    <t>　　事業所税</t>
  </si>
  <si>
    <t>　新型コロナウイルス感染症対策地方税減収補塡特別交付金</t>
  </si>
  <si>
    <t>　　入湯税</t>
  </si>
  <si>
    <t>　法定目的税</t>
  </si>
  <si>
    <t>前年度繰上充用金</t>
  </si>
  <si>
    <t>　個人住民税減収補塡特例交付金</t>
  </si>
  <si>
    <t>　法定外普通税</t>
  </si>
  <si>
    <t>　　特別土地保有税</t>
  </si>
  <si>
    <t>法人事業税交付金</t>
  </si>
  <si>
    <t>　　鉱産税</t>
  </si>
  <si>
    <t>自動車税環境性能割交付金</t>
  </si>
  <si>
    <t>　　市町村たばこ税</t>
  </si>
  <si>
    <t>　　軽自動車税</t>
  </si>
  <si>
    <t>　　　うち純固定資産税</t>
  </si>
  <si>
    <t>　　固定資産税</t>
  </si>
  <si>
    <t>　　　法人税割</t>
  </si>
  <si>
    <t>　　　法人均等割</t>
  </si>
  <si>
    <t>分離課税所得割交付金</t>
  </si>
  <si>
    <t>　　　所得割</t>
  </si>
  <si>
    <t>　　　個人均等割</t>
  </si>
  <si>
    <t>　　市町村民税</t>
  </si>
  <si>
    <t>　法定普通税</t>
  </si>
  <si>
    <t>地方譲与税</t>
  </si>
  <si>
    <t>(A)のうち充当一般財源等</t>
    <rPh sb="6" eb="8">
      <t>ジュウトウ</t>
    </rPh>
    <rPh sb="8" eb="10">
      <t>イッパン</t>
    </rPh>
    <rPh sb="10" eb="12">
      <t>ザイゲン</t>
    </rPh>
    <rPh sb="12" eb="13">
      <t>ナド</t>
    </rPh>
    <phoneticPr fontId="2"/>
  </si>
  <si>
    <t>(A)のうち普通建設事業費</t>
    <rPh sb="6" eb="8">
      <t>フツウ</t>
    </rPh>
    <rPh sb="8" eb="10">
      <t>ケンセツ</t>
    </rPh>
    <rPh sb="10" eb="13">
      <t>ジギョウヒ</t>
    </rPh>
    <phoneticPr fontId="2"/>
  </si>
  <si>
    <t>構成比</t>
    <rPh sb="0" eb="3">
      <t>コウセイヒ</t>
    </rPh>
    <phoneticPr fontId="2"/>
  </si>
  <si>
    <t>決算額 (A)</t>
    <rPh sb="0" eb="2">
      <t>ケッサン</t>
    </rPh>
    <rPh sb="2" eb="3">
      <t>ガク</t>
    </rPh>
    <phoneticPr fontId="2"/>
  </si>
  <si>
    <t>目的別歳出の状況（単位 千円・％）</t>
  </si>
  <si>
    <t>超過課税分</t>
    <rPh sb="0" eb="2">
      <t>チョウカ</t>
    </rPh>
    <rPh sb="2" eb="4">
      <t>カゼイ</t>
    </rPh>
    <rPh sb="4" eb="5">
      <t>ブン</t>
    </rPh>
    <phoneticPr fontId="2"/>
  </si>
  <si>
    <t>収入済額</t>
    <rPh sb="0" eb="2">
      <t>シュウニュウ</t>
    </rPh>
    <rPh sb="2" eb="3">
      <t>スミ</t>
    </rPh>
    <rPh sb="3" eb="4">
      <t>ガク</t>
    </rPh>
    <phoneticPr fontId="2"/>
  </si>
  <si>
    <t>経常一般財源等</t>
    <rPh sb="0" eb="2">
      <t>ケイジョウ</t>
    </rPh>
    <rPh sb="2" eb="4">
      <t>イッパン</t>
    </rPh>
    <rPh sb="4" eb="7">
      <t>ザイゲントウ</t>
    </rPh>
    <phoneticPr fontId="2"/>
  </si>
  <si>
    <t>決算額</t>
    <rPh sb="0" eb="2">
      <t>ケッサン</t>
    </rPh>
    <rPh sb="2" eb="3">
      <t>ガク</t>
    </rPh>
    <phoneticPr fontId="2"/>
  </si>
  <si>
    <t>区分</t>
    <rPh sb="0" eb="2">
      <t>クブン</t>
    </rPh>
    <phoneticPr fontId="2"/>
  </si>
  <si>
    <t>歳出の状況（単位 千円・％）</t>
  </si>
  <si>
    <t>地方税の状況（単位 千円・％）</t>
    <rPh sb="0" eb="2">
      <t>チホウ</t>
    </rPh>
    <rPh sb="2" eb="3">
      <t>ゼイ</t>
    </rPh>
    <rPh sb="4" eb="6">
      <t>ジョウキョウ</t>
    </rPh>
    <rPh sb="7" eb="9">
      <t>タンイ</t>
    </rPh>
    <rPh sb="10" eb="12">
      <t>センエン</t>
    </rPh>
    <phoneticPr fontId="2"/>
  </si>
  <si>
    <t>歳入の状況（単位 千円・％）</t>
    <rPh sb="0" eb="2">
      <t>サイニュウ</t>
    </rPh>
    <rPh sb="3" eb="5">
      <t>ジョウキョウ</t>
    </rPh>
    <rPh sb="6" eb="8">
      <t>タンイ</t>
    </rPh>
    <rPh sb="9" eb="11">
      <t>センエン</t>
    </rPh>
    <phoneticPr fontId="2"/>
  </si>
  <si>
    <t>(1) 普通会計の状況（市町村）</t>
    <rPh sb="4" eb="6">
      <t>フツウ</t>
    </rPh>
    <rPh sb="6" eb="8">
      <t>カイケイ</t>
    </rPh>
    <rPh sb="9" eb="11">
      <t>ジョウキョウ</t>
    </rPh>
    <rPh sb="12" eb="15">
      <t>シチョウソン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</si>
  <si>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</si>
  <si>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</si>
  <si>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</si>
  <si>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</si>
  <si>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</si>
  <si>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</si>
  <si>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</si>
  <si>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</si>
  <si>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</si>
  <si>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r>
      <t>　本市では過去に急速な人口増に対応するため、下水道をはじめとした都市基盤整備を急ピッチで進める必要があったことから、多額の借入を行ったが、通常債の借入抑制や公的資金補償金免除繰上償還の活用等、借入残高の減少に努めている。将来負担比率は令和2年度に比べ、7.1ポイント減少しており、</t>
    </r>
    <r>
      <rPr>
        <sz val="11"/>
        <rFont val="ＭＳ Ｐゴシック"/>
        <family val="3"/>
        <charset val="128"/>
      </rPr>
      <t>充当可能基金額や標準財政規模が増加したことが主な要因</t>
    </r>
    <r>
      <rPr>
        <sz val="11"/>
        <color indexed="8"/>
        <rFont val="ＭＳ Ｐゴシック"/>
        <family val="3"/>
        <charset val="128"/>
      </rPr>
      <t>であるが、令和2年度に引き続き、類似団体を下回っている。一方、有形固定資産減価償却率については、人口の急増に伴い、昭和40～50年代に建設された小中学校等の公共施設が多く残っていることなどから、類似団体と比較して高い数値となっており、減価償却累計額や</t>
    </r>
    <r>
      <rPr>
        <sz val="11"/>
        <rFont val="ＭＳ Ｐゴシック"/>
        <family val="3"/>
        <charset val="128"/>
      </rPr>
      <t>新本庁舎の建設に伴う建設仮勘定の増加により</t>
    </r>
    <r>
      <rPr>
        <sz val="11"/>
        <color indexed="8"/>
        <rFont val="ＭＳ Ｐゴシック"/>
        <family val="3"/>
        <charset val="128"/>
      </rPr>
      <t>、1.0ポイントの増加となっている。</t>
    </r>
    <rPh sb="133" eb="135">
      <t>ゲンショウ</t>
    </rPh>
    <rPh sb="140" eb="144">
      <t>ジュウトウカノウ</t>
    </rPh>
    <rPh sb="144" eb="147">
      <t>キキンガク</t>
    </rPh>
    <rPh sb="148" eb="154">
      <t>ヒョウジュンザイセイキボ</t>
    </rPh>
    <rPh sb="155" eb="157">
      <t>ゾウカ</t>
    </rPh>
    <rPh sb="164" eb="166">
      <t>ヨウイン</t>
    </rPh>
    <rPh sb="301" eb="306">
      <t>ケンセツカリカンジョウ</t>
    </rPh>
    <rPh sb="307" eb="309">
      <t>ゾウカ</t>
    </rPh>
    <rPh sb="321" eb="323">
      <t>ゾウカ</t>
    </rPh>
    <phoneticPr fontId="5"/>
  </si>
  <si>
    <r>
      <t>　本市では土地開発公社について、平成13年度から25年度までの「第一次越谷市土地開発公社経営健全化計画」に引き続き、現在は平成26年度から令和5年度までを計画期間とした「第二次土地開発公社経営健全化計画」に基づき、経営健全化に取り組んでいる。その中で、平成23年度決算では土地開発公社に係る新たな債務負担の設定等に伴い、債務負担行為に基づく支出予定額が増（前年度比+32億6,807万8千円）となり、以降も将来負担比率が類似団体に比較して高い状況となっていた。しかし、通常債の借入を毎年度原則50億円以下に抑制し、後年度の財政負担の軽減に努めたことから7.1ポイント減少し、令和2年度に引き続き、類似団体を下回っている。実質公債費比率については、</t>
    </r>
    <r>
      <rPr>
        <sz val="11"/>
        <rFont val="ＭＳ Ｐゴシック"/>
        <family val="3"/>
        <charset val="128"/>
      </rPr>
      <t>分子となる「元利・準元利償還金」が減少し、分母となる標準財政規模が前年度に比べ増加したことなどにより</t>
    </r>
    <r>
      <rPr>
        <sz val="11"/>
        <color indexed="8"/>
        <rFont val="ＭＳ Ｐゴシック"/>
        <family val="3"/>
        <charset val="128"/>
      </rPr>
      <t>0.9ポイント減少となったが、類似団体と比較して高い数値となっている。</t>
    </r>
    <rPh sb="283" eb="285">
      <t>ゲンショウ</t>
    </rPh>
    <rPh sb="340" eb="342">
      <t>ゲンショウ</t>
    </rPh>
    <rPh sb="344" eb="346">
      <t>ブンボ</t>
    </rPh>
    <rPh sb="349" eb="355">
      <t>ヒョウジュンザイセイキボ</t>
    </rPh>
    <rPh sb="362" eb="364">
      <t>ゾウカ</t>
    </rPh>
    <rPh sb="380" eb="38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</si>
</sst>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pplyAlignment="1">
      <alignment vertical="center"/>
    </xf>
    <xf numFmtId="0" fontId="20" fillId="0" borderId="0" xfId="11" applyFont="1" applyFill="1" applyAlignment="1">
      <alignment vertical="center"/>
    </xf>
    <xf numFmtId="0" fontId="20" fillId="0" borderId="12" xfId="11" applyFont="1" applyBorder="1" applyAlignment="1">
      <alignment vertical="center"/>
    </xf>
    <xf numFmtId="0" fontId="20" fillId="0" borderId="54" xfId="11" applyFont="1" applyBorder="1" applyAlignment="1">
      <alignment vertical="center"/>
    </xf>
    <xf numFmtId="49" fontId="20" fillId="0" borderId="0" xfId="11" applyNumberFormat="1" applyFont="1" applyFill="1" applyAlignment="1">
      <alignment vertical="center"/>
    </xf>
    <xf numFmtId="0" fontId="31" fillId="0" borderId="0" xfId="11" applyFont="1" applyAlignment="1">
      <alignment vertical="center"/>
    </xf>
    <xf numFmtId="49" fontId="20" fillId="0" borderId="0" xfId="11" applyNumberFormat="1" applyFont="1" applyAlignment="1">
      <alignment vertical="center"/>
    </xf>
    <xf numFmtId="49" fontId="30" fillId="0" borderId="0" xfId="11" applyNumberFormat="1" applyFont="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pplyAlignment="1">
      <alignment vertical="center"/>
    </xf>
    <xf numFmtId="0" fontId="20" fillId="0" borderId="40" xfId="11" applyFont="1" applyFill="1" applyBorder="1" applyAlignment="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vertical="center"/>
    </xf>
    <xf numFmtId="0" fontId="20" fillId="0" borderId="0" xfId="11" applyFont="1" applyFill="1" applyBorder="1" applyAlignment="1">
      <alignment vertical="center"/>
    </xf>
    <xf numFmtId="0" fontId="20" fillId="0" borderId="38" xfId="11" applyFont="1" applyFill="1" applyBorder="1" applyAlignment="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vertical="center"/>
    </xf>
    <xf numFmtId="0" fontId="20" fillId="0" borderId="12" xfId="11" applyFont="1" applyFill="1" applyBorder="1" applyAlignment="1">
      <alignment vertical="center"/>
    </xf>
    <xf numFmtId="0" fontId="20" fillId="0" borderId="48" xfId="11" applyFont="1" applyFill="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pplyAlignment="1">
      <alignment vertical="center"/>
    </xf>
    <xf numFmtId="0" fontId="26" fillId="0" borderId="0" xfId="11" applyFont="1" applyBorder="1" applyAlignment="1">
      <alignment vertical="center"/>
    </xf>
    <xf numFmtId="0" fontId="26" fillId="0" borderId="38" xfId="11" applyFont="1" applyBorder="1" applyAlignment="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pplyAlignment="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FCEB-4E65-8D0F-FCCB47D815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34644</c:v>
                </c:pt>
                <c:pt idx="1">
                  <c:v>22263</c:v>
                </c:pt>
                <c:pt idx="2">
                  <c:v>26952</c:v>
                </c:pt>
                <c:pt idx="3">
                  <c:v>54782</c:v>
                </c:pt>
                <c:pt idx="4">
                  <c:v>24047</c:v>
                </c:pt>
              </c:numCache>
            </c:numRef>
          </c:val>
          <c:smooth val="0"/>
          <c:extLst>
            <c:ext xmlns:c16="http://schemas.microsoft.com/office/drawing/2014/chart" uri="{C3380CC4-5D6E-409C-BE32-E72D297353CC}">
              <c16:uniqueId val="{00000001-FCEB-4E65-8D0F-FCCB47D815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8.65</c:v>
                </c:pt>
                <c:pt idx="1">
                  <c:v>8.5</c:v>
                </c:pt>
                <c:pt idx="2">
                  <c:v>8.7100000000000009</c:v>
                </c:pt>
                <c:pt idx="3">
                  <c:v>10.35</c:v>
                </c:pt>
                <c:pt idx="4">
                  <c:v>17.09</c:v>
                </c:pt>
              </c:numCache>
            </c:numRef>
          </c:val>
          <c:extLst>
            <c:ext xmlns:c16="http://schemas.microsoft.com/office/drawing/2014/chart" uri="{C3380CC4-5D6E-409C-BE32-E72D297353CC}">
              <c16:uniqueId val="{00000000-F580-407C-82FA-F123430A56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6.8</c:v>
                </c:pt>
                <c:pt idx="1">
                  <c:v>10.39</c:v>
                </c:pt>
                <c:pt idx="2">
                  <c:v>10.88</c:v>
                </c:pt>
                <c:pt idx="3">
                  <c:v>10.01</c:v>
                </c:pt>
                <c:pt idx="4">
                  <c:v>13.01</c:v>
                </c:pt>
              </c:numCache>
            </c:numRef>
          </c:val>
          <c:extLst>
            <c:ext xmlns:c16="http://schemas.microsoft.com/office/drawing/2014/chart" uri="{C3380CC4-5D6E-409C-BE32-E72D297353CC}">
              <c16:uniqueId val="{00000001-F580-407C-82FA-F123430A56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c:v>
                </c:pt>
                <c:pt idx="1">
                  <c:v>3.62</c:v>
                </c:pt>
                <c:pt idx="2">
                  <c:v>0.94</c:v>
                </c:pt>
                <c:pt idx="3">
                  <c:v>1.42</c:v>
                </c:pt>
                <c:pt idx="4">
                  <c:v>10.87</c:v>
                </c:pt>
              </c:numCache>
            </c:numRef>
          </c:val>
          <c:smooth val="0"/>
          <c:extLst>
            <c:ext xmlns:c16="http://schemas.microsoft.com/office/drawing/2014/chart" uri="{C3380CC4-5D6E-409C-BE32-E72D297353CC}">
              <c16:uniqueId val="{00000002-F580-407C-82FA-F123430A56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1.05</c:v>
                </c:pt>
                <c:pt idx="2">
                  <c:v>#N/A</c:v>
                </c:pt>
                <c:pt idx="3">
                  <c:v>0.94</c:v>
                </c:pt>
                <c:pt idx="4">
                  <c:v>#N/A</c:v>
                </c:pt>
                <c:pt idx="5">
                  <c:v>0.95</c:v>
                </c:pt>
                <c:pt idx="6">
                  <c:v>#N/A</c:v>
                </c:pt>
                <c:pt idx="7">
                  <c:v>0.06</c:v>
                </c:pt>
                <c:pt idx="8">
                  <c:v>#N/A</c:v>
                </c:pt>
                <c:pt idx="9">
                  <c:v>0.06</c:v>
                </c:pt>
              </c:numCache>
            </c:numRef>
          </c:val>
          <c:extLst>
            <c:ext xmlns:c16="http://schemas.microsoft.com/office/drawing/2014/chart" uri="{C3380CC4-5D6E-409C-BE32-E72D297353CC}">
              <c16:uniqueId val="{00000000-B30A-48F2-8C74-09B3A47E3D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0A-48F2-8C74-09B3A47E3D95}"/>
            </c:ext>
          </c:extLst>
        </c:ser>
        <c:ser>
          <c:idx val="2"/>
          <c:order val="2"/>
          <c:tx>
            <c:strRef>
              <c:f>データシート!$A$29</c:f>
              <c:strCache>
                <c:ptCount val="1"/>
                <c:pt idx="0">
                  <c:v>都市計画事業東越谷土地区画整理事業費特別会計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0.23</c:v>
                </c:pt>
                <c:pt idx="2">
                  <c:v>#N/A</c:v>
                </c:pt>
                <c:pt idx="3">
                  <c:v>0.12</c:v>
                </c:pt>
                <c:pt idx="4">
                  <c:v>#N/A</c:v>
                </c:pt>
                <c:pt idx="5">
                  <c:v>0.14000000000000001</c:v>
                </c:pt>
                <c:pt idx="6">
                  <c:v>#N/A</c:v>
                </c:pt>
                <c:pt idx="7">
                  <c:v>0.17</c:v>
                </c:pt>
                <c:pt idx="8">
                  <c:v>#N/A</c:v>
                </c:pt>
                <c:pt idx="9">
                  <c:v>0.18</c:v>
                </c:pt>
              </c:numCache>
            </c:numRef>
          </c:val>
          <c:extLst>
            <c:ext xmlns:c16="http://schemas.microsoft.com/office/drawing/2014/chart" uri="{C3380CC4-5D6E-409C-BE32-E72D297353CC}">
              <c16:uniqueId val="{00000002-B30A-48F2-8C74-09B3A47E3D95}"/>
            </c:ext>
          </c:extLst>
        </c:ser>
        <c:ser>
          <c:idx val="3"/>
          <c:order val="3"/>
          <c:tx>
            <c:strRef>
              <c:f>データシート!$A$30</c:f>
              <c:strCache>
                <c:ptCount val="1"/>
                <c:pt idx="0">
                  <c:v>都市計画事業七左第一土地区画整理事業費特別会計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0.24</c:v>
                </c:pt>
                <c:pt idx="2">
                  <c:v>#N/A</c:v>
                </c:pt>
                <c:pt idx="3">
                  <c:v>0.24</c:v>
                </c:pt>
                <c:pt idx="4">
                  <c:v>#N/A</c:v>
                </c:pt>
                <c:pt idx="5">
                  <c:v>0.23</c:v>
                </c:pt>
                <c:pt idx="6">
                  <c:v>#N/A</c:v>
                </c:pt>
                <c:pt idx="7">
                  <c:v>0.21</c:v>
                </c:pt>
                <c:pt idx="8">
                  <c:v>#N/A</c:v>
                </c:pt>
                <c:pt idx="9">
                  <c:v>0.19</c:v>
                </c:pt>
              </c:numCache>
            </c:numRef>
          </c:val>
          <c:extLst>
            <c:ext xmlns:c16="http://schemas.microsoft.com/office/drawing/2014/chart" uri="{C3380CC4-5D6E-409C-BE32-E72D297353CC}">
              <c16:uniqueId val="{00000003-B30A-48F2-8C74-09B3A47E3D95}"/>
            </c:ext>
          </c:extLst>
        </c:ser>
        <c:ser>
          <c:idx val="4"/>
          <c:order val="4"/>
          <c:tx>
            <c:strRef>
              <c:f>データシート!$A$31</c:f>
              <c:strCache>
                <c:ptCount val="1"/>
                <c:pt idx="0">
                  <c:v>都市計画事業西大袋土地区画整理事業費特別会計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0.25</c:v>
                </c:pt>
                <c:pt idx="4">
                  <c:v>#N/A</c:v>
                </c:pt>
                <c:pt idx="5">
                  <c:v>0.15</c:v>
                </c:pt>
                <c:pt idx="6">
                  <c:v>#N/A</c:v>
                </c:pt>
                <c:pt idx="7">
                  <c:v>0.27</c:v>
                </c:pt>
                <c:pt idx="8">
                  <c:v>#N/A</c:v>
                </c:pt>
                <c:pt idx="9">
                  <c:v>0.28000000000000003</c:v>
                </c:pt>
              </c:numCache>
            </c:numRef>
          </c:val>
          <c:extLst>
            <c:ext xmlns:c16="http://schemas.microsoft.com/office/drawing/2014/chart" uri="{C3380CC4-5D6E-409C-BE32-E72D297353CC}">
              <c16:uniqueId val="{00000004-B30A-48F2-8C74-09B3A47E3D95}"/>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0.92</c:v>
                </c:pt>
                <c:pt idx="8">
                  <c:v>#N/A</c:v>
                </c:pt>
                <c:pt idx="9">
                  <c:v>1.1599999999999999</c:v>
                </c:pt>
              </c:numCache>
            </c:numRef>
          </c:val>
          <c:extLst>
            <c:ext xmlns:c16="http://schemas.microsoft.com/office/drawing/2014/chart" uri="{C3380CC4-5D6E-409C-BE32-E72D297353CC}">
              <c16:uniqueId val="{00000005-B30A-48F2-8C74-09B3A47E3D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4.51</c:v>
                </c:pt>
                <c:pt idx="2">
                  <c:v>#N/A</c:v>
                </c:pt>
                <c:pt idx="3">
                  <c:v>1.36</c:v>
                </c:pt>
                <c:pt idx="4">
                  <c:v>#N/A</c:v>
                </c:pt>
                <c:pt idx="5">
                  <c:v>1.26</c:v>
                </c:pt>
                <c:pt idx="6">
                  <c:v>#N/A</c:v>
                </c:pt>
                <c:pt idx="7">
                  <c:v>1.29</c:v>
                </c:pt>
                <c:pt idx="8">
                  <c:v>#N/A</c:v>
                </c:pt>
                <c:pt idx="9">
                  <c:v>1.18</c:v>
                </c:pt>
              </c:numCache>
            </c:numRef>
          </c:val>
          <c:extLst>
            <c:ext xmlns:c16="http://schemas.microsoft.com/office/drawing/2014/chart" uri="{C3380CC4-5D6E-409C-BE32-E72D297353CC}">
              <c16:uniqueId val="{00000006-B30A-48F2-8C74-09B3A47E3D9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0.94</c:v>
                </c:pt>
                <c:pt idx="2">
                  <c:v>#N/A</c:v>
                </c:pt>
                <c:pt idx="3">
                  <c:v>1.05</c:v>
                </c:pt>
                <c:pt idx="4">
                  <c:v>#N/A</c:v>
                </c:pt>
                <c:pt idx="5">
                  <c:v>0.87</c:v>
                </c:pt>
                <c:pt idx="6">
                  <c:v>#N/A</c:v>
                </c:pt>
                <c:pt idx="7">
                  <c:v>1.52</c:v>
                </c:pt>
                <c:pt idx="8">
                  <c:v>#N/A</c:v>
                </c:pt>
                <c:pt idx="9">
                  <c:v>1.55</c:v>
                </c:pt>
              </c:numCache>
            </c:numRef>
          </c:val>
          <c:extLst>
            <c:ext xmlns:c16="http://schemas.microsoft.com/office/drawing/2014/chart" uri="{C3380CC4-5D6E-409C-BE32-E72D297353CC}">
              <c16:uniqueId val="{00000007-B30A-48F2-8C74-09B3A47E3D9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0.94</c:v>
                </c:pt>
                <c:pt idx="2">
                  <c:v>#N/A</c:v>
                </c:pt>
                <c:pt idx="3">
                  <c:v>0.97</c:v>
                </c:pt>
                <c:pt idx="4">
                  <c:v>#N/A</c:v>
                </c:pt>
                <c:pt idx="5">
                  <c:v>0.56000000000000005</c:v>
                </c:pt>
                <c:pt idx="6">
                  <c:v>#N/A</c:v>
                </c:pt>
                <c:pt idx="7">
                  <c:v>2.31</c:v>
                </c:pt>
                <c:pt idx="8">
                  <c:v>#N/A</c:v>
                </c:pt>
                <c:pt idx="9">
                  <c:v>1.92</c:v>
                </c:pt>
              </c:numCache>
            </c:numRef>
          </c:val>
          <c:extLst>
            <c:ext xmlns:c16="http://schemas.microsoft.com/office/drawing/2014/chart" uri="{C3380CC4-5D6E-409C-BE32-E72D297353CC}">
              <c16:uniqueId val="{00000008-B30A-48F2-8C74-09B3A47E3D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8.65</c:v>
                </c:pt>
                <c:pt idx="2">
                  <c:v>#N/A</c:v>
                </c:pt>
                <c:pt idx="3">
                  <c:v>8.49</c:v>
                </c:pt>
                <c:pt idx="4">
                  <c:v>#N/A</c:v>
                </c:pt>
                <c:pt idx="5">
                  <c:v>8.7100000000000009</c:v>
                </c:pt>
                <c:pt idx="6">
                  <c:v>#N/A</c:v>
                </c:pt>
                <c:pt idx="7">
                  <c:v>10.34</c:v>
                </c:pt>
                <c:pt idx="8">
                  <c:v>#N/A</c:v>
                </c:pt>
                <c:pt idx="9">
                  <c:v>17.079999999999998</c:v>
                </c:pt>
              </c:numCache>
            </c:numRef>
          </c:val>
          <c:extLst>
            <c:ext xmlns:c16="http://schemas.microsoft.com/office/drawing/2014/chart" uri="{C3380CC4-5D6E-409C-BE32-E72D297353CC}">
              <c16:uniqueId val="{00000009-B30A-48F2-8C74-09B3A47E3D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7897</c:v>
                </c:pt>
                <c:pt idx="5">
                  <c:v>7655</c:v>
                </c:pt>
                <c:pt idx="8">
                  <c:v>7867</c:v>
                </c:pt>
                <c:pt idx="11">
                  <c:v>7893</c:v>
                </c:pt>
                <c:pt idx="14">
                  <c:v>7895</c:v>
                </c:pt>
              </c:numCache>
            </c:numRef>
          </c:val>
          <c:extLst>
            <c:ext xmlns:c16="http://schemas.microsoft.com/office/drawing/2014/chart" uri="{C3380CC4-5D6E-409C-BE32-E72D297353CC}">
              <c16:uniqueId val="{00000000-2A47-4973-B6E4-AFB9F2CF98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2A47-4973-B6E4-AFB9F2CF98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1099</c:v>
                </c:pt>
                <c:pt idx="3">
                  <c:v>1584</c:v>
                </c:pt>
                <c:pt idx="6">
                  <c:v>1353</c:v>
                </c:pt>
                <c:pt idx="9">
                  <c:v>1346</c:v>
                </c:pt>
                <c:pt idx="12">
                  <c:v>224</c:v>
                </c:pt>
              </c:numCache>
            </c:numRef>
          </c:val>
          <c:extLst>
            <c:ext xmlns:c16="http://schemas.microsoft.com/office/drawing/2014/chart" uri="{C3380CC4-5D6E-409C-BE32-E72D297353CC}">
              <c16:uniqueId val="{00000002-2A47-4973-B6E4-AFB9F2CF98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128</c:v>
                </c:pt>
                <c:pt idx="3">
                  <c:v>165</c:v>
                </c:pt>
                <c:pt idx="6">
                  <c:v>186</c:v>
                </c:pt>
                <c:pt idx="9">
                  <c:v>261</c:v>
                </c:pt>
                <c:pt idx="12">
                  <c:v>277</c:v>
                </c:pt>
              </c:numCache>
            </c:numRef>
          </c:val>
          <c:extLst>
            <c:ext xmlns:c16="http://schemas.microsoft.com/office/drawing/2014/chart" uri="{C3380CC4-5D6E-409C-BE32-E72D297353CC}">
              <c16:uniqueId val="{00000003-2A47-4973-B6E4-AFB9F2CF98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2407</c:v>
                </c:pt>
                <c:pt idx="3">
                  <c:v>2352</c:v>
                </c:pt>
                <c:pt idx="6">
                  <c:v>2223</c:v>
                </c:pt>
                <c:pt idx="9">
                  <c:v>2343</c:v>
                </c:pt>
                <c:pt idx="12">
                  <c:v>2139</c:v>
                </c:pt>
              </c:numCache>
            </c:numRef>
          </c:val>
          <c:extLst>
            <c:ext xmlns:c16="http://schemas.microsoft.com/office/drawing/2014/chart" uri="{C3380CC4-5D6E-409C-BE32-E72D297353CC}">
              <c16:uniqueId val="{00000004-2A47-4973-B6E4-AFB9F2CF98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47-4973-B6E4-AFB9F2CF98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47-4973-B6E4-AFB9F2CF98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7657</c:v>
                </c:pt>
                <c:pt idx="3">
                  <c:v>7734</c:v>
                </c:pt>
                <c:pt idx="6">
                  <c:v>8169</c:v>
                </c:pt>
                <c:pt idx="9">
                  <c:v>8247</c:v>
                </c:pt>
                <c:pt idx="12">
                  <c:v>8319</c:v>
                </c:pt>
              </c:numCache>
            </c:numRef>
          </c:val>
          <c:extLst>
            <c:ext xmlns:c16="http://schemas.microsoft.com/office/drawing/2014/chart" uri="{C3380CC4-5D6E-409C-BE32-E72D297353CC}">
              <c16:uniqueId val="{00000007-2A47-4973-B6E4-AFB9F2CF98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3394</c:v>
                </c:pt>
                <c:pt idx="2">
                  <c:v>#N/A</c:v>
                </c:pt>
                <c:pt idx="3">
                  <c:v>#N/A</c:v>
                </c:pt>
                <c:pt idx="4">
                  <c:v>4181</c:v>
                </c:pt>
                <c:pt idx="5">
                  <c:v>#N/A</c:v>
                </c:pt>
                <c:pt idx="6">
                  <c:v>#N/A</c:v>
                </c:pt>
                <c:pt idx="7">
                  <c:v>4064</c:v>
                </c:pt>
                <c:pt idx="8">
                  <c:v>#N/A</c:v>
                </c:pt>
                <c:pt idx="9">
                  <c:v>#N/A</c:v>
                </c:pt>
                <c:pt idx="10">
                  <c:v>4304</c:v>
                </c:pt>
                <c:pt idx="11">
                  <c:v>#N/A</c:v>
                </c:pt>
                <c:pt idx="12">
                  <c:v>#N/A</c:v>
                </c:pt>
                <c:pt idx="13">
                  <c:v>3065</c:v>
                </c:pt>
                <c:pt idx="14">
                  <c:v>#N/A</c:v>
                </c:pt>
              </c:numCache>
            </c:numRef>
          </c:val>
          <c:smooth val="0"/>
          <c:extLst>
            <c:ext xmlns:c16="http://schemas.microsoft.com/office/drawing/2014/chart" uri="{C3380CC4-5D6E-409C-BE32-E72D297353CC}">
              <c16:uniqueId val="{00000008-2A47-4973-B6E4-AFB9F2CF98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76077</c:v>
                </c:pt>
                <c:pt idx="5">
                  <c:v>75605</c:v>
                </c:pt>
                <c:pt idx="8">
                  <c:v>75076</c:v>
                </c:pt>
                <c:pt idx="11">
                  <c:v>76016</c:v>
                </c:pt>
                <c:pt idx="14">
                  <c:v>75794</c:v>
                </c:pt>
              </c:numCache>
            </c:numRef>
          </c:val>
          <c:extLst>
            <c:ext xmlns:c16="http://schemas.microsoft.com/office/drawing/2014/chart" uri="{C3380CC4-5D6E-409C-BE32-E72D297353CC}">
              <c16:uniqueId val="{00000000-6FB9-461F-9406-35C346B56A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12979</c:v>
                </c:pt>
                <c:pt idx="5">
                  <c:v>11946</c:v>
                </c:pt>
                <c:pt idx="8">
                  <c:v>12151</c:v>
                </c:pt>
                <c:pt idx="11">
                  <c:v>11695</c:v>
                </c:pt>
                <c:pt idx="14">
                  <c:v>12085</c:v>
                </c:pt>
              </c:numCache>
            </c:numRef>
          </c:val>
          <c:extLst>
            <c:ext xmlns:c16="http://schemas.microsoft.com/office/drawing/2014/chart" uri="{C3380CC4-5D6E-409C-BE32-E72D297353CC}">
              <c16:uniqueId val="{00000001-6FB9-461F-9406-35C346B56A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10342</c:v>
                </c:pt>
                <c:pt idx="5">
                  <c:v>12860</c:v>
                </c:pt>
                <c:pt idx="8">
                  <c:v>13475</c:v>
                </c:pt>
                <c:pt idx="11">
                  <c:v>11779</c:v>
                </c:pt>
                <c:pt idx="14">
                  <c:v>15342</c:v>
                </c:pt>
              </c:numCache>
            </c:numRef>
          </c:val>
          <c:extLst>
            <c:ext xmlns:c16="http://schemas.microsoft.com/office/drawing/2014/chart" uri="{C3380CC4-5D6E-409C-BE32-E72D297353CC}">
              <c16:uniqueId val="{00000002-6FB9-461F-9406-35C346B56A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B9-461F-9406-35C346B56A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B9-461F-9406-35C346B56A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6156</c:v>
                </c:pt>
                <c:pt idx="3">
                  <c:v>6024</c:v>
                </c:pt>
                <c:pt idx="6">
                  <c:v>5665</c:v>
                </c:pt>
                <c:pt idx="9">
                  <c:v>5580</c:v>
                </c:pt>
                <c:pt idx="12">
                  <c:v>4879</c:v>
                </c:pt>
              </c:numCache>
            </c:numRef>
          </c:val>
          <c:extLst>
            <c:ext xmlns:c16="http://schemas.microsoft.com/office/drawing/2014/chart" uri="{C3380CC4-5D6E-409C-BE32-E72D297353CC}">
              <c16:uniqueId val="{00000005-6FB9-461F-9406-35C346B56A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3528</c:v>
                </c:pt>
                <c:pt idx="3">
                  <c:v>2634</c:v>
                </c:pt>
                <c:pt idx="6">
                  <c:v>2300</c:v>
                </c:pt>
                <c:pt idx="9">
                  <c:v>1448</c:v>
                </c:pt>
                <c:pt idx="12">
                  <c:v>997</c:v>
                </c:pt>
              </c:numCache>
            </c:numRef>
          </c:val>
          <c:extLst>
            <c:ext xmlns:c16="http://schemas.microsoft.com/office/drawing/2014/chart" uri="{C3380CC4-5D6E-409C-BE32-E72D297353CC}">
              <c16:uniqueId val="{00000006-6FB9-461F-9406-35C346B56A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2618</c:v>
                </c:pt>
                <c:pt idx="3">
                  <c:v>2268</c:v>
                </c:pt>
                <c:pt idx="6">
                  <c:v>2267</c:v>
                </c:pt>
                <c:pt idx="9">
                  <c:v>2321</c:v>
                </c:pt>
                <c:pt idx="12">
                  <c:v>2315</c:v>
                </c:pt>
              </c:numCache>
            </c:numRef>
          </c:val>
          <c:extLst>
            <c:ext xmlns:c16="http://schemas.microsoft.com/office/drawing/2014/chart" uri="{C3380CC4-5D6E-409C-BE32-E72D297353CC}">
              <c16:uniqueId val="{00000007-6FB9-461F-9406-35C346B56A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22145</c:v>
                </c:pt>
                <c:pt idx="3">
                  <c:v>19854</c:v>
                </c:pt>
                <c:pt idx="6">
                  <c:v>18053</c:v>
                </c:pt>
                <c:pt idx="9">
                  <c:v>16704</c:v>
                </c:pt>
                <c:pt idx="12">
                  <c:v>16216</c:v>
                </c:pt>
              </c:numCache>
            </c:numRef>
          </c:val>
          <c:extLst>
            <c:ext xmlns:c16="http://schemas.microsoft.com/office/drawing/2014/chart" uri="{C3380CC4-5D6E-409C-BE32-E72D297353CC}">
              <c16:uniqueId val="{00000008-6FB9-461F-9406-35C346B56A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6163</c:v>
                </c:pt>
                <c:pt idx="3">
                  <c:v>4508</c:v>
                </c:pt>
                <c:pt idx="6">
                  <c:v>3086</c:v>
                </c:pt>
                <c:pt idx="9">
                  <c:v>1792</c:v>
                </c:pt>
                <c:pt idx="12">
                  <c:v>1495</c:v>
                </c:pt>
              </c:numCache>
            </c:numRef>
          </c:val>
          <c:extLst>
            <c:ext xmlns:c16="http://schemas.microsoft.com/office/drawing/2014/chart" uri="{C3380CC4-5D6E-409C-BE32-E72D297353CC}">
              <c16:uniqueId val="{00000009-6FB9-461F-9406-35C346B56A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78728</c:v>
                </c:pt>
                <c:pt idx="3">
                  <c:v>77969</c:v>
                </c:pt>
                <c:pt idx="6">
                  <c:v>77626</c:v>
                </c:pt>
                <c:pt idx="9">
                  <c:v>82996</c:v>
                </c:pt>
                <c:pt idx="12">
                  <c:v>85101</c:v>
                </c:pt>
              </c:numCache>
            </c:numRef>
          </c:val>
          <c:extLst>
            <c:ext xmlns:c16="http://schemas.microsoft.com/office/drawing/2014/chart" uri="{C3380CC4-5D6E-409C-BE32-E72D297353CC}">
              <c16:uniqueId val="{0000000A-6FB9-461F-9406-35C346B56A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19940</c:v>
                </c:pt>
                <c:pt idx="2">
                  <c:v>#N/A</c:v>
                </c:pt>
                <c:pt idx="3">
                  <c:v>#N/A</c:v>
                </c:pt>
                <c:pt idx="4">
                  <c:v>12847</c:v>
                </c:pt>
                <c:pt idx="5">
                  <c:v>#N/A</c:v>
                </c:pt>
                <c:pt idx="6">
                  <c:v>#N/A</c:v>
                </c:pt>
                <c:pt idx="7">
                  <c:v>8295</c:v>
                </c:pt>
                <c:pt idx="8">
                  <c:v>#N/A</c:v>
                </c:pt>
                <c:pt idx="9">
                  <c:v>#N/A</c:v>
                </c:pt>
                <c:pt idx="10">
                  <c:v>11351</c:v>
                </c:pt>
                <c:pt idx="11">
                  <c:v>#N/A</c:v>
                </c:pt>
                <c:pt idx="12">
                  <c:v>#N/A</c:v>
                </c:pt>
                <c:pt idx="13">
                  <c:v>7782</c:v>
                </c:pt>
                <c:pt idx="14">
                  <c:v>#N/A</c:v>
                </c:pt>
              </c:numCache>
            </c:numRef>
          </c:val>
          <c:smooth val="0"/>
          <c:extLst>
            <c:ext xmlns:c16="http://schemas.microsoft.com/office/drawing/2014/chart" uri="{C3380CC4-5D6E-409C-BE32-E72D297353CC}">
              <c16:uniqueId val="{0000000B-6FB9-461F-9406-35C346B56A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6609</c:v>
                </c:pt>
                <c:pt idx="1">
                  <c:v>6292</c:v>
                </c:pt>
                <c:pt idx="2">
                  <c:v>8656</c:v>
                </c:pt>
              </c:numCache>
            </c:numRef>
          </c:val>
          <c:extLst>
            <c:ext xmlns:c16="http://schemas.microsoft.com/office/drawing/2014/chart" uri="{C3380CC4-5D6E-409C-BE32-E72D297353CC}">
              <c16:uniqueId val="{00000000-08BE-4979-A509-2C099EAD97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8BE-4979-A509-2C099EAD97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3522</c:v>
                </c:pt>
                <c:pt idx="1">
                  <c:v>2774</c:v>
                </c:pt>
                <c:pt idx="2">
                  <c:v>3404</c:v>
                </c:pt>
              </c:numCache>
            </c:numRef>
          </c:val>
          <c:extLst>
            <c:ext xmlns:c16="http://schemas.microsoft.com/office/drawing/2014/chart" uri="{C3380CC4-5D6E-409C-BE32-E72D297353CC}">
              <c16:uniqueId val="{00000002-08BE-4979-A509-2C099EAD97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{74A81B78-344A-42D1-931B-4D9461A0949F}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D9A-4007-AE85-4C1481A97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{7C8C068D-D520-4A5A-93F1-5BFFF9975347}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A-4007-AE85-4C1481A97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{82E4846E-BFC9-4023-B4E2-63884BF41FF1}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A-4007-AE85-4C1481A97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{A83CDE8E-DC40-4EA9-8D52-07FF36E9B9D2}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A-4007-AE85-4C1481A97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{27FBAA77-4847-4630-8F72-6AF4C66AA4D2}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A-4007-AE85-4C1481A97626}"/>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{FA45836C-4EB5-4521-8313-3F77188741B6}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D9A-4007-AE85-4C1481A97626}"/>
                </c:ext>
              </c:extLst>
            </c:dLbl>
            <c:dLbl>
              <c:idx val="16"/>
              <c:layout>
                <c:manualLayout>
                  <c:x val="0"/>
                  <c:y val="1.6944510458172756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{9264A841-E2C1-42F6-A24F-4E05F08EA82A}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D9A-4007-AE85-4C1481A97626}"/>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{FF517FC8-B451-4196-8B2D-EBFCA4661270}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D9A-4007-AE85-4C1481A97626}"/>
                </c:ext>
              </c:extLst>
            </c:dLbl>
            <c:dLbl>
              <c:idx val="32"/>
              <c:layout>
                <c:manualLayout>
                  <c:x val="0"/>
                  <c:y val="-1.6944510458173582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{4DC70A81-9F55-48C8-BE1E-26E9AA52143F}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D9A-4007-AE85-4C1481A97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c:v>
                </c:pt>
                <c:pt idx="8">
                  <c:v>74.5</c:v>
                </c:pt>
                <c:pt idx="16">
                  <c:v>75.099999999999994</c:v>
                </c:pt>
                <c:pt idx="24">
                  <c:v>75</c:v>
                </c:pt>
                <c:pt idx="32">
                  <c:v>76</c:v>
                </c:pt>
              </c:numCache>
            </c:numRef>
          </c:xVal>
          <c:yVal>
            <c:numRef>
              <c:f>公会計指標分析・財政指標組合せ分析表!$BP$51:$DC$51</c:f>
              <c:numCache>
                <c:formatCode>#,##0.0;"▲ "#,##0.0</c:formatCode>
                <c:ptCount val="40"/>
                <c:pt idx="0">
                  <c:v>37.6</c:v>
                </c:pt>
                <c:pt idx="8">
                  <c:v>23.9</c:v>
                </c:pt>
                <c:pt idx="16">
                  <c:v>15.2</c:v>
                </c:pt>
                <c:pt idx="24">
                  <c:v>20</c:v>
                </c:pt>
                <c:pt idx="32">
                  <c:v>12.9</c:v>
                </c:pt>
              </c:numCache>
            </c:numRef>
          </c:yVal>
          <c:smooth val="0"/>
          <c:extLst>
            <c:ext xmlns:c16="http://schemas.microsoft.com/office/drawing/2014/chart" uri="{C3380CC4-5D6E-409C-BE32-E72D297353CC}">
              <c16:uniqueId val="{00000009-1D9A-4007-AE85-4C1481A976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{1FF8C529-B81E-4372-811D-906C5140998B}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D9A-4007-AE85-4C1481A976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{5BF1298A-2B62-48B4-8BCA-F5A97C03A9FE}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A-4007-AE85-4C1481A97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{0DC0AD18-081F-49B2-83E9-28ECCC426FF2}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A-4007-AE85-4C1481A97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{CE406D69-0503-4EB8-9974-8FF0BBBE7D60}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A-4007-AE85-4C1481A97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{629B8CCE-E4BA-4CA8-A58D-42A4B4790095}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A-4007-AE85-4C1481A97626}"/>
                </c:ext>
              </c:extLst>
            </c:dLbl>
            <c:dLbl>
              <c:idx val="8"/>
              <c:layout>
                <c:manualLayout>
                  <c:x val="0"/>
                  <c:y val="2.401395915058625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{75B469DA-82F9-41B3-BE76-F4D52BE9E340}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D9A-4007-AE85-4C1481A97626}"/>
                </c:ext>
              </c:extLst>
            </c:dLbl>
            <c:dLbl>
              <c:idx val="16"/>
              <c:layout>
                <c:manualLayout>
                  <c:x val="0"/>
                  <c:y val="-1.109208257980002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{805F7D56-E02F-4462-B7C2-39F253996AAE}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D9A-4007-AE85-4C1481A97626}"/>
                </c:ext>
              </c:extLst>
            </c:dLbl>
            <c:dLbl>
              <c:idx val="24"/>
              <c:layout>
                <c:manualLayout>
                  <c:x val="0"/>
                  <c:y val="-1.292187657078631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{F9865CB9-D852-461D-AB7D-C4CDE98B4FCB}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D9A-4007-AE85-4C1481A97626}"/>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{99A6508D-0E6C-4E46-863F-FDF1E05E7D97}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D9A-4007-AE85-4C1481A97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1D9A-4007-AE85-4C1481A9762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{85CD273D-5CA0-433B-BCE2-CD58E4D9EF12}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A22-4B86-B1A8-B5C09E9037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{A8C449DA-90C0-4A48-8E2A-B8BD252CDC3D}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22-4B86-B1A8-B5C09E9037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{A54584BD-1967-4BC6-ADF8-F603A8E28354}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22-4B86-B1A8-B5C09E9037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{6452CC55-D470-44E7-9FCD-8A2B1D8D9C07}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22-4B86-B1A8-B5C09E9037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{3CECD430-EE13-40D3-8B1E-44FF52A40BC4}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22-4B86-B1A8-B5C09E903716}"/>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{E1ED3AB3-DCFC-40AD-943A-D5DD4730C5CB}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A22-4B86-B1A8-B5C09E903716}"/>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{D008300F-7182-49E7-8F12-94B2ACA274DA}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A22-4B86-B1A8-B5C09E903716}"/>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{4B233E49-0940-4D7A-B51D-F6C4A0B31DCB}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A22-4B86-B1A8-B5C09E90371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{E04047C4-8289-499A-8409-6625B86892C8}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A22-4B86-B1A8-B5C09E9037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7.2</c:v>
                </c:pt>
                <c:pt idx="16">
                  <c:v>7.2</c:v>
                </c:pt>
                <c:pt idx="24">
                  <c:v>7.6</c:v>
                </c:pt>
                <c:pt idx="32">
                  <c:v>6.7</c:v>
                </c:pt>
              </c:numCache>
            </c:numRef>
          </c:xVal>
          <c:yVal>
            <c:numRef>
              <c:f>公会計指標分析・財政指標組合せ分析表!$BP$73:$DC$73</c:f>
              <c:numCache>
                <c:formatCode>#,##0.0;"▲ "#,##0.0</c:formatCode>
                <c:ptCount val="40"/>
                <c:pt idx="0">
                  <c:v>37.6</c:v>
                </c:pt>
                <c:pt idx="8">
                  <c:v>23.9</c:v>
                </c:pt>
                <c:pt idx="16">
                  <c:v>15.2</c:v>
                </c:pt>
                <c:pt idx="24">
                  <c:v>20</c:v>
                </c:pt>
                <c:pt idx="32">
                  <c:v>12.9</c:v>
                </c:pt>
              </c:numCache>
            </c:numRef>
          </c:yVal>
          <c:smooth val="0"/>
          <c:extLst>
            <c:ext xmlns:c16="http://schemas.microsoft.com/office/drawing/2014/chart" uri="{C3380CC4-5D6E-409C-BE32-E72D297353CC}">
              <c16:uniqueId val="{00000009-8A22-4B86-B1A8-B5C09E9037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{7E745873-0ED2-4197-948E-1D019D16F529}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A22-4B86-B1A8-B5C09E9037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{0F803D58-E78E-4D86-8A35-07AFFDC07790}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22-4B86-B1A8-B5C09E9037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{D7C9E26B-DF44-42BC-A66A-0744CC395BA2}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22-4B86-B1A8-B5C09E9037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{B9DDF64E-02F1-4049-A70F-DE6D52EB2ACD}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22-4B86-B1A8-B5C09E9037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{BAFDB48D-D396-49F1-AB27-23F4E2121773}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22-4B86-B1A8-B5C09E90371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{72D8C985-6B27-4F4A-87CB-C4560EA54516}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A22-4B86-B1A8-B5C09E90371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{F9B9C524-9D1A-434B-BEB6-401A90791927}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A22-4B86-B1A8-B5C09E90371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{872B1347-D03D-4D3B-AD8C-EF4A3F8C2ECC}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A22-4B86-B1A8-B5C09E90371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{784ADB43-C184-412D-ADEA-2BD387739C59}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A22-4B86-B1A8-B5C09E9037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8A22-4B86-B1A8-B5C09E903716}"/>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bwMode="auto">
        <a:xfrm>
          <a:off x="8982075" y="560070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345,047
337,919
60.24
134,371,610
122,931,500
11,369,318
66,537,411
85,276,217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分母である基準財政需要額については、徴税費や人口減少等特別対策事業費で減となったものの、社会福祉費や高齢者保健福祉費の増などにより増加となった。分子となる基準財政収入額については、株式譲渡所得割交付金や法人事業税交付金で増となったものの、市町村民税の所得割や法人税割の減などにより減少となった。基準財政需要額が増、基準財政収入額が減となり財源不足額が拡大し、単年度の財政力指数は前年度より下降し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か年平均で前年度から</a:t>
          </a:r>
          <a:r>
            <a:rPr kumimoji="1" lang="en-US" altLang="ja-JP" sz="1200">
              <a:latin typeface="ＭＳ Ｐゴシック" panose="020B0600070205080204" pitchFamily="50" charset="-128"/>
              <a:ea typeface="ＭＳ Ｐゴシック" panose="020B0600070205080204" pitchFamily="50" charset="-128"/>
            </a:rPr>
            <a:t>0.021</a:t>
          </a:r>
          <a:r>
            <a:rPr kumimoji="1" lang="ja-JP" altLang="en-US" sz="1200">
              <a:latin typeface="ＭＳ Ｐゴシック" panose="020B0600070205080204" pitchFamily="50" charset="-128"/>
              <a:ea typeface="ＭＳ Ｐゴシック" panose="020B0600070205080204" pitchFamily="50" charset="-128"/>
            </a:rPr>
            <a:t>ポイントの減となった。今後も普通交付税制度の動向を注視するとともに、市税をはじめとした自主財源の確保に努めていく。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109765</xdr:rowOff>
    </xdr:to>
    <xdr:cxnSp macro="">
      <xdr:nvCxnSpPr>
        <xdr:cNvPr id="71" name="直線コネクタ 70"/>
        <xdr:cNvCxnSpPr/>
      </xdr:nvCxnSpPr>
      <xdr:spPr>
        <a:xfrm>
          <a:off x="4114800" y="69332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4" name="直線コネクタ 73"/>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80" name="直線コネクタ 79"/>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分母となる経常一般財源等は、固定資産税などの地方税などが減となったものの、地方交付税や地方消費税交付金、臨時財政対策債の増などにより、増加となった。</a:t>
          </a:r>
        </a:p>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分子となる経常経費充当一般財源等においては、児童手当給付費など扶助費の増などにより増加となった。</a:t>
          </a:r>
        </a:p>
        <a:p>
          <a:r>
            <a:rPr kumimoji="1" lang="ja-JP" altLang="en-US" sz="1100">
              <a:latin typeface="ＭＳ Ｐゴシック" panose="020B0600070205080204" pitchFamily="50" charset="-128"/>
              <a:ea typeface="ＭＳ Ｐゴシック" panose="020B0600070205080204" pitchFamily="50" charset="-128"/>
            </a:rPr>
            <a:t>　分母、分子がともに増となったが、分母の増加が分子の増加を上回ったため、経常収支比率が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ポイント下降した。</a:t>
          </a:r>
        </a:p>
        <a:p>
          <a:r>
            <a:rPr kumimoji="1" lang="ja-JP" altLang="en-US" sz="1100">
              <a:latin typeface="ＭＳ Ｐゴシック" panose="020B0600070205080204" pitchFamily="50" charset="-128"/>
              <a:ea typeface="ＭＳ Ｐゴシック" panose="020B0600070205080204" pitchFamily="50" charset="-128"/>
            </a:rPr>
            <a:t>　引き続き、物件費等の経常経費の抑制に努めるとともに、市税をはじめ使用料等の自主財源の確保に努めていく。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62</xdr:row>
      <xdr:rowOff>157056</xdr:rowOff>
    </xdr:to>
    <xdr:cxnSp macro="">
      <xdr:nvCxnSpPr>
        <xdr:cNvPr id="134" name="直線コネクタ 133"/>
        <xdr:cNvCxnSpPr/>
      </xdr:nvCxnSpPr>
      <xdr:spPr>
        <a:xfrm flipV="1">
          <a:off x="4114800" y="10352617"/>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74083</xdr:rowOff>
    </xdr:to>
    <xdr:cxnSp macro="">
      <xdr:nvCxnSpPr>
        <xdr:cNvPr id="137" name="直線コネクタ 136"/>
        <xdr:cNvCxnSpPr/>
      </xdr:nvCxnSpPr>
      <xdr:spPr>
        <a:xfrm flipV="1">
          <a:off x="3225800" y="1078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74083</xdr:rowOff>
    </xdr:to>
    <xdr:cxnSp macro="">
      <xdr:nvCxnSpPr>
        <xdr:cNvPr id="140" name="直線コネクタ 139"/>
        <xdr:cNvCxnSpPr/>
      </xdr:nvCxnSpPr>
      <xdr:spPr>
        <a:xfrm>
          <a:off x="2336800" y="1081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9737</xdr:rowOff>
    </xdr:to>
    <xdr:cxnSp macro="">
      <xdr:nvCxnSpPr>
        <xdr:cNvPr id="143" name="直線コネクタ 142"/>
        <xdr:cNvCxnSpPr/>
      </xdr:nvCxnSpPr>
      <xdr:spPr>
        <a:xfrm>
          <a:off x="1447800" y="1075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53" name="楕円 152"/>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31344</xdr:rowOff>
    </xdr:from>
    <xdr:ext cx="762000" cy="259045"/>
    <xdr:sp macro="" textlink="">
      <xdr:nvSpPr>
        <xdr:cNvPr id="154" name="財政構造の弾力性該当値テキスト"/>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6" name="テキスト ボックス 15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7" name="楕円 156"/>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8" name="テキスト ボックス 157"/>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60" name="テキスト ボックス 159"/>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1" name="楕円 160"/>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2" name="テキスト ボックス 161"/>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p>
        <a:p>
          <a:r>
            <a:rPr kumimoji="1" lang="ja-JP" altLang="en-US" sz="1300">
              <a:latin typeface="ＭＳ Ｐゴシック" panose="020B0600070205080204" pitchFamily="50" charset="-128"/>
              <a:ea typeface="ＭＳ Ｐゴシック" panose="020B0600070205080204" pitchFamily="50" charset="-128"/>
            </a:rPr>
            <a:t>　物件費・維持補修費については、経常経費予算に対するマイナスシーリングの導入などにより、節減に努めている。民間委託の推進など、物件費が増加する要因もあるが、今後も経常経費の節減に努め、人件費などを含むトータルコストを考慮し、行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103987</xdr:rowOff>
    </xdr:from>
    <xdr:to>
      <xdr:col>23</xdr:col>
      <xdr:colOff>133350</xdr:colOff>
      <xdr:row>83</xdr:row>
      <xdr:rowOff>87641</xdr:rowOff>
    </xdr:to>
    <xdr:cxnSp macro="">
      <xdr:nvCxnSpPr>
        <xdr:cNvPr id="199" name="直線コネクタ 198"/>
        <xdr:cNvCxnSpPr/>
      </xdr:nvCxnSpPr>
      <xdr:spPr>
        <a:xfrm>
          <a:off x="4114800" y="14162887"/>
          <a:ext cx="838200" cy="1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122555</xdr:rowOff>
    </xdr:from>
    <xdr:to>
      <xdr:col>19</xdr:col>
      <xdr:colOff>133350</xdr:colOff>
      <xdr:row>82</xdr:row>
      <xdr:rowOff>103987</xdr:rowOff>
    </xdr:to>
    <xdr:cxnSp macro="">
      <xdr:nvCxnSpPr>
        <xdr:cNvPr id="202" name="直線コネクタ 201"/>
        <xdr:cNvCxnSpPr/>
      </xdr:nvCxnSpPr>
      <xdr:spPr>
        <a:xfrm>
          <a:off x="3225800" y="14010005"/>
          <a:ext cx="889000" cy="1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86913</xdr:rowOff>
    </xdr:from>
    <xdr:to>
      <xdr:col>15</xdr:col>
      <xdr:colOff>82550</xdr:colOff>
      <xdr:row>81</xdr:row>
      <xdr:rowOff>122555</xdr:rowOff>
    </xdr:to>
    <xdr:cxnSp macro="">
      <xdr:nvCxnSpPr>
        <xdr:cNvPr id="205" name="直線コネクタ 204"/>
        <xdr:cNvCxnSpPr/>
      </xdr:nvCxnSpPr>
      <xdr:spPr>
        <a:xfrm>
          <a:off x="2336800" y="13974363"/>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77881</xdr:rowOff>
    </xdr:from>
    <xdr:to>
      <xdr:col>11</xdr:col>
      <xdr:colOff>31750</xdr:colOff>
      <xdr:row>81</xdr:row>
      <xdr:rowOff>86913</xdr:rowOff>
    </xdr:to>
    <xdr:cxnSp macro="">
      <xdr:nvCxnSpPr>
        <xdr:cNvPr id="208" name="直線コネクタ 207"/>
        <xdr:cNvCxnSpPr/>
      </xdr:nvCxnSpPr>
      <xdr:spPr>
        <a:xfrm>
          <a:off x="1447800" y="13965331"/>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127834</xdr:rowOff>
    </xdr:from>
    <xdr:to>
      <xdr:col>11</xdr:col>
      <xdr:colOff>82550</xdr:colOff>
      <xdr:row>83</xdr:row>
      <xdr:rowOff>57984</xdr:rowOff>
    </xdr:to>
    <xdr:sp macro="" textlink="">
      <xdr:nvSpPr>
        <xdr:cNvPr id="209" name="フローチャート: 判断 208"/>
        <xdr:cNvSpPr/>
      </xdr:nvSpPr>
      <xdr:spPr>
        <a:xfrm>
          <a:off x="2286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42761</xdr:rowOff>
    </xdr:from>
    <xdr:ext cx="762000" cy="259045"/>
    <xdr:sp macro="" textlink="">
      <xdr:nvSpPr>
        <xdr:cNvPr id="210" name="テキスト ボックス 209"/>
        <xdr:cNvSpPr txBox="1"/>
      </xdr:nvSpPr>
      <xdr:spPr>
        <a:xfrm>
          <a:off x="1955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82074</xdr:rowOff>
    </xdr:from>
    <xdr:to>
      <xdr:col>7</xdr:col>
      <xdr:colOff>31750</xdr:colOff>
      <xdr:row>83</xdr:row>
      <xdr:rowOff>12224</xdr:rowOff>
    </xdr:to>
    <xdr:sp macro="" textlink="">
      <xdr:nvSpPr>
        <xdr:cNvPr id="211" name="フローチャート: 判断 210"/>
        <xdr:cNvSpPr/>
      </xdr:nvSpPr>
      <xdr:spPr>
        <a:xfrm>
          <a:off x="1397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168451</xdr:rowOff>
    </xdr:from>
    <xdr:ext cx="762000" cy="259045"/>
    <xdr:sp macro="" textlink="">
      <xdr:nvSpPr>
        <xdr:cNvPr id="212" name="テキスト ボックス 211"/>
        <xdr:cNvSpPr txBox="1"/>
      </xdr:nvSpPr>
      <xdr:spPr>
        <a:xfrm>
          <a:off x="1066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36841</xdr:rowOff>
    </xdr:from>
    <xdr:to>
      <xdr:col>23</xdr:col>
      <xdr:colOff>184150</xdr:colOff>
      <xdr:row>83</xdr:row>
      <xdr:rowOff>138441</xdr:rowOff>
    </xdr:to>
    <xdr:sp macro="" textlink="">
      <xdr:nvSpPr>
        <xdr:cNvPr id="218" name="楕円 217"/>
        <xdr:cNvSpPr/>
      </xdr:nvSpPr>
      <xdr:spPr>
        <a:xfrm>
          <a:off x="4902200" y="142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53368</xdr:rowOff>
    </xdr:from>
    <xdr:ext cx="762000" cy="259045"/>
    <xdr:sp macro="" textlink="">
      <xdr:nvSpPr>
        <xdr:cNvPr id="219" name="人件費・物件費等の状況該当値テキスト"/>
        <xdr:cNvSpPr txBox="1"/>
      </xdr:nvSpPr>
      <xdr:spPr>
        <a:xfrm>
          <a:off x="5041900" y="1411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53187</xdr:rowOff>
    </xdr:from>
    <xdr:to>
      <xdr:col>19</xdr:col>
      <xdr:colOff>184150</xdr:colOff>
      <xdr:row>82</xdr:row>
      <xdr:rowOff>154787</xdr:rowOff>
    </xdr:to>
    <xdr:sp macro="" textlink="">
      <xdr:nvSpPr>
        <xdr:cNvPr id="220" name="楕円 219"/>
        <xdr:cNvSpPr/>
      </xdr:nvSpPr>
      <xdr:spPr>
        <a:xfrm>
          <a:off x="4064000" y="141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164964</xdr:rowOff>
    </xdr:from>
    <xdr:ext cx="736600" cy="259045"/>
    <xdr:sp macro="" textlink="">
      <xdr:nvSpPr>
        <xdr:cNvPr id="221" name="テキスト ボックス 220"/>
        <xdr:cNvSpPr txBox="1"/>
      </xdr:nvSpPr>
      <xdr:spPr>
        <a:xfrm>
          <a:off x="3733800" y="1388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71755</xdr:rowOff>
    </xdr:from>
    <xdr:to>
      <xdr:col>15</xdr:col>
      <xdr:colOff>133350</xdr:colOff>
      <xdr:row>82</xdr:row>
      <xdr:rowOff>1905</xdr:rowOff>
    </xdr:to>
    <xdr:sp macro="" textlink="">
      <xdr:nvSpPr>
        <xdr:cNvPr id="222" name="楕円 221"/>
        <xdr:cNvSpPr/>
      </xdr:nvSpPr>
      <xdr:spPr>
        <a:xfrm>
          <a:off x="31750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12082</xdr:rowOff>
    </xdr:from>
    <xdr:ext cx="762000" cy="259045"/>
    <xdr:sp macro="" textlink="">
      <xdr:nvSpPr>
        <xdr:cNvPr id="223" name="テキスト ボックス 222"/>
        <xdr:cNvSpPr txBox="1"/>
      </xdr:nvSpPr>
      <xdr:spPr>
        <a:xfrm>
          <a:off x="2844800" y="137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36113</xdr:rowOff>
    </xdr:from>
    <xdr:to>
      <xdr:col>11</xdr:col>
      <xdr:colOff>82550</xdr:colOff>
      <xdr:row>81</xdr:row>
      <xdr:rowOff>137713</xdr:rowOff>
    </xdr:to>
    <xdr:sp macro="" textlink="">
      <xdr:nvSpPr>
        <xdr:cNvPr id="224" name="楕円 223"/>
        <xdr:cNvSpPr/>
      </xdr:nvSpPr>
      <xdr:spPr>
        <a:xfrm>
          <a:off x="2286000" y="139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147890</xdr:rowOff>
    </xdr:from>
    <xdr:ext cx="762000" cy="259045"/>
    <xdr:sp macro="" textlink="">
      <xdr:nvSpPr>
        <xdr:cNvPr id="225" name="テキスト ボックス 224"/>
        <xdr:cNvSpPr txBox="1"/>
      </xdr:nvSpPr>
      <xdr:spPr>
        <a:xfrm>
          <a:off x="1955800" y="1369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27081</xdr:rowOff>
    </xdr:from>
    <xdr:to>
      <xdr:col>7</xdr:col>
      <xdr:colOff>31750</xdr:colOff>
      <xdr:row>81</xdr:row>
      <xdr:rowOff>128681</xdr:rowOff>
    </xdr:to>
    <xdr:sp macro="" textlink="">
      <xdr:nvSpPr>
        <xdr:cNvPr id="226" name="楕円 225"/>
        <xdr:cNvSpPr/>
      </xdr:nvSpPr>
      <xdr:spPr>
        <a:xfrm>
          <a:off x="1397000" y="139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138858</xdr:rowOff>
    </xdr:from>
    <xdr:ext cx="762000" cy="259045"/>
    <xdr:sp macro="" textlink="">
      <xdr:nvSpPr>
        <xdr:cNvPr id="227" name="テキスト ボックス 226"/>
        <xdr:cNvSpPr txBox="1"/>
      </xdr:nvSpPr>
      <xdr:spPr>
        <a:xfrm>
          <a:off x="1066800" y="1368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104321</xdr:rowOff>
    </xdr:to>
    <xdr:cxnSp macro="">
      <xdr:nvCxnSpPr>
        <xdr:cNvPr id="263" name="直線コネクタ 262"/>
        <xdr:cNvCxnSpPr/>
      </xdr:nvCxnSpPr>
      <xdr:spPr>
        <a:xfrm>
          <a:off x="16179800" y="15363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4"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104321</xdr:rowOff>
    </xdr:to>
    <xdr:cxnSp macro="">
      <xdr:nvCxnSpPr>
        <xdr:cNvPr id="266" name="直線コネクタ 265"/>
        <xdr:cNvCxnSpPr/>
      </xdr:nvCxnSpPr>
      <xdr:spPr>
        <a:xfrm>
          <a:off x="15290800" y="152771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18143</xdr:rowOff>
    </xdr:to>
    <xdr:cxnSp macro="">
      <xdr:nvCxnSpPr>
        <xdr:cNvPr id="269" name="直線コネクタ 268"/>
        <xdr:cNvCxnSpPr/>
      </xdr:nvCxnSpPr>
      <xdr:spPr>
        <a:xfrm>
          <a:off x="14401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1" name="テキスト ボックス 270"/>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907</xdr:rowOff>
    </xdr:to>
    <xdr:cxnSp macro="">
      <xdr:nvCxnSpPr>
        <xdr:cNvPr id="272" name="直線コネクタ 271"/>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3" name="フローチャート: 判断 272"/>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4" name="テキスト ボックス 273"/>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6" name="テキスト ボックス 275"/>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53521</xdr:rowOff>
    </xdr:from>
    <xdr:to>
      <xdr:col>81</xdr:col>
      <xdr:colOff>95250</xdr:colOff>
      <xdr:row>89</xdr:row>
      <xdr:rowOff>155121</xdr:rowOff>
    </xdr:to>
    <xdr:sp macro="" textlink="">
      <xdr:nvSpPr>
        <xdr:cNvPr id="282" name="楕円 281"/>
        <xdr:cNvSpPr/>
      </xdr:nvSpPr>
      <xdr:spPr>
        <a:xfrm>
          <a:off x="169672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120848</xdr:rowOff>
    </xdr:from>
    <xdr:ext cx="762000" cy="259045"/>
    <xdr:sp macro="" textlink="">
      <xdr:nvSpPr>
        <xdr:cNvPr id="283" name="給与水準   （国との比較）該当値テキスト"/>
        <xdr:cNvSpPr txBox="1"/>
      </xdr:nvSpPr>
      <xdr:spPr>
        <a:xfrm>
          <a:off x="17106900" y="152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84" name="楕円 283"/>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85" name="テキスト ボックス 284"/>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6" name="楕円 285"/>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7" name="テキスト ボックス 286"/>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8" name="楕円 287"/>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9" name="テキスト ボックス 288"/>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90" name="楕円 289"/>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91" name="テキスト ボックス 290"/>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月の中核市移行後も、引き続き、高齢者福祉や子育て支援などに関する行政需要に的確に対応することができるよう、適正な業務執行体制の整備に努めている。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日時点での普通会計部門における一般職員等数は</a:t>
          </a:r>
          <a:r>
            <a:rPr kumimoji="1" lang="en-US" altLang="ja-JP" sz="1300">
              <a:latin typeface="ＭＳ Ｐゴシック" panose="020B0600070205080204" pitchFamily="50" charset="-128"/>
              <a:ea typeface="ＭＳ Ｐゴシック" panose="020B0600070205080204" pitchFamily="50" charset="-128"/>
            </a:rPr>
            <a:t>2,164</a:t>
          </a:r>
          <a:r>
            <a:rPr kumimoji="1" lang="ja-JP" altLang="en-US" sz="1300">
              <a:latin typeface="ＭＳ Ｐゴシック" panose="020B0600070205080204" pitchFamily="50" charset="-128"/>
              <a:ea typeface="ＭＳ Ｐゴシック" panose="020B0600070205080204" pitchFamily="50" charset="-128"/>
            </a:rPr>
            <a:t>人とした。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38946</xdr:rowOff>
    </xdr:from>
    <xdr:to>
      <xdr:col>81</xdr:col>
      <xdr:colOff>44450</xdr:colOff>
      <xdr:row>61</xdr:row>
      <xdr:rowOff>42969</xdr:rowOff>
    </xdr:to>
    <xdr:cxnSp macro="">
      <xdr:nvCxnSpPr>
        <xdr:cNvPr id="326" name="直線コネクタ 325"/>
        <xdr:cNvCxnSpPr/>
      </xdr:nvCxnSpPr>
      <xdr:spPr>
        <a:xfrm>
          <a:off x="16179800" y="1049739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61</xdr:row>
      <xdr:rowOff>38946</xdr:rowOff>
    </xdr:to>
    <xdr:cxnSp macro="">
      <xdr:nvCxnSpPr>
        <xdr:cNvPr id="329" name="直線コネクタ 328"/>
        <xdr:cNvCxnSpPr/>
      </xdr:nvCxnSpPr>
      <xdr:spPr>
        <a:xfrm>
          <a:off x="15290800" y="104330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146050</xdr:rowOff>
    </xdr:to>
    <xdr:cxnSp macro="">
      <xdr:nvCxnSpPr>
        <xdr:cNvPr id="332" name="直線コネクタ 331"/>
        <xdr:cNvCxnSpPr/>
      </xdr:nvCxnSpPr>
      <xdr:spPr>
        <a:xfrm>
          <a:off x="14401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4" name="テキスト ボックス 333"/>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138006</xdr:rowOff>
    </xdr:to>
    <xdr:cxnSp macro="">
      <xdr:nvCxnSpPr>
        <xdr:cNvPr id="335" name="直線コネクタ 334"/>
        <xdr:cNvCxnSpPr/>
      </xdr:nvCxnSpPr>
      <xdr:spPr>
        <a:xfrm>
          <a:off x="13512800" y="1042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6" name="フローチャート: 判断 335"/>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7" name="テキスト ボックス 336"/>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8" name="フローチャート: 判断 337"/>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9" name="テキスト ボックス 338"/>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45" name="楕円 344"/>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8696</xdr:rowOff>
    </xdr:from>
    <xdr:ext cx="762000" cy="259045"/>
    <xdr:sp macro="" textlink="">
      <xdr:nvSpPr>
        <xdr:cNvPr id="346" name="定員管理の状況該当値テキスト"/>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159596</xdr:rowOff>
    </xdr:from>
    <xdr:to>
      <xdr:col>77</xdr:col>
      <xdr:colOff>95250</xdr:colOff>
      <xdr:row>61</xdr:row>
      <xdr:rowOff>89746</xdr:rowOff>
    </xdr:to>
    <xdr:sp macro="" textlink="">
      <xdr:nvSpPr>
        <xdr:cNvPr id="347" name="楕円 346"/>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48" name="テキスト ボックス 347"/>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9" name="楕円 348"/>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50" name="テキスト ボックス 349"/>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51" name="楕円 350"/>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52" name="テキスト ボックス 351"/>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53" name="楕円 352"/>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4" name="テキスト ボックス 353"/>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本市の場合、健全化基準が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％、再生基準が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％となるが、令和３年度は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ポイント減少した。単年度数値が前年度に比べて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ポイント減少したことや、指標は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か年平均をとっているため、平成３０年度の単年度数値「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」が令和３年度単年度数値「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」に置き換わったことなどが原因である。現在、地方債許可団体への移行基準である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％を下回ってはいるが、地方債は後年度の償還が財政の弾力性を阻む要因となることから、引き続き、市債の適正な活用に努めていく。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25929</xdr:rowOff>
    </xdr:from>
    <xdr:to>
      <xdr:col>81</xdr:col>
      <xdr:colOff>44450</xdr:colOff>
      <xdr:row>41</xdr:row>
      <xdr:rowOff>116417</xdr:rowOff>
    </xdr:to>
    <xdr:cxnSp macro="">
      <xdr:nvCxnSpPr>
        <xdr:cNvPr id="391" name="直線コネクタ 390"/>
        <xdr:cNvCxnSpPr/>
      </xdr:nvCxnSpPr>
      <xdr:spPr>
        <a:xfrm flipV="1">
          <a:off x="16179800" y="7055379"/>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2"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116417</xdr:rowOff>
    </xdr:to>
    <xdr:cxnSp macro="">
      <xdr:nvCxnSpPr>
        <xdr:cNvPr id="394" name="直線コネクタ 393"/>
        <xdr:cNvCxnSpPr/>
      </xdr:nvCxnSpPr>
      <xdr:spPr>
        <a:xfrm>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6" name="テキスト ボックス 395"/>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76200</xdr:rowOff>
    </xdr:to>
    <xdr:cxnSp macro="">
      <xdr:nvCxnSpPr>
        <xdr:cNvPr id="397" name="直線コネクタ 396"/>
        <xdr:cNvCxnSpPr/>
      </xdr:nvCxnSpPr>
      <xdr:spPr>
        <a:xfrm>
          <a:off x="14401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9" name="テキスト ボックス 398"/>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41</xdr:row>
      <xdr:rowOff>76200</xdr:rowOff>
    </xdr:to>
    <xdr:cxnSp macro="">
      <xdr:nvCxnSpPr>
        <xdr:cNvPr id="400" name="直線コネクタ 399"/>
        <xdr:cNvCxnSpPr/>
      </xdr:nvCxnSpPr>
      <xdr:spPr>
        <a:xfrm>
          <a:off x="13512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2" name="テキスト ボックス 401"/>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146579</xdr:rowOff>
    </xdr:from>
    <xdr:to>
      <xdr:col>81</xdr:col>
      <xdr:colOff>95250</xdr:colOff>
      <xdr:row>41</xdr:row>
      <xdr:rowOff>76729</xdr:rowOff>
    </xdr:to>
    <xdr:sp macro="" textlink="">
      <xdr:nvSpPr>
        <xdr:cNvPr id="410" name="楕円 409"/>
        <xdr:cNvSpPr/>
      </xdr:nvSpPr>
      <xdr:spPr>
        <a:xfrm>
          <a:off x="169672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118656</xdr:rowOff>
    </xdr:from>
    <xdr:ext cx="762000" cy="259045"/>
    <xdr:sp macro="" textlink="">
      <xdr:nvSpPr>
        <xdr:cNvPr id="411" name="公債費負担の状況該当値テキスト"/>
        <xdr:cNvSpPr txBox="1"/>
      </xdr:nvSpPr>
      <xdr:spPr>
        <a:xfrm>
          <a:off x="17106900" y="697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2" name="楕円 411"/>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3" name="テキスト ボックス 41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4" name="楕円 41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15" name="テキスト ボックス 414"/>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6" name="楕円 41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17" name="テキスト ボックス 416"/>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18" name="楕円 417"/>
        <xdr:cNvSpPr/>
      </xdr:nvSpPr>
      <xdr:spPr>
        <a:xfrm>
          <a:off x="13462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91669</xdr:rowOff>
    </xdr:from>
    <xdr:ext cx="762000" cy="259045"/>
    <xdr:sp macro="" textlink="">
      <xdr:nvSpPr>
        <xdr:cNvPr id="419" name="テキスト ボックス 418"/>
        <xdr:cNvSpPr txBox="1"/>
      </xdr:nvSpPr>
      <xdr:spPr>
        <a:xfrm>
          <a:off x="13131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本市の比率は、類似団体の平均を下回っており、前年度に比べ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ポイント減少している。比率が減少した主な要因としては、公共下水道事業会計の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元金残高の減少等により、公営企業債等繰入見込額が減少したことや充当可能基金額の増加などが挙げられる。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今後も、通常債の借入額を原則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億円以下に抑制するほか、基準財政需要額に算入のある地方債の活用を積極的に行い、充当可能財源等の確保を積極的に図っていく。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74126</xdr:rowOff>
    </xdr:from>
    <xdr:to>
      <xdr:col>81</xdr:col>
      <xdr:colOff>44450</xdr:colOff>
      <xdr:row>14</xdr:row>
      <xdr:rowOff>131233</xdr:rowOff>
    </xdr:to>
    <xdr:cxnSp macro="">
      <xdr:nvCxnSpPr>
        <xdr:cNvPr id="453" name="直線コネクタ 452"/>
        <xdr:cNvCxnSpPr/>
      </xdr:nvCxnSpPr>
      <xdr:spPr>
        <a:xfrm flipV="1">
          <a:off x="16179800" y="2474426"/>
          <a:ext cx="8382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4"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92625</xdr:rowOff>
    </xdr:from>
    <xdr:to>
      <xdr:col>77</xdr:col>
      <xdr:colOff>44450</xdr:colOff>
      <xdr:row>14</xdr:row>
      <xdr:rowOff>131233</xdr:rowOff>
    </xdr:to>
    <xdr:cxnSp macro="">
      <xdr:nvCxnSpPr>
        <xdr:cNvPr id="456" name="直線コネクタ 455"/>
        <xdr:cNvCxnSpPr/>
      </xdr:nvCxnSpPr>
      <xdr:spPr>
        <a:xfrm>
          <a:off x="15290800" y="249292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8" name="テキスト ボックス 457"/>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92625</xdr:rowOff>
    </xdr:from>
    <xdr:to>
      <xdr:col>72</xdr:col>
      <xdr:colOff>203200</xdr:colOff>
      <xdr:row>14</xdr:row>
      <xdr:rowOff>162602</xdr:rowOff>
    </xdr:to>
    <xdr:cxnSp macro="">
      <xdr:nvCxnSpPr>
        <xdr:cNvPr id="459" name="直線コネクタ 458"/>
        <xdr:cNvCxnSpPr/>
      </xdr:nvCxnSpPr>
      <xdr:spPr>
        <a:xfrm flipV="1">
          <a:off x="14401800" y="249292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60" name="フローチャート: 判断 459"/>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61" name="テキスト ボックス 460"/>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162602</xdr:rowOff>
    </xdr:from>
    <xdr:to>
      <xdr:col>68</xdr:col>
      <xdr:colOff>152400</xdr:colOff>
      <xdr:row>15</xdr:row>
      <xdr:rowOff>101346</xdr:rowOff>
    </xdr:to>
    <xdr:cxnSp macro="">
      <xdr:nvCxnSpPr>
        <xdr:cNvPr id="462" name="直線コネクタ 461"/>
        <xdr:cNvCxnSpPr/>
      </xdr:nvCxnSpPr>
      <xdr:spPr>
        <a:xfrm flipV="1">
          <a:off x="13512800" y="256290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3" name="フローチャート: 判断 462"/>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4" name="テキスト ボックス 463"/>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5" name="フローチャート: 判断 464"/>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6" name="テキスト ボックス 465"/>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23326</xdr:rowOff>
    </xdr:from>
    <xdr:to>
      <xdr:col>81</xdr:col>
      <xdr:colOff>95250</xdr:colOff>
      <xdr:row>14</xdr:row>
      <xdr:rowOff>124926</xdr:rowOff>
    </xdr:to>
    <xdr:sp macro="" textlink="">
      <xdr:nvSpPr>
        <xdr:cNvPr id="472" name="楕円 471"/>
        <xdr:cNvSpPr/>
      </xdr:nvSpPr>
      <xdr:spPr>
        <a:xfrm>
          <a:off x="169672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116053</xdr:rowOff>
    </xdr:from>
    <xdr:ext cx="762000" cy="259045"/>
    <xdr:sp macro="" textlink="">
      <xdr:nvSpPr>
        <xdr:cNvPr id="473" name="将来負担の状況該当値テキスト"/>
        <xdr:cNvSpPr txBox="1"/>
      </xdr:nvSpPr>
      <xdr:spPr>
        <a:xfrm>
          <a:off x="17106900" y="23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80433</xdr:rowOff>
    </xdr:from>
    <xdr:to>
      <xdr:col>77</xdr:col>
      <xdr:colOff>95250</xdr:colOff>
      <xdr:row>15</xdr:row>
      <xdr:rowOff>10583</xdr:rowOff>
    </xdr:to>
    <xdr:sp macro="" textlink="">
      <xdr:nvSpPr>
        <xdr:cNvPr id="474" name="楕円 473"/>
        <xdr:cNvSpPr/>
      </xdr:nvSpPr>
      <xdr:spPr>
        <a:xfrm>
          <a:off x="16129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20760</xdr:rowOff>
    </xdr:from>
    <xdr:ext cx="736600" cy="259045"/>
    <xdr:sp macro="" textlink="">
      <xdr:nvSpPr>
        <xdr:cNvPr id="475" name="テキスト ボックス 474"/>
        <xdr:cNvSpPr txBox="1"/>
      </xdr:nvSpPr>
      <xdr:spPr>
        <a:xfrm>
          <a:off x="15798800" y="224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41825</xdr:rowOff>
    </xdr:from>
    <xdr:to>
      <xdr:col>73</xdr:col>
      <xdr:colOff>44450</xdr:colOff>
      <xdr:row>14</xdr:row>
      <xdr:rowOff>143425</xdr:rowOff>
    </xdr:to>
    <xdr:sp macro="" textlink="">
      <xdr:nvSpPr>
        <xdr:cNvPr id="476" name="楕円 475"/>
        <xdr:cNvSpPr/>
      </xdr:nvSpPr>
      <xdr:spPr>
        <a:xfrm>
          <a:off x="15240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153602</xdr:rowOff>
    </xdr:from>
    <xdr:ext cx="762000" cy="259045"/>
    <xdr:sp macro="" textlink="">
      <xdr:nvSpPr>
        <xdr:cNvPr id="477" name="テキスト ボックス 476"/>
        <xdr:cNvSpPr txBox="1"/>
      </xdr:nvSpPr>
      <xdr:spPr>
        <a:xfrm>
          <a:off x="14909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111802</xdr:rowOff>
    </xdr:from>
    <xdr:to>
      <xdr:col>68</xdr:col>
      <xdr:colOff>203200</xdr:colOff>
      <xdr:row>15</xdr:row>
      <xdr:rowOff>41952</xdr:rowOff>
    </xdr:to>
    <xdr:sp macro="" textlink="">
      <xdr:nvSpPr>
        <xdr:cNvPr id="478" name="楕円 477"/>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52129</xdr:rowOff>
    </xdr:from>
    <xdr:ext cx="762000" cy="259045"/>
    <xdr:sp macro="" textlink="">
      <xdr:nvSpPr>
        <xdr:cNvPr id="479" name="テキスト ボックス 478"/>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80" name="楕円 479"/>
        <xdr:cNvSpPr/>
      </xdr:nvSpPr>
      <xdr:spPr>
        <a:xfrm>
          <a:off x="13462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81" name="テキスト ボックス 480"/>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26</xdr:row>
      <xdr:rowOff>35719</xdr:rowOff>
    </xdr:from>
    <xdr:ext cx="10060780" cy="714375"/>
    <xdr:sp macro="" textlink="">
      <xdr:nvSpPr>
        <xdr:cNvPr id="482" name="テキスト ボックス 481"/>
        <xdr:cNvSpPr txBox="1"/>
      </xdr:nvSpPr>
      <xdr:spPr>
        <a:xfrm>
          <a:off x="773907" y="4369594"/>
          <a:ext cx="10060780" cy="714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rgbClr val="FF0000"/>
              </a:solidFill>
              <a:latin typeface="ＭＳ Ｐゴシック" panose="020B0600070205080204" pitchFamily="50" charset="-128"/>
              <a:ea typeface="ＭＳ Ｐゴシック" panose="020B0600070205080204" pitchFamily="50" charset="-128"/>
            </a:rPr>
            <a:t>※</a:t>
          </a:r>
          <a:r>
            <a:rPr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lang="ja-JP" altLang="en-US" sz="1000">
              <a:solidFill>
                <a:srgbClr val="FF0000"/>
              </a:solidFill>
              <a:latin typeface="+mn-ea"/>
              <a:ea typeface="+mn-ea"/>
            </a:rPr>
            <a:t>状況」の「人口</a:t>
          </a:r>
          <a:r>
            <a:rPr lang="en-US" altLang="ja-JP" sz="1000">
              <a:solidFill>
                <a:srgbClr val="FF0000"/>
              </a:solidFill>
              <a:latin typeface="+mn-ea"/>
              <a:ea typeface="+mn-ea"/>
            </a:rPr>
            <a:t>1,000</a:t>
          </a:r>
          <a:r>
            <a:rPr lang="ja-JP" altLang="en-US" sz="1000">
              <a:solidFill>
                <a:srgbClr val="FF0000"/>
              </a:solidFill>
              <a:latin typeface="+mn-ea"/>
              <a:ea typeface="+mn-ea"/>
            </a:rPr>
            <a:t>人当たり職員数」</a:t>
          </a: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lang="en-US" altLang="ja-JP" sz="1000">
            <a:solidFill>
              <a:srgbClr val="FF0000"/>
            </a:solidFill>
            <a:latin typeface="ＭＳ Ｐゴシック" panose="020B0600070205080204" pitchFamily="50" charset="-128"/>
            <a:ea typeface="+mn-ea"/>
          </a:endParaRPr>
        </a:p>
        <a:p>
          <a:pPr algn="l"/>
          <a:r>
            <a:rPr lang="en-US" altLang="ja-JP" sz="1000">
              <a:solidFill>
                <a:srgbClr val="FF0000"/>
              </a:solidFill>
              <a:latin typeface="ＭＳ Ｐゴシック" panose="020B0600070205080204" pitchFamily="50" charset="-128"/>
              <a:ea typeface="+mn-ea"/>
            </a:rPr>
            <a:t>   </a:t>
          </a:r>
          <a:r>
            <a:rPr lang="ja-JP" altLang="en-US" sz="1000">
              <a:solidFill>
                <a:srgbClr val="FF0000"/>
              </a:solidFill>
              <a:latin typeface="ＭＳ Ｐゴシック" panose="020B0600070205080204" pitchFamily="50" charset="-128"/>
              <a:ea typeface="+mn-ea"/>
            </a:rPr>
            <a:t>地方公務員給与実態調査に基づいているが、令和</a:t>
          </a:r>
          <a:r>
            <a:rPr lang="en-US" altLang="ja-JP" sz="1000">
              <a:solidFill>
                <a:srgbClr val="FF0000"/>
              </a:solidFill>
              <a:latin typeface="ＭＳ Ｐゴシック" panose="020B0600070205080204" pitchFamily="50" charset="-128"/>
              <a:ea typeface="+mn-ea"/>
            </a:rPr>
            <a:t>3</a:t>
          </a:r>
          <a:r>
            <a:rPr lang="ja-JP" altLang="en-US" sz="1000">
              <a:solidFill>
                <a:srgbClr val="FF0000"/>
              </a:solidFill>
              <a:latin typeface="ＭＳ Ｐゴシック" panose="020B0600070205080204" pitchFamily="50" charset="-128"/>
              <a:ea typeface="+mn-ea"/>
            </a:rPr>
            <a:t>年度は令和</a:t>
          </a:r>
          <a:r>
            <a:rPr lang="en-US" altLang="ja-JP" sz="1000">
              <a:solidFill>
                <a:srgbClr val="FF0000"/>
              </a:solidFill>
              <a:latin typeface="ＭＳ Ｐゴシック" panose="020B0600070205080204" pitchFamily="50" charset="-128"/>
              <a:ea typeface="+mn-ea"/>
            </a:rPr>
            <a:t>3</a:t>
          </a:r>
          <a:r>
            <a:rPr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345,047
337,919
60.24
134,371,610
122,931,500
11,369,318
66,537,411
85,276,217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ポイント上回っている。なお、公営企業会計等の人件費に充てる繰出金等の人件費に準ずる費用等を合計した場合の人口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人当たりの歳出決算額は、類似団体平均を下回っており、今後もこれらを含めた人件費関係経費全体について抑制に努めていく。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100330</xdr:rowOff>
    </xdr:to>
    <xdr:cxnSp macro="">
      <xdr:nvCxnSpPr>
        <xdr:cNvPr id="66" name="直線コネクタ 65"/>
        <xdr:cNvCxnSpPr/>
      </xdr:nvCxnSpPr>
      <xdr:spPr>
        <a:xfrm flipV="1">
          <a:off x="3987800" y="632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107950</xdr:rowOff>
    </xdr:to>
    <xdr:cxnSp macro="">
      <xdr:nvCxnSpPr>
        <xdr:cNvPr id="69" name="直線コネクタ 68"/>
        <xdr:cNvCxnSpPr/>
      </xdr:nvCxnSpPr>
      <xdr:spPr>
        <a:xfrm flipV="1">
          <a:off x="3098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138430</xdr:rowOff>
    </xdr:to>
    <xdr:cxnSp macro="">
      <xdr:nvCxnSpPr>
        <xdr:cNvPr id="72" name="直線コネクタ 71"/>
        <xdr:cNvCxnSpPr/>
      </xdr:nvCxnSpPr>
      <xdr:spPr>
        <a:xfrm flipV="1">
          <a:off x="2209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168910</xdr:rowOff>
    </xdr:to>
    <xdr:cxnSp macro="">
      <xdr:nvCxnSpPr>
        <xdr:cNvPr id="75" name="直線コネクタ 74"/>
        <xdr:cNvCxnSpPr/>
      </xdr:nvCxnSpPr>
      <xdr:spPr>
        <a:xfrm flipV="1">
          <a:off x="1320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年度は前年度より分子が減少となった一方で、分母である経常一般財源等が増加となり、物件費の比率は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ポイントのマイナスとなった。本市では、経常経費に対する配分予算や配分予算におけるマイナスシーリングの導入などにより節減に努めている。また、指定管理者制度や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PPP/PFI</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手法の活用等によりコスト削減に努めているところである。今後も、さらなる経常経費の抑制や適正な執行に努めていく。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4536</xdr:rowOff>
    </xdr:to>
    <xdr:cxnSp macro="">
      <xdr:nvCxnSpPr>
        <xdr:cNvPr id="129" name="直線コネクタ 128"/>
        <xdr:cNvCxnSpPr/>
      </xdr:nvCxnSpPr>
      <xdr:spPr>
        <a:xfrm flipV="1">
          <a:off x="15671800" y="2864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58964</xdr:rowOff>
    </xdr:to>
    <xdr:cxnSp macro="">
      <xdr:nvCxnSpPr>
        <xdr:cNvPr id="132" name="直線コネクタ 131"/>
        <xdr:cNvCxnSpPr/>
      </xdr:nvCxnSpPr>
      <xdr:spPr>
        <a:xfrm flipV="1">
          <a:off x="14782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69850</xdr:rowOff>
    </xdr:to>
    <xdr:cxnSp macro="">
      <xdr:nvCxnSpPr>
        <xdr:cNvPr id="135" name="直線コネクタ 134"/>
        <xdr:cNvCxnSpPr/>
      </xdr:nvCxnSpPr>
      <xdr:spPr>
        <a:xfrm flipV="1">
          <a:off x="13893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69850</xdr:rowOff>
    </xdr:to>
    <xdr:cxnSp macro="">
      <xdr:nvCxnSpPr>
        <xdr:cNvPr id="138" name="直線コネクタ 137"/>
        <xdr:cNvCxnSpPr/>
      </xdr:nvCxnSpPr>
      <xdr:spPr>
        <a:xfrm>
          <a:off x="13004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県平均等に比べ老年人口の割合が低いことなどが要因であるが、保育関連給付費、障害福祉サービス給付費の急激な伸びや、老年人口の割合が増加していることなどから、近年は上昇傾向にある。今後も福祉サービス水準を維持しながらも、各種サービスに係る受給資格審査の適正化や各種手当への特別加算等の見直しを進めるなど、適正な扶助費の負担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82550</xdr:rowOff>
    </xdr:to>
    <xdr:cxnSp macro="">
      <xdr:nvCxnSpPr>
        <xdr:cNvPr id="190" name="直線コネクタ 189"/>
        <xdr:cNvCxnSpPr/>
      </xdr:nvCxnSpPr>
      <xdr:spPr>
        <a:xfrm flipV="1">
          <a:off x="3987800" y="9690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95250</xdr:rowOff>
    </xdr:to>
    <xdr:cxnSp macro="">
      <xdr:nvCxnSpPr>
        <xdr:cNvPr id="193" name="直線コネクタ 192"/>
        <xdr:cNvCxnSpPr/>
      </xdr:nvCxnSpPr>
      <xdr:spPr>
        <a:xfrm flipV="1">
          <a:off x="3098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95250</xdr:rowOff>
    </xdr:to>
    <xdr:cxnSp macro="">
      <xdr:nvCxnSpPr>
        <xdr:cNvPr id="196" name="直線コネクタ 195"/>
        <xdr:cNvCxnSpPr/>
      </xdr:nvCxnSpPr>
      <xdr:spPr>
        <a:xfrm>
          <a:off x="2209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19050</xdr:rowOff>
    </xdr:to>
    <xdr:cxnSp macro="">
      <xdr:nvCxnSpPr>
        <xdr:cNvPr id="199" name="直線コネクタ 198"/>
        <xdr:cNvCxnSpPr/>
      </xdr:nvCxnSpPr>
      <xdr:spPr>
        <a:xfrm>
          <a:off x="1320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2" name="テキスト ボックス 21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4" name="テキスト ボックス 21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6" name="テキスト ボックス 215"/>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％となっている。分母となる経常一般財源等が増加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分子となる公共下水道事業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などへの繰出金が全体として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ものの、分母の増加が分子の増加を上回った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ことなどから、比率は前年度から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となった。今後も引き続き、独立採算の原則による使用料などの適正化を図り、普通会計の負担軽減に努めていく。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51" name="直線コネクタ 250"/>
        <xdr:cNvCxnSpPr/>
      </xdr:nvCxnSpPr>
      <xdr:spPr>
        <a:xfrm flipV="1">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59</xdr:row>
      <xdr:rowOff>69850</xdr:rowOff>
    </xdr:to>
    <xdr:cxnSp macro="">
      <xdr:nvCxnSpPr>
        <xdr:cNvPr id="254" name="直線コネクタ 253"/>
        <xdr:cNvCxnSpPr/>
      </xdr:nvCxnSpPr>
      <xdr:spPr>
        <a:xfrm flipV="1">
          <a:off x="14782800" y="980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69850</xdr:rowOff>
    </xdr:to>
    <xdr:cxnSp macro="">
      <xdr:nvCxnSpPr>
        <xdr:cNvPr id="257" name="直線コネクタ 256"/>
        <xdr:cNvCxnSpPr/>
      </xdr:nvCxnSpPr>
      <xdr:spPr>
        <a:xfrm>
          <a:off x="13893800" y="1012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6350</xdr:rowOff>
    </xdr:to>
    <xdr:cxnSp macro="">
      <xdr:nvCxnSpPr>
        <xdr:cNvPr id="260" name="直線コネクタ 259"/>
        <xdr:cNvCxnSpPr/>
      </xdr:nvCxnSpPr>
      <xdr:spPr>
        <a:xfrm>
          <a:off x="13004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要因として、子育てや医療、福祉事業に係る補助金など社会保障関係経費の増加等が挙げられる。今後も、評価の低い補助金には見直し計画等に基づく効果の拡大や減額、終期の設定等の改善を図るとともに、定期的な補助制度の見直しを継続し、補助目的の明確化と効果の拡大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74422</xdr:rowOff>
    </xdr:to>
    <xdr:cxnSp macro="">
      <xdr:nvCxnSpPr>
        <xdr:cNvPr id="310" name="直線コネクタ 309"/>
        <xdr:cNvCxnSpPr/>
      </xdr:nvCxnSpPr>
      <xdr:spPr>
        <a:xfrm flipV="1">
          <a:off x="15671800" y="60385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35</xdr:row>
      <xdr:rowOff>74422</xdr:rowOff>
    </xdr:to>
    <xdr:cxnSp macro="">
      <xdr:nvCxnSpPr>
        <xdr:cNvPr id="313" name="直線コネクタ 312"/>
        <xdr:cNvCxnSpPr/>
      </xdr:nvCxnSpPr>
      <xdr:spPr>
        <a:xfrm>
          <a:off x="14782800" y="581914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170434</xdr:rowOff>
    </xdr:to>
    <xdr:cxnSp macro="">
      <xdr:nvCxnSpPr>
        <xdr:cNvPr id="316" name="直線コネクタ 315"/>
        <xdr:cNvCxnSpPr/>
      </xdr:nvCxnSpPr>
      <xdr:spPr>
        <a:xfrm flipV="1">
          <a:off x="13893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170434</xdr:rowOff>
    </xdr:from>
    <xdr:to>
      <xdr:col>69</xdr:col>
      <xdr:colOff>92075</xdr:colOff>
      <xdr:row>33</xdr:row>
      <xdr:rowOff>170434</xdr:rowOff>
    </xdr:to>
    <xdr:cxnSp macro="">
      <xdr:nvCxnSpPr>
        <xdr:cNvPr id="319" name="直線コネクタ 318"/>
        <xdr:cNvCxnSpPr/>
      </xdr:nvCxnSpPr>
      <xdr:spPr>
        <a:xfrm>
          <a:off x="13004800" y="5828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130573</xdr:rowOff>
    </xdr:from>
    <xdr:ext cx="762000" cy="259045"/>
    <xdr:sp macro="" textlink="">
      <xdr:nvSpPr>
        <xdr:cNvPr id="330" name="補助費等該当値テキスト"/>
        <xdr:cNvSpPr txBox="1"/>
      </xdr:nvSpPr>
      <xdr:spPr>
        <a:xfrm>
          <a:off x="165989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1" name="楕円 330"/>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109999</xdr:rowOff>
    </xdr:from>
    <xdr:ext cx="736600" cy="259045"/>
    <xdr:sp macro="" textlink="">
      <xdr:nvSpPr>
        <xdr:cNvPr id="332" name="テキスト ボックス 331"/>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119634</xdr:rowOff>
    </xdr:from>
    <xdr:to>
      <xdr:col>69</xdr:col>
      <xdr:colOff>142875</xdr:colOff>
      <xdr:row>34</xdr:row>
      <xdr:rowOff>49784</xdr:rowOff>
    </xdr:to>
    <xdr:sp macro="" textlink="">
      <xdr:nvSpPr>
        <xdr:cNvPr id="335" name="楕円 334"/>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59961</xdr:rowOff>
    </xdr:from>
    <xdr:ext cx="762000" cy="259045"/>
    <xdr:sp macro="" textlink="">
      <xdr:nvSpPr>
        <xdr:cNvPr id="336" name="テキスト ボックス 335"/>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7" name="楕円 336"/>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8" name="テキスト ボックス 337"/>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本市は、通常債に加え、臨時財政対策債など特例債の元利償還金が増加しているものの、通常債の発行を抑制し、後年度の財政負担の軽減に努めていることから、類似団体の平均を</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ポイント下回っている。今後は市庁舎の建て替えに伴う公債費の増加が見込まれるが、引き続き、単年度の通常債の発行を原則</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億円以下に抑制する方針を基本とする。また、大規模事業を実施する際は、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か年で</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億円以内に抑制するなどの弾力的な運用も視野に入れつつ、将来の財政負担を見据えながら、市債の有効活用を図っていく。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88900</xdr:rowOff>
    </xdr:to>
    <xdr:cxnSp macro="">
      <xdr:nvCxnSpPr>
        <xdr:cNvPr id="371" name="直線コネクタ 370"/>
        <xdr:cNvCxnSpPr/>
      </xdr:nvCxnSpPr>
      <xdr:spPr>
        <a:xfrm flipV="1">
          <a:off x="3987800" y="13035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104139</xdr:rowOff>
    </xdr:to>
    <xdr:cxnSp macro="">
      <xdr:nvCxnSpPr>
        <xdr:cNvPr id="374" name="直線コネクタ 373"/>
        <xdr:cNvCxnSpPr/>
      </xdr:nvCxnSpPr>
      <xdr:spPr>
        <a:xfrm flipV="1">
          <a:off x="3098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104139</xdr:rowOff>
    </xdr:to>
    <xdr:cxnSp macro="">
      <xdr:nvCxnSpPr>
        <xdr:cNvPr id="377" name="直線コネクタ 376"/>
        <xdr:cNvCxnSpPr/>
      </xdr:nvCxnSpPr>
      <xdr:spPr>
        <a:xfrm>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88900</xdr:rowOff>
    </xdr:to>
    <xdr:cxnSp macro="">
      <xdr:nvCxnSpPr>
        <xdr:cNvPr id="380" name="直線コネクタ 379"/>
        <xdr:cNvCxnSpPr/>
      </xdr:nvCxnSpPr>
      <xdr:spPr>
        <a:xfrm flipV="1">
          <a:off x="1320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0" name="楕円 389"/>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1"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2" name="楕円 391"/>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3" name="テキスト ボックス 392"/>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ポイント下回った。また、令和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ポイント下降している。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今後も税収の大幅な増加が見込めない状況であり、引き続き経常経費の抑制に努めていく。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156718</xdr:rowOff>
    </xdr:to>
    <xdr:cxnSp macro="">
      <xdr:nvCxnSpPr>
        <xdr:cNvPr id="430" name="直線コネクタ 429"/>
        <xdr:cNvCxnSpPr/>
      </xdr:nvCxnSpPr>
      <xdr:spPr>
        <a:xfrm flipV="1">
          <a:off x="15671800" y="1316177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26415</xdr:rowOff>
    </xdr:to>
    <xdr:cxnSp macro="">
      <xdr:nvCxnSpPr>
        <xdr:cNvPr id="433" name="直線コネクタ 432"/>
        <xdr:cNvCxnSpPr/>
      </xdr:nvCxnSpPr>
      <xdr:spPr>
        <a:xfrm flipV="1">
          <a:off x="14782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26415</xdr:rowOff>
    </xdr:to>
    <xdr:cxnSp macro="">
      <xdr:nvCxnSpPr>
        <xdr:cNvPr id="436" name="直線コネクタ 435"/>
        <xdr:cNvCxnSpPr/>
      </xdr:nvCxnSpPr>
      <xdr:spPr>
        <a:xfrm>
          <a:off x="13893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3556</xdr:rowOff>
    </xdr:to>
    <xdr:cxnSp macro="">
      <xdr:nvCxnSpPr>
        <xdr:cNvPr id="439" name="直線コネクタ 438"/>
        <xdr:cNvCxnSpPr/>
      </xdr:nvCxnSpPr>
      <xdr:spPr>
        <a:xfrm>
          <a:off x="13004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9" name="楕円 448"/>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50"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1" name="楕円 450"/>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52" name="テキスト ボックス 45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3" name="楕円 452"/>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4" name="テキスト ボックス 453"/>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5" name="楕円 454"/>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6" name="テキスト ボックス 455"/>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7" name="楕円 45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8" name="テキスト ボックス 457"/>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22560</xdr:rowOff>
    </xdr:from>
    <xdr:to>
      <xdr:col>29</xdr:col>
      <xdr:colOff>127000</xdr:colOff>
      <xdr:row>18</xdr:row>
      <xdr:rowOff>103348</xdr:rowOff>
    </xdr:to>
    <xdr:cxnSp macro="">
      <xdr:nvCxnSpPr>
        <xdr:cNvPr id="48" name="直線コネクタ 47"/>
        <xdr:cNvCxnSpPr/>
      </xdr:nvCxnSpPr>
      <xdr:spPr bwMode="auto">
        <a:xfrm flipV="1">
          <a:off x="5003800" y="3156285"/>
          <a:ext cx="647700" cy="8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103348</xdr:rowOff>
    </xdr:from>
    <xdr:to>
      <xdr:col>26</xdr:col>
      <xdr:colOff>50800</xdr:colOff>
      <xdr:row>18</xdr:row>
      <xdr:rowOff>152679</xdr:rowOff>
    </xdr:to>
    <xdr:cxnSp macro="">
      <xdr:nvCxnSpPr>
        <xdr:cNvPr id="51" name="直線コネクタ 50"/>
        <xdr:cNvCxnSpPr/>
      </xdr:nvCxnSpPr>
      <xdr:spPr bwMode="auto">
        <a:xfrm flipV="1">
          <a:off x="4305300" y="3237073"/>
          <a:ext cx="698500" cy="49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152679</xdr:rowOff>
    </xdr:from>
    <xdr:to>
      <xdr:col>22</xdr:col>
      <xdr:colOff>114300</xdr:colOff>
      <xdr:row>19</xdr:row>
      <xdr:rowOff>14651</xdr:rowOff>
    </xdr:to>
    <xdr:cxnSp macro="">
      <xdr:nvCxnSpPr>
        <xdr:cNvPr id="54" name="直線コネクタ 53"/>
        <xdr:cNvCxnSpPr/>
      </xdr:nvCxnSpPr>
      <xdr:spPr bwMode="auto">
        <a:xfrm flipV="1">
          <a:off x="3606800" y="3286404"/>
          <a:ext cx="698500" cy="3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167721</xdr:rowOff>
    </xdr:from>
    <xdr:to>
      <xdr:col>18</xdr:col>
      <xdr:colOff>177800</xdr:colOff>
      <xdr:row>19</xdr:row>
      <xdr:rowOff>14651</xdr:rowOff>
    </xdr:to>
    <xdr:cxnSp macro="">
      <xdr:nvCxnSpPr>
        <xdr:cNvPr id="57" name="直線コネクタ 56"/>
        <xdr:cNvCxnSpPr/>
      </xdr:nvCxnSpPr>
      <xdr:spPr bwMode="auto">
        <a:xfrm>
          <a:off x="2908300" y="3301446"/>
          <a:ext cx="6985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143210</xdr:rowOff>
    </xdr:from>
    <xdr:to>
      <xdr:col>29</xdr:col>
      <xdr:colOff>177800</xdr:colOff>
      <xdr:row>18</xdr:row>
      <xdr:rowOff>73360</xdr:rowOff>
    </xdr:to>
    <xdr:sp macro="" textlink="">
      <xdr:nvSpPr>
        <xdr:cNvPr id="67" name="楕円 66"/>
        <xdr:cNvSpPr/>
      </xdr:nvSpPr>
      <xdr:spPr bwMode="auto">
        <a:xfrm>
          <a:off x="5600700" y="310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115287</xdr:rowOff>
    </xdr:from>
    <xdr:ext cx="762000" cy="259045"/>
    <xdr:sp macro="" textlink="">
      <xdr:nvSpPr>
        <xdr:cNvPr id="68" name="人口1人当たり決算額の推移該当値テキスト130"/>
        <xdr:cNvSpPr txBox="1"/>
      </xdr:nvSpPr>
      <xdr:spPr>
        <a:xfrm>
          <a:off x="5740400" y="30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52548</xdr:rowOff>
    </xdr:from>
    <xdr:to>
      <xdr:col>26</xdr:col>
      <xdr:colOff>101600</xdr:colOff>
      <xdr:row>18</xdr:row>
      <xdr:rowOff>154148</xdr:rowOff>
    </xdr:to>
    <xdr:sp macro="" textlink="">
      <xdr:nvSpPr>
        <xdr:cNvPr id="69" name="楕円 68"/>
        <xdr:cNvSpPr/>
      </xdr:nvSpPr>
      <xdr:spPr bwMode="auto">
        <a:xfrm>
          <a:off x="4953000" y="3186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138925</xdr:rowOff>
    </xdr:from>
    <xdr:ext cx="736600" cy="259045"/>
    <xdr:sp macro="" textlink="">
      <xdr:nvSpPr>
        <xdr:cNvPr id="70" name="テキスト ボックス 69"/>
        <xdr:cNvSpPr txBox="1"/>
      </xdr:nvSpPr>
      <xdr:spPr>
        <a:xfrm>
          <a:off x="4622800" y="327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101879</xdr:rowOff>
    </xdr:from>
    <xdr:to>
      <xdr:col>22</xdr:col>
      <xdr:colOff>165100</xdr:colOff>
      <xdr:row>19</xdr:row>
      <xdr:rowOff>32029</xdr:rowOff>
    </xdr:to>
    <xdr:sp macro="" textlink="">
      <xdr:nvSpPr>
        <xdr:cNvPr id="71" name="楕円 70"/>
        <xdr:cNvSpPr/>
      </xdr:nvSpPr>
      <xdr:spPr bwMode="auto">
        <a:xfrm>
          <a:off x="4254500" y="323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16806</xdr:rowOff>
    </xdr:from>
    <xdr:ext cx="762000" cy="259045"/>
    <xdr:sp macro="" textlink="">
      <xdr:nvSpPr>
        <xdr:cNvPr id="72" name="テキスト ボックス 71"/>
        <xdr:cNvSpPr txBox="1"/>
      </xdr:nvSpPr>
      <xdr:spPr>
        <a:xfrm>
          <a:off x="3924300" y="33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135301</xdr:rowOff>
    </xdr:from>
    <xdr:to>
      <xdr:col>19</xdr:col>
      <xdr:colOff>38100</xdr:colOff>
      <xdr:row>19</xdr:row>
      <xdr:rowOff>65451</xdr:rowOff>
    </xdr:to>
    <xdr:sp macro="" textlink="">
      <xdr:nvSpPr>
        <xdr:cNvPr id="73" name="楕円 72"/>
        <xdr:cNvSpPr/>
      </xdr:nvSpPr>
      <xdr:spPr bwMode="auto">
        <a:xfrm>
          <a:off x="3556000" y="326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50228</xdr:rowOff>
    </xdr:from>
    <xdr:ext cx="762000" cy="259045"/>
    <xdr:sp macro="" textlink="">
      <xdr:nvSpPr>
        <xdr:cNvPr id="74" name="テキスト ボックス 73"/>
        <xdr:cNvSpPr txBox="1"/>
      </xdr:nvSpPr>
      <xdr:spPr>
        <a:xfrm>
          <a:off x="3225800" y="335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116921</xdr:rowOff>
    </xdr:from>
    <xdr:to>
      <xdr:col>15</xdr:col>
      <xdr:colOff>101600</xdr:colOff>
      <xdr:row>19</xdr:row>
      <xdr:rowOff>47072</xdr:rowOff>
    </xdr:to>
    <xdr:sp macro="" textlink="">
      <xdr:nvSpPr>
        <xdr:cNvPr id="75" name="楕円 74"/>
        <xdr:cNvSpPr/>
      </xdr:nvSpPr>
      <xdr:spPr bwMode="auto">
        <a:xfrm>
          <a:off x="2857500" y="32506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31848</xdr:rowOff>
    </xdr:from>
    <xdr:ext cx="762000" cy="259045"/>
    <xdr:sp macro="" textlink="">
      <xdr:nvSpPr>
        <xdr:cNvPr id="76" name="テキスト ボックス 75"/>
        <xdr:cNvSpPr txBox="1"/>
      </xdr:nvSpPr>
      <xdr:spPr>
        <a:xfrm>
          <a:off x="2527300" y="333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90539</xdr:rowOff>
    </xdr:from>
    <xdr:to>
      <xdr:col>29</xdr:col>
      <xdr:colOff>127000</xdr:colOff>
      <xdr:row>35</xdr:row>
      <xdr:rowOff>226555</xdr:rowOff>
    </xdr:to>
    <xdr:cxnSp macro="">
      <xdr:nvCxnSpPr>
        <xdr:cNvPr id="109" name="直線コネクタ 108"/>
        <xdr:cNvCxnSpPr/>
      </xdr:nvCxnSpPr>
      <xdr:spPr bwMode="auto">
        <a:xfrm>
          <a:off x="5003800" y="6700889"/>
          <a:ext cx="647700" cy="13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90539</xdr:rowOff>
    </xdr:from>
    <xdr:to>
      <xdr:col>26</xdr:col>
      <xdr:colOff>50800</xdr:colOff>
      <xdr:row>35</xdr:row>
      <xdr:rowOff>115646</xdr:rowOff>
    </xdr:to>
    <xdr:cxnSp macro="">
      <xdr:nvCxnSpPr>
        <xdr:cNvPr id="112" name="直線コネクタ 111"/>
        <xdr:cNvCxnSpPr/>
      </xdr:nvCxnSpPr>
      <xdr:spPr bwMode="auto">
        <a:xfrm flipV="1">
          <a:off x="4305300" y="6700889"/>
          <a:ext cx="698500" cy="2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100787</xdr:rowOff>
    </xdr:from>
    <xdr:to>
      <xdr:col>22</xdr:col>
      <xdr:colOff>114300</xdr:colOff>
      <xdr:row>35</xdr:row>
      <xdr:rowOff>115646</xdr:rowOff>
    </xdr:to>
    <xdr:cxnSp macro="">
      <xdr:nvCxnSpPr>
        <xdr:cNvPr id="115" name="直線コネクタ 114"/>
        <xdr:cNvCxnSpPr/>
      </xdr:nvCxnSpPr>
      <xdr:spPr bwMode="auto">
        <a:xfrm>
          <a:off x="3606800" y="6711137"/>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100787</xdr:rowOff>
    </xdr:from>
    <xdr:to>
      <xdr:col>18</xdr:col>
      <xdr:colOff>177800</xdr:colOff>
      <xdr:row>35</xdr:row>
      <xdr:rowOff>185636</xdr:rowOff>
    </xdr:to>
    <xdr:cxnSp macro="">
      <xdr:nvCxnSpPr>
        <xdr:cNvPr id="118" name="直線コネクタ 117"/>
        <xdr:cNvCxnSpPr/>
      </xdr:nvCxnSpPr>
      <xdr:spPr bwMode="auto">
        <a:xfrm flipV="1">
          <a:off x="2908300" y="6711137"/>
          <a:ext cx="698500" cy="8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175755</xdr:rowOff>
    </xdr:from>
    <xdr:to>
      <xdr:col>29</xdr:col>
      <xdr:colOff>177800</xdr:colOff>
      <xdr:row>35</xdr:row>
      <xdr:rowOff>277355</xdr:rowOff>
    </xdr:to>
    <xdr:sp macro="" textlink="">
      <xdr:nvSpPr>
        <xdr:cNvPr id="128" name="楕円 127"/>
        <xdr:cNvSpPr/>
      </xdr:nvSpPr>
      <xdr:spPr bwMode="auto">
        <a:xfrm>
          <a:off x="5600700" y="678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147832</xdr:rowOff>
    </xdr:from>
    <xdr:ext cx="762000" cy="259045"/>
    <xdr:sp macro="" textlink="">
      <xdr:nvSpPr>
        <xdr:cNvPr id="129" name="人口1人当たり決算額の推移該当値テキスト445"/>
        <xdr:cNvSpPr txBox="1"/>
      </xdr:nvSpPr>
      <xdr:spPr>
        <a:xfrm>
          <a:off x="5740400" y="675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39739</xdr:rowOff>
    </xdr:from>
    <xdr:to>
      <xdr:col>26</xdr:col>
      <xdr:colOff>101600</xdr:colOff>
      <xdr:row>35</xdr:row>
      <xdr:rowOff>141339</xdr:rowOff>
    </xdr:to>
    <xdr:sp macro="" textlink="">
      <xdr:nvSpPr>
        <xdr:cNvPr id="130" name="楕円 129"/>
        <xdr:cNvSpPr/>
      </xdr:nvSpPr>
      <xdr:spPr bwMode="auto">
        <a:xfrm>
          <a:off x="4953000" y="665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151515</xdr:rowOff>
    </xdr:from>
    <xdr:ext cx="736600" cy="259045"/>
    <xdr:sp macro="" textlink="">
      <xdr:nvSpPr>
        <xdr:cNvPr id="131" name="テキスト ボックス 130"/>
        <xdr:cNvSpPr txBox="1"/>
      </xdr:nvSpPr>
      <xdr:spPr>
        <a:xfrm>
          <a:off x="4622800" y="641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64846</xdr:rowOff>
    </xdr:from>
    <xdr:to>
      <xdr:col>22</xdr:col>
      <xdr:colOff>165100</xdr:colOff>
      <xdr:row>35</xdr:row>
      <xdr:rowOff>166446</xdr:rowOff>
    </xdr:to>
    <xdr:sp macro="" textlink="">
      <xdr:nvSpPr>
        <xdr:cNvPr id="132" name="楕円 131"/>
        <xdr:cNvSpPr/>
      </xdr:nvSpPr>
      <xdr:spPr bwMode="auto">
        <a:xfrm>
          <a:off x="4254500" y="667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176623</xdr:rowOff>
    </xdr:from>
    <xdr:ext cx="762000" cy="259045"/>
    <xdr:sp macro="" textlink="">
      <xdr:nvSpPr>
        <xdr:cNvPr id="133" name="テキスト ボックス 132"/>
        <xdr:cNvSpPr txBox="1"/>
      </xdr:nvSpPr>
      <xdr:spPr>
        <a:xfrm>
          <a:off x="3924300" y="64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49987</xdr:rowOff>
    </xdr:from>
    <xdr:to>
      <xdr:col>19</xdr:col>
      <xdr:colOff>38100</xdr:colOff>
      <xdr:row>35</xdr:row>
      <xdr:rowOff>151587</xdr:rowOff>
    </xdr:to>
    <xdr:sp macro="" textlink="">
      <xdr:nvSpPr>
        <xdr:cNvPr id="134" name="楕円 133"/>
        <xdr:cNvSpPr/>
      </xdr:nvSpPr>
      <xdr:spPr bwMode="auto">
        <a:xfrm>
          <a:off x="3556000" y="666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161764</xdr:rowOff>
    </xdr:from>
    <xdr:ext cx="762000" cy="259045"/>
    <xdr:sp macro="" textlink="">
      <xdr:nvSpPr>
        <xdr:cNvPr id="135" name="テキスト ボックス 134"/>
        <xdr:cNvSpPr txBox="1"/>
      </xdr:nvSpPr>
      <xdr:spPr>
        <a:xfrm>
          <a:off x="3225800" y="642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134836</xdr:rowOff>
    </xdr:from>
    <xdr:to>
      <xdr:col>15</xdr:col>
      <xdr:colOff>101600</xdr:colOff>
      <xdr:row>35</xdr:row>
      <xdr:rowOff>236436</xdr:rowOff>
    </xdr:to>
    <xdr:sp macro="" textlink="">
      <xdr:nvSpPr>
        <xdr:cNvPr id="136" name="楕円 135"/>
        <xdr:cNvSpPr/>
      </xdr:nvSpPr>
      <xdr:spPr bwMode="auto">
        <a:xfrm>
          <a:off x="2857500" y="674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221213</xdr:rowOff>
    </xdr:from>
    <xdr:ext cx="762000" cy="259045"/>
    <xdr:sp macro="" textlink="">
      <xdr:nvSpPr>
        <xdr:cNvPr id="137" name="テキスト ボックス 136"/>
        <xdr:cNvSpPr txBox="1"/>
      </xdr:nvSpPr>
      <xdr:spPr>
        <a:xfrm>
          <a:off x="2527300" y="68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345,047
337,919
60.24
134,371,610
122,931,500
11,369,318
66,537,411
85,276,217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30788</xdr:rowOff>
    </xdr:from>
    <xdr:to>
      <xdr:col>24</xdr:col>
      <xdr:colOff>63500</xdr:colOff>
      <xdr:row>36</xdr:row>
      <xdr:rowOff>113248</xdr:rowOff>
    </xdr:to>
    <xdr:cxnSp macro="">
      <xdr:nvCxnSpPr>
        <xdr:cNvPr id="63" name="直線コネクタ 62"/>
        <xdr:cNvCxnSpPr/>
      </xdr:nvCxnSpPr>
      <xdr:spPr>
        <a:xfrm flipV="1">
          <a:off x="3797300" y="6202988"/>
          <a:ext cx="8382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113248</xdr:rowOff>
    </xdr:from>
    <xdr:to>
      <xdr:col>19</xdr:col>
      <xdr:colOff>177800</xdr:colOff>
      <xdr:row>37</xdr:row>
      <xdr:rowOff>69650</xdr:rowOff>
    </xdr:to>
    <xdr:cxnSp macro="">
      <xdr:nvCxnSpPr>
        <xdr:cNvPr id="66" name="直線コネクタ 65"/>
        <xdr:cNvCxnSpPr/>
      </xdr:nvCxnSpPr>
      <xdr:spPr>
        <a:xfrm flipV="1">
          <a:off x="2908300" y="6285448"/>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69650</xdr:rowOff>
    </xdr:from>
    <xdr:to>
      <xdr:col>15</xdr:col>
      <xdr:colOff>50800</xdr:colOff>
      <xdr:row>37</xdr:row>
      <xdr:rowOff>73177</xdr:rowOff>
    </xdr:to>
    <xdr:cxnSp macro="">
      <xdr:nvCxnSpPr>
        <xdr:cNvPr id="69" name="直線コネクタ 68"/>
        <xdr:cNvCxnSpPr/>
      </xdr:nvCxnSpPr>
      <xdr:spPr>
        <a:xfrm flipV="1">
          <a:off x="2019300" y="641330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68606</xdr:rowOff>
    </xdr:from>
    <xdr:to>
      <xdr:col>10</xdr:col>
      <xdr:colOff>114300</xdr:colOff>
      <xdr:row>37</xdr:row>
      <xdr:rowOff>73177</xdr:rowOff>
    </xdr:to>
    <xdr:cxnSp macro="">
      <xdr:nvCxnSpPr>
        <xdr:cNvPr id="72" name="直線コネクタ 71"/>
        <xdr:cNvCxnSpPr/>
      </xdr:nvCxnSpPr>
      <xdr:spPr>
        <a:xfrm>
          <a:off x="1130300" y="641225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151438</xdr:rowOff>
    </xdr:from>
    <xdr:to>
      <xdr:col>24</xdr:col>
      <xdr:colOff>114300</xdr:colOff>
      <xdr:row>36</xdr:row>
      <xdr:rowOff>81588</xdr:rowOff>
    </xdr:to>
    <xdr:sp macro="" textlink="">
      <xdr:nvSpPr>
        <xdr:cNvPr id="82" name="楕円 81"/>
        <xdr:cNvSpPr/>
      </xdr:nvSpPr>
      <xdr:spPr>
        <a:xfrm>
          <a:off x="45847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129865</xdr:rowOff>
    </xdr:from>
    <xdr:ext cx="534377" cy="259045"/>
    <xdr:sp macro="" textlink="">
      <xdr:nvSpPr>
        <xdr:cNvPr id="83" name="人件費該当値テキスト"/>
        <xdr:cNvSpPr txBox="1"/>
      </xdr:nvSpPr>
      <xdr:spPr>
        <a:xfrm>
          <a:off x="4686300" y="61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62448</xdr:rowOff>
    </xdr:from>
    <xdr:to>
      <xdr:col>20</xdr:col>
      <xdr:colOff>38100</xdr:colOff>
      <xdr:row>36</xdr:row>
      <xdr:rowOff>164048</xdr:rowOff>
    </xdr:to>
    <xdr:sp macro="" textlink="">
      <xdr:nvSpPr>
        <xdr:cNvPr id="84" name="楕円 83"/>
        <xdr:cNvSpPr/>
      </xdr:nvSpPr>
      <xdr:spPr>
        <a:xfrm>
          <a:off x="37465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155175</xdr:rowOff>
    </xdr:from>
    <xdr:ext cx="534377" cy="259045"/>
    <xdr:sp macro="" textlink="">
      <xdr:nvSpPr>
        <xdr:cNvPr id="85" name="テキスト ボックス 84"/>
        <xdr:cNvSpPr txBox="1"/>
      </xdr:nvSpPr>
      <xdr:spPr>
        <a:xfrm>
          <a:off x="3530111" y="632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18850</xdr:rowOff>
    </xdr:from>
    <xdr:to>
      <xdr:col>15</xdr:col>
      <xdr:colOff>101600</xdr:colOff>
      <xdr:row>37</xdr:row>
      <xdr:rowOff>120450</xdr:rowOff>
    </xdr:to>
    <xdr:sp macro="" textlink="">
      <xdr:nvSpPr>
        <xdr:cNvPr id="86" name="楕円 85"/>
        <xdr:cNvSpPr/>
      </xdr:nvSpPr>
      <xdr:spPr>
        <a:xfrm>
          <a:off x="2857500" y="63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111577</xdr:rowOff>
    </xdr:from>
    <xdr:ext cx="534377" cy="259045"/>
    <xdr:sp macro="" textlink="">
      <xdr:nvSpPr>
        <xdr:cNvPr id="87" name="テキスト ボックス 86"/>
        <xdr:cNvSpPr txBox="1"/>
      </xdr:nvSpPr>
      <xdr:spPr>
        <a:xfrm>
          <a:off x="2641111" y="64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22377</xdr:rowOff>
    </xdr:from>
    <xdr:to>
      <xdr:col>10</xdr:col>
      <xdr:colOff>165100</xdr:colOff>
      <xdr:row>37</xdr:row>
      <xdr:rowOff>123977</xdr:rowOff>
    </xdr:to>
    <xdr:sp macro="" textlink="">
      <xdr:nvSpPr>
        <xdr:cNvPr id="88" name="楕円 87"/>
        <xdr:cNvSpPr/>
      </xdr:nvSpPr>
      <xdr:spPr>
        <a:xfrm>
          <a:off x="1968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115104</xdr:rowOff>
    </xdr:from>
    <xdr:ext cx="534377" cy="259045"/>
    <xdr:sp macro="" textlink="">
      <xdr:nvSpPr>
        <xdr:cNvPr id="89" name="テキスト ボックス 88"/>
        <xdr:cNvSpPr txBox="1"/>
      </xdr:nvSpPr>
      <xdr:spPr>
        <a:xfrm>
          <a:off x="1752111" y="64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17806</xdr:rowOff>
    </xdr:from>
    <xdr:to>
      <xdr:col>6</xdr:col>
      <xdr:colOff>38100</xdr:colOff>
      <xdr:row>37</xdr:row>
      <xdr:rowOff>119406</xdr:rowOff>
    </xdr:to>
    <xdr:sp macro="" textlink="">
      <xdr:nvSpPr>
        <xdr:cNvPr id="90" name="楕円 89"/>
        <xdr:cNvSpPr/>
      </xdr:nvSpPr>
      <xdr:spPr>
        <a:xfrm>
          <a:off x="1079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110533</xdr:rowOff>
    </xdr:from>
    <xdr:ext cx="534377" cy="259045"/>
    <xdr:sp macro="" textlink="">
      <xdr:nvSpPr>
        <xdr:cNvPr id="91" name="テキスト ボックス 90"/>
        <xdr:cNvSpPr txBox="1"/>
      </xdr:nvSpPr>
      <xdr:spPr>
        <a:xfrm>
          <a:off x="863111"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49893</xdr:rowOff>
    </xdr:from>
    <xdr:to>
      <xdr:col>24</xdr:col>
      <xdr:colOff>63500</xdr:colOff>
      <xdr:row>57</xdr:row>
      <xdr:rowOff>110145</xdr:rowOff>
    </xdr:to>
    <xdr:cxnSp macro="">
      <xdr:nvCxnSpPr>
        <xdr:cNvPr id="123" name="直線コネクタ 122"/>
        <xdr:cNvCxnSpPr/>
      </xdr:nvCxnSpPr>
      <xdr:spPr>
        <a:xfrm flipV="1">
          <a:off x="3797300" y="9651093"/>
          <a:ext cx="838200" cy="2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110145</xdr:rowOff>
    </xdr:from>
    <xdr:to>
      <xdr:col>19</xdr:col>
      <xdr:colOff>177800</xdr:colOff>
      <xdr:row>58</xdr:row>
      <xdr:rowOff>71218</xdr:rowOff>
    </xdr:to>
    <xdr:cxnSp macro="">
      <xdr:nvCxnSpPr>
        <xdr:cNvPr id="126" name="直線コネクタ 125"/>
        <xdr:cNvCxnSpPr/>
      </xdr:nvCxnSpPr>
      <xdr:spPr>
        <a:xfrm flipV="1">
          <a:off x="2908300" y="9882795"/>
          <a:ext cx="889000" cy="1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71218</xdr:rowOff>
    </xdr:from>
    <xdr:to>
      <xdr:col>15</xdr:col>
      <xdr:colOff>50800</xdr:colOff>
      <xdr:row>58</xdr:row>
      <xdr:rowOff>125461</xdr:rowOff>
    </xdr:to>
    <xdr:cxnSp macro="">
      <xdr:nvCxnSpPr>
        <xdr:cNvPr id="129" name="直線コネクタ 128"/>
        <xdr:cNvCxnSpPr/>
      </xdr:nvCxnSpPr>
      <xdr:spPr>
        <a:xfrm flipV="1">
          <a:off x="2019300" y="10015318"/>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125461</xdr:rowOff>
    </xdr:from>
    <xdr:to>
      <xdr:col>10</xdr:col>
      <xdr:colOff>114300</xdr:colOff>
      <xdr:row>58</xdr:row>
      <xdr:rowOff>150085</xdr:rowOff>
    </xdr:to>
    <xdr:cxnSp macro="">
      <xdr:nvCxnSpPr>
        <xdr:cNvPr id="132" name="直線コネクタ 131"/>
        <xdr:cNvCxnSpPr/>
      </xdr:nvCxnSpPr>
      <xdr:spPr>
        <a:xfrm flipV="1">
          <a:off x="1130300" y="10069561"/>
          <a:ext cx="8890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170543</xdr:rowOff>
    </xdr:from>
    <xdr:to>
      <xdr:col>24</xdr:col>
      <xdr:colOff>114300</xdr:colOff>
      <xdr:row>56</xdr:row>
      <xdr:rowOff>100693</xdr:rowOff>
    </xdr:to>
    <xdr:sp macro="" textlink="">
      <xdr:nvSpPr>
        <xdr:cNvPr id="142" name="楕円 141"/>
        <xdr:cNvSpPr/>
      </xdr:nvSpPr>
      <xdr:spPr>
        <a:xfrm>
          <a:off x="45847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534377" cy="259045"/>
    <xdr:sp macro="" textlink="">
      <xdr:nvSpPr>
        <xdr:cNvPr id="143" name="物件費該当値テキスト"/>
        <xdr:cNvSpPr txBox="1"/>
      </xdr:nvSpPr>
      <xdr:spPr>
        <a:xfrm>
          <a:off x="4686300" y="95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59345</xdr:rowOff>
    </xdr:from>
    <xdr:to>
      <xdr:col>20</xdr:col>
      <xdr:colOff>38100</xdr:colOff>
      <xdr:row>57</xdr:row>
      <xdr:rowOff>160945</xdr:rowOff>
    </xdr:to>
    <xdr:sp macro="" textlink="">
      <xdr:nvSpPr>
        <xdr:cNvPr id="144" name="楕円 143"/>
        <xdr:cNvSpPr/>
      </xdr:nvSpPr>
      <xdr:spPr>
        <a:xfrm>
          <a:off x="3746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152072</xdr:rowOff>
    </xdr:from>
    <xdr:ext cx="534377" cy="259045"/>
    <xdr:sp macro="" textlink="">
      <xdr:nvSpPr>
        <xdr:cNvPr id="145" name="テキスト ボックス 144"/>
        <xdr:cNvSpPr txBox="1"/>
      </xdr:nvSpPr>
      <xdr:spPr>
        <a:xfrm>
          <a:off x="3530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20418</xdr:rowOff>
    </xdr:from>
    <xdr:to>
      <xdr:col>15</xdr:col>
      <xdr:colOff>101600</xdr:colOff>
      <xdr:row>58</xdr:row>
      <xdr:rowOff>122018</xdr:rowOff>
    </xdr:to>
    <xdr:sp macro="" textlink="">
      <xdr:nvSpPr>
        <xdr:cNvPr id="146" name="楕円 145"/>
        <xdr:cNvSpPr/>
      </xdr:nvSpPr>
      <xdr:spPr>
        <a:xfrm>
          <a:off x="2857500" y="9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113145</xdr:rowOff>
    </xdr:from>
    <xdr:ext cx="534377" cy="259045"/>
    <xdr:sp macro="" textlink="">
      <xdr:nvSpPr>
        <xdr:cNvPr id="147" name="テキスト ボックス 146"/>
        <xdr:cNvSpPr txBox="1"/>
      </xdr:nvSpPr>
      <xdr:spPr>
        <a:xfrm>
          <a:off x="2641111" y="10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74661</xdr:rowOff>
    </xdr:from>
    <xdr:to>
      <xdr:col>10</xdr:col>
      <xdr:colOff>165100</xdr:colOff>
      <xdr:row>59</xdr:row>
      <xdr:rowOff>4811</xdr:rowOff>
    </xdr:to>
    <xdr:sp macro="" textlink="">
      <xdr:nvSpPr>
        <xdr:cNvPr id="148" name="楕円 147"/>
        <xdr:cNvSpPr/>
      </xdr:nvSpPr>
      <xdr:spPr>
        <a:xfrm>
          <a:off x="1968500" y="10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167388</xdr:rowOff>
    </xdr:from>
    <xdr:ext cx="534377" cy="259045"/>
    <xdr:sp macro="" textlink="">
      <xdr:nvSpPr>
        <xdr:cNvPr id="149" name="テキスト ボックス 148"/>
        <xdr:cNvSpPr txBox="1"/>
      </xdr:nvSpPr>
      <xdr:spPr>
        <a:xfrm>
          <a:off x="1752111" y="101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99285</xdr:rowOff>
    </xdr:from>
    <xdr:to>
      <xdr:col>6</xdr:col>
      <xdr:colOff>38100</xdr:colOff>
      <xdr:row>59</xdr:row>
      <xdr:rowOff>29435</xdr:rowOff>
    </xdr:to>
    <xdr:sp macro="" textlink="">
      <xdr:nvSpPr>
        <xdr:cNvPr id="150" name="楕円 149"/>
        <xdr:cNvSpPr/>
      </xdr:nvSpPr>
      <xdr:spPr>
        <a:xfrm>
          <a:off x="1079500" y="100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20562</xdr:rowOff>
    </xdr:from>
    <xdr:ext cx="534377" cy="259045"/>
    <xdr:sp macro="" textlink="">
      <xdr:nvSpPr>
        <xdr:cNvPr id="151" name="テキスト ボックス 150"/>
        <xdr:cNvSpPr txBox="1"/>
      </xdr:nvSpPr>
      <xdr:spPr>
        <a:xfrm>
          <a:off x="863111" y="101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75647</xdr:rowOff>
    </xdr:from>
    <xdr:to>
      <xdr:col>24</xdr:col>
      <xdr:colOff>63500</xdr:colOff>
      <xdr:row>78</xdr:row>
      <xdr:rowOff>81818</xdr:rowOff>
    </xdr:to>
    <xdr:cxnSp macro="">
      <xdr:nvCxnSpPr>
        <xdr:cNvPr id="178" name="直線コネクタ 177"/>
        <xdr:cNvCxnSpPr/>
      </xdr:nvCxnSpPr>
      <xdr:spPr>
        <a:xfrm flipV="1">
          <a:off x="3797300" y="13448747"/>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81178</xdr:rowOff>
    </xdr:from>
    <xdr:to>
      <xdr:col>19</xdr:col>
      <xdr:colOff>177800</xdr:colOff>
      <xdr:row>78</xdr:row>
      <xdr:rowOff>81818</xdr:rowOff>
    </xdr:to>
    <xdr:cxnSp macro="">
      <xdr:nvCxnSpPr>
        <xdr:cNvPr id="181" name="直線コネクタ 180"/>
        <xdr:cNvCxnSpPr/>
      </xdr:nvCxnSpPr>
      <xdr:spPr>
        <a:xfrm>
          <a:off x="2908300" y="1345427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72766</xdr:rowOff>
    </xdr:from>
    <xdr:to>
      <xdr:col>15</xdr:col>
      <xdr:colOff>50800</xdr:colOff>
      <xdr:row>78</xdr:row>
      <xdr:rowOff>81178</xdr:rowOff>
    </xdr:to>
    <xdr:cxnSp macro="">
      <xdr:nvCxnSpPr>
        <xdr:cNvPr id="184" name="直線コネクタ 183"/>
        <xdr:cNvCxnSpPr/>
      </xdr:nvCxnSpPr>
      <xdr:spPr>
        <a:xfrm>
          <a:off x="2019300" y="13445866"/>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72766</xdr:rowOff>
    </xdr:from>
    <xdr:to>
      <xdr:col>10</xdr:col>
      <xdr:colOff>114300</xdr:colOff>
      <xdr:row>78</xdr:row>
      <xdr:rowOff>78846</xdr:rowOff>
    </xdr:to>
    <xdr:cxnSp macro="">
      <xdr:nvCxnSpPr>
        <xdr:cNvPr id="187" name="直線コネクタ 186"/>
        <xdr:cNvCxnSpPr/>
      </xdr:nvCxnSpPr>
      <xdr:spPr>
        <a:xfrm flipV="1">
          <a:off x="1130300" y="13445866"/>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24847</xdr:rowOff>
    </xdr:from>
    <xdr:to>
      <xdr:col>24</xdr:col>
      <xdr:colOff>114300</xdr:colOff>
      <xdr:row>78</xdr:row>
      <xdr:rowOff>126447</xdr:rowOff>
    </xdr:to>
    <xdr:sp macro="" textlink="">
      <xdr:nvSpPr>
        <xdr:cNvPr id="197" name="楕円 196"/>
        <xdr:cNvSpPr/>
      </xdr:nvSpPr>
      <xdr:spPr>
        <a:xfrm>
          <a:off x="45847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111224</xdr:rowOff>
    </xdr:from>
    <xdr:ext cx="469744" cy="259045"/>
    <xdr:sp macro="" textlink="">
      <xdr:nvSpPr>
        <xdr:cNvPr id="198" name="維持補修費該当値テキスト"/>
        <xdr:cNvSpPr txBox="1"/>
      </xdr:nvSpPr>
      <xdr:spPr>
        <a:xfrm>
          <a:off x="4686300" y="1331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31018</xdr:rowOff>
    </xdr:from>
    <xdr:to>
      <xdr:col>20</xdr:col>
      <xdr:colOff>38100</xdr:colOff>
      <xdr:row>78</xdr:row>
      <xdr:rowOff>132618</xdr:rowOff>
    </xdr:to>
    <xdr:sp macro="" textlink="">
      <xdr:nvSpPr>
        <xdr:cNvPr id="199" name="楕円 198"/>
        <xdr:cNvSpPr/>
      </xdr:nvSpPr>
      <xdr:spPr>
        <a:xfrm>
          <a:off x="3746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123745</xdr:rowOff>
    </xdr:from>
    <xdr:ext cx="469744" cy="259045"/>
    <xdr:sp macro="" textlink="">
      <xdr:nvSpPr>
        <xdr:cNvPr id="200" name="テキスト ボックス 199"/>
        <xdr:cNvSpPr txBox="1"/>
      </xdr:nvSpPr>
      <xdr:spPr>
        <a:xfrm>
          <a:off x="3562428" y="134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30378</xdr:rowOff>
    </xdr:from>
    <xdr:to>
      <xdr:col>15</xdr:col>
      <xdr:colOff>101600</xdr:colOff>
      <xdr:row>78</xdr:row>
      <xdr:rowOff>131978</xdr:rowOff>
    </xdr:to>
    <xdr:sp macro="" textlink="">
      <xdr:nvSpPr>
        <xdr:cNvPr id="201" name="楕円 200"/>
        <xdr:cNvSpPr/>
      </xdr:nvSpPr>
      <xdr:spPr>
        <a:xfrm>
          <a:off x="28575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123105</xdr:rowOff>
    </xdr:from>
    <xdr:ext cx="469744" cy="259045"/>
    <xdr:sp macro="" textlink="">
      <xdr:nvSpPr>
        <xdr:cNvPr id="202" name="テキスト ボックス 201"/>
        <xdr:cNvSpPr txBox="1"/>
      </xdr:nvSpPr>
      <xdr:spPr>
        <a:xfrm>
          <a:off x="2673428" y="134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21966</xdr:rowOff>
    </xdr:from>
    <xdr:to>
      <xdr:col>10</xdr:col>
      <xdr:colOff>165100</xdr:colOff>
      <xdr:row>78</xdr:row>
      <xdr:rowOff>123566</xdr:rowOff>
    </xdr:to>
    <xdr:sp macro="" textlink="">
      <xdr:nvSpPr>
        <xdr:cNvPr id="203" name="楕円 202"/>
        <xdr:cNvSpPr/>
      </xdr:nvSpPr>
      <xdr:spPr>
        <a:xfrm>
          <a:off x="1968500" y="133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114693</xdr:rowOff>
    </xdr:from>
    <xdr:ext cx="469744" cy="259045"/>
    <xdr:sp macro="" textlink="">
      <xdr:nvSpPr>
        <xdr:cNvPr id="204" name="テキスト ボックス 203"/>
        <xdr:cNvSpPr txBox="1"/>
      </xdr:nvSpPr>
      <xdr:spPr>
        <a:xfrm>
          <a:off x="1784428" y="1348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28046</xdr:rowOff>
    </xdr:from>
    <xdr:to>
      <xdr:col>6</xdr:col>
      <xdr:colOff>38100</xdr:colOff>
      <xdr:row>78</xdr:row>
      <xdr:rowOff>129646</xdr:rowOff>
    </xdr:to>
    <xdr:sp macro="" textlink="">
      <xdr:nvSpPr>
        <xdr:cNvPr id="205" name="楕円 204"/>
        <xdr:cNvSpPr/>
      </xdr:nvSpPr>
      <xdr:spPr>
        <a:xfrm>
          <a:off x="1079500" y="13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120773</xdr:rowOff>
    </xdr:from>
    <xdr:ext cx="469744" cy="259045"/>
    <xdr:sp macro="" textlink="">
      <xdr:nvSpPr>
        <xdr:cNvPr id="206" name="テキスト ボックス 205"/>
        <xdr:cNvSpPr txBox="1"/>
      </xdr:nvSpPr>
      <xdr:spPr>
        <a:xfrm>
          <a:off x="895428" y="134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155017</xdr:rowOff>
    </xdr:from>
    <xdr:to>
      <xdr:col>24</xdr:col>
      <xdr:colOff>63500</xdr:colOff>
      <xdr:row>97</xdr:row>
      <xdr:rowOff>79284</xdr:rowOff>
    </xdr:to>
    <xdr:cxnSp macro="">
      <xdr:nvCxnSpPr>
        <xdr:cNvPr id="238" name="直線コネクタ 237"/>
        <xdr:cNvCxnSpPr/>
      </xdr:nvCxnSpPr>
      <xdr:spPr>
        <a:xfrm flipV="1">
          <a:off x="3797300" y="16442767"/>
          <a:ext cx="838200" cy="26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79284</xdr:rowOff>
    </xdr:from>
    <xdr:to>
      <xdr:col>19</xdr:col>
      <xdr:colOff>177800</xdr:colOff>
      <xdr:row>97</xdr:row>
      <xdr:rowOff>155767</xdr:rowOff>
    </xdr:to>
    <xdr:cxnSp macro="">
      <xdr:nvCxnSpPr>
        <xdr:cNvPr id="241" name="直線コネクタ 240"/>
        <xdr:cNvCxnSpPr/>
      </xdr:nvCxnSpPr>
      <xdr:spPr>
        <a:xfrm flipV="1">
          <a:off x="2908300" y="16709934"/>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155767</xdr:rowOff>
    </xdr:from>
    <xdr:to>
      <xdr:col>15</xdr:col>
      <xdr:colOff>50800</xdr:colOff>
      <xdr:row>98</xdr:row>
      <xdr:rowOff>51352</xdr:rowOff>
    </xdr:to>
    <xdr:cxnSp macro="">
      <xdr:nvCxnSpPr>
        <xdr:cNvPr id="244" name="直線コネクタ 243"/>
        <xdr:cNvCxnSpPr/>
      </xdr:nvCxnSpPr>
      <xdr:spPr>
        <a:xfrm flipV="1">
          <a:off x="2019300" y="16786417"/>
          <a:ext cx="889000" cy="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51352</xdr:rowOff>
    </xdr:from>
    <xdr:to>
      <xdr:col>10</xdr:col>
      <xdr:colOff>114300</xdr:colOff>
      <xdr:row>98</xdr:row>
      <xdr:rowOff>69106</xdr:rowOff>
    </xdr:to>
    <xdr:cxnSp macro="">
      <xdr:nvCxnSpPr>
        <xdr:cNvPr id="247" name="直線コネクタ 246"/>
        <xdr:cNvCxnSpPr/>
      </xdr:nvCxnSpPr>
      <xdr:spPr>
        <a:xfrm flipV="1">
          <a:off x="1130300" y="16853452"/>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104217</xdr:rowOff>
    </xdr:from>
    <xdr:to>
      <xdr:col>24</xdr:col>
      <xdr:colOff>114300</xdr:colOff>
      <xdr:row>96</xdr:row>
      <xdr:rowOff>34367</xdr:rowOff>
    </xdr:to>
    <xdr:sp macro="" textlink="">
      <xdr:nvSpPr>
        <xdr:cNvPr id="257" name="楕円 256"/>
        <xdr:cNvSpPr/>
      </xdr:nvSpPr>
      <xdr:spPr>
        <a:xfrm>
          <a:off x="45847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82644</xdr:rowOff>
    </xdr:from>
    <xdr:ext cx="599010" cy="259045"/>
    <xdr:sp macro="" textlink="">
      <xdr:nvSpPr>
        <xdr:cNvPr id="258" name="扶助費該当値テキスト"/>
        <xdr:cNvSpPr txBox="1"/>
      </xdr:nvSpPr>
      <xdr:spPr>
        <a:xfrm>
          <a:off x="4686300" y="1637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28484</xdr:rowOff>
    </xdr:from>
    <xdr:to>
      <xdr:col>20</xdr:col>
      <xdr:colOff>38100</xdr:colOff>
      <xdr:row>97</xdr:row>
      <xdr:rowOff>130084</xdr:rowOff>
    </xdr:to>
    <xdr:sp macro="" textlink="">
      <xdr:nvSpPr>
        <xdr:cNvPr id="259" name="楕円 258"/>
        <xdr:cNvSpPr/>
      </xdr:nvSpPr>
      <xdr:spPr>
        <a:xfrm>
          <a:off x="3746500" y="166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121211</xdr:rowOff>
    </xdr:from>
    <xdr:ext cx="534377" cy="259045"/>
    <xdr:sp macro="" textlink="">
      <xdr:nvSpPr>
        <xdr:cNvPr id="260" name="テキスト ボックス 259"/>
        <xdr:cNvSpPr txBox="1"/>
      </xdr:nvSpPr>
      <xdr:spPr>
        <a:xfrm>
          <a:off x="3530111" y="16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104967</xdr:rowOff>
    </xdr:from>
    <xdr:to>
      <xdr:col>15</xdr:col>
      <xdr:colOff>101600</xdr:colOff>
      <xdr:row>98</xdr:row>
      <xdr:rowOff>35117</xdr:rowOff>
    </xdr:to>
    <xdr:sp macro="" textlink="">
      <xdr:nvSpPr>
        <xdr:cNvPr id="261" name="楕円 260"/>
        <xdr:cNvSpPr/>
      </xdr:nvSpPr>
      <xdr:spPr>
        <a:xfrm>
          <a:off x="2857500" y="167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26244</xdr:rowOff>
    </xdr:from>
    <xdr:ext cx="534377" cy="259045"/>
    <xdr:sp macro="" textlink="">
      <xdr:nvSpPr>
        <xdr:cNvPr id="262" name="テキスト ボックス 261"/>
        <xdr:cNvSpPr txBox="1"/>
      </xdr:nvSpPr>
      <xdr:spPr>
        <a:xfrm>
          <a:off x="2641111" y="168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552</xdr:rowOff>
    </xdr:from>
    <xdr:to>
      <xdr:col>10</xdr:col>
      <xdr:colOff>165100</xdr:colOff>
      <xdr:row>98</xdr:row>
      <xdr:rowOff>102152</xdr:rowOff>
    </xdr:to>
    <xdr:sp macro="" textlink="">
      <xdr:nvSpPr>
        <xdr:cNvPr id="263" name="楕円 262"/>
        <xdr:cNvSpPr/>
      </xdr:nvSpPr>
      <xdr:spPr>
        <a:xfrm>
          <a:off x="1968500" y="168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93279</xdr:rowOff>
    </xdr:from>
    <xdr:ext cx="534377" cy="259045"/>
    <xdr:sp macro="" textlink="">
      <xdr:nvSpPr>
        <xdr:cNvPr id="264" name="テキスト ボックス 263"/>
        <xdr:cNvSpPr txBox="1"/>
      </xdr:nvSpPr>
      <xdr:spPr>
        <a:xfrm>
          <a:off x="1752111" y="168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18306</xdr:rowOff>
    </xdr:from>
    <xdr:to>
      <xdr:col>6</xdr:col>
      <xdr:colOff>38100</xdr:colOff>
      <xdr:row>98</xdr:row>
      <xdr:rowOff>119906</xdr:rowOff>
    </xdr:to>
    <xdr:sp macro="" textlink="">
      <xdr:nvSpPr>
        <xdr:cNvPr id="265" name="楕円 264"/>
        <xdr:cNvSpPr/>
      </xdr:nvSpPr>
      <xdr:spPr>
        <a:xfrm>
          <a:off x="1079500" y="168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111033</xdr:rowOff>
    </xdr:from>
    <xdr:ext cx="534377" cy="259045"/>
    <xdr:sp macro="" textlink="">
      <xdr:nvSpPr>
        <xdr:cNvPr id="266" name="テキスト ボックス 265"/>
        <xdr:cNvSpPr txBox="1"/>
      </xdr:nvSpPr>
      <xdr:spPr>
        <a:xfrm>
          <a:off x="863111" y="169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98073</xdr:rowOff>
    </xdr:from>
    <xdr:to>
      <xdr:col>55</xdr:col>
      <xdr:colOff>0</xdr:colOff>
      <xdr:row>38</xdr:row>
      <xdr:rowOff>10378</xdr:rowOff>
    </xdr:to>
    <xdr:cxnSp macro="">
      <xdr:nvCxnSpPr>
        <xdr:cNvPr id="297" name="直線コネクタ 296"/>
        <xdr:cNvCxnSpPr/>
      </xdr:nvCxnSpPr>
      <xdr:spPr>
        <a:xfrm>
          <a:off x="9639300" y="5413023"/>
          <a:ext cx="838200" cy="11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8"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98073</xdr:rowOff>
    </xdr:from>
    <xdr:to>
      <xdr:col>50</xdr:col>
      <xdr:colOff>114300</xdr:colOff>
      <xdr:row>38</xdr:row>
      <xdr:rowOff>92935</xdr:rowOff>
    </xdr:to>
    <xdr:cxnSp macro="">
      <xdr:nvCxnSpPr>
        <xdr:cNvPr id="300" name="直線コネクタ 299"/>
        <xdr:cNvCxnSpPr/>
      </xdr:nvCxnSpPr>
      <xdr:spPr>
        <a:xfrm flipV="1">
          <a:off x="8750300" y="5413023"/>
          <a:ext cx="889000" cy="11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2" name="テキスト ボックス 301"/>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92935</xdr:rowOff>
    </xdr:from>
    <xdr:to>
      <xdr:col>45</xdr:col>
      <xdr:colOff>177800</xdr:colOff>
      <xdr:row>38</xdr:row>
      <xdr:rowOff>101937</xdr:rowOff>
    </xdr:to>
    <xdr:cxnSp macro="">
      <xdr:nvCxnSpPr>
        <xdr:cNvPr id="303" name="直線コネクタ 302"/>
        <xdr:cNvCxnSpPr/>
      </xdr:nvCxnSpPr>
      <xdr:spPr>
        <a:xfrm flipV="1">
          <a:off x="7861300" y="6608035"/>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5" name="テキスト ボックス 304"/>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99728</xdr:rowOff>
    </xdr:from>
    <xdr:to>
      <xdr:col>41</xdr:col>
      <xdr:colOff>50800</xdr:colOff>
      <xdr:row>38</xdr:row>
      <xdr:rowOff>101937</xdr:rowOff>
    </xdr:to>
    <xdr:cxnSp macro="">
      <xdr:nvCxnSpPr>
        <xdr:cNvPr id="306" name="直線コネクタ 305"/>
        <xdr:cNvCxnSpPr/>
      </xdr:nvCxnSpPr>
      <xdr:spPr>
        <a:xfrm>
          <a:off x="6972300" y="6614828"/>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8" name="テキスト ボックス 307"/>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10" name="テキスト ボックス 309"/>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131028</xdr:rowOff>
    </xdr:from>
    <xdr:to>
      <xdr:col>55</xdr:col>
      <xdr:colOff>50800</xdr:colOff>
      <xdr:row>38</xdr:row>
      <xdr:rowOff>61178</xdr:rowOff>
    </xdr:to>
    <xdr:sp macro="" textlink="">
      <xdr:nvSpPr>
        <xdr:cNvPr id="316" name="楕円 315"/>
        <xdr:cNvSpPr/>
      </xdr:nvSpPr>
      <xdr:spPr>
        <a:xfrm>
          <a:off x="10426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45955</xdr:rowOff>
    </xdr:from>
    <xdr:ext cx="534377" cy="259045"/>
    <xdr:sp macro="" textlink="">
      <xdr:nvSpPr>
        <xdr:cNvPr id="317" name="補助費等該当値テキスト"/>
        <xdr:cNvSpPr txBox="1"/>
      </xdr:nvSpPr>
      <xdr:spPr>
        <a:xfrm>
          <a:off x="10528300" y="63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47273</xdr:rowOff>
    </xdr:from>
    <xdr:to>
      <xdr:col>50</xdr:col>
      <xdr:colOff>165100</xdr:colOff>
      <xdr:row>31</xdr:row>
      <xdr:rowOff>148873</xdr:rowOff>
    </xdr:to>
    <xdr:sp macro="" textlink="">
      <xdr:nvSpPr>
        <xdr:cNvPr id="318" name="楕円 317"/>
        <xdr:cNvSpPr/>
      </xdr:nvSpPr>
      <xdr:spPr>
        <a:xfrm>
          <a:off x="9588500" y="53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140000</xdr:rowOff>
    </xdr:from>
    <xdr:ext cx="599010" cy="259045"/>
    <xdr:sp macro="" textlink="">
      <xdr:nvSpPr>
        <xdr:cNvPr id="319" name="テキスト ボックス 318"/>
        <xdr:cNvSpPr txBox="1"/>
      </xdr:nvSpPr>
      <xdr:spPr>
        <a:xfrm>
          <a:off x="9339795" y="545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42135</xdr:rowOff>
    </xdr:from>
    <xdr:to>
      <xdr:col>46</xdr:col>
      <xdr:colOff>38100</xdr:colOff>
      <xdr:row>38</xdr:row>
      <xdr:rowOff>143735</xdr:rowOff>
    </xdr:to>
    <xdr:sp macro="" textlink="">
      <xdr:nvSpPr>
        <xdr:cNvPr id="320" name="楕円 319"/>
        <xdr:cNvSpPr/>
      </xdr:nvSpPr>
      <xdr:spPr>
        <a:xfrm>
          <a:off x="8699500" y="65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134862</xdr:rowOff>
    </xdr:from>
    <xdr:ext cx="534377" cy="259045"/>
    <xdr:sp macro="" textlink="">
      <xdr:nvSpPr>
        <xdr:cNvPr id="321" name="テキスト ボックス 320"/>
        <xdr:cNvSpPr txBox="1"/>
      </xdr:nvSpPr>
      <xdr:spPr>
        <a:xfrm>
          <a:off x="8483111" y="66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51137</xdr:rowOff>
    </xdr:from>
    <xdr:to>
      <xdr:col>41</xdr:col>
      <xdr:colOff>101600</xdr:colOff>
      <xdr:row>38</xdr:row>
      <xdr:rowOff>152737</xdr:rowOff>
    </xdr:to>
    <xdr:sp macro="" textlink="">
      <xdr:nvSpPr>
        <xdr:cNvPr id="322" name="楕円 321"/>
        <xdr:cNvSpPr/>
      </xdr:nvSpPr>
      <xdr:spPr>
        <a:xfrm>
          <a:off x="7810500" y="65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143864</xdr:rowOff>
    </xdr:from>
    <xdr:ext cx="534377" cy="259045"/>
    <xdr:sp macro="" textlink="">
      <xdr:nvSpPr>
        <xdr:cNvPr id="323" name="テキスト ボックス 322"/>
        <xdr:cNvSpPr txBox="1"/>
      </xdr:nvSpPr>
      <xdr:spPr>
        <a:xfrm>
          <a:off x="7594111" y="66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48928</xdr:rowOff>
    </xdr:from>
    <xdr:to>
      <xdr:col>36</xdr:col>
      <xdr:colOff>165100</xdr:colOff>
      <xdr:row>38</xdr:row>
      <xdr:rowOff>150528</xdr:rowOff>
    </xdr:to>
    <xdr:sp macro="" textlink="">
      <xdr:nvSpPr>
        <xdr:cNvPr id="324" name="楕円 323"/>
        <xdr:cNvSpPr/>
      </xdr:nvSpPr>
      <xdr:spPr>
        <a:xfrm>
          <a:off x="6921500" y="65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141655</xdr:rowOff>
    </xdr:from>
    <xdr:ext cx="534377" cy="259045"/>
    <xdr:sp macro="" textlink="">
      <xdr:nvSpPr>
        <xdr:cNvPr id="325" name="テキスト ボックス 324"/>
        <xdr:cNvSpPr txBox="1"/>
      </xdr:nvSpPr>
      <xdr:spPr>
        <a:xfrm>
          <a:off x="6705111" y="66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67653</xdr:rowOff>
    </xdr:from>
    <xdr:to>
      <xdr:col>55</xdr:col>
      <xdr:colOff>0</xdr:colOff>
      <xdr:row>58</xdr:row>
      <xdr:rowOff>138805</xdr:rowOff>
    </xdr:to>
    <xdr:cxnSp macro="">
      <xdr:nvCxnSpPr>
        <xdr:cNvPr id="355" name="直線コネクタ 354"/>
        <xdr:cNvCxnSpPr/>
      </xdr:nvCxnSpPr>
      <xdr:spPr>
        <a:xfrm>
          <a:off x="9639300" y="9497403"/>
          <a:ext cx="838200" cy="58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6"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67653</xdr:rowOff>
    </xdr:from>
    <xdr:to>
      <xdr:col>50</xdr:col>
      <xdr:colOff>114300</xdr:colOff>
      <xdr:row>58</xdr:row>
      <xdr:rowOff>83465</xdr:rowOff>
    </xdr:to>
    <xdr:cxnSp macro="">
      <xdr:nvCxnSpPr>
        <xdr:cNvPr id="358" name="直線コネクタ 357"/>
        <xdr:cNvCxnSpPr/>
      </xdr:nvCxnSpPr>
      <xdr:spPr>
        <a:xfrm flipV="1">
          <a:off x="8750300" y="9497403"/>
          <a:ext cx="889000" cy="5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60" name="テキスト ボックス 359"/>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83465</xdr:rowOff>
    </xdr:from>
    <xdr:to>
      <xdr:col>45</xdr:col>
      <xdr:colOff>177800</xdr:colOff>
      <xdr:row>59</xdr:row>
      <xdr:rowOff>1340</xdr:rowOff>
    </xdr:to>
    <xdr:cxnSp macro="">
      <xdr:nvCxnSpPr>
        <xdr:cNvPr id="361" name="直線コネクタ 360"/>
        <xdr:cNvCxnSpPr/>
      </xdr:nvCxnSpPr>
      <xdr:spPr>
        <a:xfrm flipV="1">
          <a:off x="7861300" y="10027565"/>
          <a:ext cx="889000" cy="8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3" name="テキスト ボックス 362"/>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108382</xdr:rowOff>
    </xdr:from>
    <xdr:to>
      <xdr:col>41</xdr:col>
      <xdr:colOff>50800</xdr:colOff>
      <xdr:row>59</xdr:row>
      <xdr:rowOff>1340</xdr:rowOff>
    </xdr:to>
    <xdr:cxnSp macro="">
      <xdr:nvCxnSpPr>
        <xdr:cNvPr id="364" name="直線コネクタ 363"/>
        <xdr:cNvCxnSpPr/>
      </xdr:nvCxnSpPr>
      <xdr:spPr>
        <a:xfrm>
          <a:off x="6972300" y="9881032"/>
          <a:ext cx="889000" cy="2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6" name="テキスト ボックス 365"/>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8" name="テキスト ボックス 367"/>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88005</xdr:rowOff>
    </xdr:from>
    <xdr:to>
      <xdr:col>55</xdr:col>
      <xdr:colOff>50800</xdr:colOff>
      <xdr:row>59</xdr:row>
      <xdr:rowOff>18155</xdr:rowOff>
    </xdr:to>
    <xdr:sp macro="" textlink="">
      <xdr:nvSpPr>
        <xdr:cNvPr id="374" name="楕円 373"/>
        <xdr:cNvSpPr/>
      </xdr:nvSpPr>
      <xdr:spPr>
        <a:xfrm>
          <a:off x="10426700" y="10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2932</xdr:rowOff>
    </xdr:from>
    <xdr:ext cx="534377" cy="259045"/>
    <xdr:sp macro="" textlink="">
      <xdr:nvSpPr>
        <xdr:cNvPr id="375" name="普通建設事業費該当値テキスト"/>
        <xdr:cNvSpPr txBox="1"/>
      </xdr:nvSpPr>
      <xdr:spPr>
        <a:xfrm>
          <a:off x="10528300" y="994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16853</xdr:rowOff>
    </xdr:from>
    <xdr:to>
      <xdr:col>50</xdr:col>
      <xdr:colOff>165100</xdr:colOff>
      <xdr:row>55</xdr:row>
      <xdr:rowOff>118453</xdr:rowOff>
    </xdr:to>
    <xdr:sp macro="" textlink="">
      <xdr:nvSpPr>
        <xdr:cNvPr id="376" name="楕円 375"/>
        <xdr:cNvSpPr/>
      </xdr:nvSpPr>
      <xdr:spPr>
        <a:xfrm>
          <a:off x="95885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134980</xdr:rowOff>
    </xdr:from>
    <xdr:ext cx="534377" cy="259045"/>
    <xdr:sp macro="" textlink="">
      <xdr:nvSpPr>
        <xdr:cNvPr id="377" name="テキスト ボックス 376"/>
        <xdr:cNvSpPr txBox="1"/>
      </xdr:nvSpPr>
      <xdr:spPr>
        <a:xfrm>
          <a:off x="9372111" y="92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32665</xdr:rowOff>
    </xdr:from>
    <xdr:to>
      <xdr:col>46</xdr:col>
      <xdr:colOff>38100</xdr:colOff>
      <xdr:row>58</xdr:row>
      <xdr:rowOff>134265</xdr:rowOff>
    </xdr:to>
    <xdr:sp macro="" textlink="">
      <xdr:nvSpPr>
        <xdr:cNvPr id="378" name="楕円 377"/>
        <xdr:cNvSpPr/>
      </xdr:nvSpPr>
      <xdr:spPr>
        <a:xfrm>
          <a:off x="8699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125392</xdr:rowOff>
    </xdr:from>
    <xdr:ext cx="534377" cy="259045"/>
    <xdr:sp macro="" textlink="">
      <xdr:nvSpPr>
        <xdr:cNvPr id="379" name="テキスト ボックス 378"/>
        <xdr:cNvSpPr txBox="1"/>
      </xdr:nvSpPr>
      <xdr:spPr>
        <a:xfrm>
          <a:off x="8483111" y="100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121990</xdr:rowOff>
    </xdr:from>
    <xdr:to>
      <xdr:col>41</xdr:col>
      <xdr:colOff>101600</xdr:colOff>
      <xdr:row>59</xdr:row>
      <xdr:rowOff>52140</xdr:rowOff>
    </xdr:to>
    <xdr:sp macro="" textlink="">
      <xdr:nvSpPr>
        <xdr:cNvPr id="380" name="楕円 379"/>
        <xdr:cNvSpPr/>
      </xdr:nvSpPr>
      <xdr:spPr>
        <a:xfrm>
          <a:off x="7810500" y="100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43267</xdr:rowOff>
    </xdr:from>
    <xdr:ext cx="534377" cy="259045"/>
    <xdr:sp macro="" textlink="">
      <xdr:nvSpPr>
        <xdr:cNvPr id="381" name="テキスト ボックス 380"/>
        <xdr:cNvSpPr txBox="1"/>
      </xdr:nvSpPr>
      <xdr:spPr>
        <a:xfrm>
          <a:off x="7594111" y="101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57582</xdr:rowOff>
    </xdr:from>
    <xdr:to>
      <xdr:col>36</xdr:col>
      <xdr:colOff>165100</xdr:colOff>
      <xdr:row>57</xdr:row>
      <xdr:rowOff>159182</xdr:rowOff>
    </xdr:to>
    <xdr:sp macro="" textlink="">
      <xdr:nvSpPr>
        <xdr:cNvPr id="382" name="楕円 381"/>
        <xdr:cNvSpPr/>
      </xdr:nvSpPr>
      <xdr:spPr>
        <a:xfrm>
          <a:off x="6921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150309</xdr:rowOff>
    </xdr:from>
    <xdr:ext cx="534377" cy="259045"/>
    <xdr:sp macro="" textlink="">
      <xdr:nvSpPr>
        <xdr:cNvPr id="383" name="テキスト ボックス 382"/>
        <xdr:cNvSpPr txBox="1"/>
      </xdr:nvSpPr>
      <xdr:spPr>
        <a:xfrm>
          <a:off x="6705111" y="99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6851</xdr:rowOff>
    </xdr:from>
    <xdr:to>
      <xdr:col>55</xdr:col>
      <xdr:colOff>0</xdr:colOff>
      <xdr:row>79</xdr:row>
      <xdr:rowOff>45092</xdr:rowOff>
    </xdr:to>
    <xdr:cxnSp macro="">
      <xdr:nvCxnSpPr>
        <xdr:cNvPr id="414" name="直線コネクタ 413"/>
        <xdr:cNvCxnSpPr/>
      </xdr:nvCxnSpPr>
      <xdr:spPr>
        <a:xfrm>
          <a:off x="9639300" y="13379951"/>
          <a:ext cx="838200" cy="20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6851</xdr:rowOff>
    </xdr:from>
    <xdr:to>
      <xdr:col>50</xdr:col>
      <xdr:colOff>114300</xdr:colOff>
      <xdr:row>79</xdr:row>
      <xdr:rowOff>5381</xdr:rowOff>
    </xdr:to>
    <xdr:cxnSp macro="">
      <xdr:nvCxnSpPr>
        <xdr:cNvPr id="417" name="直線コネクタ 416"/>
        <xdr:cNvCxnSpPr/>
      </xdr:nvCxnSpPr>
      <xdr:spPr>
        <a:xfrm flipV="1">
          <a:off x="8750300" y="13379951"/>
          <a:ext cx="889000" cy="1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5381</xdr:rowOff>
    </xdr:from>
    <xdr:to>
      <xdr:col>45</xdr:col>
      <xdr:colOff>177800</xdr:colOff>
      <xdr:row>79</xdr:row>
      <xdr:rowOff>15504</xdr:rowOff>
    </xdr:to>
    <xdr:cxnSp macro="">
      <xdr:nvCxnSpPr>
        <xdr:cNvPr id="420" name="直線コネクタ 419"/>
        <xdr:cNvCxnSpPr/>
      </xdr:nvCxnSpPr>
      <xdr:spPr>
        <a:xfrm flipV="1">
          <a:off x="7861300" y="1354993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15047</xdr:rowOff>
    </xdr:from>
    <xdr:to>
      <xdr:col>41</xdr:col>
      <xdr:colOff>50800</xdr:colOff>
      <xdr:row>79</xdr:row>
      <xdr:rowOff>15504</xdr:rowOff>
    </xdr:to>
    <xdr:cxnSp macro="">
      <xdr:nvCxnSpPr>
        <xdr:cNvPr id="423" name="直線コネクタ 422"/>
        <xdr:cNvCxnSpPr/>
      </xdr:nvCxnSpPr>
      <xdr:spPr>
        <a:xfrm>
          <a:off x="6972300" y="13216697"/>
          <a:ext cx="8890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7" name="テキスト ボックス 426"/>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165742</xdr:rowOff>
    </xdr:from>
    <xdr:to>
      <xdr:col>55</xdr:col>
      <xdr:colOff>50800</xdr:colOff>
      <xdr:row>79</xdr:row>
      <xdr:rowOff>95892</xdr:rowOff>
    </xdr:to>
    <xdr:sp macro="" textlink="">
      <xdr:nvSpPr>
        <xdr:cNvPr id="433" name="楕円 432"/>
        <xdr:cNvSpPr/>
      </xdr:nvSpPr>
      <xdr:spPr>
        <a:xfrm>
          <a:off x="10426700" y="13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80669</xdr:rowOff>
    </xdr:from>
    <xdr:ext cx="469744" cy="259045"/>
    <xdr:sp macro="" textlink="">
      <xdr:nvSpPr>
        <xdr:cNvPr id="434" name="普通建設事業費 （ うち新規整備　）該当値テキスト"/>
        <xdr:cNvSpPr txBox="1"/>
      </xdr:nvSpPr>
      <xdr:spPr>
        <a:xfrm>
          <a:off x="10528300" y="1345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127501</xdr:rowOff>
    </xdr:from>
    <xdr:to>
      <xdr:col>50</xdr:col>
      <xdr:colOff>165100</xdr:colOff>
      <xdr:row>78</xdr:row>
      <xdr:rowOff>57651</xdr:rowOff>
    </xdr:to>
    <xdr:sp macro="" textlink="">
      <xdr:nvSpPr>
        <xdr:cNvPr id="435" name="楕円 434"/>
        <xdr:cNvSpPr/>
      </xdr:nvSpPr>
      <xdr:spPr>
        <a:xfrm>
          <a:off x="9588500" y="133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48778</xdr:rowOff>
    </xdr:from>
    <xdr:ext cx="469744" cy="259045"/>
    <xdr:sp macro="" textlink="">
      <xdr:nvSpPr>
        <xdr:cNvPr id="436" name="テキスト ボックス 435"/>
        <xdr:cNvSpPr txBox="1"/>
      </xdr:nvSpPr>
      <xdr:spPr>
        <a:xfrm>
          <a:off x="9404428" y="134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126031</xdr:rowOff>
    </xdr:from>
    <xdr:to>
      <xdr:col>46</xdr:col>
      <xdr:colOff>38100</xdr:colOff>
      <xdr:row>79</xdr:row>
      <xdr:rowOff>56181</xdr:rowOff>
    </xdr:to>
    <xdr:sp macro="" textlink="">
      <xdr:nvSpPr>
        <xdr:cNvPr id="437" name="楕円 436"/>
        <xdr:cNvSpPr/>
      </xdr:nvSpPr>
      <xdr:spPr>
        <a:xfrm>
          <a:off x="8699500" y="134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47308</xdr:rowOff>
    </xdr:from>
    <xdr:ext cx="469744" cy="259045"/>
    <xdr:sp macro="" textlink="">
      <xdr:nvSpPr>
        <xdr:cNvPr id="438" name="テキスト ボックス 437"/>
        <xdr:cNvSpPr txBox="1"/>
      </xdr:nvSpPr>
      <xdr:spPr>
        <a:xfrm>
          <a:off x="8515428" y="135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136154</xdr:rowOff>
    </xdr:from>
    <xdr:to>
      <xdr:col>41</xdr:col>
      <xdr:colOff>101600</xdr:colOff>
      <xdr:row>79</xdr:row>
      <xdr:rowOff>66304</xdr:rowOff>
    </xdr:to>
    <xdr:sp macro="" textlink="">
      <xdr:nvSpPr>
        <xdr:cNvPr id="439" name="楕円 438"/>
        <xdr:cNvSpPr/>
      </xdr:nvSpPr>
      <xdr:spPr>
        <a:xfrm>
          <a:off x="7810500" y="135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57431</xdr:rowOff>
    </xdr:from>
    <xdr:ext cx="469744" cy="259045"/>
    <xdr:sp macro="" textlink="">
      <xdr:nvSpPr>
        <xdr:cNvPr id="440" name="テキスト ボックス 439"/>
        <xdr:cNvSpPr txBox="1"/>
      </xdr:nvSpPr>
      <xdr:spPr>
        <a:xfrm>
          <a:off x="7626428" y="136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135697</xdr:rowOff>
    </xdr:from>
    <xdr:to>
      <xdr:col>36</xdr:col>
      <xdr:colOff>165100</xdr:colOff>
      <xdr:row>77</xdr:row>
      <xdr:rowOff>65847</xdr:rowOff>
    </xdr:to>
    <xdr:sp macro="" textlink="">
      <xdr:nvSpPr>
        <xdr:cNvPr id="441" name="楕円 440"/>
        <xdr:cNvSpPr/>
      </xdr:nvSpPr>
      <xdr:spPr>
        <a:xfrm>
          <a:off x="6921500" y="131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82375</xdr:rowOff>
    </xdr:from>
    <xdr:ext cx="534377" cy="259045"/>
    <xdr:sp macro="" textlink="">
      <xdr:nvSpPr>
        <xdr:cNvPr id="442" name="テキスト ボックス 441"/>
        <xdr:cNvSpPr txBox="1"/>
      </xdr:nvSpPr>
      <xdr:spPr>
        <a:xfrm>
          <a:off x="6705111" y="129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9950</xdr:rowOff>
    </xdr:from>
    <xdr:to>
      <xdr:col>55</xdr:col>
      <xdr:colOff>0</xdr:colOff>
      <xdr:row>97</xdr:row>
      <xdr:rowOff>106992</xdr:rowOff>
    </xdr:to>
    <xdr:cxnSp macro="">
      <xdr:nvCxnSpPr>
        <xdr:cNvPr id="471" name="直線コネクタ 470"/>
        <xdr:cNvCxnSpPr/>
      </xdr:nvCxnSpPr>
      <xdr:spPr>
        <a:xfrm>
          <a:off x="9639300" y="16469150"/>
          <a:ext cx="838200" cy="2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2"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9950</xdr:rowOff>
    </xdr:from>
    <xdr:to>
      <xdr:col>50</xdr:col>
      <xdr:colOff>114300</xdr:colOff>
      <xdr:row>97</xdr:row>
      <xdr:rowOff>95732</xdr:rowOff>
    </xdr:to>
    <xdr:cxnSp macro="">
      <xdr:nvCxnSpPr>
        <xdr:cNvPr id="474" name="直線コネクタ 473"/>
        <xdr:cNvCxnSpPr/>
      </xdr:nvCxnSpPr>
      <xdr:spPr>
        <a:xfrm flipV="1">
          <a:off x="8750300" y="16469150"/>
          <a:ext cx="889000" cy="2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95732</xdr:rowOff>
    </xdr:from>
    <xdr:to>
      <xdr:col>45</xdr:col>
      <xdr:colOff>177800</xdr:colOff>
      <xdr:row>98</xdr:row>
      <xdr:rowOff>25800</xdr:rowOff>
    </xdr:to>
    <xdr:cxnSp macro="">
      <xdr:nvCxnSpPr>
        <xdr:cNvPr id="477" name="直線コネクタ 476"/>
        <xdr:cNvCxnSpPr/>
      </xdr:nvCxnSpPr>
      <xdr:spPr>
        <a:xfrm flipV="1">
          <a:off x="7861300" y="16726382"/>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9" name="テキスト ボックス 478"/>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17094</xdr:rowOff>
    </xdr:from>
    <xdr:to>
      <xdr:col>41</xdr:col>
      <xdr:colOff>50800</xdr:colOff>
      <xdr:row>98</xdr:row>
      <xdr:rowOff>25800</xdr:rowOff>
    </xdr:to>
    <xdr:cxnSp macro="">
      <xdr:nvCxnSpPr>
        <xdr:cNvPr id="480" name="直線コネクタ 479"/>
        <xdr:cNvCxnSpPr/>
      </xdr:nvCxnSpPr>
      <xdr:spPr>
        <a:xfrm>
          <a:off x="6972300" y="16819194"/>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2" name="テキスト ボックス 481"/>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4" name="テキスト ボックス 483"/>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56192</xdr:rowOff>
    </xdr:from>
    <xdr:to>
      <xdr:col>55</xdr:col>
      <xdr:colOff>50800</xdr:colOff>
      <xdr:row>97</xdr:row>
      <xdr:rowOff>157792</xdr:rowOff>
    </xdr:to>
    <xdr:sp macro="" textlink="">
      <xdr:nvSpPr>
        <xdr:cNvPr id="490" name="楕円 489"/>
        <xdr:cNvSpPr/>
      </xdr:nvSpPr>
      <xdr:spPr>
        <a:xfrm>
          <a:off x="10426700" y="166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34619</xdr:rowOff>
    </xdr:from>
    <xdr:ext cx="534377" cy="259045"/>
    <xdr:sp macro="" textlink="">
      <xdr:nvSpPr>
        <xdr:cNvPr id="491" name="普通建設事業費 （ うち更新整備　）該当値テキスト"/>
        <xdr:cNvSpPr txBox="1"/>
      </xdr:nvSpPr>
      <xdr:spPr>
        <a:xfrm>
          <a:off x="10528300"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130600</xdr:rowOff>
    </xdr:from>
    <xdr:to>
      <xdr:col>50</xdr:col>
      <xdr:colOff>165100</xdr:colOff>
      <xdr:row>96</xdr:row>
      <xdr:rowOff>60750</xdr:rowOff>
    </xdr:to>
    <xdr:sp macro="" textlink="">
      <xdr:nvSpPr>
        <xdr:cNvPr id="492" name="楕円 491"/>
        <xdr:cNvSpPr/>
      </xdr:nvSpPr>
      <xdr:spPr>
        <a:xfrm>
          <a:off x="9588500" y="1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77277</xdr:rowOff>
    </xdr:from>
    <xdr:ext cx="534377" cy="259045"/>
    <xdr:sp macro="" textlink="">
      <xdr:nvSpPr>
        <xdr:cNvPr id="493" name="テキスト ボックス 492"/>
        <xdr:cNvSpPr txBox="1"/>
      </xdr:nvSpPr>
      <xdr:spPr>
        <a:xfrm>
          <a:off x="9372111" y="161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44932</xdr:rowOff>
    </xdr:from>
    <xdr:to>
      <xdr:col>46</xdr:col>
      <xdr:colOff>38100</xdr:colOff>
      <xdr:row>97</xdr:row>
      <xdr:rowOff>146532</xdr:rowOff>
    </xdr:to>
    <xdr:sp macro="" textlink="">
      <xdr:nvSpPr>
        <xdr:cNvPr id="494" name="楕円 493"/>
        <xdr:cNvSpPr/>
      </xdr:nvSpPr>
      <xdr:spPr>
        <a:xfrm>
          <a:off x="86995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137659</xdr:rowOff>
    </xdr:from>
    <xdr:ext cx="534377" cy="259045"/>
    <xdr:sp macro="" textlink="">
      <xdr:nvSpPr>
        <xdr:cNvPr id="495" name="テキスト ボックス 494"/>
        <xdr:cNvSpPr txBox="1"/>
      </xdr:nvSpPr>
      <xdr:spPr>
        <a:xfrm>
          <a:off x="8483111" y="167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146450</xdr:rowOff>
    </xdr:from>
    <xdr:to>
      <xdr:col>41</xdr:col>
      <xdr:colOff>101600</xdr:colOff>
      <xdr:row>98</xdr:row>
      <xdr:rowOff>76600</xdr:rowOff>
    </xdr:to>
    <xdr:sp macro="" textlink="">
      <xdr:nvSpPr>
        <xdr:cNvPr id="496" name="楕円 495"/>
        <xdr:cNvSpPr/>
      </xdr:nvSpPr>
      <xdr:spPr>
        <a:xfrm>
          <a:off x="7810500" y="167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67727</xdr:rowOff>
    </xdr:from>
    <xdr:ext cx="469744" cy="259045"/>
    <xdr:sp macro="" textlink="">
      <xdr:nvSpPr>
        <xdr:cNvPr id="497" name="テキスト ボックス 496"/>
        <xdr:cNvSpPr txBox="1"/>
      </xdr:nvSpPr>
      <xdr:spPr>
        <a:xfrm>
          <a:off x="7626428" y="168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137744</xdr:rowOff>
    </xdr:from>
    <xdr:to>
      <xdr:col>36</xdr:col>
      <xdr:colOff>165100</xdr:colOff>
      <xdr:row>98</xdr:row>
      <xdr:rowOff>67894</xdr:rowOff>
    </xdr:to>
    <xdr:sp macro="" textlink="">
      <xdr:nvSpPr>
        <xdr:cNvPr id="498" name="楕円 497"/>
        <xdr:cNvSpPr/>
      </xdr:nvSpPr>
      <xdr:spPr>
        <a:xfrm>
          <a:off x="6921500" y="167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59021</xdr:rowOff>
    </xdr:from>
    <xdr:ext cx="534377" cy="259045"/>
    <xdr:sp macro="" textlink="">
      <xdr:nvSpPr>
        <xdr:cNvPr id="499" name="テキスト ボックス 498"/>
        <xdr:cNvSpPr txBox="1"/>
      </xdr:nvSpPr>
      <xdr:spPr>
        <a:xfrm>
          <a:off x="6705111" y="16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139654</xdr:rowOff>
    </xdr:from>
    <xdr:to>
      <xdr:col>85</xdr:col>
      <xdr:colOff>127000</xdr:colOff>
      <xdr:row>38</xdr:row>
      <xdr:rowOff>139700</xdr:rowOff>
    </xdr:to>
    <xdr:cxnSp macro="">
      <xdr:nvCxnSpPr>
        <xdr:cNvPr id="526" name="直線コネクタ 525"/>
        <xdr:cNvCxnSpPr/>
      </xdr:nvCxnSpPr>
      <xdr:spPr>
        <a:xfrm flipV="1">
          <a:off x="15481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7"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138694</xdr:rowOff>
    </xdr:from>
    <xdr:to>
      <xdr:col>76</xdr:col>
      <xdr:colOff>114300</xdr:colOff>
      <xdr:row>38</xdr:row>
      <xdr:rowOff>139700</xdr:rowOff>
    </xdr:to>
    <xdr:cxnSp macro="">
      <xdr:nvCxnSpPr>
        <xdr:cNvPr id="532" name="直線コネクタ 531"/>
        <xdr:cNvCxnSpPr/>
      </xdr:nvCxnSpPr>
      <xdr:spPr>
        <a:xfrm>
          <a:off x="13703300" y="6653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138694</xdr:rowOff>
    </xdr:from>
    <xdr:to>
      <xdr:col>71</xdr:col>
      <xdr:colOff>177800</xdr:colOff>
      <xdr:row>38</xdr:row>
      <xdr:rowOff>139700</xdr:rowOff>
    </xdr:to>
    <xdr:cxnSp macro="">
      <xdr:nvCxnSpPr>
        <xdr:cNvPr id="535" name="直線コネクタ 534"/>
        <xdr:cNvCxnSpPr/>
      </xdr:nvCxnSpPr>
      <xdr:spPr>
        <a:xfrm flipV="1">
          <a:off x="12814300" y="6653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8" name="フローチャート: 判断 537"/>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9" name="テキスト ボックス 538"/>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45" name="楕円 544"/>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6" name="災害復旧事業費該当値テキスト"/>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87894</xdr:rowOff>
    </xdr:from>
    <xdr:to>
      <xdr:col>72</xdr:col>
      <xdr:colOff>38100</xdr:colOff>
      <xdr:row>39</xdr:row>
      <xdr:rowOff>18044</xdr:rowOff>
    </xdr:to>
    <xdr:sp macro="" textlink="">
      <xdr:nvSpPr>
        <xdr:cNvPr id="551" name="楕円 550"/>
        <xdr:cNvSpPr/>
      </xdr:nvSpPr>
      <xdr:spPr>
        <a:xfrm>
          <a:off x="13652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9171</xdr:rowOff>
    </xdr:from>
    <xdr:ext cx="313932" cy="259045"/>
    <xdr:sp macro="" textlink="">
      <xdr:nvSpPr>
        <xdr:cNvPr id="552" name="テキスト ボックス 551"/>
        <xdr:cNvSpPr txBox="1"/>
      </xdr:nvSpPr>
      <xdr:spPr>
        <a:xfrm>
          <a:off x="13546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2" name="直線コネクタ 631"/>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3"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4" name="直線コネクタ 633"/>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5"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6" name="直線コネクタ 635"/>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77349</xdr:rowOff>
    </xdr:from>
    <xdr:to>
      <xdr:col>85</xdr:col>
      <xdr:colOff>127000</xdr:colOff>
      <xdr:row>77</xdr:row>
      <xdr:rowOff>84122</xdr:rowOff>
    </xdr:to>
    <xdr:cxnSp macro="">
      <xdr:nvCxnSpPr>
        <xdr:cNvPr id="637" name="直線コネクタ 636"/>
        <xdr:cNvCxnSpPr/>
      </xdr:nvCxnSpPr>
      <xdr:spPr>
        <a:xfrm flipV="1">
          <a:off x="15481300" y="13278999"/>
          <a:ext cx="8382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8"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9" name="フローチャート: 判断 638"/>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83322</xdr:rowOff>
    </xdr:from>
    <xdr:to>
      <xdr:col>81</xdr:col>
      <xdr:colOff>50800</xdr:colOff>
      <xdr:row>77</xdr:row>
      <xdr:rowOff>84122</xdr:rowOff>
    </xdr:to>
    <xdr:cxnSp macro="">
      <xdr:nvCxnSpPr>
        <xdr:cNvPr id="640" name="直線コネクタ 639"/>
        <xdr:cNvCxnSpPr/>
      </xdr:nvCxnSpPr>
      <xdr:spPr>
        <a:xfrm>
          <a:off x="14592300" y="132849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1" name="フローチャート: 判断 640"/>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2" name="テキスト ボックス 641"/>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83322</xdr:rowOff>
    </xdr:from>
    <xdr:to>
      <xdr:col>76</xdr:col>
      <xdr:colOff>114300</xdr:colOff>
      <xdr:row>77</xdr:row>
      <xdr:rowOff>110068</xdr:rowOff>
    </xdr:to>
    <xdr:cxnSp macro="">
      <xdr:nvCxnSpPr>
        <xdr:cNvPr id="643" name="直線コネクタ 642"/>
        <xdr:cNvCxnSpPr/>
      </xdr:nvCxnSpPr>
      <xdr:spPr>
        <a:xfrm flipV="1">
          <a:off x="13703300" y="13284972"/>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4" name="フローチャート: 判断 643"/>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5" name="テキスト ボックス 644"/>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110068</xdr:rowOff>
    </xdr:from>
    <xdr:to>
      <xdr:col>71</xdr:col>
      <xdr:colOff>177800</xdr:colOff>
      <xdr:row>77</xdr:row>
      <xdr:rowOff>111097</xdr:rowOff>
    </xdr:to>
    <xdr:cxnSp macro="">
      <xdr:nvCxnSpPr>
        <xdr:cNvPr id="646" name="直線コネクタ 645"/>
        <xdr:cNvCxnSpPr/>
      </xdr:nvCxnSpPr>
      <xdr:spPr>
        <a:xfrm flipV="1">
          <a:off x="12814300" y="1331171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7" name="フローチャート: 判断 646"/>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8" name="テキスト ボックス 647"/>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9" name="フローチャート: 判断 648"/>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50" name="テキスト ボックス 649"/>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26549</xdr:rowOff>
    </xdr:from>
    <xdr:to>
      <xdr:col>85</xdr:col>
      <xdr:colOff>177800</xdr:colOff>
      <xdr:row>77</xdr:row>
      <xdr:rowOff>128149</xdr:rowOff>
    </xdr:to>
    <xdr:sp macro="" textlink="">
      <xdr:nvSpPr>
        <xdr:cNvPr id="656" name="楕円 655"/>
        <xdr:cNvSpPr/>
      </xdr:nvSpPr>
      <xdr:spPr>
        <a:xfrm>
          <a:off x="16268700" y="132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4976</xdr:rowOff>
    </xdr:from>
    <xdr:ext cx="534377" cy="259045"/>
    <xdr:sp macro="" textlink="">
      <xdr:nvSpPr>
        <xdr:cNvPr id="657" name="公債費該当値テキスト"/>
        <xdr:cNvSpPr txBox="1"/>
      </xdr:nvSpPr>
      <xdr:spPr>
        <a:xfrm>
          <a:off x="16370300" y="132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33322</xdr:rowOff>
    </xdr:from>
    <xdr:to>
      <xdr:col>81</xdr:col>
      <xdr:colOff>101600</xdr:colOff>
      <xdr:row>77</xdr:row>
      <xdr:rowOff>134922</xdr:rowOff>
    </xdr:to>
    <xdr:sp macro="" textlink="">
      <xdr:nvSpPr>
        <xdr:cNvPr id="658" name="楕円 657"/>
        <xdr:cNvSpPr/>
      </xdr:nvSpPr>
      <xdr:spPr>
        <a:xfrm>
          <a:off x="15430500" y="132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126049</xdr:rowOff>
    </xdr:from>
    <xdr:ext cx="534377" cy="259045"/>
    <xdr:sp macro="" textlink="">
      <xdr:nvSpPr>
        <xdr:cNvPr id="659" name="テキスト ボックス 658"/>
        <xdr:cNvSpPr txBox="1"/>
      </xdr:nvSpPr>
      <xdr:spPr>
        <a:xfrm>
          <a:off x="15214111" y="133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32522</xdr:rowOff>
    </xdr:from>
    <xdr:to>
      <xdr:col>76</xdr:col>
      <xdr:colOff>165100</xdr:colOff>
      <xdr:row>77</xdr:row>
      <xdr:rowOff>134122</xdr:rowOff>
    </xdr:to>
    <xdr:sp macro="" textlink="">
      <xdr:nvSpPr>
        <xdr:cNvPr id="660" name="楕円 659"/>
        <xdr:cNvSpPr/>
      </xdr:nvSpPr>
      <xdr:spPr>
        <a:xfrm>
          <a:off x="14541500" y="132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125249</xdr:rowOff>
    </xdr:from>
    <xdr:ext cx="534377" cy="259045"/>
    <xdr:sp macro="" textlink="">
      <xdr:nvSpPr>
        <xdr:cNvPr id="661" name="テキスト ボックス 660"/>
        <xdr:cNvSpPr txBox="1"/>
      </xdr:nvSpPr>
      <xdr:spPr>
        <a:xfrm>
          <a:off x="14325111" y="133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59268</xdr:rowOff>
    </xdr:from>
    <xdr:to>
      <xdr:col>72</xdr:col>
      <xdr:colOff>38100</xdr:colOff>
      <xdr:row>77</xdr:row>
      <xdr:rowOff>160868</xdr:rowOff>
    </xdr:to>
    <xdr:sp macro="" textlink="">
      <xdr:nvSpPr>
        <xdr:cNvPr id="662" name="楕円 661"/>
        <xdr:cNvSpPr/>
      </xdr:nvSpPr>
      <xdr:spPr>
        <a:xfrm>
          <a:off x="13652500" y="132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151995</xdr:rowOff>
    </xdr:from>
    <xdr:ext cx="534377" cy="259045"/>
    <xdr:sp macro="" textlink="">
      <xdr:nvSpPr>
        <xdr:cNvPr id="663" name="テキスト ボックス 662"/>
        <xdr:cNvSpPr txBox="1"/>
      </xdr:nvSpPr>
      <xdr:spPr>
        <a:xfrm>
          <a:off x="13436111" y="133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60297</xdr:rowOff>
    </xdr:from>
    <xdr:to>
      <xdr:col>67</xdr:col>
      <xdr:colOff>101600</xdr:colOff>
      <xdr:row>77</xdr:row>
      <xdr:rowOff>161897</xdr:rowOff>
    </xdr:to>
    <xdr:sp macro="" textlink="">
      <xdr:nvSpPr>
        <xdr:cNvPr id="664" name="楕円 663"/>
        <xdr:cNvSpPr/>
      </xdr:nvSpPr>
      <xdr:spPr>
        <a:xfrm>
          <a:off x="12763500" y="132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153024</xdr:rowOff>
    </xdr:from>
    <xdr:ext cx="534377" cy="259045"/>
    <xdr:sp macro="" textlink="">
      <xdr:nvSpPr>
        <xdr:cNvPr id="665" name="テキスト ボックス 664"/>
        <xdr:cNvSpPr txBox="1"/>
      </xdr:nvSpPr>
      <xdr:spPr>
        <a:xfrm>
          <a:off x="12547111" y="1335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9" name="直線コネクタ 688"/>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0"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1" name="直線コネクタ 690"/>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2"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3" name="直線コネクタ 692"/>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102172</xdr:rowOff>
    </xdr:from>
    <xdr:to>
      <xdr:col>85</xdr:col>
      <xdr:colOff>127000</xdr:colOff>
      <xdr:row>95</xdr:row>
      <xdr:rowOff>103696</xdr:rowOff>
    </xdr:to>
    <xdr:cxnSp macro="">
      <xdr:nvCxnSpPr>
        <xdr:cNvPr id="694" name="直線コネクタ 693"/>
        <xdr:cNvCxnSpPr/>
      </xdr:nvCxnSpPr>
      <xdr:spPr>
        <a:xfrm flipV="1">
          <a:off x="15481300" y="16218472"/>
          <a:ext cx="8382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5"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6" name="フローチャート: 判断 695"/>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103696</xdr:rowOff>
    </xdr:from>
    <xdr:to>
      <xdr:col>81</xdr:col>
      <xdr:colOff>50800</xdr:colOff>
      <xdr:row>96</xdr:row>
      <xdr:rowOff>170675</xdr:rowOff>
    </xdr:to>
    <xdr:cxnSp macro="">
      <xdr:nvCxnSpPr>
        <xdr:cNvPr id="697" name="直線コネクタ 696"/>
        <xdr:cNvCxnSpPr/>
      </xdr:nvCxnSpPr>
      <xdr:spPr>
        <a:xfrm flipV="1">
          <a:off x="14592300" y="16391446"/>
          <a:ext cx="889000" cy="2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8" name="フローチャート: 判断 697"/>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9" name="テキスト ボックス 698"/>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7455</xdr:rowOff>
    </xdr:from>
    <xdr:to>
      <xdr:col>76</xdr:col>
      <xdr:colOff>114300</xdr:colOff>
      <xdr:row>96</xdr:row>
      <xdr:rowOff>170675</xdr:rowOff>
    </xdr:to>
    <xdr:cxnSp macro="">
      <xdr:nvCxnSpPr>
        <xdr:cNvPr id="700" name="直線コネクタ 699"/>
        <xdr:cNvCxnSpPr/>
      </xdr:nvCxnSpPr>
      <xdr:spPr>
        <a:xfrm>
          <a:off x="13703300" y="16466655"/>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1" name="フローチャート: 判断 700"/>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2" name="テキスト ボックス 701"/>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7455</xdr:rowOff>
    </xdr:from>
    <xdr:to>
      <xdr:col>71</xdr:col>
      <xdr:colOff>177800</xdr:colOff>
      <xdr:row>97</xdr:row>
      <xdr:rowOff>84379</xdr:rowOff>
    </xdr:to>
    <xdr:cxnSp macro="">
      <xdr:nvCxnSpPr>
        <xdr:cNvPr id="703" name="直線コネクタ 702"/>
        <xdr:cNvCxnSpPr/>
      </xdr:nvCxnSpPr>
      <xdr:spPr>
        <a:xfrm flipV="1">
          <a:off x="12814300" y="16466655"/>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4" name="フローチャート: 判断 703"/>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5" name="テキスト ボックス 704"/>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6" name="フローチャート: 判断 705"/>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7" name="テキスト ボックス 706"/>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51372</xdr:rowOff>
    </xdr:from>
    <xdr:to>
      <xdr:col>85</xdr:col>
      <xdr:colOff>177800</xdr:colOff>
      <xdr:row>94</xdr:row>
      <xdr:rowOff>152972</xdr:rowOff>
    </xdr:to>
    <xdr:sp macro="" textlink="">
      <xdr:nvSpPr>
        <xdr:cNvPr id="713" name="楕円 712"/>
        <xdr:cNvSpPr/>
      </xdr:nvSpPr>
      <xdr:spPr>
        <a:xfrm>
          <a:off x="16268700" y="161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74249</xdr:rowOff>
    </xdr:from>
    <xdr:ext cx="534377" cy="259045"/>
    <xdr:sp macro="" textlink="">
      <xdr:nvSpPr>
        <xdr:cNvPr id="714" name="積立金該当値テキスト"/>
        <xdr:cNvSpPr txBox="1"/>
      </xdr:nvSpPr>
      <xdr:spPr>
        <a:xfrm>
          <a:off x="16370300" y="160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52896</xdr:rowOff>
    </xdr:from>
    <xdr:to>
      <xdr:col>81</xdr:col>
      <xdr:colOff>101600</xdr:colOff>
      <xdr:row>95</xdr:row>
      <xdr:rowOff>154496</xdr:rowOff>
    </xdr:to>
    <xdr:sp macro="" textlink="">
      <xdr:nvSpPr>
        <xdr:cNvPr id="715" name="楕円 714"/>
        <xdr:cNvSpPr/>
      </xdr:nvSpPr>
      <xdr:spPr>
        <a:xfrm>
          <a:off x="15430500" y="163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171023</xdr:rowOff>
    </xdr:from>
    <xdr:ext cx="534377" cy="259045"/>
    <xdr:sp macro="" textlink="">
      <xdr:nvSpPr>
        <xdr:cNvPr id="716" name="テキスト ボックス 715"/>
        <xdr:cNvSpPr txBox="1"/>
      </xdr:nvSpPr>
      <xdr:spPr>
        <a:xfrm>
          <a:off x="15214111" y="161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119875</xdr:rowOff>
    </xdr:from>
    <xdr:to>
      <xdr:col>76</xdr:col>
      <xdr:colOff>165100</xdr:colOff>
      <xdr:row>97</xdr:row>
      <xdr:rowOff>50025</xdr:rowOff>
    </xdr:to>
    <xdr:sp macro="" textlink="">
      <xdr:nvSpPr>
        <xdr:cNvPr id="717" name="楕円 716"/>
        <xdr:cNvSpPr/>
      </xdr:nvSpPr>
      <xdr:spPr>
        <a:xfrm>
          <a:off x="14541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66552</xdr:rowOff>
    </xdr:from>
    <xdr:ext cx="534377" cy="259045"/>
    <xdr:sp macro="" textlink="">
      <xdr:nvSpPr>
        <xdr:cNvPr id="718" name="テキスト ボックス 717"/>
        <xdr:cNvSpPr txBox="1"/>
      </xdr:nvSpPr>
      <xdr:spPr>
        <a:xfrm>
          <a:off x="14325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128105</xdr:rowOff>
    </xdr:from>
    <xdr:to>
      <xdr:col>72</xdr:col>
      <xdr:colOff>38100</xdr:colOff>
      <xdr:row>96</xdr:row>
      <xdr:rowOff>58255</xdr:rowOff>
    </xdr:to>
    <xdr:sp macro="" textlink="">
      <xdr:nvSpPr>
        <xdr:cNvPr id="719" name="楕円 718"/>
        <xdr:cNvSpPr/>
      </xdr:nvSpPr>
      <xdr:spPr>
        <a:xfrm>
          <a:off x="13652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74782</xdr:rowOff>
    </xdr:from>
    <xdr:ext cx="534377" cy="259045"/>
    <xdr:sp macro="" textlink="">
      <xdr:nvSpPr>
        <xdr:cNvPr id="720" name="テキスト ボックス 719"/>
        <xdr:cNvSpPr txBox="1"/>
      </xdr:nvSpPr>
      <xdr:spPr>
        <a:xfrm>
          <a:off x="13436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33579</xdr:rowOff>
    </xdr:from>
    <xdr:to>
      <xdr:col>67</xdr:col>
      <xdr:colOff>101600</xdr:colOff>
      <xdr:row>97</xdr:row>
      <xdr:rowOff>135179</xdr:rowOff>
    </xdr:to>
    <xdr:sp macro="" textlink="">
      <xdr:nvSpPr>
        <xdr:cNvPr id="721" name="楕円 720"/>
        <xdr:cNvSpPr/>
      </xdr:nvSpPr>
      <xdr:spPr>
        <a:xfrm>
          <a:off x="12763500" y="166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151706</xdr:rowOff>
    </xdr:from>
    <xdr:ext cx="469744" cy="259045"/>
    <xdr:sp macro="" textlink="">
      <xdr:nvSpPr>
        <xdr:cNvPr id="722" name="テキスト ボックス 721"/>
        <xdr:cNvSpPr txBox="1"/>
      </xdr:nvSpPr>
      <xdr:spPr>
        <a:xfrm>
          <a:off x="12579428" y="1643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8" name="直線コネクタ 747"/>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1"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2" name="直線コネクタ 751"/>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4"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5" name="フローチャート: 判断 754"/>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7" name="フローチャート: 判断 756"/>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8" name="テキスト ボックス 757"/>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0" name="フローチャート: 判断 759"/>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61" name="テキスト ボックス 760"/>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3" name="フローチャート: 判断 762"/>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4" name="テキスト ボックス 763"/>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5" name="フローチャート: 判断 764"/>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6" name="テキスト ボックス 765"/>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5" name="直線コネクタ 804"/>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6"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7" name="直線コネクタ 806"/>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8"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9" name="直線コネクタ 808"/>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35896</xdr:rowOff>
    </xdr:from>
    <xdr:to>
      <xdr:col>116</xdr:col>
      <xdr:colOff>63500</xdr:colOff>
      <xdr:row>59</xdr:row>
      <xdr:rowOff>36430</xdr:rowOff>
    </xdr:to>
    <xdr:cxnSp macro="">
      <xdr:nvCxnSpPr>
        <xdr:cNvPr id="810" name="直線コネクタ 809"/>
        <xdr:cNvCxnSpPr/>
      </xdr:nvCxnSpPr>
      <xdr:spPr>
        <a:xfrm>
          <a:off x="21323300" y="1015144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11"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2" name="フローチャート: 判断 811"/>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35230</xdr:rowOff>
    </xdr:from>
    <xdr:to>
      <xdr:col>111</xdr:col>
      <xdr:colOff>177800</xdr:colOff>
      <xdr:row>59</xdr:row>
      <xdr:rowOff>35896</xdr:rowOff>
    </xdr:to>
    <xdr:cxnSp macro="">
      <xdr:nvCxnSpPr>
        <xdr:cNvPr id="813" name="直線コネクタ 812"/>
        <xdr:cNvCxnSpPr/>
      </xdr:nvCxnSpPr>
      <xdr:spPr>
        <a:xfrm>
          <a:off x="20434300" y="10150780"/>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4" name="フローチャート: 判断 813"/>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5" name="テキスト ボックス 814"/>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34010</xdr:rowOff>
    </xdr:from>
    <xdr:to>
      <xdr:col>107</xdr:col>
      <xdr:colOff>50800</xdr:colOff>
      <xdr:row>59</xdr:row>
      <xdr:rowOff>35230</xdr:rowOff>
    </xdr:to>
    <xdr:cxnSp macro="">
      <xdr:nvCxnSpPr>
        <xdr:cNvPr id="816" name="直線コネクタ 815"/>
        <xdr:cNvCxnSpPr/>
      </xdr:nvCxnSpPr>
      <xdr:spPr>
        <a:xfrm>
          <a:off x="19545300" y="1014956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7" name="フローチャート: 判断 816"/>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8" name="テキスト ボックス 817"/>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31210</xdr:rowOff>
    </xdr:from>
    <xdr:to>
      <xdr:col>102</xdr:col>
      <xdr:colOff>114300</xdr:colOff>
      <xdr:row>59</xdr:row>
      <xdr:rowOff>34010</xdr:rowOff>
    </xdr:to>
    <xdr:cxnSp macro="">
      <xdr:nvCxnSpPr>
        <xdr:cNvPr id="819" name="直線コネクタ 818"/>
        <xdr:cNvCxnSpPr/>
      </xdr:nvCxnSpPr>
      <xdr:spPr>
        <a:xfrm>
          <a:off x="18656300" y="10146760"/>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0" name="フローチャート: 判断 819"/>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21" name="テキスト ボックス 820"/>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2" name="フローチャート: 判断 821"/>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3" name="テキスト ボックス 822"/>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157080</xdr:rowOff>
    </xdr:from>
    <xdr:to>
      <xdr:col>116</xdr:col>
      <xdr:colOff>114300</xdr:colOff>
      <xdr:row>59</xdr:row>
      <xdr:rowOff>87230</xdr:rowOff>
    </xdr:to>
    <xdr:sp macro="" textlink="">
      <xdr:nvSpPr>
        <xdr:cNvPr id="829" name="楕円 828"/>
        <xdr:cNvSpPr/>
      </xdr:nvSpPr>
      <xdr:spPr>
        <a:xfrm>
          <a:off x="22110700" y="101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72007</xdr:rowOff>
    </xdr:from>
    <xdr:ext cx="378565" cy="259045"/>
    <xdr:sp macro="" textlink="">
      <xdr:nvSpPr>
        <xdr:cNvPr id="830" name="貸付金該当値テキスト"/>
        <xdr:cNvSpPr txBox="1"/>
      </xdr:nvSpPr>
      <xdr:spPr>
        <a:xfrm>
          <a:off x="22212300" y="100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156546</xdr:rowOff>
    </xdr:from>
    <xdr:to>
      <xdr:col>112</xdr:col>
      <xdr:colOff>38100</xdr:colOff>
      <xdr:row>59</xdr:row>
      <xdr:rowOff>86696</xdr:rowOff>
    </xdr:to>
    <xdr:sp macro="" textlink="">
      <xdr:nvSpPr>
        <xdr:cNvPr id="831" name="楕円 830"/>
        <xdr:cNvSpPr/>
      </xdr:nvSpPr>
      <xdr:spPr>
        <a:xfrm>
          <a:off x="21272500" y="101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77823</xdr:rowOff>
    </xdr:from>
    <xdr:ext cx="378565" cy="259045"/>
    <xdr:sp macro="" textlink="">
      <xdr:nvSpPr>
        <xdr:cNvPr id="832" name="テキスト ボックス 831"/>
        <xdr:cNvSpPr txBox="1"/>
      </xdr:nvSpPr>
      <xdr:spPr>
        <a:xfrm>
          <a:off x="21134017" y="1019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155880</xdr:rowOff>
    </xdr:from>
    <xdr:to>
      <xdr:col>107</xdr:col>
      <xdr:colOff>101600</xdr:colOff>
      <xdr:row>59</xdr:row>
      <xdr:rowOff>86030</xdr:rowOff>
    </xdr:to>
    <xdr:sp macro="" textlink="">
      <xdr:nvSpPr>
        <xdr:cNvPr id="833" name="楕円 832"/>
        <xdr:cNvSpPr/>
      </xdr:nvSpPr>
      <xdr:spPr>
        <a:xfrm>
          <a:off x="20383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77157</xdr:rowOff>
    </xdr:from>
    <xdr:ext cx="378565" cy="259045"/>
    <xdr:sp macro="" textlink="">
      <xdr:nvSpPr>
        <xdr:cNvPr id="834" name="テキスト ボックス 833"/>
        <xdr:cNvSpPr txBox="1"/>
      </xdr:nvSpPr>
      <xdr:spPr>
        <a:xfrm>
          <a:off x="20245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154660</xdr:rowOff>
    </xdr:from>
    <xdr:to>
      <xdr:col>102</xdr:col>
      <xdr:colOff>165100</xdr:colOff>
      <xdr:row>59</xdr:row>
      <xdr:rowOff>84810</xdr:rowOff>
    </xdr:to>
    <xdr:sp macro="" textlink="">
      <xdr:nvSpPr>
        <xdr:cNvPr id="835" name="楕円 834"/>
        <xdr:cNvSpPr/>
      </xdr:nvSpPr>
      <xdr:spPr>
        <a:xfrm>
          <a:off x="19494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75937</xdr:rowOff>
    </xdr:from>
    <xdr:ext cx="378565" cy="259045"/>
    <xdr:sp macro="" textlink="">
      <xdr:nvSpPr>
        <xdr:cNvPr id="836" name="テキスト ボックス 835"/>
        <xdr:cNvSpPr txBox="1"/>
      </xdr:nvSpPr>
      <xdr:spPr>
        <a:xfrm>
          <a:off x="19356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151860</xdr:rowOff>
    </xdr:from>
    <xdr:to>
      <xdr:col>98</xdr:col>
      <xdr:colOff>38100</xdr:colOff>
      <xdr:row>59</xdr:row>
      <xdr:rowOff>82010</xdr:rowOff>
    </xdr:to>
    <xdr:sp macro="" textlink="">
      <xdr:nvSpPr>
        <xdr:cNvPr id="837" name="楕円 836"/>
        <xdr:cNvSpPr/>
      </xdr:nvSpPr>
      <xdr:spPr>
        <a:xfrm>
          <a:off x="18605500" y="10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73137</xdr:rowOff>
    </xdr:from>
    <xdr:ext cx="378565" cy="259045"/>
    <xdr:sp macro="" textlink="">
      <xdr:nvSpPr>
        <xdr:cNvPr id="838" name="テキスト ボックス 837"/>
        <xdr:cNvSpPr txBox="1"/>
      </xdr:nvSpPr>
      <xdr:spPr>
        <a:xfrm>
          <a:off x="18467017" y="1018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3" name="直線コネクタ 862"/>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4"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5" name="直線コネクタ 864"/>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6"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7" name="直線コネクタ 866"/>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66129</xdr:rowOff>
    </xdr:from>
    <xdr:to>
      <xdr:col>116</xdr:col>
      <xdr:colOff>63500</xdr:colOff>
      <xdr:row>77</xdr:row>
      <xdr:rowOff>131090</xdr:rowOff>
    </xdr:to>
    <xdr:cxnSp macro="">
      <xdr:nvCxnSpPr>
        <xdr:cNvPr id="868" name="直線コネクタ 867"/>
        <xdr:cNvCxnSpPr/>
      </xdr:nvCxnSpPr>
      <xdr:spPr>
        <a:xfrm flipV="1">
          <a:off x="21323300" y="13267779"/>
          <a:ext cx="8382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9"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0" name="フローチャート: 判断 869"/>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9855</xdr:rowOff>
    </xdr:from>
    <xdr:to>
      <xdr:col>111</xdr:col>
      <xdr:colOff>177800</xdr:colOff>
      <xdr:row>77</xdr:row>
      <xdr:rowOff>131090</xdr:rowOff>
    </xdr:to>
    <xdr:cxnSp macro="">
      <xdr:nvCxnSpPr>
        <xdr:cNvPr id="871" name="直線コネクタ 870"/>
        <xdr:cNvCxnSpPr/>
      </xdr:nvCxnSpPr>
      <xdr:spPr>
        <a:xfrm>
          <a:off x="20434300" y="13040055"/>
          <a:ext cx="8890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2" name="フローチャート: 判断 871"/>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3" name="テキスト ボックス 872"/>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161113</xdr:rowOff>
    </xdr:from>
    <xdr:to>
      <xdr:col>107</xdr:col>
      <xdr:colOff>50800</xdr:colOff>
      <xdr:row>76</xdr:row>
      <xdr:rowOff>9855</xdr:rowOff>
    </xdr:to>
    <xdr:cxnSp macro="">
      <xdr:nvCxnSpPr>
        <xdr:cNvPr id="874" name="直線コネクタ 873"/>
        <xdr:cNvCxnSpPr/>
      </xdr:nvCxnSpPr>
      <xdr:spPr>
        <a:xfrm>
          <a:off x="19545300" y="13019863"/>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5" name="フローチャート: 判断 874"/>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6" name="テキスト ボックス 875"/>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161113</xdr:rowOff>
    </xdr:from>
    <xdr:to>
      <xdr:col>102</xdr:col>
      <xdr:colOff>114300</xdr:colOff>
      <xdr:row>75</xdr:row>
      <xdr:rowOff>171171</xdr:rowOff>
    </xdr:to>
    <xdr:cxnSp macro="">
      <xdr:nvCxnSpPr>
        <xdr:cNvPr id="877" name="直線コネクタ 876"/>
        <xdr:cNvCxnSpPr/>
      </xdr:nvCxnSpPr>
      <xdr:spPr>
        <a:xfrm flipV="1">
          <a:off x="18656300" y="1301986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8" name="フローチャート: 判断 877"/>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9" name="テキスト ボックス 878"/>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0" name="フローチャート: 判断 879"/>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81" name="テキスト ボックス 880"/>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15329</xdr:rowOff>
    </xdr:from>
    <xdr:to>
      <xdr:col>116</xdr:col>
      <xdr:colOff>114300</xdr:colOff>
      <xdr:row>77</xdr:row>
      <xdr:rowOff>116929</xdr:rowOff>
    </xdr:to>
    <xdr:sp macro="" textlink="">
      <xdr:nvSpPr>
        <xdr:cNvPr id="887" name="楕円 886"/>
        <xdr:cNvSpPr/>
      </xdr:nvSpPr>
      <xdr:spPr>
        <a:xfrm>
          <a:off x="22110700" y="132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165206</xdr:rowOff>
    </xdr:from>
    <xdr:ext cx="534377" cy="259045"/>
    <xdr:sp macro="" textlink="">
      <xdr:nvSpPr>
        <xdr:cNvPr id="888" name="繰出金該当値テキスト"/>
        <xdr:cNvSpPr txBox="1"/>
      </xdr:nvSpPr>
      <xdr:spPr>
        <a:xfrm>
          <a:off x="22212300" y="131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80290</xdr:rowOff>
    </xdr:from>
    <xdr:to>
      <xdr:col>112</xdr:col>
      <xdr:colOff>38100</xdr:colOff>
      <xdr:row>78</xdr:row>
      <xdr:rowOff>10440</xdr:rowOff>
    </xdr:to>
    <xdr:sp macro="" textlink="">
      <xdr:nvSpPr>
        <xdr:cNvPr id="889" name="楕円 888"/>
        <xdr:cNvSpPr/>
      </xdr:nvSpPr>
      <xdr:spPr>
        <a:xfrm>
          <a:off x="21272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1567</xdr:rowOff>
    </xdr:from>
    <xdr:ext cx="534377" cy="259045"/>
    <xdr:sp macro="" textlink="">
      <xdr:nvSpPr>
        <xdr:cNvPr id="890" name="テキスト ボックス 889"/>
        <xdr:cNvSpPr txBox="1"/>
      </xdr:nvSpPr>
      <xdr:spPr>
        <a:xfrm>
          <a:off x="21056111" y="133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130505</xdr:rowOff>
    </xdr:from>
    <xdr:to>
      <xdr:col>107</xdr:col>
      <xdr:colOff>101600</xdr:colOff>
      <xdr:row>76</xdr:row>
      <xdr:rowOff>60655</xdr:rowOff>
    </xdr:to>
    <xdr:sp macro="" textlink="">
      <xdr:nvSpPr>
        <xdr:cNvPr id="891" name="楕円 890"/>
        <xdr:cNvSpPr/>
      </xdr:nvSpPr>
      <xdr:spPr>
        <a:xfrm>
          <a:off x="20383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51782</xdr:rowOff>
    </xdr:from>
    <xdr:ext cx="534377" cy="259045"/>
    <xdr:sp macro="" textlink="">
      <xdr:nvSpPr>
        <xdr:cNvPr id="892" name="テキスト ボックス 891"/>
        <xdr:cNvSpPr txBox="1"/>
      </xdr:nvSpPr>
      <xdr:spPr>
        <a:xfrm>
          <a:off x="20167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110312</xdr:rowOff>
    </xdr:from>
    <xdr:to>
      <xdr:col>102</xdr:col>
      <xdr:colOff>165100</xdr:colOff>
      <xdr:row>76</xdr:row>
      <xdr:rowOff>40463</xdr:rowOff>
    </xdr:to>
    <xdr:sp macro="" textlink="">
      <xdr:nvSpPr>
        <xdr:cNvPr id="893" name="楕円 892"/>
        <xdr:cNvSpPr/>
      </xdr:nvSpPr>
      <xdr:spPr>
        <a:xfrm>
          <a:off x="194945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31590</xdr:rowOff>
    </xdr:from>
    <xdr:ext cx="534377" cy="259045"/>
    <xdr:sp macro="" textlink="">
      <xdr:nvSpPr>
        <xdr:cNvPr id="894" name="テキスト ボックス 893"/>
        <xdr:cNvSpPr txBox="1"/>
      </xdr:nvSpPr>
      <xdr:spPr>
        <a:xfrm>
          <a:off x="19278111" y="130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120371</xdr:rowOff>
    </xdr:from>
    <xdr:to>
      <xdr:col>98</xdr:col>
      <xdr:colOff>38100</xdr:colOff>
      <xdr:row>76</xdr:row>
      <xdr:rowOff>50521</xdr:rowOff>
    </xdr:to>
    <xdr:sp macro="" textlink="">
      <xdr:nvSpPr>
        <xdr:cNvPr id="895" name="楕円 894"/>
        <xdr:cNvSpPr/>
      </xdr:nvSpPr>
      <xdr:spPr>
        <a:xfrm>
          <a:off x="18605500" y="129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41648</xdr:rowOff>
    </xdr:from>
    <xdr:ext cx="534377" cy="259045"/>
    <xdr:sp macro="" textlink="">
      <xdr:nvSpPr>
        <xdr:cNvPr id="896" name="テキスト ボックス 895"/>
        <xdr:cNvSpPr txBox="1"/>
      </xdr:nvSpPr>
      <xdr:spPr>
        <a:xfrm>
          <a:off x="18389111"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扶助費では、</a:t>
          </a:r>
          <a:r>
            <a:rPr kumimoji="0" lang="ja-JP" altLang="ja-JP" sz="1300" b="0" i="0" u="none" strike="noStrike" kern="100" cap="none" spc="0" normalizeH="0" baseline="0" noProof="0">
              <a:ln>
                <a:noFill/>
              </a:ln>
              <a:solidFill>
                <a:srgbClr val="000000"/>
              </a:solidFill>
              <a:effectLst/>
              <a:uLnTx/>
              <a:uFillTx/>
              <a:latin typeface="+mn-lt"/>
              <a:ea typeface="ＭＳ ゴシック" panose="020B0609070205080204" pitchFamily="49" charset="-128"/>
              <a:cs typeface="Times New Roman" panose="02020603050405020304" pitchFamily="18" charset="0"/>
            </a:rPr>
            <a:t>子育て世帯等臨時特別給付金</a:t>
          </a:r>
          <a:r>
            <a:rPr kumimoji="0" lang="ja-JP" altLang="en-US" sz="1300" b="0" i="0" u="none" strike="noStrike" kern="100" cap="none" spc="0" normalizeH="0" baseline="0" noProof="0">
              <a:ln>
                <a:noFill/>
              </a:ln>
              <a:solidFill>
                <a:srgbClr val="000000"/>
              </a:solidFill>
              <a:effectLst/>
              <a:uLnTx/>
              <a:uFillTx/>
              <a:latin typeface="+mn-lt"/>
              <a:ea typeface="ＭＳ ゴシック" panose="020B0609070205080204" pitchFamily="49" charset="-128"/>
              <a:cs typeface="Times New Roman" panose="02020603050405020304" pitchFamily="18" charset="0"/>
            </a:rPr>
            <a:t>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子育て世帯生活支援特別給付金の皆増、児童手当給付費の増などにより前年度比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％の増、物件費では、新型コロナウイルスワクチン接種委託料の増などにより前年度比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％の増となった。一方、普通建設事業費では、新本庁舎の建設事業の減などにより前年度比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％の減、補助費等では、特別定額給付金の皆減などにより前年度比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類似団体内平均と比べると、積立金が上回っているものの、他の費目は全て下回っている。今後も最少の経費で最大の効果を上げるように努める。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345,047
337,919
60.24
134,371,610
122,931,500
11,369,318
66,537,411
85,276,217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xdr:rowOff>
    </xdr:from>
    <xdr:to>
      <xdr:col>24</xdr:col>
      <xdr:colOff>63500</xdr:colOff>
      <xdr:row>37</xdr:row>
      <xdr:rowOff>3302</xdr:rowOff>
    </xdr:to>
    <xdr:cxnSp macro="">
      <xdr:nvCxnSpPr>
        <xdr:cNvPr id="61" name="直線コネクタ 60"/>
        <xdr:cNvCxnSpPr/>
      </xdr:nvCxnSpPr>
      <xdr:spPr>
        <a:xfrm flipV="1">
          <a:off x="3797300" y="63461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154178</xdr:rowOff>
    </xdr:from>
    <xdr:to>
      <xdr:col>19</xdr:col>
      <xdr:colOff>177800</xdr:colOff>
      <xdr:row>37</xdr:row>
      <xdr:rowOff>3302</xdr:rowOff>
    </xdr:to>
    <xdr:cxnSp macro="">
      <xdr:nvCxnSpPr>
        <xdr:cNvPr id="64" name="直線コネクタ 63"/>
        <xdr:cNvCxnSpPr/>
      </xdr:nvCxnSpPr>
      <xdr:spPr>
        <a:xfrm>
          <a:off x="2908300" y="6326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122174</xdr:rowOff>
    </xdr:from>
    <xdr:to>
      <xdr:col>15</xdr:col>
      <xdr:colOff>50800</xdr:colOff>
      <xdr:row>36</xdr:row>
      <xdr:rowOff>154178</xdr:rowOff>
    </xdr:to>
    <xdr:cxnSp macro="">
      <xdr:nvCxnSpPr>
        <xdr:cNvPr id="67" name="直線コネクタ 66"/>
        <xdr:cNvCxnSpPr/>
      </xdr:nvCxnSpPr>
      <xdr:spPr>
        <a:xfrm>
          <a:off x="2019300" y="62943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83312</xdr:rowOff>
    </xdr:from>
    <xdr:to>
      <xdr:col>10</xdr:col>
      <xdr:colOff>114300</xdr:colOff>
      <xdr:row>36</xdr:row>
      <xdr:rowOff>122174</xdr:rowOff>
    </xdr:to>
    <xdr:cxnSp macro="">
      <xdr:nvCxnSpPr>
        <xdr:cNvPr id="70" name="直線コネクタ 69"/>
        <xdr:cNvCxnSpPr/>
      </xdr:nvCxnSpPr>
      <xdr:spPr>
        <a:xfrm>
          <a:off x="1130300" y="62555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80" name="楕円 79"/>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469744" cy="259045"/>
    <xdr:sp macro="" textlink="">
      <xdr:nvSpPr>
        <xdr:cNvPr id="81" name="議会費該当値テキスト"/>
        <xdr:cNvSpPr txBox="1"/>
      </xdr:nvSpPr>
      <xdr:spPr>
        <a:xfrm>
          <a:off x="4686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123952</xdr:rowOff>
    </xdr:from>
    <xdr:to>
      <xdr:col>20</xdr:col>
      <xdr:colOff>38100</xdr:colOff>
      <xdr:row>37</xdr:row>
      <xdr:rowOff>54102</xdr:rowOff>
    </xdr:to>
    <xdr:sp macro="" textlink="">
      <xdr:nvSpPr>
        <xdr:cNvPr id="82" name="楕円 81"/>
        <xdr:cNvSpPr/>
      </xdr:nvSpPr>
      <xdr:spPr>
        <a:xfrm>
          <a:off x="3746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45229</xdr:rowOff>
    </xdr:from>
    <xdr:ext cx="469744" cy="259045"/>
    <xdr:sp macro="" textlink="">
      <xdr:nvSpPr>
        <xdr:cNvPr id="83" name="テキスト ボックス 82"/>
        <xdr:cNvSpPr txBox="1"/>
      </xdr:nvSpPr>
      <xdr:spPr>
        <a:xfrm>
          <a:off x="3562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103378</xdr:rowOff>
    </xdr:from>
    <xdr:to>
      <xdr:col>15</xdr:col>
      <xdr:colOff>101600</xdr:colOff>
      <xdr:row>37</xdr:row>
      <xdr:rowOff>33528</xdr:rowOff>
    </xdr:to>
    <xdr:sp macro="" textlink="">
      <xdr:nvSpPr>
        <xdr:cNvPr id="84" name="楕円 83"/>
        <xdr:cNvSpPr/>
      </xdr:nvSpPr>
      <xdr:spPr>
        <a:xfrm>
          <a:off x="2857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24655</xdr:rowOff>
    </xdr:from>
    <xdr:ext cx="469744" cy="259045"/>
    <xdr:sp macro="" textlink="">
      <xdr:nvSpPr>
        <xdr:cNvPr id="85" name="テキスト ボックス 84"/>
        <xdr:cNvSpPr txBox="1"/>
      </xdr:nvSpPr>
      <xdr:spPr>
        <a:xfrm>
          <a:off x="2673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71374</xdr:rowOff>
    </xdr:from>
    <xdr:to>
      <xdr:col>10</xdr:col>
      <xdr:colOff>165100</xdr:colOff>
      <xdr:row>37</xdr:row>
      <xdr:rowOff>1524</xdr:rowOff>
    </xdr:to>
    <xdr:sp macro="" textlink="">
      <xdr:nvSpPr>
        <xdr:cNvPr id="86" name="楕円 85"/>
        <xdr:cNvSpPr/>
      </xdr:nvSpPr>
      <xdr:spPr>
        <a:xfrm>
          <a:off x="1968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164101</xdr:rowOff>
    </xdr:from>
    <xdr:ext cx="469744" cy="259045"/>
    <xdr:sp macro="" textlink="">
      <xdr:nvSpPr>
        <xdr:cNvPr id="87" name="テキスト ボックス 86"/>
        <xdr:cNvSpPr txBox="1"/>
      </xdr:nvSpPr>
      <xdr:spPr>
        <a:xfrm>
          <a:off x="1784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32512</xdr:rowOff>
    </xdr:from>
    <xdr:to>
      <xdr:col>6</xdr:col>
      <xdr:colOff>38100</xdr:colOff>
      <xdr:row>36</xdr:row>
      <xdr:rowOff>134112</xdr:rowOff>
    </xdr:to>
    <xdr:sp macro="" textlink="">
      <xdr:nvSpPr>
        <xdr:cNvPr id="88" name="楕円 87"/>
        <xdr:cNvSpPr/>
      </xdr:nvSpPr>
      <xdr:spPr>
        <a:xfrm>
          <a:off x="1079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125239</xdr:rowOff>
    </xdr:from>
    <xdr:ext cx="469744" cy="259045"/>
    <xdr:sp macro="" textlink="">
      <xdr:nvSpPr>
        <xdr:cNvPr id="89" name="テキスト ボックス 88"/>
        <xdr:cNvSpPr txBox="1"/>
      </xdr:nvSpPr>
      <xdr:spPr>
        <a:xfrm>
          <a:off x="895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83150</xdr:rowOff>
    </xdr:from>
    <xdr:to>
      <xdr:col>24</xdr:col>
      <xdr:colOff>63500</xdr:colOff>
      <xdr:row>56</xdr:row>
      <xdr:rowOff>171447</xdr:rowOff>
    </xdr:to>
    <xdr:cxnSp macro="">
      <xdr:nvCxnSpPr>
        <xdr:cNvPr id="122" name="直線コネクタ 121"/>
        <xdr:cNvCxnSpPr/>
      </xdr:nvCxnSpPr>
      <xdr:spPr>
        <a:xfrm>
          <a:off x="3797300" y="8655650"/>
          <a:ext cx="838200" cy="1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macro="" textlink="">
      <xdr:nvSpPr>
        <xdr:cNvPr id="123" name="総務費平均値テキスト"/>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83150</xdr:rowOff>
    </xdr:from>
    <xdr:to>
      <xdr:col>19</xdr:col>
      <xdr:colOff>177800</xdr:colOff>
      <xdr:row>57</xdr:row>
      <xdr:rowOff>122536</xdr:rowOff>
    </xdr:to>
    <xdr:cxnSp macro="">
      <xdr:nvCxnSpPr>
        <xdr:cNvPr id="125" name="直線コネクタ 124"/>
        <xdr:cNvCxnSpPr/>
      </xdr:nvCxnSpPr>
      <xdr:spPr>
        <a:xfrm flipV="1">
          <a:off x="2908300" y="8655650"/>
          <a:ext cx="889000" cy="12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102915</xdr:rowOff>
    </xdr:from>
    <xdr:to>
      <xdr:col>15</xdr:col>
      <xdr:colOff>50800</xdr:colOff>
      <xdr:row>57</xdr:row>
      <xdr:rowOff>122536</xdr:rowOff>
    </xdr:to>
    <xdr:cxnSp macro="">
      <xdr:nvCxnSpPr>
        <xdr:cNvPr id="128" name="直線コネクタ 127"/>
        <xdr:cNvCxnSpPr/>
      </xdr:nvCxnSpPr>
      <xdr:spPr>
        <a:xfrm>
          <a:off x="2019300" y="9875565"/>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15965</xdr:rowOff>
    </xdr:from>
    <xdr:ext cx="534377" cy="259045"/>
    <xdr:sp macro="" textlink="">
      <xdr:nvSpPr>
        <xdr:cNvPr id="130" name="テキスト ボックス 129"/>
        <xdr:cNvSpPr txBox="1"/>
      </xdr:nvSpPr>
      <xdr:spPr>
        <a:xfrm>
          <a:off x="2641111" y="9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102915</xdr:rowOff>
    </xdr:from>
    <xdr:to>
      <xdr:col>10</xdr:col>
      <xdr:colOff>114300</xdr:colOff>
      <xdr:row>58</xdr:row>
      <xdr:rowOff>2283</xdr:rowOff>
    </xdr:to>
    <xdr:cxnSp macro="">
      <xdr:nvCxnSpPr>
        <xdr:cNvPr id="131" name="直線コネクタ 130"/>
        <xdr:cNvCxnSpPr/>
      </xdr:nvCxnSpPr>
      <xdr:spPr>
        <a:xfrm flipV="1">
          <a:off x="1130300" y="9875565"/>
          <a:ext cx="889000" cy="7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12720</xdr:rowOff>
    </xdr:from>
    <xdr:ext cx="534377" cy="259045"/>
    <xdr:sp macro="" textlink="">
      <xdr:nvSpPr>
        <xdr:cNvPr id="133" name="テキスト ボックス 132"/>
        <xdr:cNvSpPr txBox="1"/>
      </xdr:nvSpPr>
      <xdr:spPr>
        <a:xfrm>
          <a:off x="1752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46150</xdr:rowOff>
    </xdr:from>
    <xdr:ext cx="534377" cy="259045"/>
    <xdr:sp macro="" textlink="">
      <xdr:nvSpPr>
        <xdr:cNvPr id="135" name="テキスト ボックス 134"/>
        <xdr:cNvSpPr txBox="1"/>
      </xdr:nvSpPr>
      <xdr:spPr>
        <a:xfrm>
          <a:off x="863111" y="9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120647</xdr:rowOff>
    </xdr:from>
    <xdr:to>
      <xdr:col>24</xdr:col>
      <xdr:colOff>114300</xdr:colOff>
      <xdr:row>57</xdr:row>
      <xdr:rowOff>50797</xdr:rowOff>
    </xdr:to>
    <xdr:sp macro="" textlink="">
      <xdr:nvSpPr>
        <xdr:cNvPr id="141" name="楕円 140"/>
        <xdr:cNvSpPr/>
      </xdr:nvSpPr>
      <xdr:spPr>
        <a:xfrm>
          <a:off x="4584700" y="97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143524</xdr:rowOff>
    </xdr:from>
    <xdr:ext cx="534377" cy="259045"/>
    <xdr:sp macro="" textlink="">
      <xdr:nvSpPr>
        <xdr:cNvPr id="142" name="総務費該当値テキスト"/>
        <xdr:cNvSpPr txBox="1"/>
      </xdr:nvSpPr>
      <xdr:spPr>
        <a:xfrm>
          <a:off x="4686300" y="95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32350</xdr:rowOff>
    </xdr:from>
    <xdr:to>
      <xdr:col>20</xdr:col>
      <xdr:colOff>38100</xdr:colOff>
      <xdr:row>50</xdr:row>
      <xdr:rowOff>133950</xdr:rowOff>
    </xdr:to>
    <xdr:sp macro="" textlink="">
      <xdr:nvSpPr>
        <xdr:cNvPr id="143" name="楕円 142"/>
        <xdr:cNvSpPr/>
      </xdr:nvSpPr>
      <xdr:spPr>
        <a:xfrm>
          <a:off x="3746500" y="86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150477</xdr:rowOff>
    </xdr:from>
    <xdr:ext cx="599010" cy="259045"/>
    <xdr:sp macro="" textlink="">
      <xdr:nvSpPr>
        <xdr:cNvPr id="144" name="テキスト ボックス 143"/>
        <xdr:cNvSpPr txBox="1"/>
      </xdr:nvSpPr>
      <xdr:spPr>
        <a:xfrm>
          <a:off x="3497795" y="838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71736</xdr:rowOff>
    </xdr:from>
    <xdr:to>
      <xdr:col>15</xdr:col>
      <xdr:colOff>101600</xdr:colOff>
      <xdr:row>58</xdr:row>
      <xdr:rowOff>1886</xdr:rowOff>
    </xdr:to>
    <xdr:sp macro="" textlink="">
      <xdr:nvSpPr>
        <xdr:cNvPr id="145" name="楕円 144"/>
        <xdr:cNvSpPr/>
      </xdr:nvSpPr>
      <xdr:spPr>
        <a:xfrm>
          <a:off x="2857500" y="98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164463</xdr:rowOff>
    </xdr:from>
    <xdr:ext cx="534377" cy="259045"/>
    <xdr:sp macro="" textlink="">
      <xdr:nvSpPr>
        <xdr:cNvPr id="146" name="テキスト ボックス 145"/>
        <xdr:cNvSpPr txBox="1"/>
      </xdr:nvSpPr>
      <xdr:spPr>
        <a:xfrm>
          <a:off x="2641111" y="99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52115</xdr:rowOff>
    </xdr:from>
    <xdr:to>
      <xdr:col>10</xdr:col>
      <xdr:colOff>165100</xdr:colOff>
      <xdr:row>57</xdr:row>
      <xdr:rowOff>153715</xdr:rowOff>
    </xdr:to>
    <xdr:sp macro="" textlink="">
      <xdr:nvSpPr>
        <xdr:cNvPr id="147" name="楕円 146"/>
        <xdr:cNvSpPr/>
      </xdr:nvSpPr>
      <xdr:spPr>
        <a:xfrm>
          <a:off x="1968500" y="98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170242</xdr:rowOff>
    </xdr:from>
    <xdr:ext cx="534377" cy="259045"/>
    <xdr:sp macro="" textlink="">
      <xdr:nvSpPr>
        <xdr:cNvPr id="148" name="テキスト ボックス 147"/>
        <xdr:cNvSpPr txBox="1"/>
      </xdr:nvSpPr>
      <xdr:spPr>
        <a:xfrm>
          <a:off x="17521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122933</xdr:rowOff>
    </xdr:from>
    <xdr:to>
      <xdr:col>6</xdr:col>
      <xdr:colOff>38100</xdr:colOff>
      <xdr:row>58</xdr:row>
      <xdr:rowOff>53083</xdr:rowOff>
    </xdr:to>
    <xdr:sp macro="" textlink="">
      <xdr:nvSpPr>
        <xdr:cNvPr id="149" name="楕円 148"/>
        <xdr:cNvSpPr/>
      </xdr:nvSpPr>
      <xdr:spPr>
        <a:xfrm>
          <a:off x="1079500" y="98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44210</xdr:rowOff>
    </xdr:from>
    <xdr:ext cx="534377" cy="259045"/>
    <xdr:sp macro="" textlink="">
      <xdr:nvSpPr>
        <xdr:cNvPr id="150" name="テキスト ボックス 149"/>
        <xdr:cNvSpPr txBox="1"/>
      </xdr:nvSpPr>
      <xdr:spPr>
        <a:xfrm>
          <a:off x="863111" y="99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5" name="直線コネクタ 174"/>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6" name="民生費最小値テキスト"/>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7" name="直線コネクタ 176"/>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8" name="民生費最大値テキスト"/>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9" name="直線コネクタ 178"/>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52649</xdr:rowOff>
    </xdr:from>
    <xdr:to>
      <xdr:col>24</xdr:col>
      <xdr:colOff>63500</xdr:colOff>
      <xdr:row>77</xdr:row>
      <xdr:rowOff>66548</xdr:rowOff>
    </xdr:to>
    <xdr:cxnSp macro="">
      <xdr:nvCxnSpPr>
        <xdr:cNvPr id="180" name="直線コネクタ 179"/>
        <xdr:cNvCxnSpPr/>
      </xdr:nvCxnSpPr>
      <xdr:spPr>
        <a:xfrm flipV="1">
          <a:off x="3797300" y="13082849"/>
          <a:ext cx="838200" cy="1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81" name="民生費平均値テキスト"/>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2" name="フローチャート: 判断 181"/>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66548</xdr:rowOff>
    </xdr:from>
    <xdr:to>
      <xdr:col>19</xdr:col>
      <xdr:colOff>177800</xdr:colOff>
      <xdr:row>77</xdr:row>
      <xdr:rowOff>124270</xdr:rowOff>
    </xdr:to>
    <xdr:cxnSp macro="">
      <xdr:nvCxnSpPr>
        <xdr:cNvPr id="183" name="直線コネクタ 182"/>
        <xdr:cNvCxnSpPr/>
      </xdr:nvCxnSpPr>
      <xdr:spPr>
        <a:xfrm flipV="1">
          <a:off x="2908300" y="1326819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4" name="フローチャート: 判断 183"/>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5" name="テキスト ボックス 184"/>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124270</xdr:rowOff>
    </xdr:from>
    <xdr:to>
      <xdr:col>15</xdr:col>
      <xdr:colOff>50800</xdr:colOff>
      <xdr:row>77</xdr:row>
      <xdr:rowOff>167292</xdr:rowOff>
    </xdr:to>
    <xdr:cxnSp macro="">
      <xdr:nvCxnSpPr>
        <xdr:cNvPr id="186" name="直線コネクタ 185"/>
        <xdr:cNvCxnSpPr/>
      </xdr:nvCxnSpPr>
      <xdr:spPr>
        <a:xfrm flipV="1">
          <a:off x="2019300" y="13325920"/>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7" name="フローチャート: 判断 186"/>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8" name="テキスト ボックス 187"/>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156936</xdr:rowOff>
    </xdr:from>
    <xdr:to>
      <xdr:col>10</xdr:col>
      <xdr:colOff>114300</xdr:colOff>
      <xdr:row>77</xdr:row>
      <xdr:rowOff>167292</xdr:rowOff>
    </xdr:to>
    <xdr:cxnSp macro="">
      <xdr:nvCxnSpPr>
        <xdr:cNvPr id="189" name="直線コネクタ 188"/>
        <xdr:cNvCxnSpPr/>
      </xdr:nvCxnSpPr>
      <xdr:spPr>
        <a:xfrm>
          <a:off x="1130300" y="13358586"/>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90" name="フローチャート: 判断 189"/>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91" name="テキスト ボックス 190"/>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2" name="フローチャート: 判断 191"/>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3" name="テキスト ボックス 192"/>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1849</xdr:rowOff>
    </xdr:from>
    <xdr:to>
      <xdr:col>24</xdr:col>
      <xdr:colOff>114300</xdr:colOff>
      <xdr:row>76</xdr:row>
      <xdr:rowOff>103449</xdr:rowOff>
    </xdr:to>
    <xdr:sp macro="" textlink="">
      <xdr:nvSpPr>
        <xdr:cNvPr id="199" name="楕円 198"/>
        <xdr:cNvSpPr/>
      </xdr:nvSpPr>
      <xdr:spPr>
        <a:xfrm>
          <a:off x="45847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151726</xdr:rowOff>
    </xdr:from>
    <xdr:ext cx="599010" cy="259045"/>
    <xdr:sp macro="" textlink="">
      <xdr:nvSpPr>
        <xdr:cNvPr id="200" name="民生費該当値テキスト"/>
        <xdr:cNvSpPr txBox="1"/>
      </xdr:nvSpPr>
      <xdr:spPr>
        <a:xfrm>
          <a:off x="4686300" y="1301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15748</xdr:rowOff>
    </xdr:from>
    <xdr:to>
      <xdr:col>20</xdr:col>
      <xdr:colOff>38100</xdr:colOff>
      <xdr:row>77</xdr:row>
      <xdr:rowOff>117348</xdr:rowOff>
    </xdr:to>
    <xdr:sp macro="" textlink="">
      <xdr:nvSpPr>
        <xdr:cNvPr id="201" name="楕円 200"/>
        <xdr:cNvSpPr/>
      </xdr:nvSpPr>
      <xdr:spPr>
        <a:xfrm>
          <a:off x="3746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108475</xdr:rowOff>
    </xdr:from>
    <xdr:ext cx="599010" cy="259045"/>
    <xdr:sp macro="" textlink="">
      <xdr:nvSpPr>
        <xdr:cNvPr id="202" name="テキスト ボックス 201"/>
        <xdr:cNvSpPr txBox="1"/>
      </xdr:nvSpPr>
      <xdr:spPr>
        <a:xfrm>
          <a:off x="3497795" y="1331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73470</xdr:rowOff>
    </xdr:from>
    <xdr:to>
      <xdr:col>15</xdr:col>
      <xdr:colOff>101600</xdr:colOff>
      <xdr:row>78</xdr:row>
      <xdr:rowOff>3620</xdr:rowOff>
    </xdr:to>
    <xdr:sp macro="" textlink="">
      <xdr:nvSpPr>
        <xdr:cNvPr id="203" name="楕円 202"/>
        <xdr:cNvSpPr/>
      </xdr:nvSpPr>
      <xdr:spPr>
        <a:xfrm>
          <a:off x="2857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166197</xdr:rowOff>
    </xdr:from>
    <xdr:ext cx="599010" cy="259045"/>
    <xdr:sp macro="" textlink="">
      <xdr:nvSpPr>
        <xdr:cNvPr id="204" name="テキスト ボックス 203"/>
        <xdr:cNvSpPr txBox="1"/>
      </xdr:nvSpPr>
      <xdr:spPr>
        <a:xfrm>
          <a:off x="2608795" y="133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116492</xdr:rowOff>
    </xdr:from>
    <xdr:to>
      <xdr:col>10</xdr:col>
      <xdr:colOff>165100</xdr:colOff>
      <xdr:row>78</xdr:row>
      <xdr:rowOff>46642</xdr:rowOff>
    </xdr:to>
    <xdr:sp macro="" textlink="">
      <xdr:nvSpPr>
        <xdr:cNvPr id="205" name="楕円 204"/>
        <xdr:cNvSpPr/>
      </xdr:nvSpPr>
      <xdr:spPr>
        <a:xfrm>
          <a:off x="1968500" y="133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37769</xdr:rowOff>
    </xdr:from>
    <xdr:ext cx="599010" cy="259045"/>
    <xdr:sp macro="" textlink="">
      <xdr:nvSpPr>
        <xdr:cNvPr id="206" name="テキスト ボックス 205"/>
        <xdr:cNvSpPr txBox="1"/>
      </xdr:nvSpPr>
      <xdr:spPr>
        <a:xfrm>
          <a:off x="1719795" y="134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106136</xdr:rowOff>
    </xdr:from>
    <xdr:to>
      <xdr:col>6</xdr:col>
      <xdr:colOff>38100</xdr:colOff>
      <xdr:row>78</xdr:row>
      <xdr:rowOff>36286</xdr:rowOff>
    </xdr:to>
    <xdr:sp macro="" textlink="">
      <xdr:nvSpPr>
        <xdr:cNvPr id="207" name="楕円 206"/>
        <xdr:cNvSpPr/>
      </xdr:nvSpPr>
      <xdr:spPr>
        <a:xfrm>
          <a:off x="10795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27413</xdr:rowOff>
    </xdr:from>
    <xdr:ext cx="599010" cy="259045"/>
    <xdr:sp macro="" textlink="">
      <xdr:nvSpPr>
        <xdr:cNvPr id="208" name="テキスト ボックス 207"/>
        <xdr:cNvSpPr txBox="1"/>
      </xdr:nvSpPr>
      <xdr:spPr>
        <a:xfrm>
          <a:off x="830795" y="134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114782</xdr:rowOff>
    </xdr:from>
    <xdr:to>
      <xdr:col>24</xdr:col>
      <xdr:colOff>63500</xdr:colOff>
      <xdr:row>97</xdr:row>
      <xdr:rowOff>160799</xdr:rowOff>
    </xdr:to>
    <xdr:cxnSp macro="">
      <xdr:nvCxnSpPr>
        <xdr:cNvPr id="236" name="直線コネクタ 235"/>
        <xdr:cNvCxnSpPr/>
      </xdr:nvCxnSpPr>
      <xdr:spPr>
        <a:xfrm flipV="1">
          <a:off x="3797300" y="16573982"/>
          <a:ext cx="8382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126829</xdr:rowOff>
    </xdr:from>
    <xdr:to>
      <xdr:col>19</xdr:col>
      <xdr:colOff>177800</xdr:colOff>
      <xdr:row>97</xdr:row>
      <xdr:rowOff>160799</xdr:rowOff>
    </xdr:to>
    <xdr:cxnSp macro="">
      <xdr:nvCxnSpPr>
        <xdr:cNvPr id="239" name="直線コネクタ 238"/>
        <xdr:cNvCxnSpPr/>
      </xdr:nvCxnSpPr>
      <xdr:spPr>
        <a:xfrm>
          <a:off x="2908300" y="16757479"/>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126829</xdr:rowOff>
    </xdr:from>
    <xdr:to>
      <xdr:col>15</xdr:col>
      <xdr:colOff>50800</xdr:colOff>
      <xdr:row>98</xdr:row>
      <xdr:rowOff>46408</xdr:rowOff>
    </xdr:to>
    <xdr:cxnSp macro="">
      <xdr:nvCxnSpPr>
        <xdr:cNvPr id="242" name="直線コネクタ 241"/>
        <xdr:cNvCxnSpPr/>
      </xdr:nvCxnSpPr>
      <xdr:spPr>
        <a:xfrm flipV="1">
          <a:off x="2019300" y="16757479"/>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46408</xdr:rowOff>
    </xdr:from>
    <xdr:to>
      <xdr:col>10</xdr:col>
      <xdr:colOff>114300</xdr:colOff>
      <xdr:row>98</xdr:row>
      <xdr:rowOff>56100</xdr:rowOff>
    </xdr:to>
    <xdr:cxnSp macro="">
      <xdr:nvCxnSpPr>
        <xdr:cNvPr id="245" name="直線コネクタ 244"/>
        <xdr:cNvCxnSpPr/>
      </xdr:nvCxnSpPr>
      <xdr:spPr>
        <a:xfrm flipV="1">
          <a:off x="1130300" y="16848508"/>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63982</xdr:rowOff>
    </xdr:from>
    <xdr:to>
      <xdr:col>24</xdr:col>
      <xdr:colOff>114300</xdr:colOff>
      <xdr:row>96</xdr:row>
      <xdr:rowOff>165582</xdr:rowOff>
    </xdr:to>
    <xdr:sp macro="" textlink="">
      <xdr:nvSpPr>
        <xdr:cNvPr id="255" name="楕円 254"/>
        <xdr:cNvSpPr/>
      </xdr:nvSpPr>
      <xdr:spPr>
        <a:xfrm>
          <a:off x="4584700" y="165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150359</xdr:rowOff>
    </xdr:from>
    <xdr:ext cx="534377" cy="259045"/>
    <xdr:sp macro="" textlink="">
      <xdr:nvSpPr>
        <xdr:cNvPr id="256" name="衛生費該当値テキスト"/>
        <xdr:cNvSpPr txBox="1"/>
      </xdr:nvSpPr>
      <xdr:spPr>
        <a:xfrm>
          <a:off x="4686300" y="164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109999</xdr:rowOff>
    </xdr:from>
    <xdr:to>
      <xdr:col>20</xdr:col>
      <xdr:colOff>38100</xdr:colOff>
      <xdr:row>98</xdr:row>
      <xdr:rowOff>40149</xdr:rowOff>
    </xdr:to>
    <xdr:sp macro="" textlink="">
      <xdr:nvSpPr>
        <xdr:cNvPr id="257" name="楕円 256"/>
        <xdr:cNvSpPr/>
      </xdr:nvSpPr>
      <xdr:spPr>
        <a:xfrm>
          <a:off x="37465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31276</xdr:rowOff>
    </xdr:from>
    <xdr:ext cx="534377" cy="259045"/>
    <xdr:sp macro="" textlink="">
      <xdr:nvSpPr>
        <xdr:cNvPr id="258" name="テキスト ボックス 257"/>
        <xdr:cNvSpPr txBox="1"/>
      </xdr:nvSpPr>
      <xdr:spPr>
        <a:xfrm>
          <a:off x="3530111" y="168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76029</xdr:rowOff>
    </xdr:from>
    <xdr:to>
      <xdr:col>15</xdr:col>
      <xdr:colOff>101600</xdr:colOff>
      <xdr:row>98</xdr:row>
      <xdr:rowOff>6179</xdr:rowOff>
    </xdr:to>
    <xdr:sp macro="" textlink="">
      <xdr:nvSpPr>
        <xdr:cNvPr id="259" name="楕円 258"/>
        <xdr:cNvSpPr/>
      </xdr:nvSpPr>
      <xdr:spPr>
        <a:xfrm>
          <a:off x="2857500" y="167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168756</xdr:rowOff>
    </xdr:from>
    <xdr:ext cx="534377" cy="259045"/>
    <xdr:sp macro="" textlink="">
      <xdr:nvSpPr>
        <xdr:cNvPr id="260" name="テキスト ボックス 259"/>
        <xdr:cNvSpPr txBox="1"/>
      </xdr:nvSpPr>
      <xdr:spPr>
        <a:xfrm>
          <a:off x="2641111" y="167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167058</xdr:rowOff>
    </xdr:from>
    <xdr:to>
      <xdr:col>10</xdr:col>
      <xdr:colOff>165100</xdr:colOff>
      <xdr:row>98</xdr:row>
      <xdr:rowOff>97208</xdr:rowOff>
    </xdr:to>
    <xdr:sp macro="" textlink="">
      <xdr:nvSpPr>
        <xdr:cNvPr id="261" name="楕円 260"/>
        <xdr:cNvSpPr/>
      </xdr:nvSpPr>
      <xdr:spPr>
        <a:xfrm>
          <a:off x="1968500" y="167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88335</xdr:rowOff>
    </xdr:from>
    <xdr:ext cx="534377" cy="259045"/>
    <xdr:sp macro="" textlink="">
      <xdr:nvSpPr>
        <xdr:cNvPr id="262" name="テキスト ボックス 261"/>
        <xdr:cNvSpPr txBox="1"/>
      </xdr:nvSpPr>
      <xdr:spPr>
        <a:xfrm>
          <a:off x="1752111" y="168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5300</xdr:rowOff>
    </xdr:from>
    <xdr:to>
      <xdr:col>6</xdr:col>
      <xdr:colOff>38100</xdr:colOff>
      <xdr:row>98</xdr:row>
      <xdr:rowOff>106900</xdr:rowOff>
    </xdr:to>
    <xdr:sp macro="" textlink="">
      <xdr:nvSpPr>
        <xdr:cNvPr id="263" name="楕円 262"/>
        <xdr:cNvSpPr/>
      </xdr:nvSpPr>
      <xdr:spPr>
        <a:xfrm>
          <a:off x="10795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98027</xdr:rowOff>
    </xdr:from>
    <xdr:ext cx="534377" cy="259045"/>
    <xdr:sp macro="" textlink="">
      <xdr:nvSpPr>
        <xdr:cNvPr id="264" name="テキスト ボックス 263"/>
        <xdr:cNvSpPr txBox="1"/>
      </xdr:nvSpPr>
      <xdr:spPr>
        <a:xfrm>
          <a:off x="863111" y="169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62891</xdr:rowOff>
    </xdr:from>
    <xdr:to>
      <xdr:col>55</xdr:col>
      <xdr:colOff>0</xdr:colOff>
      <xdr:row>38</xdr:row>
      <xdr:rowOff>68376</xdr:rowOff>
    </xdr:to>
    <xdr:cxnSp macro="">
      <xdr:nvCxnSpPr>
        <xdr:cNvPr id="291" name="直線コネクタ 290"/>
        <xdr:cNvCxnSpPr/>
      </xdr:nvCxnSpPr>
      <xdr:spPr>
        <a:xfrm flipV="1">
          <a:off x="9639300" y="6577991"/>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66548</xdr:rowOff>
    </xdr:from>
    <xdr:to>
      <xdr:col>50</xdr:col>
      <xdr:colOff>114300</xdr:colOff>
      <xdr:row>38</xdr:row>
      <xdr:rowOff>68376</xdr:rowOff>
    </xdr:to>
    <xdr:cxnSp macro="">
      <xdr:nvCxnSpPr>
        <xdr:cNvPr id="294" name="直線コネクタ 293"/>
        <xdr:cNvCxnSpPr/>
      </xdr:nvCxnSpPr>
      <xdr:spPr>
        <a:xfrm>
          <a:off x="8750300" y="658164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55118</xdr:rowOff>
    </xdr:from>
    <xdr:to>
      <xdr:col>45</xdr:col>
      <xdr:colOff>177800</xdr:colOff>
      <xdr:row>38</xdr:row>
      <xdr:rowOff>66548</xdr:rowOff>
    </xdr:to>
    <xdr:cxnSp macro="">
      <xdr:nvCxnSpPr>
        <xdr:cNvPr id="297" name="直線コネクタ 296"/>
        <xdr:cNvCxnSpPr/>
      </xdr:nvCxnSpPr>
      <xdr:spPr>
        <a:xfrm>
          <a:off x="7861300" y="6570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55118</xdr:rowOff>
    </xdr:from>
    <xdr:to>
      <xdr:col>41</xdr:col>
      <xdr:colOff>50800</xdr:colOff>
      <xdr:row>38</xdr:row>
      <xdr:rowOff>64262</xdr:rowOff>
    </xdr:to>
    <xdr:cxnSp macro="">
      <xdr:nvCxnSpPr>
        <xdr:cNvPr id="300" name="直線コネクタ 299"/>
        <xdr:cNvCxnSpPr/>
      </xdr:nvCxnSpPr>
      <xdr:spPr>
        <a:xfrm flipV="1">
          <a:off x="6972300" y="65702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12091</xdr:rowOff>
    </xdr:from>
    <xdr:to>
      <xdr:col>55</xdr:col>
      <xdr:colOff>50800</xdr:colOff>
      <xdr:row>38</xdr:row>
      <xdr:rowOff>113691</xdr:rowOff>
    </xdr:to>
    <xdr:sp macro="" textlink="">
      <xdr:nvSpPr>
        <xdr:cNvPr id="310" name="楕円 309"/>
        <xdr:cNvSpPr/>
      </xdr:nvSpPr>
      <xdr:spPr>
        <a:xfrm>
          <a:off x="104267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98467</xdr:rowOff>
    </xdr:from>
    <xdr:ext cx="378565" cy="259045"/>
    <xdr:sp macro="" textlink="">
      <xdr:nvSpPr>
        <xdr:cNvPr id="311" name="労働費該当値テキスト"/>
        <xdr:cNvSpPr txBox="1"/>
      </xdr:nvSpPr>
      <xdr:spPr>
        <a:xfrm>
          <a:off x="10528300" y="64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17576</xdr:rowOff>
    </xdr:from>
    <xdr:to>
      <xdr:col>50</xdr:col>
      <xdr:colOff>165100</xdr:colOff>
      <xdr:row>38</xdr:row>
      <xdr:rowOff>119176</xdr:rowOff>
    </xdr:to>
    <xdr:sp macro="" textlink="">
      <xdr:nvSpPr>
        <xdr:cNvPr id="312" name="楕円 311"/>
        <xdr:cNvSpPr/>
      </xdr:nvSpPr>
      <xdr:spPr>
        <a:xfrm>
          <a:off x="9588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110303</xdr:rowOff>
    </xdr:from>
    <xdr:ext cx="378565" cy="259045"/>
    <xdr:sp macro="" textlink="">
      <xdr:nvSpPr>
        <xdr:cNvPr id="313" name="テキスト ボックス 312"/>
        <xdr:cNvSpPr txBox="1"/>
      </xdr:nvSpPr>
      <xdr:spPr>
        <a:xfrm>
          <a:off x="9450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xdr:rowOff>
    </xdr:from>
    <xdr:to>
      <xdr:col>46</xdr:col>
      <xdr:colOff>38100</xdr:colOff>
      <xdr:row>38</xdr:row>
      <xdr:rowOff>117348</xdr:rowOff>
    </xdr:to>
    <xdr:sp macro="" textlink="">
      <xdr:nvSpPr>
        <xdr:cNvPr id="314" name="楕円 313"/>
        <xdr:cNvSpPr/>
      </xdr:nvSpPr>
      <xdr:spPr>
        <a:xfrm>
          <a:off x="8699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108475</xdr:rowOff>
    </xdr:from>
    <xdr:ext cx="378565" cy="259045"/>
    <xdr:sp macro="" textlink="">
      <xdr:nvSpPr>
        <xdr:cNvPr id="315" name="テキスト ボックス 314"/>
        <xdr:cNvSpPr txBox="1"/>
      </xdr:nvSpPr>
      <xdr:spPr>
        <a:xfrm>
          <a:off x="8561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xdr:rowOff>
    </xdr:from>
    <xdr:to>
      <xdr:col>41</xdr:col>
      <xdr:colOff>101600</xdr:colOff>
      <xdr:row>38</xdr:row>
      <xdr:rowOff>105918</xdr:rowOff>
    </xdr:to>
    <xdr:sp macro="" textlink="">
      <xdr:nvSpPr>
        <xdr:cNvPr id="316" name="楕円 315"/>
        <xdr:cNvSpPr/>
      </xdr:nvSpPr>
      <xdr:spPr>
        <a:xfrm>
          <a:off x="7810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97045</xdr:rowOff>
    </xdr:from>
    <xdr:ext cx="378565" cy="259045"/>
    <xdr:sp macro="" textlink="">
      <xdr:nvSpPr>
        <xdr:cNvPr id="317" name="テキスト ボックス 316"/>
        <xdr:cNvSpPr txBox="1"/>
      </xdr:nvSpPr>
      <xdr:spPr>
        <a:xfrm>
          <a:off x="7672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xdr:rowOff>
    </xdr:from>
    <xdr:to>
      <xdr:col>36</xdr:col>
      <xdr:colOff>165100</xdr:colOff>
      <xdr:row>38</xdr:row>
      <xdr:rowOff>115062</xdr:rowOff>
    </xdr:to>
    <xdr:sp macro="" textlink="">
      <xdr:nvSpPr>
        <xdr:cNvPr id="318" name="楕円 317"/>
        <xdr:cNvSpPr/>
      </xdr:nvSpPr>
      <xdr:spPr>
        <a:xfrm>
          <a:off x="6921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106189</xdr:rowOff>
    </xdr:from>
    <xdr:ext cx="378565" cy="259045"/>
    <xdr:sp macro="" textlink="">
      <xdr:nvSpPr>
        <xdr:cNvPr id="319" name="テキスト ボックス 318"/>
        <xdr:cNvSpPr txBox="1"/>
      </xdr:nvSpPr>
      <xdr:spPr>
        <a:xfrm>
          <a:off x="6783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92208</xdr:rowOff>
    </xdr:from>
    <xdr:to>
      <xdr:col>55</xdr:col>
      <xdr:colOff>0</xdr:colOff>
      <xdr:row>57</xdr:row>
      <xdr:rowOff>115297</xdr:rowOff>
    </xdr:to>
    <xdr:cxnSp macro="">
      <xdr:nvCxnSpPr>
        <xdr:cNvPr id="344" name="直線コネクタ 343"/>
        <xdr:cNvCxnSpPr/>
      </xdr:nvCxnSpPr>
      <xdr:spPr>
        <a:xfrm>
          <a:off x="9639300" y="9864858"/>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92208</xdr:rowOff>
    </xdr:from>
    <xdr:to>
      <xdr:col>50</xdr:col>
      <xdr:colOff>114300</xdr:colOff>
      <xdr:row>57</xdr:row>
      <xdr:rowOff>111640</xdr:rowOff>
    </xdr:to>
    <xdr:cxnSp macro="">
      <xdr:nvCxnSpPr>
        <xdr:cNvPr id="347" name="直線コネクタ 346"/>
        <xdr:cNvCxnSpPr/>
      </xdr:nvCxnSpPr>
      <xdr:spPr>
        <a:xfrm flipV="1">
          <a:off x="8750300" y="9864858"/>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111640</xdr:rowOff>
    </xdr:from>
    <xdr:to>
      <xdr:col>45</xdr:col>
      <xdr:colOff>177800</xdr:colOff>
      <xdr:row>57</xdr:row>
      <xdr:rowOff>112782</xdr:rowOff>
    </xdr:to>
    <xdr:cxnSp macro="">
      <xdr:nvCxnSpPr>
        <xdr:cNvPr id="350" name="直線コネクタ 349"/>
        <xdr:cNvCxnSpPr/>
      </xdr:nvCxnSpPr>
      <xdr:spPr>
        <a:xfrm flipV="1">
          <a:off x="7861300" y="98842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112782</xdr:rowOff>
    </xdr:from>
    <xdr:to>
      <xdr:col>41</xdr:col>
      <xdr:colOff>50800</xdr:colOff>
      <xdr:row>57</xdr:row>
      <xdr:rowOff>113640</xdr:rowOff>
    </xdr:to>
    <xdr:cxnSp macro="">
      <xdr:nvCxnSpPr>
        <xdr:cNvPr id="353" name="直線コネクタ 352"/>
        <xdr:cNvCxnSpPr/>
      </xdr:nvCxnSpPr>
      <xdr:spPr>
        <a:xfrm flipV="1">
          <a:off x="6972300" y="9885432"/>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64497</xdr:rowOff>
    </xdr:from>
    <xdr:to>
      <xdr:col>55</xdr:col>
      <xdr:colOff>50800</xdr:colOff>
      <xdr:row>57</xdr:row>
      <xdr:rowOff>166097</xdr:rowOff>
    </xdr:to>
    <xdr:sp macro="" textlink="">
      <xdr:nvSpPr>
        <xdr:cNvPr id="363" name="楕円 362"/>
        <xdr:cNvSpPr/>
      </xdr:nvSpPr>
      <xdr:spPr>
        <a:xfrm>
          <a:off x="10426700" y="98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150874</xdr:rowOff>
    </xdr:from>
    <xdr:ext cx="469744" cy="259045"/>
    <xdr:sp macro="" textlink="">
      <xdr:nvSpPr>
        <xdr:cNvPr id="364" name="農林水産業費該当値テキスト"/>
        <xdr:cNvSpPr txBox="1"/>
      </xdr:nvSpPr>
      <xdr:spPr>
        <a:xfrm>
          <a:off x="10528300" y="97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41408</xdr:rowOff>
    </xdr:from>
    <xdr:to>
      <xdr:col>50</xdr:col>
      <xdr:colOff>165100</xdr:colOff>
      <xdr:row>57</xdr:row>
      <xdr:rowOff>143008</xdr:rowOff>
    </xdr:to>
    <xdr:sp macro="" textlink="">
      <xdr:nvSpPr>
        <xdr:cNvPr id="365" name="楕円 364"/>
        <xdr:cNvSpPr/>
      </xdr:nvSpPr>
      <xdr:spPr>
        <a:xfrm>
          <a:off x="9588500" y="98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134135</xdr:rowOff>
    </xdr:from>
    <xdr:ext cx="469744" cy="259045"/>
    <xdr:sp macro="" textlink="">
      <xdr:nvSpPr>
        <xdr:cNvPr id="366" name="テキスト ボックス 365"/>
        <xdr:cNvSpPr txBox="1"/>
      </xdr:nvSpPr>
      <xdr:spPr>
        <a:xfrm>
          <a:off x="9404428" y="9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60840</xdr:rowOff>
    </xdr:from>
    <xdr:to>
      <xdr:col>46</xdr:col>
      <xdr:colOff>38100</xdr:colOff>
      <xdr:row>57</xdr:row>
      <xdr:rowOff>162440</xdr:rowOff>
    </xdr:to>
    <xdr:sp macro="" textlink="">
      <xdr:nvSpPr>
        <xdr:cNvPr id="367" name="楕円 366"/>
        <xdr:cNvSpPr/>
      </xdr:nvSpPr>
      <xdr:spPr>
        <a:xfrm>
          <a:off x="8699500" y="98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153567</xdr:rowOff>
    </xdr:from>
    <xdr:ext cx="469744" cy="259045"/>
    <xdr:sp macro="" textlink="">
      <xdr:nvSpPr>
        <xdr:cNvPr id="368" name="テキスト ボックス 367"/>
        <xdr:cNvSpPr txBox="1"/>
      </xdr:nvSpPr>
      <xdr:spPr>
        <a:xfrm>
          <a:off x="8515428" y="99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61982</xdr:rowOff>
    </xdr:from>
    <xdr:to>
      <xdr:col>41</xdr:col>
      <xdr:colOff>101600</xdr:colOff>
      <xdr:row>57</xdr:row>
      <xdr:rowOff>163582</xdr:rowOff>
    </xdr:to>
    <xdr:sp macro="" textlink="">
      <xdr:nvSpPr>
        <xdr:cNvPr id="369" name="楕円 368"/>
        <xdr:cNvSpPr/>
      </xdr:nvSpPr>
      <xdr:spPr>
        <a:xfrm>
          <a:off x="7810500" y="98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154709</xdr:rowOff>
    </xdr:from>
    <xdr:ext cx="469744" cy="259045"/>
    <xdr:sp macro="" textlink="">
      <xdr:nvSpPr>
        <xdr:cNvPr id="370" name="テキスト ボックス 369"/>
        <xdr:cNvSpPr txBox="1"/>
      </xdr:nvSpPr>
      <xdr:spPr>
        <a:xfrm>
          <a:off x="7626428" y="99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62840</xdr:rowOff>
    </xdr:from>
    <xdr:to>
      <xdr:col>36</xdr:col>
      <xdr:colOff>165100</xdr:colOff>
      <xdr:row>57</xdr:row>
      <xdr:rowOff>164440</xdr:rowOff>
    </xdr:to>
    <xdr:sp macro="" textlink="">
      <xdr:nvSpPr>
        <xdr:cNvPr id="371" name="楕円 370"/>
        <xdr:cNvSpPr/>
      </xdr:nvSpPr>
      <xdr:spPr>
        <a:xfrm>
          <a:off x="6921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155567</xdr:rowOff>
    </xdr:from>
    <xdr:ext cx="469744" cy="259045"/>
    <xdr:sp macro="" textlink="">
      <xdr:nvSpPr>
        <xdr:cNvPr id="372" name="テキスト ボックス 371"/>
        <xdr:cNvSpPr txBox="1"/>
      </xdr:nvSpPr>
      <xdr:spPr>
        <a:xfrm>
          <a:off x="6737428" y="992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42610</xdr:rowOff>
    </xdr:from>
    <xdr:to>
      <xdr:col>55</xdr:col>
      <xdr:colOff>0</xdr:colOff>
      <xdr:row>79</xdr:row>
      <xdr:rowOff>42839</xdr:rowOff>
    </xdr:to>
    <xdr:cxnSp macro="">
      <xdr:nvCxnSpPr>
        <xdr:cNvPr id="403" name="直線コネクタ 402"/>
        <xdr:cNvCxnSpPr/>
      </xdr:nvCxnSpPr>
      <xdr:spPr>
        <a:xfrm flipV="1">
          <a:off x="9639300" y="1358716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42839</xdr:rowOff>
    </xdr:from>
    <xdr:to>
      <xdr:col>50</xdr:col>
      <xdr:colOff>114300</xdr:colOff>
      <xdr:row>79</xdr:row>
      <xdr:rowOff>77226</xdr:rowOff>
    </xdr:to>
    <xdr:cxnSp macro="">
      <xdr:nvCxnSpPr>
        <xdr:cNvPr id="406" name="直線コネクタ 405"/>
        <xdr:cNvCxnSpPr/>
      </xdr:nvCxnSpPr>
      <xdr:spPr>
        <a:xfrm flipV="1">
          <a:off x="8750300" y="13587389"/>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76329</xdr:rowOff>
    </xdr:from>
    <xdr:to>
      <xdr:col>45</xdr:col>
      <xdr:colOff>177800</xdr:colOff>
      <xdr:row>79</xdr:row>
      <xdr:rowOff>77226</xdr:rowOff>
    </xdr:to>
    <xdr:cxnSp macro="">
      <xdr:nvCxnSpPr>
        <xdr:cNvPr id="409" name="直線コネクタ 408"/>
        <xdr:cNvCxnSpPr/>
      </xdr:nvCxnSpPr>
      <xdr:spPr>
        <a:xfrm>
          <a:off x="7861300" y="13620879"/>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73602</xdr:rowOff>
    </xdr:from>
    <xdr:to>
      <xdr:col>41</xdr:col>
      <xdr:colOff>50800</xdr:colOff>
      <xdr:row>79</xdr:row>
      <xdr:rowOff>76329</xdr:rowOff>
    </xdr:to>
    <xdr:cxnSp macro="">
      <xdr:nvCxnSpPr>
        <xdr:cNvPr id="412" name="直線コネクタ 411"/>
        <xdr:cNvCxnSpPr/>
      </xdr:nvCxnSpPr>
      <xdr:spPr>
        <a:xfrm>
          <a:off x="6972300" y="13618152"/>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163260</xdr:rowOff>
    </xdr:from>
    <xdr:to>
      <xdr:col>55</xdr:col>
      <xdr:colOff>50800</xdr:colOff>
      <xdr:row>79</xdr:row>
      <xdr:rowOff>93410</xdr:rowOff>
    </xdr:to>
    <xdr:sp macro="" textlink="">
      <xdr:nvSpPr>
        <xdr:cNvPr id="422" name="楕円 421"/>
        <xdr:cNvSpPr/>
      </xdr:nvSpPr>
      <xdr:spPr>
        <a:xfrm>
          <a:off x="10426700" y="135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78187</xdr:rowOff>
    </xdr:from>
    <xdr:ext cx="469744" cy="259045"/>
    <xdr:sp macro="" textlink="">
      <xdr:nvSpPr>
        <xdr:cNvPr id="423" name="商工費該当値テキスト"/>
        <xdr:cNvSpPr txBox="1"/>
      </xdr:nvSpPr>
      <xdr:spPr>
        <a:xfrm>
          <a:off x="10528300" y="134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163489</xdr:rowOff>
    </xdr:from>
    <xdr:to>
      <xdr:col>50</xdr:col>
      <xdr:colOff>165100</xdr:colOff>
      <xdr:row>79</xdr:row>
      <xdr:rowOff>93639</xdr:rowOff>
    </xdr:to>
    <xdr:sp macro="" textlink="">
      <xdr:nvSpPr>
        <xdr:cNvPr id="424" name="楕円 423"/>
        <xdr:cNvSpPr/>
      </xdr:nvSpPr>
      <xdr:spPr>
        <a:xfrm>
          <a:off x="9588500" y="135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84766</xdr:rowOff>
    </xdr:from>
    <xdr:ext cx="469744" cy="259045"/>
    <xdr:sp macro="" textlink="">
      <xdr:nvSpPr>
        <xdr:cNvPr id="425" name="テキスト ボックス 424"/>
        <xdr:cNvSpPr txBox="1"/>
      </xdr:nvSpPr>
      <xdr:spPr>
        <a:xfrm>
          <a:off x="9404428" y="136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26426</xdr:rowOff>
    </xdr:from>
    <xdr:to>
      <xdr:col>46</xdr:col>
      <xdr:colOff>38100</xdr:colOff>
      <xdr:row>79</xdr:row>
      <xdr:rowOff>128026</xdr:rowOff>
    </xdr:to>
    <xdr:sp macro="" textlink="">
      <xdr:nvSpPr>
        <xdr:cNvPr id="426" name="楕円 425"/>
        <xdr:cNvSpPr/>
      </xdr:nvSpPr>
      <xdr:spPr>
        <a:xfrm>
          <a:off x="8699500" y="13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119153</xdr:rowOff>
    </xdr:from>
    <xdr:ext cx="469744" cy="259045"/>
    <xdr:sp macro="" textlink="">
      <xdr:nvSpPr>
        <xdr:cNvPr id="427" name="テキスト ボックス 426"/>
        <xdr:cNvSpPr txBox="1"/>
      </xdr:nvSpPr>
      <xdr:spPr>
        <a:xfrm>
          <a:off x="8515428" y="136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25529</xdr:rowOff>
    </xdr:from>
    <xdr:to>
      <xdr:col>41</xdr:col>
      <xdr:colOff>101600</xdr:colOff>
      <xdr:row>79</xdr:row>
      <xdr:rowOff>127129</xdr:rowOff>
    </xdr:to>
    <xdr:sp macro="" textlink="">
      <xdr:nvSpPr>
        <xdr:cNvPr id="428" name="楕円 427"/>
        <xdr:cNvSpPr/>
      </xdr:nvSpPr>
      <xdr:spPr>
        <a:xfrm>
          <a:off x="7810500" y="13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118256</xdr:rowOff>
    </xdr:from>
    <xdr:ext cx="469744" cy="259045"/>
    <xdr:sp macro="" textlink="">
      <xdr:nvSpPr>
        <xdr:cNvPr id="429" name="テキスト ボックス 428"/>
        <xdr:cNvSpPr txBox="1"/>
      </xdr:nvSpPr>
      <xdr:spPr>
        <a:xfrm>
          <a:off x="7626428" y="1366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22802</xdr:rowOff>
    </xdr:from>
    <xdr:to>
      <xdr:col>36</xdr:col>
      <xdr:colOff>165100</xdr:colOff>
      <xdr:row>79</xdr:row>
      <xdr:rowOff>124402</xdr:rowOff>
    </xdr:to>
    <xdr:sp macro="" textlink="">
      <xdr:nvSpPr>
        <xdr:cNvPr id="430" name="楕円 429"/>
        <xdr:cNvSpPr/>
      </xdr:nvSpPr>
      <xdr:spPr>
        <a:xfrm>
          <a:off x="6921500" y="135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115529</xdr:rowOff>
    </xdr:from>
    <xdr:ext cx="469744" cy="259045"/>
    <xdr:sp macro="" textlink="">
      <xdr:nvSpPr>
        <xdr:cNvPr id="431" name="テキスト ボックス 430"/>
        <xdr:cNvSpPr txBox="1"/>
      </xdr:nvSpPr>
      <xdr:spPr>
        <a:xfrm>
          <a:off x="6737428" y="1366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51251</xdr:rowOff>
    </xdr:from>
    <xdr:to>
      <xdr:col>55</xdr:col>
      <xdr:colOff>0</xdr:colOff>
      <xdr:row>98</xdr:row>
      <xdr:rowOff>75178</xdr:rowOff>
    </xdr:to>
    <xdr:cxnSp macro="">
      <xdr:nvCxnSpPr>
        <xdr:cNvPr id="461" name="直線コネクタ 460"/>
        <xdr:cNvCxnSpPr/>
      </xdr:nvCxnSpPr>
      <xdr:spPr>
        <a:xfrm>
          <a:off x="9639300" y="16853351"/>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28772</xdr:rowOff>
    </xdr:from>
    <xdr:to>
      <xdr:col>50</xdr:col>
      <xdr:colOff>114300</xdr:colOff>
      <xdr:row>98</xdr:row>
      <xdr:rowOff>51251</xdr:rowOff>
    </xdr:to>
    <xdr:cxnSp macro="">
      <xdr:nvCxnSpPr>
        <xdr:cNvPr id="464" name="直線コネクタ 463"/>
        <xdr:cNvCxnSpPr/>
      </xdr:nvCxnSpPr>
      <xdr:spPr>
        <a:xfrm>
          <a:off x="8750300" y="1683087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164942</xdr:rowOff>
    </xdr:from>
    <xdr:to>
      <xdr:col>45</xdr:col>
      <xdr:colOff>177800</xdr:colOff>
      <xdr:row>98</xdr:row>
      <xdr:rowOff>28772</xdr:rowOff>
    </xdr:to>
    <xdr:cxnSp macro="">
      <xdr:nvCxnSpPr>
        <xdr:cNvPr id="467" name="直線コネクタ 466"/>
        <xdr:cNvCxnSpPr/>
      </xdr:nvCxnSpPr>
      <xdr:spPr>
        <a:xfrm>
          <a:off x="7861300" y="16795592"/>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164942</xdr:rowOff>
    </xdr:from>
    <xdr:to>
      <xdr:col>41</xdr:col>
      <xdr:colOff>50800</xdr:colOff>
      <xdr:row>98</xdr:row>
      <xdr:rowOff>25000</xdr:rowOff>
    </xdr:to>
    <xdr:cxnSp macro="">
      <xdr:nvCxnSpPr>
        <xdr:cNvPr id="470" name="直線コネクタ 469"/>
        <xdr:cNvCxnSpPr/>
      </xdr:nvCxnSpPr>
      <xdr:spPr>
        <a:xfrm flipV="1">
          <a:off x="6972300" y="16795592"/>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24378</xdr:rowOff>
    </xdr:from>
    <xdr:to>
      <xdr:col>55</xdr:col>
      <xdr:colOff>50800</xdr:colOff>
      <xdr:row>98</xdr:row>
      <xdr:rowOff>125978</xdr:rowOff>
    </xdr:to>
    <xdr:sp macro="" textlink="">
      <xdr:nvSpPr>
        <xdr:cNvPr id="480" name="楕円 479"/>
        <xdr:cNvSpPr/>
      </xdr:nvSpPr>
      <xdr:spPr>
        <a:xfrm>
          <a:off x="10426700" y="16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110755</xdr:rowOff>
    </xdr:from>
    <xdr:ext cx="534377" cy="259045"/>
    <xdr:sp macro="" textlink="">
      <xdr:nvSpPr>
        <xdr:cNvPr id="481" name="土木費該当値テキスト"/>
        <xdr:cNvSpPr txBox="1"/>
      </xdr:nvSpPr>
      <xdr:spPr>
        <a:xfrm>
          <a:off x="10528300" y="167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xdr:rowOff>
    </xdr:from>
    <xdr:to>
      <xdr:col>50</xdr:col>
      <xdr:colOff>165100</xdr:colOff>
      <xdr:row>98</xdr:row>
      <xdr:rowOff>102051</xdr:rowOff>
    </xdr:to>
    <xdr:sp macro="" textlink="">
      <xdr:nvSpPr>
        <xdr:cNvPr id="482" name="楕円 481"/>
        <xdr:cNvSpPr/>
      </xdr:nvSpPr>
      <xdr:spPr>
        <a:xfrm>
          <a:off x="9588500" y="168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93178</xdr:rowOff>
    </xdr:from>
    <xdr:ext cx="534377" cy="259045"/>
    <xdr:sp macro="" textlink="">
      <xdr:nvSpPr>
        <xdr:cNvPr id="483" name="テキスト ボックス 482"/>
        <xdr:cNvSpPr txBox="1"/>
      </xdr:nvSpPr>
      <xdr:spPr>
        <a:xfrm>
          <a:off x="9372111" y="168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149422</xdr:rowOff>
    </xdr:from>
    <xdr:to>
      <xdr:col>46</xdr:col>
      <xdr:colOff>38100</xdr:colOff>
      <xdr:row>98</xdr:row>
      <xdr:rowOff>79572</xdr:rowOff>
    </xdr:to>
    <xdr:sp macro="" textlink="">
      <xdr:nvSpPr>
        <xdr:cNvPr id="484" name="楕円 483"/>
        <xdr:cNvSpPr/>
      </xdr:nvSpPr>
      <xdr:spPr>
        <a:xfrm>
          <a:off x="86995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70699</xdr:rowOff>
    </xdr:from>
    <xdr:ext cx="534377" cy="259045"/>
    <xdr:sp macro="" textlink="">
      <xdr:nvSpPr>
        <xdr:cNvPr id="485" name="テキスト ボックス 484"/>
        <xdr:cNvSpPr txBox="1"/>
      </xdr:nvSpPr>
      <xdr:spPr>
        <a:xfrm>
          <a:off x="8483111" y="168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114142</xdr:rowOff>
    </xdr:from>
    <xdr:to>
      <xdr:col>41</xdr:col>
      <xdr:colOff>101600</xdr:colOff>
      <xdr:row>98</xdr:row>
      <xdr:rowOff>44292</xdr:rowOff>
    </xdr:to>
    <xdr:sp macro="" textlink="">
      <xdr:nvSpPr>
        <xdr:cNvPr id="486" name="楕円 485"/>
        <xdr:cNvSpPr/>
      </xdr:nvSpPr>
      <xdr:spPr>
        <a:xfrm>
          <a:off x="7810500" y="167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35419</xdr:rowOff>
    </xdr:from>
    <xdr:ext cx="534377" cy="259045"/>
    <xdr:sp macro="" textlink="">
      <xdr:nvSpPr>
        <xdr:cNvPr id="487" name="テキスト ボックス 486"/>
        <xdr:cNvSpPr txBox="1"/>
      </xdr:nvSpPr>
      <xdr:spPr>
        <a:xfrm>
          <a:off x="7594111" y="168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145650</xdr:rowOff>
    </xdr:from>
    <xdr:to>
      <xdr:col>36</xdr:col>
      <xdr:colOff>165100</xdr:colOff>
      <xdr:row>98</xdr:row>
      <xdr:rowOff>75800</xdr:rowOff>
    </xdr:to>
    <xdr:sp macro="" textlink="">
      <xdr:nvSpPr>
        <xdr:cNvPr id="488" name="楕円 487"/>
        <xdr:cNvSpPr/>
      </xdr:nvSpPr>
      <xdr:spPr>
        <a:xfrm>
          <a:off x="69215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66927</xdr:rowOff>
    </xdr:from>
    <xdr:ext cx="534377" cy="259045"/>
    <xdr:sp macro="" textlink="">
      <xdr:nvSpPr>
        <xdr:cNvPr id="489" name="テキスト ボックス 488"/>
        <xdr:cNvSpPr txBox="1"/>
      </xdr:nvSpPr>
      <xdr:spPr>
        <a:xfrm>
          <a:off x="6705111" y="168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54955</xdr:rowOff>
    </xdr:from>
    <xdr:to>
      <xdr:col>85</xdr:col>
      <xdr:colOff>127000</xdr:colOff>
      <xdr:row>37</xdr:row>
      <xdr:rowOff>104920</xdr:rowOff>
    </xdr:to>
    <xdr:cxnSp macro="">
      <xdr:nvCxnSpPr>
        <xdr:cNvPr id="521" name="直線コネクタ 520"/>
        <xdr:cNvCxnSpPr/>
      </xdr:nvCxnSpPr>
      <xdr:spPr>
        <a:xfrm>
          <a:off x="15481300" y="6227155"/>
          <a:ext cx="8382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54955</xdr:rowOff>
    </xdr:from>
    <xdr:to>
      <xdr:col>81</xdr:col>
      <xdr:colOff>50800</xdr:colOff>
      <xdr:row>37</xdr:row>
      <xdr:rowOff>78958</xdr:rowOff>
    </xdr:to>
    <xdr:cxnSp macro="">
      <xdr:nvCxnSpPr>
        <xdr:cNvPr id="524" name="直線コネクタ 523"/>
        <xdr:cNvCxnSpPr/>
      </xdr:nvCxnSpPr>
      <xdr:spPr>
        <a:xfrm flipV="1">
          <a:off x="14592300" y="6227155"/>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78958</xdr:rowOff>
    </xdr:from>
    <xdr:to>
      <xdr:col>76</xdr:col>
      <xdr:colOff>114300</xdr:colOff>
      <xdr:row>38</xdr:row>
      <xdr:rowOff>7276</xdr:rowOff>
    </xdr:to>
    <xdr:cxnSp macro="">
      <xdr:nvCxnSpPr>
        <xdr:cNvPr id="527" name="直線コネクタ 526"/>
        <xdr:cNvCxnSpPr/>
      </xdr:nvCxnSpPr>
      <xdr:spPr>
        <a:xfrm flipV="1">
          <a:off x="13703300" y="6422608"/>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42708</xdr:rowOff>
    </xdr:from>
    <xdr:to>
      <xdr:col>71</xdr:col>
      <xdr:colOff>177800</xdr:colOff>
      <xdr:row>38</xdr:row>
      <xdr:rowOff>7276</xdr:rowOff>
    </xdr:to>
    <xdr:cxnSp macro="">
      <xdr:nvCxnSpPr>
        <xdr:cNvPr id="530" name="直線コネクタ 529"/>
        <xdr:cNvCxnSpPr/>
      </xdr:nvCxnSpPr>
      <xdr:spPr>
        <a:xfrm>
          <a:off x="12814300" y="6214908"/>
          <a:ext cx="889000" cy="3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54120</xdr:rowOff>
    </xdr:from>
    <xdr:to>
      <xdr:col>85</xdr:col>
      <xdr:colOff>177800</xdr:colOff>
      <xdr:row>37</xdr:row>
      <xdr:rowOff>155720</xdr:rowOff>
    </xdr:to>
    <xdr:sp macro="" textlink="">
      <xdr:nvSpPr>
        <xdr:cNvPr id="540" name="楕円 539"/>
        <xdr:cNvSpPr/>
      </xdr:nvSpPr>
      <xdr:spPr>
        <a:xfrm>
          <a:off x="162687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32547</xdr:rowOff>
    </xdr:from>
    <xdr:ext cx="534377" cy="259045"/>
    <xdr:sp macro="" textlink="">
      <xdr:nvSpPr>
        <xdr:cNvPr id="541" name="消防費該当値テキスト"/>
        <xdr:cNvSpPr txBox="1"/>
      </xdr:nvSpPr>
      <xdr:spPr>
        <a:xfrm>
          <a:off x="16370300" y="63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4155</xdr:rowOff>
    </xdr:from>
    <xdr:to>
      <xdr:col>81</xdr:col>
      <xdr:colOff>101600</xdr:colOff>
      <xdr:row>36</xdr:row>
      <xdr:rowOff>105755</xdr:rowOff>
    </xdr:to>
    <xdr:sp macro="" textlink="">
      <xdr:nvSpPr>
        <xdr:cNvPr id="542" name="楕円 541"/>
        <xdr:cNvSpPr/>
      </xdr:nvSpPr>
      <xdr:spPr>
        <a:xfrm>
          <a:off x="15430500" y="61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96882</xdr:rowOff>
    </xdr:from>
    <xdr:ext cx="534377" cy="259045"/>
    <xdr:sp macro="" textlink="">
      <xdr:nvSpPr>
        <xdr:cNvPr id="543" name="テキスト ボックス 542"/>
        <xdr:cNvSpPr txBox="1"/>
      </xdr:nvSpPr>
      <xdr:spPr>
        <a:xfrm>
          <a:off x="15214111" y="626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28158</xdr:rowOff>
    </xdr:from>
    <xdr:to>
      <xdr:col>76</xdr:col>
      <xdr:colOff>165100</xdr:colOff>
      <xdr:row>37</xdr:row>
      <xdr:rowOff>129758</xdr:rowOff>
    </xdr:to>
    <xdr:sp macro="" textlink="">
      <xdr:nvSpPr>
        <xdr:cNvPr id="544" name="楕円 543"/>
        <xdr:cNvSpPr/>
      </xdr:nvSpPr>
      <xdr:spPr>
        <a:xfrm>
          <a:off x="14541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120885</xdr:rowOff>
    </xdr:from>
    <xdr:ext cx="534377" cy="259045"/>
    <xdr:sp macro="" textlink="">
      <xdr:nvSpPr>
        <xdr:cNvPr id="545" name="テキスト ボックス 544"/>
        <xdr:cNvSpPr txBox="1"/>
      </xdr:nvSpPr>
      <xdr:spPr>
        <a:xfrm>
          <a:off x="14325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127925</xdr:rowOff>
    </xdr:from>
    <xdr:to>
      <xdr:col>72</xdr:col>
      <xdr:colOff>38100</xdr:colOff>
      <xdr:row>38</xdr:row>
      <xdr:rowOff>58076</xdr:rowOff>
    </xdr:to>
    <xdr:sp macro="" textlink="">
      <xdr:nvSpPr>
        <xdr:cNvPr id="546" name="楕円 545"/>
        <xdr:cNvSpPr/>
      </xdr:nvSpPr>
      <xdr:spPr>
        <a:xfrm>
          <a:off x="13652500" y="6471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49203</xdr:rowOff>
    </xdr:from>
    <xdr:ext cx="469744" cy="259045"/>
    <xdr:sp macro="" textlink="">
      <xdr:nvSpPr>
        <xdr:cNvPr id="547" name="テキスト ボックス 546"/>
        <xdr:cNvSpPr txBox="1"/>
      </xdr:nvSpPr>
      <xdr:spPr>
        <a:xfrm>
          <a:off x="13468428" y="65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163358</xdr:rowOff>
    </xdr:from>
    <xdr:to>
      <xdr:col>67</xdr:col>
      <xdr:colOff>101600</xdr:colOff>
      <xdr:row>36</xdr:row>
      <xdr:rowOff>93508</xdr:rowOff>
    </xdr:to>
    <xdr:sp macro="" textlink="">
      <xdr:nvSpPr>
        <xdr:cNvPr id="548" name="楕円 547"/>
        <xdr:cNvSpPr/>
      </xdr:nvSpPr>
      <xdr:spPr>
        <a:xfrm>
          <a:off x="12763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84635</xdr:rowOff>
    </xdr:from>
    <xdr:ext cx="534377" cy="259045"/>
    <xdr:sp macro="" textlink="">
      <xdr:nvSpPr>
        <xdr:cNvPr id="549" name="テキスト ボックス 548"/>
        <xdr:cNvSpPr txBox="1"/>
      </xdr:nvSpPr>
      <xdr:spPr>
        <a:xfrm>
          <a:off x="12547111" y="62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18131</xdr:rowOff>
    </xdr:from>
    <xdr:to>
      <xdr:col>85</xdr:col>
      <xdr:colOff>126364</xdr:colOff>
      <xdr:row>57</xdr:row>
      <xdr:rowOff>23685</xdr:rowOff>
    </xdr:to>
    <xdr:cxnSp macro="">
      <xdr:nvCxnSpPr>
        <xdr:cNvPr id="572" name="直線コネクタ 571"/>
        <xdr:cNvCxnSpPr/>
      </xdr:nvCxnSpPr>
      <xdr:spPr>
        <a:xfrm flipV="1">
          <a:off x="16317595" y="8762081"/>
          <a:ext cx="1269" cy="103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27512</xdr:rowOff>
    </xdr:from>
    <xdr:ext cx="534377" cy="259045"/>
    <xdr:sp macro="" textlink="">
      <xdr:nvSpPr>
        <xdr:cNvPr id="573" name="教育費最小値テキスト"/>
        <xdr:cNvSpPr txBox="1"/>
      </xdr:nvSpPr>
      <xdr:spPr>
        <a:xfrm>
          <a:off x="16370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23685</xdr:rowOff>
    </xdr:from>
    <xdr:to>
      <xdr:col>86</xdr:col>
      <xdr:colOff>25400</xdr:colOff>
      <xdr:row>57</xdr:row>
      <xdr:rowOff>23685</xdr:rowOff>
    </xdr:to>
    <xdr:cxnSp macro="">
      <xdr:nvCxnSpPr>
        <xdr:cNvPr id="574" name="直線コネクタ 573"/>
        <xdr:cNvCxnSpPr/>
      </xdr:nvCxnSpPr>
      <xdr:spPr>
        <a:xfrm>
          <a:off x="16230600" y="97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136258</xdr:rowOff>
    </xdr:from>
    <xdr:ext cx="534377" cy="259045"/>
    <xdr:sp macro="" textlink="">
      <xdr:nvSpPr>
        <xdr:cNvPr id="575" name="教育費最大値テキスト"/>
        <xdr:cNvSpPr txBox="1"/>
      </xdr:nvSpPr>
      <xdr:spPr>
        <a:xfrm>
          <a:off x="16370300" y="8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18131</xdr:rowOff>
    </xdr:from>
    <xdr:to>
      <xdr:col>86</xdr:col>
      <xdr:colOff>25400</xdr:colOff>
      <xdr:row>51</xdr:row>
      <xdr:rowOff>18131</xdr:rowOff>
    </xdr:to>
    <xdr:cxnSp macro="">
      <xdr:nvCxnSpPr>
        <xdr:cNvPr id="576" name="直線コネクタ 575"/>
        <xdr:cNvCxnSpPr/>
      </xdr:nvCxnSpPr>
      <xdr:spPr>
        <a:xfrm>
          <a:off x="16230600" y="876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4666</xdr:rowOff>
    </xdr:from>
    <xdr:to>
      <xdr:col>85</xdr:col>
      <xdr:colOff>127000</xdr:colOff>
      <xdr:row>56</xdr:row>
      <xdr:rowOff>141666</xdr:rowOff>
    </xdr:to>
    <xdr:cxnSp macro="">
      <xdr:nvCxnSpPr>
        <xdr:cNvPr id="577" name="直線コネクタ 576"/>
        <xdr:cNvCxnSpPr/>
      </xdr:nvCxnSpPr>
      <xdr:spPr>
        <a:xfrm>
          <a:off x="15481300" y="9605866"/>
          <a:ext cx="838200" cy="1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21045</xdr:rowOff>
    </xdr:from>
    <xdr:ext cx="534377" cy="259045"/>
    <xdr:sp macro="" textlink="">
      <xdr:nvSpPr>
        <xdr:cNvPr id="578" name="教育費平均値テキスト"/>
        <xdr:cNvSpPr txBox="1"/>
      </xdr:nvSpPr>
      <xdr:spPr>
        <a:xfrm>
          <a:off x="16370300" y="927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169618</xdr:rowOff>
    </xdr:from>
    <xdr:to>
      <xdr:col>85</xdr:col>
      <xdr:colOff>177800</xdr:colOff>
      <xdr:row>55</xdr:row>
      <xdr:rowOff>99768</xdr:rowOff>
    </xdr:to>
    <xdr:sp macro="" textlink="">
      <xdr:nvSpPr>
        <xdr:cNvPr id="579" name="フローチャート: 判断 578"/>
        <xdr:cNvSpPr/>
      </xdr:nvSpPr>
      <xdr:spPr>
        <a:xfrm>
          <a:off x="162687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4666</xdr:rowOff>
    </xdr:from>
    <xdr:to>
      <xdr:col>81</xdr:col>
      <xdr:colOff>50800</xdr:colOff>
      <xdr:row>57</xdr:row>
      <xdr:rowOff>118486</xdr:rowOff>
    </xdr:to>
    <xdr:cxnSp macro="">
      <xdr:nvCxnSpPr>
        <xdr:cNvPr id="580" name="直線コネクタ 579"/>
        <xdr:cNvCxnSpPr/>
      </xdr:nvCxnSpPr>
      <xdr:spPr>
        <a:xfrm flipV="1">
          <a:off x="14592300" y="9605866"/>
          <a:ext cx="889000" cy="28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125590</xdr:rowOff>
    </xdr:from>
    <xdr:to>
      <xdr:col>81</xdr:col>
      <xdr:colOff>101600</xdr:colOff>
      <xdr:row>55</xdr:row>
      <xdr:rowOff>55740</xdr:rowOff>
    </xdr:to>
    <xdr:sp macro="" textlink="">
      <xdr:nvSpPr>
        <xdr:cNvPr id="581" name="フローチャート: 判断 580"/>
        <xdr:cNvSpPr/>
      </xdr:nvSpPr>
      <xdr:spPr>
        <a:xfrm>
          <a:off x="15430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72267</xdr:rowOff>
    </xdr:from>
    <xdr:ext cx="534377" cy="259045"/>
    <xdr:sp macro="" textlink="">
      <xdr:nvSpPr>
        <xdr:cNvPr id="582" name="テキスト ボックス 581"/>
        <xdr:cNvSpPr txBox="1"/>
      </xdr:nvSpPr>
      <xdr:spPr>
        <a:xfrm>
          <a:off x="15214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118486</xdr:rowOff>
    </xdr:from>
    <xdr:to>
      <xdr:col>76</xdr:col>
      <xdr:colOff>114300</xdr:colOff>
      <xdr:row>57</xdr:row>
      <xdr:rowOff>167772</xdr:rowOff>
    </xdr:to>
    <xdr:cxnSp macro="">
      <xdr:nvCxnSpPr>
        <xdr:cNvPr id="583" name="直線コネクタ 582"/>
        <xdr:cNvCxnSpPr/>
      </xdr:nvCxnSpPr>
      <xdr:spPr>
        <a:xfrm flipV="1">
          <a:off x="13703300" y="9891136"/>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40277</xdr:rowOff>
    </xdr:from>
    <xdr:to>
      <xdr:col>76</xdr:col>
      <xdr:colOff>165100</xdr:colOff>
      <xdr:row>55</xdr:row>
      <xdr:rowOff>141877</xdr:rowOff>
    </xdr:to>
    <xdr:sp macro="" textlink="">
      <xdr:nvSpPr>
        <xdr:cNvPr id="584" name="フローチャート: 判断 583"/>
        <xdr:cNvSpPr/>
      </xdr:nvSpPr>
      <xdr:spPr>
        <a:xfrm>
          <a:off x="14541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158404</xdr:rowOff>
    </xdr:from>
    <xdr:ext cx="534377" cy="259045"/>
    <xdr:sp macro="" textlink="">
      <xdr:nvSpPr>
        <xdr:cNvPr id="585" name="テキスト ボックス 584"/>
        <xdr:cNvSpPr txBox="1"/>
      </xdr:nvSpPr>
      <xdr:spPr>
        <a:xfrm>
          <a:off x="14325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118440</xdr:rowOff>
    </xdr:from>
    <xdr:to>
      <xdr:col>71</xdr:col>
      <xdr:colOff>177800</xdr:colOff>
      <xdr:row>57</xdr:row>
      <xdr:rowOff>167772</xdr:rowOff>
    </xdr:to>
    <xdr:cxnSp macro="">
      <xdr:nvCxnSpPr>
        <xdr:cNvPr id="586" name="直線コネクタ 585"/>
        <xdr:cNvCxnSpPr/>
      </xdr:nvCxnSpPr>
      <xdr:spPr>
        <a:xfrm>
          <a:off x="12814300" y="9719640"/>
          <a:ext cx="889000" cy="2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146416</xdr:rowOff>
    </xdr:from>
    <xdr:to>
      <xdr:col>72</xdr:col>
      <xdr:colOff>38100</xdr:colOff>
      <xdr:row>56</xdr:row>
      <xdr:rowOff>76566</xdr:rowOff>
    </xdr:to>
    <xdr:sp macro="" textlink="">
      <xdr:nvSpPr>
        <xdr:cNvPr id="587" name="フローチャート: 判断 586"/>
        <xdr:cNvSpPr/>
      </xdr:nvSpPr>
      <xdr:spPr>
        <a:xfrm>
          <a:off x="13652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93093</xdr:rowOff>
    </xdr:from>
    <xdr:ext cx="534377" cy="259045"/>
    <xdr:sp macro="" textlink="">
      <xdr:nvSpPr>
        <xdr:cNvPr id="588" name="テキスト ボックス 587"/>
        <xdr:cNvSpPr txBox="1"/>
      </xdr:nvSpPr>
      <xdr:spPr>
        <a:xfrm>
          <a:off x="13436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113017</xdr:rowOff>
    </xdr:from>
    <xdr:to>
      <xdr:col>67</xdr:col>
      <xdr:colOff>101600</xdr:colOff>
      <xdr:row>56</xdr:row>
      <xdr:rowOff>43167</xdr:rowOff>
    </xdr:to>
    <xdr:sp macro="" textlink="">
      <xdr:nvSpPr>
        <xdr:cNvPr id="589" name="フローチャート: 判断 588"/>
        <xdr:cNvSpPr/>
      </xdr:nvSpPr>
      <xdr:spPr>
        <a:xfrm>
          <a:off x="12763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59694</xdr:rowOff>
    </xdr:from>
    <xdr:ext cx="534377" cy="259045"/>
    <xdr:sp macro="" textlink="">
      <xdr:nvSpPr>
        <xdr:cNvPr id="590" name="テキスト ボックス 589"/>
        <xdr:cNvSpPr txBox="1"/>
      </xdr:nvSpPr>
      <xdr:spPr>
        <a:xfrm>
          <a:off x="12547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90866</xdr:rowOff>
    </xdr:from>
    <xdr:to>
      <xdr:col>85</xdr:col>
      <xdr:colOff>177800</xdr:colOff>
      <xdr:row>57</xdr:row>
      <xdr:rowOff>21016</xdr:rowOff>
    </xdr:to>
    <xdr:sp macro="" textlink="">
      <xdr:nvSpPr>
        <xdr:cNvPr id="596" name="楕円 595"/>
        <xdr:cNvSpPr/>
      </xdr:nvSpPr>
      <xdr:spPr>
        <a:xfrm>
          <a:off x="16268700" y="96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5793</xdr:rowOff>
    </xdr:from>
    <xdr:ext cx="534377" cy="259045"/>
    <xdr:sp macro="" textlink="">
      <xdr:nvSpPr>
        <xdr:cNvPr id="597" name="教育費該当値テキスト"/>
        <xdr:cNvSpPr txBox="1"/>
      </xdr:nvSpPr>
      <xdr:spPr>
        <a:xfrm>
          <a:off x="16370300" y="960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125316</xdr:rowOff>
    </xdr:from>
    <xdr:to>
      <xdr:col>81</xdr:col>
      <xdr:colOff>101600</xdr:colOff>
      <xdr:row>56</xdr:row>
      <xdr:rowOff>55466</xdr:rowOff>
    </xdr:to>
    <xdr:sp macro="" textlink="">
      <xdr:nvSpPr>
        <xdr:cNvPr id="598" name="楕円 597"/>
        <xdr:cNvSpPr/>
      </xdr:nvSpPr>
      <xdr:spPr>
        <a:xfrm>
          <a:off x="15430500" y="95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46593</xdr:rowOff>
    </xdr:from>
    <xdr:ext cx="534377" cy="259045"/>
    <xdr:sp macro="" textlink="">
      <xdr:nvSpPr>
        <xdr:cNvPr id="599" name="テキスト ボックス 598"/>
        <xdr:cNvSpPr txBox="1"/>
      </xdr:nvSpPr>
      <xdr:spPr>
        <a:xfrm>
          <a:off x="15214111" y="96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67686</xdr:rowOff>
    </xdr:from>
    <xdr:to>
      <xdr:col>76</xdr:col>
      <xdr:colOff>165100</xdr:colOff>
      <xdr:row>57</xdr:row>
      <xdr:rowOff>169286</xdr:rowOff>
    </xdr:to>
    <xdr:sp macro="" textlink="">
      <xdr:nvSpPr>
        <xdr:cNvPr id="600" name="楕円 599"/>
        <xdr:cNvSpPr/>
      </xdr:nvSpPr>
      <xdr:spPr>
        <a:xfrm>
          <a:off x="14541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160413</xdr:rowOff>
    </xdr:from>
    <xdr:ext cx="534377" cy="259045"/>
    <xdr:sp macro="" textlink="">
      <xdr:nvSpPr>
        <xdr:cNvPr id="601" name="テキスト ボックス 600"/>
        <xdr:cNvSpPr txBox="1"/>
      </xdr:nvSpPr>
      <xdr:spPr>
        <a:xfrm>
          <a:off x="14325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116972</xdr:rowOff>
    </xdr:from>
    <xdr:to>
      <xdr:col>72</xdr:col>
      <xdr:colOff>38100</xdr:colOff>
      <xdr:row>58</xdr:row>
      <xdr:rowOff>47122</xdr:rowOff>
    </xdr:to>
    <xdr:sp macro="" textlink="">
      <xdr:nvSpPr>
        <xdr:cNvPr id="602" name="楕円 601"/>
        <xdr:cNvSpPr/>
      </xdr:nvSpPr>
      <xdr:spPr>
        <a:xfrm>
          <a:off x="13652500" y="98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38249</xdr:rowOff>
    </xdr:from>
    <xdr:ext cx="534377" cy="259045"/>
    <xdr:sp macro="" textlink="">
      <xdr:nvSpPr>
        <xdr:cNvPr id="603" name="テキスト ボックス 602"/>
        <xdr:cNvSpPr txBox="1"/>
      </xdr:nvSpPr>
      <xdr:spPr>
        <a:xfrm>
          <a:off x="13436111" y="99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67640</xdr:rowOff>
    </xdr:from>
    <xdr:to>
      <xdr:col>67</xdr:col>
      <xdr:colOff>101600</xdr:colOff>
      <xdr:row>56</xdr:row>
      <xdr:rowOff>169240</xdr:rowOff>
    </xdr:to>
    <xdr:sp macro="" textlink="">
      <xdr:nvSpPr>
        <xdr:cNvPr id="604" name="楕円 603"/>
        <xdr:cNvSpPr/>
      </xdr:nvSpPr>
      <xdr:spPr>
        <a:xfrm>
          <a:off x="12763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160367</xdr:rowOff>
    </xdr:from>
    <xdr:ext cx="534377" cy="259045"/>
    <xdr:sp macro="" textlink="">
      <xdr:nvSpPr>
        <xdr:cNvPr id="605" name="テキスト ボックス 604"/>
        <xdr:cNvSpPr txBox="1"/>
      </xdr:nvSpPr>
      <xdr:spPr>
        <a:xfrm>
          <a:off x="12547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7" name="直線コネクタ 626"/>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0"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1" name="直線コネクタ 630"/>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139655</xdr:rowOff>
    </xdr:from>
    <xdr:to>
      <xdr:col>85</xdr:col>
      <xdr:colOff>127000</xdr:colOff>
      <xdr:row>78</xdr:row>
      <xdr:rowOff>139700</xdr:rowOff>
    </xdr:to>
    <xdr:cxnSp macro="">
      <xdr:nvCxnSpPr>
        <xdr:cNvPr id="632" name="直線コネクタ 631"/>
        <xdr:cNvCxnSpPr/>
      </xdr:nvCxnSpPr>
      <xdr:spPr>
        <a:xfrm flipV="1">
          <a:off x="15481300" y="135127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3"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4" name="フローチャート: 判断 633"/>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6" name="フローチャート: 判断 635"/>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7" name="テキスト ボックス 636"/>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138694</xdr:rowOff>
    </xdr:from>
    <xdr:to>
      <xdr:col>76</xdr:col>
      <xdr:colOff>114300</xdr:colOff>
      <xdr:row>78</xdr:row>
      <xdr:rowOff>139700</xdr:rowOff>
    </xdr:to>
    <xdr:cxnSp macro="">
      <xdr:nvCxnSpPr>
        <xdr:cNvPr id="638" name="直線コネクタ 637"/>
        <xdr:cNvCxnSpPr/>
      </xdr:nvCxnSpPr>
      <xdr:spPr>
        <a:xfrm>
          <a:off x="13703300" y="13511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39" name="フローチャート: 判断 638"/>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0" name="テキスト ボックス 639"/>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138694</xdr:rowOff>
    </xdr:from>
    <xdr:to>
      <xdr:col>71</xdr:col>
      <xdr:colOff>177800</xdr:colOff>
      <xdr:row>78</xdr:row>
      <xdr:rowOff>139700</xdr:rowOff>
    </xdr:to>
    <xdr:cxnSp macro="">
      <xdr:nvCxnSpPr>
        <xdr:cNvPr id="641" name="直線コネクタ 640"/>
        <xdr:cNvCxnSpPr/>
      </xdr:nvCxnSpPr>
      <xdr:spPr>
        <a:xfrm flipV="1">
          <a:off x="12814300" y="13511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2" name="フローチャート: 判断 641"/>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3" name="テキスト ボックス 642"/>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4" name="フローチャート: 判断 643"/>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5" name="テキスト ボックス 644"/>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51" name="楕円 650"/>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5789</xdr:rowOff>
    </xdr:from>
    <xdr:ext cx="249299" cy="259045"/>
    <xdr:sp macro="" textlink="">
      <xdr:nvSpPr>
        <xdr:cNvPr id="652" name="災害復旧費該当値テキスト"/>
        <xdr:cNvSpPr txBox="1"/>
      </xdr:nvSpPr>
      <xdr:spPr>
        <a:xfrm>
          <a:off x="16370300" y="1337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87894</xdr:rowOff>
    </xdr:from>
    <xdr:to>
      <xdr:col>72</xdr:col>
      <xdr:colOff>38100</xdr:colOff>
      <xdr:row>79</xdr:row>
      <xdr:rowOff>18044</xdr:rowOff>
    </xdr:to>
    <xdr:sp macro="" textlink="">
      <xdr:nvSpPr>
        <xdr:cNvPr id="657" name="楕円 656"/>
        <xdr:cNvSpPr/>
      </xdr:nvSpPr>
      <xdr:spPr>
        <a:xfrm>
          <a:off x="13652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9171</xdr:rowOff>
    </xdr:from>
    <xdr:ext cx="313932" cy="259045"/>
    <xdr:sp macro="" textlink="">
      <xdr:nvSpPr>
        <xdr:cNvPr id="658" name="テキスト ボックス 657"/>
        <xdr:cNvSpPr txBox="1"/>
      </xdr:nvSpPr>
      <xdr:spPr>
        <a:xfrm>
          <a:off x="13546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2" name="直線コネクタ 671"/>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3" name="テキスト ボックス 672"/>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5" name="テキスト ボックス 674"/>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6" name="直線コネクタ 675"/>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7" name="テキスト ボックス 676"/>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0" name="直線コネクタ 679"/>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1" name="テキスト ボックス 680"/>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2" name="直線コネクタ 68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3" name="テキスト ボックス 68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4" name="直線コネクタ 683"/>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5" name="テキスト ボックス 684"/>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89" name="直線コネクタ 688"/>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0"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1" name="直線コネクタ 690"/>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2"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3" name="直線コネクタ 692"/>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77321</xdr:rowOff>
    </xdr:from>
    <xdr:to>
      <xdr:col>85</xdr:col>
      <xdr:colOff>127000</xdr:colOff>
      <xdr:row>97</xdr:row>
      <xdr:rowOff>84122</xdr:rowOff>
    </xdr:to>
    <xdr:cxnSp macro="">
      <xdr:nvCxnSpPr>
        <xdr:cNvPr id="694" name="直線コネクタ 693"/>
        <xdr:cNvCxnSpPr/>
      </xdr:nvCxnSpPr>
      <xdr:spPr>
        <a:xfrm flipV="1">
          <a:off x="15481300" y="16707971"/>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5"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6" name="フローチャート: 判断 695"/>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83322</xdr:rowOff>
    </xdr:from>
    <xdr:to>
      <xdr:col>81</xdr:col>
      <xdr:colOff>50800</xdr:colOff>
      <xdr:row>97</xdr:row>
      <xdr:rowOff>84122</xdr:rowOff>
    </xdr:to>
    <xdr:cxnSp macro="">
      <xdr:nvCxnSpPr>
        <xdr:cNvPr id="697" name="直線コネクタ 696"/>
        <xdr:cNvCxnSpPr/>
      </xdr:nvCxnSpPr>
      <xdr:spPr>
        <a:xfrm>
          <a:off x="14592300" y="1671397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698" name="フローチャート: 判断 697"/>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699" name="テキスト ボックス 698"/>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83322</xdr:rowOff>
    </xdr:from>
    <xdr:to>
      <xdr:col>76</xdr:col>
      <xdr:colOff>114300</xdr:colOff>
      <xdr:row>97</xdr:row>
      <xdr:rowOff>110068</xdr:rowOff>
    </xdr:to>
    <xdr:cxnSp macro="">
      <xdr:nvCxnSpPr>
        <xdr:cNvPr id="700" name="直線コネクタ 699"/>
        <xdr:cNvCxnSpPr/>
      </xdr:nvCxnSpPr>
      <xdr:spPr>
        <a:xfrm flipV="1">
          <a:off x="13703300" y="16713972"/>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1" name="フローチャート: 判断 700"/>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2" name="テキスト ボックス 701"/>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110068</xdr:rowOff>
    </xdr:from>
    <xdr:to>
      <xdr:col>71</xdr:col>
      <xdr:colOff>177800</xdr:colOff>
      <xdr:row>97</xdr:row>
      <xdr:rowOff>111097</xdr:rowOff>
    </xdr:to>
    <xdr:cxnSp macro="">
      <xdr:nvCxnSpPr>
        <xdr:cNvPr id="703" name="直線コネクタ 702"/>
        <xdr:cNvCxnSpPr/>
      </xdr:nvCxnSpPr>
      <xdr:spPr>
        <a:xfrm flipV="1">
          <a:off x="12814300" y="1674071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4" name="フローチャート: 判断 703"/>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5" name="テキスト ボックス 704"/>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06" name="フローチャート: 判断 705"/>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07" name="テキスト ボックス 706"/>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26521</xdr:rowOff>
    </xdr:from>
    <xdr:to>
      <xdr:col>85</xdr:col>
      <xdr:colOff>177800</xdr:colOff>
      <xdr:row>97</xdr:row>
      <xdr:rowOff>128121</xdr:rowOff>
    </xdr:to>
    <xdr:sp macro="" textlink="">
      <xdr:nvSpPr>
        <xdr:cNvPr id="713" name="楕円 712"/>
        <xdr:cNvSpPr/>
      </xdr:nvSpPr>
      <xdr:spPr>
        <a:xfrm>
          <a:off x="16268700" y="166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4948</xdr:rowOff>
    </xdr:from>
    <xdr:ext cx="534377" cy="259045"/>
    <xdr:sp macro="" textlink="">
      <xdr:nvSpPr>
        <xdr:cNvPr id="714" name="公債費該当値テキスト"/>
        <xdr:cNvSpPr txBox="1"/>
      </xdr:nvSpPr>
      <xdr:spPr>
        <a:xfrm>
          <a:off x="16370300" y="166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33322</xdr:rowOff>
    </xdr:from>
    <xdr:to>
      <xdr:col>81</xdr:col>
      <xdr:colOff>101600</xdr:colOff>
      <xdr:row>97</xdr:row>
      <xdr:rowOff>134922</xdr:rowOff>
    </xdr:to>
    <xdr:sp macro="" textlink="">
      <xdr:nvSpPr>
        <xdr:cNvPr id="715" name="楕円 714"/>
        <xdr:cNvSpPr/>
      </xdr:nvSpPr>
      <xdr:spPr>
        <a:xfrm>
          <a:off x="15430500" y="166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126049</xdr:rowOff>
    </xdr:from>
    <xdr:ext cx="534377" cy="259045"/>
    <xdr:sp macro="" textlink="">
      <xdr:nvSpPr>
        <xdr:cNvPr id="716" name="テキスト ボックス 715"/>
        <xdr:cNvSpPr txBox="1"/>
      </xdr:nvSpPr>
      <xdr:spPr>
        <a:xfrm>
          <a:off x="15214111" y="167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32522</xdr:rowOff>
    </xdr:from>
    <xdr:to>
      <xdr:col>76</xdr:col>
      <xdr:colOff>165100</xdr:colOff>
      <xdr:row>97</xdr:row>
      <xdr:rowOff>134122</xdr:rowOff>
    </xdr:to>
    <xdr:sp macro="" textlink="">
      <xdr:nvSpPr>
        <xdr:cNvPr id="717" name="楕円 716"/>
        <xdr:cNvSpPr/>
      </xdr:nvSpPr>
      <xdr:spPr>
        <a:xfrm>
          <a:off x="14541500" y="166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125249</xdr:rowOff>
    </xdr:from>
    <xdr:ext cx="534377" cy="259045"/>
    <xdr:sp macro="" textlink="">
      <xdr:nvSpPr>
        <xdr:cNvPr id="718" name="テキスト ボックス 717"/>
        <xdr:cNvSpPr txBox="1"/>
      </xdr:nvSpPr>
      <xdr:spPr>
        <a:xfrm>
          <a:off x="14325111" y="167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59268</xdr:rowOff>
    </xdr:from>
    <xdr:to>
      <xdr:col>72</xdr:col>
      <xdr:colOff>38100</xdr:colOff>
      <xdr:row>97</xdr:row>
      <xdr:rowOff>160868</xdr:rowOff>
    </xdr:to>
    <xdr:sp macro="" textlink="">
      <xdr:nvSpPr>
        <xdr:cNvPr id="719" name="楕円 718"/>
        <xdr:cNvSpPr/>
      </xdr:nvSpPr>
      <xdr:spPr>
        <a:xfrm>
          <a:off x="13652500" y="166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151995</xdr:rowOff>
    </xdr:from>
    <xdr:ext cx="534377" cy="259045"/>
    <xdr:sp macro="" textlink="">
      <xdr:nvSpPr>
        <xdr:cNvPr id="720" name="テキスト ボックス 719"/>
        <xdr:cNvSpPr txBox="1"/>
      </xdr:nvSpPr>
      <xdr:spPr>
        <a:xfrm>
          <a:off x="13436111" y="167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60297</xdr:rowOff>
    </xdr:from>
    <xdr:to>
      <xdr:col>67</xdr:col>
      <xdr:colOff>101600</xdr:colOff>
      <xdr:row>97</xdr:row>
      <xdr:rowOff>161897</xdr:rowOff>
    </xdr:to>
    <xdr:sp macro="" textlink="">
      <xdr:nvSpPr>
        <xdr:cNvPr id="721" name="楕円 720"/>
        <xdr:cNvSpPr/>
      </xdr:nvSpPr>
      <xdr:spPr>
        <a:xfrm>
          <a:off x="12763500" y="166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153024</xdr:rowOff>
    </xdr:from>
    <xdr:ext cx="534377" cy="259045"/>
    <xdr:sp macro="" textlink="">
      <xdr:nvSpPr>
        <xdr:cNvPr id="722" name="テキスト ボックス 721"/>
        <xdr:cNvSpPr txBox="1"/>
      </xdr:nvSpPr>
      <xdr:spPr>
        <a:xfrm>
          <a:off x="12547111" y="167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6" name="直線コネクタ 745"/>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49"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0" name="直線コネクタ 749"/>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2"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3" name="フローチャート: 判断 752"/>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5" name="フローチャート: 判断 754"/>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6" name="テキスト ボックス 755"/>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58" name="フローチャート: 判断 757"/>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59" name="テキスト ボックス 758"/>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1" name="フローチャート: 判断 760"/>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2" name="テキスト ボックス 761"/>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衛生費で、新型コロナウイルスワクチン接種事業の増や感染症対策事業の増などにより前年度比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の増、民生費で子育て世帯等臨時特別支援事業の皆増などにより前年度比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増となった。一方、総務費で特別定額給付金事業の皆減や本庁舎建設事業の減などにより前年度比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％の減、教育費で校内系ネットワーク運用事業の減などにより前年度比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の減となった。類似団体内平均と比べると、総務費が上回っているものの、他の費目は全て下回っている。今後も最少の経費で最大の効果を上げるように努める。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財政調整基金残高については、令和３年度末の基金残高の標準財政規模比が前年度より</a:t>
          </a:r>
          <a:r>
            <a:rPr kumimoji="1" lang="en-US" altLang="ja-JP" sz="1200">
              <a:solidFill>
                <a:sysClr val="windowText" lastClr="000000"/>
              </a:solidFill>
              <a:latin typeface="ＭＳ ゴシック" pitchFamily="49" charset="-128"/>
              <a:ea typeface="ＭＳ ゴシック" pitchFamily="49" charset="-128"/>
            </a:rPr>
            <a:t>3.00</a:t>
          </a:r>
          <a:r>
            <a:rPr kumimoji="1" lang="ja-JP" altLang="en-US" sz="1200">
              <a:solidFill>
                <a:sysClr val="windowText" lastClr="000000"/>
              </a:solidFill>
              <a:latin typeface="ＭＳ ゴシック" pitchFamily="49" charset="-128"/>
              <a:ea typeface="ＭＳ ゴシック" pitchFamily="49" charset="-128"/>
            </a:rPr>
            <a:t>ポイント増加し</a:t>
          </a:r>
          <a:r>
            <a:rPr kumimoji="1" lang="en-US" altLang="ja-JP" sz="1200">
              <a:solidFill>
                <a:sysClr val="windowText" lastClr="000000"/>
              </a:solidFill>
              <a:latin typeface="ＭＳ ゴシック" pitchFamily="49" charset="-128"/>
              <a:ea typeface="ＭＳ ゴシック" pitchFamily="49" charset="-128"/>
            </a:rPr>
            <a:t>13.01</a:t>
          </a:r>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となった。これは、財政調整基金の年度末残高が前年度と比べ</a:t>
          </a:r>
          <a:r>
            <a:rPr kumimoji="1" lang="en-US" altLang="ja-JP" sz="1200">
              <a:solidFill>
                <a:sysClr val="windowText" lastClr="000000"/>
              </a:solidFill>
              <a:latin typeface="ＭＳ ゴシック" pitchFamily="49" charset="-128"/>
              <a:ea typeface="ＭＳ ゴシック" pitchFamily="49" charset="-128"/>
            </a:rPr>
            <a:t>37.6</a:t>
          </a:r>
          <a:r>
            <a:rPr kumimoji="1" lang="ja-JP" altLang="en-US" sz="1200">
              <a:solidFill>
                <a:sysClr val="windowText" lastClr="000000"/>
              </a:solidFill>
              <a:latin typeface="ＭＳ ゴシック" pitchFamily="49" charset="-128"/>
              <a:ea typeface="ＭＳ ゴシック" pitchFamily="49" charset="-128"/>
            </a:rPr>
            <a:t>％増加</a:t>
          </a:r>
          <a:r>
            <a:rPr kumimoji="1" lang="ja-JP" altLang="en-US" sz="1200">
              <a:latin typeface="ＭＳ ゴシック" pitchFamily="49" charset="-128"/>
              <a:ea typeface="ＭＳ ゴシック" pitchFamily="49" charset="-128"/>
            </a:rPr>
            <a:t>したためである。</a:t>
          </a:r>
        </a:p>
        <a:p>
          <a:r>
            <a:rPr kumimoji="1" lang="ja-JP" altLang="en-US" sz="1200">
              <a:latin typeface="ＭＳ ゴシック" pitchFamily="49" charset="-128"/>
              <a:ea typeface="ＭＳ ゴシック" pitchFamily="49" charset="-128"/>
            </a:rPr>
            <a:t>　実質収支比率について、分母である標準財政規模が、地方税等の増加により前年度に比べ</a:t>
          </a:r>
          <a:r>
            <a:rPr kumimoji="1" lang="en-US" altLang="ja-JP" sz="1200">
              <a:solidFill>
                <a:sysClr val="windowText" lastClr="000000"/>
              </a:solidFill>
              <a:latin typeface="ＭＳ ゴシック" pitchFamily="49" charset="-128"/>
              <a:ea typeface="ＭＳ ゴシック" pitchFamily="49" charset="-128"/>
            </a:rPr>
            <a:t>5.9</a:t>
          </a:r>
          <a:r>
            <a:rPr kumimoji="1" lang="ja-JP" altLang="en-US" sz="1200">
              <a:solidFill>
                <a:sysClr val="windowText" lastClr="000000"/>
              </a:solidFill>
              <a:latin typeface="ＭＳ ゴシック" pitchFamily="49" charset="-128"/>
              <a:ea typeface="ＭＳ ゴシック" pitchFamily="49" charset="-128"/>
            </a:rPr>
            <a:t>％増と</a:t>
          </a:r>
          <a:r>
            <a:rPr kumimoji="1" lang="ja-JP" altLang="en-US" sz="1200">
              <a:latin typeface="ＭＳ ゴシック" pitchFamily="49" charset="-128"/>
              <a:ea typeface="ＭＳ ゴシック" pitchFamily="49" charset="-128"/>
            </a:rPr>
            <a:t>なった。また、分子となる実質収支額は、歳入の増が、歳出の増を大きく上回ったことから、形式収支としては増となった。また、形式収支から差し引く、翌年度に繰り越すべき財源は減となったため、実質収支は</a:t>
          </a:r>
          <a:r>
            <a:rPr kumimoji="1" lang="en-US" altLang="ja-JP" sz="1200">
              <a:solidFill>
                <a:sysClr val="windowText" lastClr="000000"/>
              </a:solidFill>
              <a:latin typeface="ＭＳ ゴシック" pitchFamily="49" charset="-128"/>
              <a:ea typeface="ＭＳ ゴシック" pitchFamily="49" charset="-128"/>
            </a:rPr>
            <a:t>74.9</a:t>
          </a:r>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の増となっている。これにより、実質収支比率は、</a:t>
          </a:r>
          <a:r>
            <a:rPr kumimoji="1" lang="en-US" altLang="ja-JP" sz="1200">
              <a:solidFill>
                <a:sysClr val="windowText" lastClr="000000"/>
              </a:solidFill>
              <a:latin typeface="ＭＳ ゴシック" pitchFamily="49" charset="-128"/>
              <a:ea typeface="ＭＳ ゴシック" pitchFamily="49" charset="-128"/>
            </a:rPr>
            <a:t>6.74</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健全化判断比率の算定開始から、赤字を計上した会計はなく、黒字を維持している。行政評価の予算編成への反映や、配分予算の拡充、市単独補助金の適正化等の実施により、限られた財源の効率的、効果的な配分を行うとともに、使用料の改定、広告収入の拡充、不用資産の売却等の自主財源確保の取組により、引き続き、黒字の維持に努める。</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年度の実質公債費比率の分子については、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市街地再開発事業用地等購入費に係る債務負担行為（</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越谷市土地開発公社経営健全化に係る用地買戻し経費</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）の終了による</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「元利・準元利償還金」</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の減少などにより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28.8</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　公債費の増加は、財政の弾力性を阻む要因になるため、引き続き、単年度の通常債の発行を原則</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億円以下に抑制する方針を基本とし、後年度の財政負担の軽減に努めていく。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健全化判断比率の算定開始から、分子は減少傾向にあり、令和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年度については増加していたが、令和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一般会計等に係る地方債現在高について、通常債残高は減少したものの臨時財政対策債における借入額の増加などにより、全体で約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なお、公営企業債等繰入見込額については、準元利償還金の減少等により減少している。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今後も、基準財政需要額に算入のある地方債の活用を積極的に行うなど、充当可能財源等の確保を積極的に図っていく。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財源不足を埋めるため「財政調整基金」を約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億円積立てたことや、今後の公共施設等の老朽化に対応するため、「公共施設等整備基金」を約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各年度で明確な積立目標を定めてはいないが、災害や扶助費の増、今後見込まれる事業への対応などを踏まえ、財政調整基金への積立てを優先し、適切な基金残高の確保に努める。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・公共施設等整備基金：本市における公共施設等の整備に資する。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・越谷しらこばと基金：越谷市を愛し、応援しようとする個人又は団体からの寄附金を活用し、快適で活力ある魅力的なふるさとづくりを推進する。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・高速鉄道等整備基金：新たな高速鉄道や鉄道関連施設の整備を推進する。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・森林環境譲与税基金：森林環境譲与税を効果的・効率的に運用するため基金へ積み立て、森林環境施策等に活用する。</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・公共施設等整備基金：本庁舎建設事業等の財源として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万円を充当した一方、今後の公共施設等の整備のため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・越谷しらこばと基金：当該事業ごとにその使途を指定された寄附金の範囲内の額を一般会計歳入歳出予算に計上し、事業の財源に充てることとして</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いるが、当該年度中の寄附金額（基金への積立額）がそれを上回ったことにより、前年比増となった。</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27,555,000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円の譲与があり、森林の普及・啓発事業のイベント委託料（</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770,000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円）を除いた金額について積立てを行ったため増。</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・公共施設等整備基金：各年度で、明確な積立目標を定めている訳ではないが、新本庁舎の整備や、公共施設等の老朽化対策として、決算剰余金の活用等により、出来る限りの積立てに努める。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・越谷しらこばと基金：個人や団体から寄附があった事業のうち、</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万円を超えたものについては、基金より取崩しを行い、寄附の項目に応じた事業</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の財源に充てるものとする。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・高速鉄道等整備基金：本基金条例に基づき運用収益の積立を行うが、令和３年度から令和６年度にかけて、東京直結鉄道（地下鉄８号線）の整備推進のための調査委託等による取り崩しを行う。</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・森林環境譲与税基金：将来実施する事業に活用するために積み立てるとともに森林の整備及びその促進に関する施策については、基金から取崩しを行い、事業の財源に充てる。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年度は、財源不足を埋めるために約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億円を取り崩したが、決算剰余金などを活用し、約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計画的な積立目標は定めていないが、標準財政規模の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％以上の維持を目標とし、積立てに努める。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345,047
337,919
60.24
134,371,610
122,931,500
11,369,318
66,537,411
85,276,217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月改定の公共施設等総合管理計画において、保有する建築物の面積の</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％以上を減らし、建築物を</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年使用するという目標を掲げている。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全体として類似団体内平均値より高い傾向にある。今後は公共施設等総合管理計画に基づき、施設類型毎の方向性を定めたアクションプラン及び施設毎の方向性を定めた個別施設計画により、各施設の老朽化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4591685"/>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20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81" name="楕円 80"/>
        <xdr:cNvSpPr/>
      </xdr:nvSpPr>
      <xdr:spPr>
        <a:xfrm>
          <a:off x="4711700" y="57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42985</xdr:rowOff>
    </xdr:from>
    <xdr:ext cx="405111" cy="259045"/>
    <xdr:sp macro="" textlink="">
      <xdr:nvSpPr>
        <xdr:cNvPr id="82" name="有形固定資産減価償却率該当値テキスト"/>
        <xdr:cNvSpPr txBox="1"/>
      </xdr:nvSpPr>
      <xdr:spPr>
        <a:xfrm>
          <a:off x="4813300" y="570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92075</xdr:rowOff>
    </xdr:from>
    <xdr:to>
      <xdr:col>19</xdr:col>
      <xdr:colOff>187325</xdr:colOff>
      <xdr:row>34</xdr:row>
      <xdr:rowOff>22225</xdr:rowOff>
    </xdr:to>
    <xdr:sp macro="" textlink="">
      <xdr:nvSpPr>
        <xdr:cNvPr id="83" name="楕円 82"/>
        <xdr:cNvSpPr/>
      </xdr:nvSpPr>
      <xdr:spPr>
        <a:xfrm>
          <a:off x="4000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142875</xdr:rowOff>
    </xdr:from>
    <xdr:to>
      <xdr:col>23</xdr:col>
      <xdr:colOff>85725</xdr:colOff>
      <xdr:row>34</xdr:row>
      <xdr:rowOff>7408</xdr:rowOff>
    </xdr:to>
    <xdr:cxnSp macro="">
      <xdr:nvCxnSpPr>
        <xdr:cNvPr id="84" name="直線コネクタ 83"/>
        <xdr:cNvCxnSpPr/>
      </xdr:nvCxnSpPr>
      <xdr:spPr>
        <a:xfrm>
          <a:off x="4051300" y="580072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95673</xdr:rowOff>
    </xdr:from>
    <xdr:to>
      <xdr:col>15</xdr:col>
      <xdr:colOff>187325</xdr:colOff>
      <xdr:row>34</xdr:row>
      <xdr:rowOff>25823</xdr:rowOff>
    </xdr:to>
    <xdr:sp macro="" textlink="">
      <xdr:nvSpPr>
        <xdr:cNvPr id="85" name="楕円 84"/>
        <xdr:cNvSpPr/>
      </xdr:nvSpPr>
      <xdr:spPr>
        <a:xfrm>
          <a:off x="3238500" y="5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142875</xdr:rowOff>
    </xdr:from>
    <xdr:to>
      <xdr:col>19</xdr:col>
      <xdr:colOff>136525</xdr:colOff>
      <xdr:row>33</xdr:row>
      <xdr:rowOff>146473</xdr:rowOff>
    </xdr:to>
    <xdr:cxnSp macro="">
      <xdr:nvCxnSpPr>
        <xdr:cNvPr id="86" name="直線コネクタ 85"/>
        <xdr:cNvCxnSpPr/>
      </xdr:nvCxnSpPr>
      <xdr:spPr>
        <a:xfrm flipV="1">
          <a:off x="3289300" y="58007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74083</xdr:rowOff>
    </xdr:from>
    <xdr:to>
      <xdr:col>11</xdr:col>
      <xdr:colOff>187325</xdr:colOff>
      <xdr:row>34</xdr:row>
      <xdr:rowOff>4233</xdr:rowOff>
    </xdr:to>
    <xdr:sp macro="" textlink="">
      <xdr:nvSpPr>
        <xdr:cNvPr id="87" name="楕円 86"/>
        <xdr:cNvSpPr/>
      </xdr:nvSpPr>
      <xdr:spPr>
        <a:xfrm>
          <a:off x="2476500" y="57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124883</xdr:rowOff>
    </xdr:from>
    <xdr:to>
      <xdr:col>15</xdr:col>
      <xdr:colOff>136525</xdr:colOff>
      <xdr:row>33</xdr:row>
      <xdr:rowOff>146473</xdr:rowOff>
    </xdr:to>
    <xdr:cxnSp macro="">
      <xdr:nvCxnSpPr>
        <xdr:cNvPr id="88" name="直線コネクタ 87"/>
        <xdr:cNvCxnSpPr/>
      </xdr:nvCxnSpPr>
      <xdr:spPr>
        <a:xfrm>
          <a:off x="2527300" y="57827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38100</xdr:rowOff>
    </xdr:from>
    <xdr:to>
      <xdr:col>7</xdr:col>
      <xdr:colOff>187325</xdr:colOff>
      <xdr:row>33</xdr:row>
      <xdr:rowOff>139700</xdr:rowOff>
    </xdr:to>
    <xdr:sp macro="" textlink="">
      <xdr:nvSpPr>
        <xdr:cNvPr id="89" name="楕円 88"/>
        <xdr:cNvSpPr/>
      </xdr:nvSpPr>
      <xdr:spPr>
        <a:xfrm>
          <a:off x="17145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88900</xdr:rowOff>
    </xdr:from>
    <xdr:to>
      <xdr:col>11</xdr:col>
      <xdr:colOff>136525</xdr:colOff>
      <xdr:row>33</xdr:row>
      <xdr:rowOff>124883</xdr:rowOff>
    </xdr:to>
    <xdr:cxnSp macro="">
      <xdr:nvCxnSpPr>
        <xdr:cNvPr id="90" name="直線コネクタ 89"/>
        <xdr:cNvCxnSpPr/>
      </xdr:nvCxnSpPr>
      <xdr:spPr>
        <a:xfrm>
          <a:off x="1765300" y="57467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13352</xdr:rowOff>
    </xdr:from>
    <xdr:ext cx="405111" cy="259045"/>
    <xdr:sp macro="" textlink="">
      <xdr:nvSpPr>
        <xdr:cNvPr id="95" name="n_1mainValue有形固定資産減価償却率"/>
        <xdr:cNvSpPr txBox="1"/>
      </xdr:nvSpPr>
      <xdr:spPr>
        <a:xfrm>
          <a:off x="3836044" y="584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16950</xdr:rowOff>
    </xdr:from>
    <xdr:ext cx="405111" cy="259045"/>
    <xdr:sp macro="" textlink="">
      <xdr:nvSpPr>
        <xdr:cNvPr id="96" name="n_2mainValue有形固定資産減価償却率"/>
        <xdr:cNvSpPr txBox="1"/>
      </xdr:nvSpPr>
      <xdr:spPr>
        <a:xfrm>
          <a:off x="3086744" y="58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166810</xdr:rowOff>
    </xdr:from>
    <xdr:ext cx="405111" cy="259045"/>
    <xdr:sp macro="" textlink="">
      <xdr:nvSpPr>
        <xdr:cNvPr id="97" name="n_3mainValue有形固定資産減価償却率"/>
        <xdr:cNvSpPr txBox="1"/>
      </xdr:nvSpPr>
      <xdr:spPr>
        <a:xfrm>
          <a:off x="2324744" y="582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130827</xdr:rowOff>
    </xdr:from>
    <xdr:ext cx="405111" cy="259045"/>
    <xdr:sp macro="" textlink="">
      <xdr:nvSpPr>
        <xdr:cNvPr id="98" name="n_4mainValue有形固定資産減価償却率"/>
        <xdr:cNvSpPr txBox="1"/>
      </xdr:nvSpPr>
      <xdr:spPr>
        <a:xfrm>
          <a:off x="1562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債務償還比率は、類似団体内平均値を下回っている。通常債の借入を毎年度原則</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以下に抑制するほか、普通交付税等の財政支援がある起債制度を活用するなど、より有利な資金の確保に努めている。また、債務負担行為については、土地開発公社に係る用地の買戻しを毎年度計画的に行っていることなどから、減少傾向にある。</a:t>
          </a:r>
        </a:p>
        <a:p>
          <a:r>
            <a:rPr kumimoji="1" lang="ja-JP" altLang="en-US" sz="1100">
              <a:latin typeface="ＭＳ Ｐゴシック" panose="020B0600070205080204" pitchFamily="50" charset="-128"/>
              <a:ea typeface="ＭＳ Ｐゴシック" panose="020B0600070205080204" pitchFamily="50" charset="-128"/>
            </a:rPr>
            <a:t>　今後も市債等の残高減少に取り組み、将来の財政硬直化の回避に努めていく。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4489903"/>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0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01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4846300" y="519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2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54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54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542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544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64943</xdr:rowOff>
    </xdr:from>
    <xdr:to>
      <xdr:col>76</xdr:col>
      <xdr:colOff>73025</xdr:colOff>
      <xdr:row>29</xdr:row>
      <xdr:rowOff>166543</xdr:rowOff>
    </xdr:to>
    <xdr:sp macro="" textlink="">
      <xdr:nvSpPr>
        <xdr:cNvPr id="145" name="楕円 144"/>
        <xdr:cNvSpPr/>
      </xdr:nvSpPr>
      <xdr:spPr>
        <a:xfrm>
          <a:off x="14744700" y="50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87820</xdr:rowOff>
    </xdr:from>
    <xdr:ext cx="469744" cy="259045"/>
    <xdr:sp macro="" textlink="">
      <xdr:nvSpPr>
        <xdr:cNvPr id="146" name="債務償還比率該当値テキスト"/>
        <xdr:cNvSpPr txBox="1"/>
      </xdr:nvSpPr>
      <xdr:spPr>
        <a:xfrm>
          <a:off x="14846300" y="488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30743</xdr:rowOff>
    </xdr:from>
    <xdr:to>
      <xdr:col>72</xdr:col>
      <xdr:colOff>123825</xdr:colOff>
      <xdr:row>30</xdr:row>
      <xdr:rowOff>132343</xdr:rowOff>
    </xdr:to>
    <xdr:sp macro="" textlink="">
      <xdr:nvSpPr>
        <xdr:cNvPr id="147" name="楕円 146"/>
        <xdr:cNvSpPr/>
      </xdr:nvSpPr>
      <xdr:spPr>
        <a:xfrm>
          <a:off x="14033500" y="51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115743</xdr:rowOff>
    </xdr:from>
    <xdr:to>
      <xdr:col>76</xdr:col>
      <xdr:colOff>22225</xdr:colOff>
      <xdr:row>30</xdr:row>
      <xdr:rowOff>81543</xdr:rowOff>
    </xdr:to>
    <xdr:cxnSp macro="">
      <xdr:nvCxnSpPr>
        <xdr:cNvPr id="148" name="直線コネクタ 147"/>
        <xdr:cNvCxnSpPr/>
      </xdr:nvCxnSpPr>
      <xdr:spPr>
        <a:xfrm flipV="1">
          <a:off x="14084300" y="5087793"/>
          <a:ext cx="711200" cy="1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42309</xdr:rowOff>
    </xdr:from>
    <xdr:to>
      <xdr:col>68</xdr:col>
      <xdr:colOff>123825</xdr:colOff>
      <xdr:row>30</xdr:row>
      <xdr:rowOff>143909</xdr:rowOff>
    </xdr:to>
    <xdr:sp macro="" textlink="">
      <xdr:nvSpPr>
        <xdr:cNvPr id="149" name="楕円 148"/>
        <xdr:cNvSpPr/>
      </xdr:nvSpPr>
      <xdr:spPr>
        <a:xfrm>
          <a:off x="13271500" y="51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81543</xdr:rowOff>
    </xdr:from>
    <xdr:to>
      <xdr:col>72</xdr:col>
      <xdr:colOff>73025</xdr:colOff>
      <xdr:row>30</xdr:row>
      <xdr:rowOff>93109</xdr:rowOff>
    </xdr:to>
    <xdr:cxnSp macro="">
      <xdr:nvCxnSpPr>
        <xdr:cNvPr id="150" name="直線コネクタ 149"/>
        <xdr:cNvCxnSpPr/>
      </xdr:nvCxnSpPr>
      <xdr:spPr>
        <a:xfrm flipV="1">
          <a:off x="13322300" y="5225043"/>
          <a:ext cx="762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75157</xdr:rowOff>
    </xdr:from>
    <xdr:to>
      <xdr:col>64</xdr:col>
      <xdr:colOff>123825</xdr:colOff>
      <xdr:row>31</xdr:row>
      <xdr:rowOff>5307</xdr:rowOff>
    </xdr:to>
    <xdr:sp macro="" textlink="">
      <xdr:nvSpPr>
        <xdr:cNvPr id="151" name="楕円 150"/>
        <xdr:cNvSpPr/>
      </xdr:nvSpPr>
      <xdr:spPr>
        <a:xfrm>
          <a:off x="12509500" y="52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93109</xdr:rowOff>
    </xdr:from>
    <xdr:to>
      <xdr:col>68</xdr:col>
      <xdr:colOff>73025</xdr:colOff>
      <xdr:row>30</xdr:row>
      <xdr:rowOff>125957</xdr:rowOff>
    </xdr:to>
    <xdr:cxnSp macro="">
      <xdr:nvCxnSpPr>
        <xdr:cNvPr id="152" name="直線コネクタ 151"/>
        <xdr:cNvCxnSpPr/>
      </xdr:nvCxnSpPr>
      <xdr:spPr>
        <a:xfrm flipV="1">
          <a:off x="12560300" y="5236609"/>
          <a:ext cx="762000" cy="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157045</xdr:rowOff>
    </xdr:from>
    <xdr:to>
      <xdr:col>60</xdr:col>
      <xdr:colOff>123825</xdr:colOff>
      <xdr:row>31</xdr:row>
      <xdr:rowOff>87195</xdr:rowOff>
    </xdr:to>
    <xdr:sp macro="" textlink="">
      <xdr:nvSpPr>
        <xdr:cNvPr id="153" name="楕円 152"/>
        <xdr:cNvSpPr/>
      </xdr:nvSpPr>
      <xdr:spPr>
        <a:xfrm>
          <a:off x="11747500" y="53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125957</xdr:rowOff>
    </xdr:from>
    <xdr:to>
      <xdr:col>64</xdr:col>
      <xdr:colOff>73025</xdr:colOff>
      <xdr:row>31</xdr:row>
      <xdr:rowOff>36395</xdr:rowOff>
    </xdr:to>
    <xdr:cxnSp macro="">
      <xdr:nvCxnSpPr>
        <xdr:cNvPr id="154" name="直線コネクタ 153"/>
        <xdr:cNvCxnSpPr/>
      </xdr:nvCxnSpPr>
      <xdr:spPr>
        <a:xfrm flipV="1">
          <a:off x="11798300" y="5269457"/>
          <a:ext cx="762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3836727" y="55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6" name="n_2aveValue債務償還比率"/>
        <xdr:cNvSpPr txBox="1"/>
      </xdr:nvSpPr>
      <xdr:spPr>
        <a:xfrm>
          <a:off x="13087427" y="555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2325427" y="55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xdr:cNvSpPr txBox="1"/>
      </xdr:nvSpPr>
      <xdr:spPr>
        <a:xfrm>
          <a:off x="11563427" y="554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148870</xdr:rowOff>
    </xdr:from>
    <xdr:ext cx="469744" cy="259045"/>
    <xdr:sp macro="" textlink="">
      <xdr:nvSpPr>
        <xdr:cNvPr id="159" name="n_1mainValue債務償還比率"/>
        <xdr:cNvSpPr txBox="1"/>
      </xdr:nvSpPr>
      <xdr:spPr>
        <a:xfrm>
          <a:off x="13836727" y="49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160436</xdr:rowOff>
    </xdr:from>
    <xdr:ext cx="469744" cy="259045"/>
    <xdr:sp macro="" textlink="">
      <xdr:nvSpPr>
        <xdr:cNvPr id="160" name="n_2mainValue債務償還比率"/>
        <xdr:cNvSpPr txBox="1"/>
      </xdr:nvSpPr>
      <xdr:spPr>
        <a:xfrm>
          <a:off x="13087427" y="49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21834</xdr:rowOff>
    </xdr:from>
    <xdr:ext cx="469744" cy="259045"/>
    <xdr:sp macro="" textlink="">
      <xdr:nvSpPr>
        <xdr:cNvPr id="161" name="n_3mainValue債務償還比率"/>
        <xdr:cNvSpPr txBox="1"/>
      </xdr:nvSpPr>
      <xdr:spPr>
        <a:xfrm>
          <a:off x="12325427" y="49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103722</xdr:rowOff>
    </xdr:from>
    <xdr:ext cx="469744" cy="259045"/>
    <xdr:sp macro="" textlink="">
      <xdr:nvSpPr>
        <xdr:cNvPr id="162" name="n_4mainValue債務償還比率"/>
        <xdr:cNvSpPr txBox="1"/>
      </xdr:nvSpPr>
      <xdr:spPr>
        <a:xfrm>
          <a:off x="11563427" y="50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345,047
337,919
60.24
134,371,610
122,931,500
11,369,318
66,537,411
85,276,217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91694</xdr:rowOff>
    </xdr:from>
    <xdr:to>
      <xdr:col>24</xdr:col>
      <xdr:colOff>114300</xdr:colOff>
      <xdr:row>36</xdr:row>
      <xdr:rowOff>21844</xdr:rowOff>
    </xdr:to>
    <xdr:sp macro="" textlink="">
      <xdr:nvSpPr>
        <xdr:cNvPr id="71" name="楕円 70"/>
        <xdr:cNvSpPr/>
      </xdr:nvSpPr>
      <xdr:spPr>
        <a:xfrm>
          <a:off x="4584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114571</xdr:rowOff>
    </xdr:from>
    <xdr:ext cx="405111" cy="259045"/>
    <xdr:sp macro="" textlink="">
      <xdr:nvSpPr>
        <xdr:cNvPr id="72" name="【道路】&#10;有形固定資産減価償却率該当値テキスト"/>
        <xdr:cNvSpPr txBox="1"/>
      </xdr:nvSpPr>
      <xdr:spPr>
        <a:xfrm>
          <a:off x="4673600" y="59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xdr:rowOff>
    </xdr:from>
    <xdr:to>
      <xdr:col>20</xdr:col>
      <xdr:colOff>38100</xdr:colOff>
      <xdr:row>35</xdr:row>
      <xdr:rowOff>117856</xdr:rowOff>
    </xdr:to>
    <xdr:sp macro="" textlink="">
      <xdr:nvSpPr>
        <xdr:cNvPr id="73" name="楕円 72"/>
        <xdr:cNvSpPr/>
      </xdr:nvSpPr>
      <xdr:spPr>
        <a:xfrm>
          <a:off x="3746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67056</xdr:rowOff>
    </xdr:from>
    <xdr:to>
      <xdr:col>24</xdr:col>
      <xdr:colOff>63500</xdr:colOff>
      <xdr:row>35</xdr:row>
      <xdr:rowOff>142494</xdr:rowOff>
    </xdr:to>
    <xdr:cxnSp macro="">
      <xdr:nvCxnSpPr>
        <xdr:cNvPr id="74" name="直線コネクタ 73"/>
        <xdr:cNvCxnSpPr/>
      </xdr:nvCxnSpPr>
      <xdr:spPr>
        <a:xfrm>
          <a:off x="3797300" y="606780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84836</xdr:rowOff>
    </xdr:from>
    <xdr:to>
      <xdr:col>15</xdr:col>
      <xdr:colOff>101600</xdr:colOff>
      <xdr:row>35</xdr:row>
      <xdr:rowOff>14986</xdr:rowOff>
    </xdr:to>
    <xdr:sp macro="" textlink="">
      <xdr:nvSpPr>
        <xdr:cNvPr id="75" name="楕円 74"/>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135636</xdr:rowOff>
    </xdr:from>
    <xdr:to>
      <xdr:col>19</xdr:col>
      <xdr:colOff>177800</xdr:colOff>
      <xdr:row>35</xdr:row>
      <xdr:rowOff>67056</xdr:rowOff>
    </xdr:to>
    <xdr:cxnSp macro="">
      <xdr:nvCxnSpPr>
        <xdr:cNvPr id="76" name="直線コネクタ 75"/>
        <xdr:cNvCxnSpPr/>
      </xdr:nvCxnSpPr>
      <xdr:spPr>
        <a:xfrm>
          <a:off x="2908300" y="596493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107696</xdr:rowOff>
    </xdr:from>
    <xdr:to>
      <xdr:col>10</xdr:col>
      <xdr:colOff>165100</xdr:colOff>
      <xdr:row>34</xdr:row>
      <xdr:rowOff>37846</xdr:rowOff>
    </xdr:to>
    <xdr:sp macro="" textlink="">
      <xdr:nvSpPr>
        <xdr:cNvPr id="77" name="楕円 76"/>
        <xdr:cNvSpPr/>
      </xdr:nvSpPr>
      <xdr:spPr>
        <a:xfrm>
          <a:off x="1968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158496</xdr:rowOff>
    </xdr:from>
    <xdr:to>
      <xdr:col>15</xdr:col>
      <xdr:colOff>50800</xdr:colOff>
      <xdr:row>34</xdr:row>
      <xdr:rowOff>135636</xdr:rowOff>
    </xdr:to>
    <xdr:cxnSp macro="">
      <xdr:nvCxnSpPr>
        <xdr:cNvPr id="78" name="直線コネクタ 77"/>
        <xdr:cNvCxnSpPr/>
      </xdr:nvCxnSpPr>
      <xdr:spPr>
        <a:xfrm>
          <a:off x="2019300" y="581634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153416</xdr:rowOff>
    </xdr:from>
    <xdr:to>
      <xdr:col>6</xdr:col>
      <xdr:colOff>38100</xdr:colOff>
      <xdr:row>34</xdr:row>
      <xdr:rowOff>83566</xdr:rowOff>
    </xdr:to>
    <xdr:sp macro="" textlink="">
      <xdr:nvSpPr>
        <xdr:cNvPr id="79" name="楕円 78"/>
        <xdr:cNvSpPr/>
      </xdr:nvSpPr>
      <xdr:spPr>
        <a:xfrm>
          <a:off x="107950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158496</xdr:rowOff>
    </xdr:from>
    <xdr:to>
      <xdr:col>10</xdr:col>
      <xdr:colOff>114300</xdr:colOff>
      <xdr:row>34</xdr:row>
      <xdr:rowOff>32766</xdr:rowOff>
    </xdr:to>
    <xdr:cxnSp macro="">
      <xdr:nvCxnSpPr>
        <xdr:cNvPr id="80" name="直線コネクタ 79"/>
        <xdr:cNvCxnSpPr/>
      </xdr:nvCxnSpPr>
      <xdr:spPr>
        <a:xfrm flipV="1">
          <a:off x="1130300" y="58163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134383</xdr:rowOff>
    </xdr:from>
    <xdr:ext cx="405111" cy="259045"/>
    <xdr:sp macro="" textlink="">
      <xdr:nvSpPr>
        <xdr:cNvPr id="85" name="n_1mainValue【道路】&#10;有形固定資産減価償却率"/>
        <xdr:cNvSpPr txBox="1"/>
      </xdr:nvSpPr>
      <xdr:spPr>
        <a:xfrm>
          <a:off x="3582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31513</xdr:rowOff>
    </xdr:from>
    <xdr:ext cx="405111" cy="259045"/>
    <xdr:sp macro="" textlink="">
      <xdr:nvSpPr>
        <xdr:cNvPr id="86" name="n_2mainValue【道路】&#10;有形固定資産減価償却率"/>
        <xdr:cNvSpPr txBox="1"/>
      </xdr:nvSpPr>
      <xdr:spPr>
        <a:xfrm>
          <a:off x="2705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54373</xdr:rowOff>
    </xdr:from>
    <xdr:ext cx="405111" cy="259045"/>
    <xdr:sp macro="" textlink="">
      <xdr:nvSpPr>
        <xdr:cNvPr id="87" name="n_3mainValue【道路】&#10;有形固定資産減価償却率"/>
        <xdr:cNvSpPr txBox="1"/>
      </xdr:nvSpPr>
      <xdr:spPr>
        <a:xfrm>
          <a:off x="1816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100093</xdr:rowOff>
    </xdr:from>
    <xdr:ext cx="405111" cy="259045"/>
    <xdr:sp macro="" textlink="">
      <xdr:nvSpPr>
        <xdr:cNvPr id="88" name="n_4mainValue【道路】&#10;有形固定資産減価償却率"/>
        <xdr:cNvSpPr txBox="1"/>
      </xdr:nvSpPr>
      <xdr:spPr>
        <a:xfrm>
          <a:off x="927744"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112496</xdr:rowOff>
    </xdr:from>
    <xdr:to>
      <xdr:col>55</xdr:col>
      <xdr:colOff>50800</xdr:colOff>
      <xdr:row>42</xdr:row>
      <xdr:rowOff>42646</xdr:rowOff>
    </xdr:to>
    <xdr:sp macro="" textlink="">
      <xdr:nvSpPr>
        <xdr:cNvPr id="128" name="楕円 127"/>
        <xdr:cNvSpPr/>
      </xdr:nvSpPr>
      <xdr:spPr>
        <a:xfrm>
          <a:off x="10426700" y="71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112623</xdr:rowOff>
    </xdr:from>
    <xdr:to>
      <xdr:col>50</xdr:col>
      <xdr:colOff>165100</xdr:colOff>
      <xdr:row>42</xdr:row>
      <xdr:rowOff>42773</xdr:rowOff>
    </xdr:to>
    <xdr:sp macro="" textlink="">
      <xdr:nvSpPr>
        <xdr:cNvPr id="130" name="楕円 129"/>
        <xdr:cNvSpPr/>
      </xdr:nvSpPr>
      <xdr:spPr>
        <a:xfrm>
          <a:off x="9588500" y="71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163296</xdr:rowOff>
    </xdr:from>
    <xdr:to>
      <xdr:col>55</xdr:col>
      <xdr:colOff>0</xdr:colOff>
      <xdr:row>41</xdr:row>
      <xdr:rowOff>163423</xdr:rowOff>
    </xdr:to>
    <xdr:cxnSp macro="">
      <xdr:nvCxnSpPr>
        <xdr:cNvPr id="131" name="直線コネクタ 130"/>
        <xdr:cNvCxnSpPr/>
      </xdr:nvCxnSpPr>
      <xdr:spPr>
        <a:xfrm flipV="1">
          <a:off x="9639300" y="719274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112509</xdr:rowOff>
    </xdr:from>
    <xdr:to>
      <xdr:col>46</xdr:col>
      <xdr:colOff>38100</xdr:colOff>
      <xdr:row>42</xdr:row>
      <xdr:rowOff>42659</xdr:rowOff>
    </xdr:to>
    <xdr:sp macro="" textlink="">
      <xdr:nvSpPr>
        <xdr:cNvPr id="132" name="楕円 131"/>
        <xdr:cNvSpPr/>
      </xdr:nvSpPr>
      <xdr:spPr>
        <a:xfrm>
          <a:off x="8699500" y="71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163309</xdr:rowOff>
    </xdr:from>
    <xdr:to>
      <xdr:col>50</xdr:col>
      <xdr:colOff>114300</xdr:colOff>
      <xdr:row>41</xdr:row>
      <xdr:rowOff>163423</xdr:rowOff>
    </xdr:to>
    <xdr:cxnSp macro="">
      <xdr:nvCxnSpPr>
        <xdr:cNvPr id="133" name="直線コネクタ 132"/>
        <xdr:cNvCxnSpPr/>
      </xdr:nvCxnSpPr>
      <xdr:spPr>
        <a:xfrm>
          <a:off x="8750300" y="719275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112382</xdr:rowOff>
    </xdr:from>
    <xdr:to>
      <xdr:col>41</xdr:col>
      <xdr:colOff>101600</xdr:colOff>
      <xdr:row>42</xdr:row>
      <xdr:rowOff>42532</xdr:rowOff>
    </xdr:to>
    <xdr:sp macro="" textlink="">
      <xdr:nvSpPr>
        <xdr:cNvPr id="134" name="楕円 133"/>
        <xdr:cNvSpPr/>
      </xdr:nvSpPr>
      <xdr:spPr>
        <a:xfrm>
          <a:off x="7810500" y="71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163182</xdr:rowOff>
    </xdr:from>
    <xdr:to>
      <xdr:col>45</xdr:col>
      <xdr:colOff>177800</xdr:colOff>
      <xdr:row>41</xdr:row>
      <xdr:rowOff>163309</xdr:rowOff>
    </xdr:to>
    <xdr:cxnSp macro="">
      <xdr:nvCxnSpPr>
        <xdr:cNvPr id="135" name="直線コネクタ 134"/>
        <xdr:cNvCxnSpPr/>
      </xdr:nvCxnSpPr>
      <xdr:spPr>
        <a:xfrm>
          <a:off x="7861300" y="719263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112243</xdr:rowOff>
    </xdr:from>
    <xdr:to>
      <xdr:col>36</xdr:col>
      <xdr:colOff>165100</xdr:colOff>
      <xdr:row>42</xdr:row>
      <xdr:rowOff>42393</xdr:rowOff>
    </xdr:to>
    <xdr:sp macro="" textlink="">
      <xdr:nvSpPr>
        <xdr:cNvPr id="136" name="楕円 135"/>
        <xdr:cNvSpPr/>
      </xdr:nvSpPr>
      <xdr:spPr>
        <a:xfrm>
          <a:off x="6921500" y="71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163043</xdr:rowOff>
    </xdr:from>
    <xdr:to>
      <xdr:col>41</xdr:col>
      <xdr:colOff>50800</xdr:colOff>
      <xdr:row>41</xdr:row>
      <xdr:rowOff>163182</xdr:rowOff>
    </xdr:to>
    <xdr:cxnSp macro="">
      <xdr:nvCxnSpPr>
        <xdr:cNvPr id="137" name="直線コネクタ 136"/>
        <xdr:cNvCxnSpPr/>
      </xdr:nvCxnSpPr>
      <xdr:spPr>
        <a:xfrm>
          <a:off x="6972300" y="719249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33900</xdr:rowOff>
    </xdr:from>
    <xdr:ext cx="469744" cy="259045"/>
    <xdr:sp macro="" textlink="">
      <xdr:nvSpPr>
        <xdr:cNvPr id="142" name="n_1mainValue【道路】&#10;一人当たり延長"/>
        <xdr:cNvSpPr txBox="1"/>
      </xdr:nvSpPr>
      <xdr:spPr>
        <a:xfrm>
          <a:off x="9391727" y="72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33786</xdr:rowOff>
    </xdr:from>
    <xdr:ext cx="469744" cy="259045"/>
    <xdr:sp macro="" textlink="">
      <xdr:nvSpPr>
        <xdr:cNvPr id="143" name="n_2mainValue【道路】&#10;一人当たり延長"/>
        <xdr:cNvSpPr txBox="1"/>
      </xdr:nvSpPr>
      <xdr:spPr>
        <a:xfrm>
          <a:off x="8515427" y="72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33659</xdr:rowOff>
    </xdr:from>
    <xdr:ext cx="469744" cy="259045"/>
    <xdr:sp macro="" textlink="">
      <xdr:nvSpPr>
        <xdr:cNvPr id="144" name="n_3mainValue【道路】&#10;一人当たり延長"/>
        <xdr:cNvSpPr txBox="1"/>
      </xdr:nvSpPr>
      <xdr:spPr>
        <a:xfrm>
          <a:off x="7626427" y="72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33520</xdr:rowOff>
    </xdr:from>
    <xdr:ext cx="469744" cy="259045"/>
    <xdr:sp macro="" textlink="">
      <xdr:nvSpPr>
        <xdr:cNvPr id="145" name="n_4mainValue【道路】&#10;一人当たり延長"/>
        <xdr:cNvSpPr txBox="1"/>
      </xdr:nvSpPr>
      <xdr:spPr>
        <a:xfrm>
          <a:off x="6737427" y="72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87" name="楕円 186"/>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148426</xdr:rowOff>
    </xdr:from>
    <xdr:ext cx="405111" cy="259045"/>
    <xdr:sp macro="" textlink="">
      <xdr:nvSpPr>
        <xdr:cNvPr id="188" name="【橋りょう・トンネル】&#10;有形固定資産減価償却率該当値テキスト"/>
        <xdr:cNvSpPr txBox="1"/>
      </xdr:nvSpPr>
      <xdr:spPr>
        <a:xfrm>
          <a:off x="4673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87993</xdr:rowOff>
    </xdr:from>
    <xdr:to>
      <xdr:col>20</xdr:col>
      <xdr:colOff>38100</xdr:colOff>
      <xdr:row>59</xdr:row>
      <xdr:rowOff>18143</xdr:rowOff>
    </xdr:to>
    <xdr:sp macro="" textlink="">
      <xdr:nvSpPr>
        <xdr:cNvPr id="189" name="楕円 188"/>
        <xdr:cNvSpPr/>
      </xdr:nvSpPr>
      <xdr:spPr>
        <a:xfrm>
          <a:off x="3746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138793</xdr:rowOff>
    </xdr:from>
    <xdr:to>
      <xdr:col>24</xdr:col>
      <xdr:colOff>63500</xdr:colOff>
      <xdr:row>59</xdr:row>
      <xdr:rowOff>4899</xdr:rowOff>
    </xdr:to>
    <xdr:cxnSp macro="">
      <xdr:nvCxnSpPr>
        <xdr:cNvPr id="190" name="直線コネクタ 189"/>
        <xdr:cNvCxnSpPr/>
      </xdr:nvCxnSpPr>
      <xdr:spPr>
        <a:xfrm>
          <a:off x="3797300" y="100828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91" name="楕円 190"/>
        <xdr:cNvSpPr/>
      </xdr:nvSpPr>
      <xdr:spPr>
        <a:xfrm>
          <a:off x="2857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58</xdr:row>
      <xdr:rowOff>138793</xdr:rowOff>
    </xdr:to>
    <xdr:cxnSp macro="">
      <xdr:nvCxnSpPr>
        <xdr:cNvPr id="192" name="直線コネクタ 191"/>
        <xdr:cNvCxnSpPr/>
      </xdr:nvCxnSpPr>
      <xdr:spPr>
        <a:xfrm>
          <a:off x="2908300" y="100551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55335</xdr:rowOff>
    </xdr:from>
    <xdr:to>
      <xdr:col>10</xdr:col>
      <xdr:colOff>165100</xdr:colOff>
      <xdr:row>58</xdr:row>
      <xdr:rowOff>156935</xdr:rowOff>
    </xdr:to>
    <xdr:sp macro="" textlink="">
      <xdr:nvSpPr>
        <xdr:cNvPr id="193" name="楕円 192"/>
        <xdr:cNvSpPr/>
      </xdr:nvSpPr>
      <xdr:spPr>
        <a:xfrm>
          <a:off x="1968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106135</xdr:rowOff>
    </xdr:from>
    <xdr:to>
      <xdr:col>15</xdr:col>
      <xdr:colOff>50800</xdr:colOff>
      <xdr:row>58</xdr:row>
      <xdr:rowOff>111034</xdr:rowOff>
    </xdr:to>
    <xdr:cxnSp macro="">
      <xdr:nvCxnSpPr>
        <xdr:cNvPr id="194" name="直線コネクタ 193"/>
        <xdr:cNvCxnSpPr/>
      </xdr:nvCxnSpPr>
      <xdr:spPr>
        <a:xfrm>
          <a:off x="2019300" y="100502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48804</xdr:rowOff>
    </xdr:from>
    <xdr:to>
      <xdr:col>6</xdr:col>
      <xdr:colOff>38100</xdr:colOff>
      <xdr:row>58</xdr:row>
      <xdr:rowOff>150404</xdr:rowOff>
    </xdr:to>
    <xdr:sp macro="" textlink="">
      <xdr:nvSpPr>
        <xdr:cNvPr id="195" name="楕円 194"/>
        <xdr:cNvSpPr/>
      </xdr:nvSpPr>
      <xdr:spPr>
        <a:xfrm>
          <a:off x="1079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99604</xdr:rowOff>
    </xdr:from>
    <xdr:to>
      <xdr:col>10</xdr:col>
      <xdr:colOff>114300</xdr:colOff>
      <xdr:row>58</xdr:row>
      <xdr:rowOff>106135</xdr:rowOff>
    </xdr:to>
    <xdr:cxnSp macro="">
      <xdr:nvCxnSpPr>
        <xdr:cNvPr id="196" name="直線コネクタ 195"/>
        <xdr:cNvCxnSpPr/>
      </xdr:nvCxnSpPr>
      <xdr:spPr>
        <a:xfrm>
          <a:off x="1130300" y="100437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34670</xdr:rowOff>
    </xdr:from>
    <xdr:ext cx="405111" cy="259045"/>
    <xdr:sp macro="" textlink="">
      <xdr:nvSpPr>
        <xdr:cNvPr id="201" name="n_1mainValue【橋りょう・トンネル】&#10;有形固定資産減価償却率"/>
        <xdr:cNvSpPr txBox="1"/>
      </xdr:nvSpPr>
      <xdr:spPr>
        <a:xfrm>
          <a:off x="35820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202" name="n_2mainValue【橋りょう・トンネル】&#10;有形固定資産減価償却率"/>
        <xdr:cNvSpPr txBox="1"/>
      </xdr:nvSpPr>
      <xdr:spPr>
        <a:xfrm>
          <a:off x="2705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2012</xdr:rowOff>
    </xdr:from>
    <xdr:ext cx="405111" cy="259045"/>
    <xdr:sp macro="" textlink="">
      <xdr:nvSpPr>
        <xdr:cNvPr id="203" name="n_3mainValue【橋りょう・トンネル】&#10;有形固定資産減価償却率"/>
        <xdr:cNvSpPr txBox="1"/>
      </xdr:nvSpPr>
      <xdr:spPr>
        <a:xfrm>
          <a:off x="1816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166931</xdr:rowOff>
    </xdr:from>
    <xdr:ext cx="405111" cy="259045"/>
    <xdr:sp macro="" textlink="">
      <xdr:nvSpPr>
        <xdr:cNvPr id="204" name="n_4mainValue【橋りょう・トンネル】&#10;有形固定資産減価償却率"/>
        <xdr:cNvSpPr txBox="1"/>
      </xdr:nvSpPr>
      <xdr:spPr>
        <a:xfrm>
          <a:off x="927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43810</xdr:rowOff>
    </xdr:from>
    <xdr:to>
      <xdr:col>55</xdr:col>
      <xdr:colOff>50800</xdr:colOff>
      <xdr:row>63</xdr:row>
      <xdr:rowOff>145410</xdr:rowOff>
    </xdr:to>
    <xdr:sp macro="" textlink="">
      <xdr:nvSpPr>
        <xdr:cNvPr id="244" name="楕円 243"/>
        <xdr:cNvSpPr/>
      </xdr:nvSpPr>
      <xdr:spPr>
        <a:xfrm>
          <a:off x="10426700" y="108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22237</xdr:rowOff>
    </xdr:from>
    <xdr:ext cx="534377" cy="259045"/>
    <xdr:sp macro="" textlink="">
      <xdr:nvSpPr>
        <xdr:cNvPr id="245" name="【橋りょう・トンネル】&#10;一人当たり有形固定資産（償却資産）額該当値テキスト"/>
        <xdr:cNvSpPr txBox="1"/>
      </xdr:nvSpPr>
      <xdr:spPr>
        <a:xfrm>
          <a:off x="10515600" y="108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51167</xdr:rowOff>
    </xdr:from>
    <xdr:to>
      <xdr:col>50</xdr:col>
      <xdr:colOff>165100</xdr:colOff>
      <xdr:row>63</xdr:row>
      <xdr:rowOff>152767</xdr:rowOff>
    </xdr:to>
    <xdr:sp macro="" textlink="">
      <xdr:nvSpPr>
        <xdr:cNvPr id="246" name="楕円 245"/>
        <xdr:cNvSpPr/>
      </xdr:nvSpPr>
      <xdr:spPr>
        <a:xfrm>
          <a:off x="9588500" y="108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94610</xdr:rowOff>
    </xdr:from>
    <xdr:to>
      <xdr:col>55</xdr:col>
      <xdr:colOff>0</xdr:colOff>
      <xdr:row>63</xdr:row>
      <xdr:rowOff>101967</xdr:rowOff>
    </xdr:to>
    <xdr:cxnSp macro="">
      <xdr:nvCxnSpPr>
        <xdr:cNvPr id="247" name="直線コネクタ 246"/>
        <xdr:cNvCxnSpPr/>
      </xdr:nvCxnSpPr>
      <xdr:spPr>
        <a:xfrm flipV="1">
          <a:off x="9639300" y="10895960"/>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50763</xdr:rowOff>
    </xdr:from>
    <xdr:to>
      <xdr:col>46</xdr:col>
      <xdr:colOff>38100</xdr:colOff>
      <xdr:row>63</xdr:row>
      <xdr:rowOff>152363</xdr:rowOff>
    </xdr:to>
    <xdr:sp macro="" textlink="">
      <xdr:nvSpPr>
        <xdr:cNvPr id="248" name="楕円 247"/>
        <xdr:cNvSpPr/>
      </xdr:nvSpPr>
      <xdr:spPr>
        <a:xfrm>
          <a:off x="8699500" y="108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101563</xdr:rowOff>
    </xdr:from>
    <xdr:to>
      <xdr:col>50</xdr:col>
      <xdr:colOff>114300</xdr:colOff>
      <xdr:row>63</xdr:row>
      <xdr:rowOff>101967</xdr:rowOff>
    </xdr:to>
    <xdr:cxnSp macro="">
      <xdr:nvCxnSpPr>
        <xdr:cNvPr id="249" name="直線コネクタ 248"/>
        <xdr:cNvCxnSpPr/>
      </xdr:nvCxnSpPr>
      <xdr:spPr>
        <a:xfrm>
          <a:off x="8750300" y="10902913"/>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55095</xdr:rowOff>
    </xdr:from>
    <xdr:to>
      <xdr:col>41</xdr:col>
      <xdr:colOff>101600</xdr:colOff>
      <xdr:row>63</xdr:row>
      <xdr:rowOff>156695</xdr:rowOff>
    </xdr:to>
    <xdr:sp macro="" textlink="">
      <xdr:nvSpPr>
        <xdr:cNvPr id="250" name="楕円 249"/>
        <xdr:cNvSpPr/>
      </xdr:nvSpPr>
      <xdr:spPr>
        <a:xfrm>
          <a:off x="7810500" y="10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101563</xdr:rowOff>
    </xdr:from>
    <xdr:to>
      <xdr:col>45</xdr:col>
      <xdr:colOff>177800</xdr:colOff>
      <xdr:row>63</xdr:row>
      <xdr:rowOff>105895</xdr:rowOff>
    </xdr:to>
    <xdr:cxnSp macro="">
      <xdr:nvCxnSpPr>
        <xdr:cNvPr id="251" name="直線コネクタ 250"/>
        <xdr:cNvCxnSpPr/>
      </xdr:nvCxnSpPr>
      <xdr:spPr>
        <a:xfrm flipV="1">
          <a:off x="7861300" y="10902913"/>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59058</xdr:rowOff>
    </xdr:from>
    <xdr:to>
      <xdr:col>36</xdr:col>
      <xdr:colOff>165100</xdr:colOff>
      <xdr:row>63</xdr:row>
      <xdr:rowOff>160658</xdr:rowOff>
    </xdr:to>
    <xdr:sp macro="" textlink="">
      <xdr:nvSpPr>
        <xdr:cNvPr id="252" name="楕円 251"/>
        <xdr:cNvSpPr/>
      </xdr:nvSpPr>
      <xdr:spPr>
        <a:xfrm>
          <a:off x="6921500" y="108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105895</xdr:rowOff>
    </xdr:from>
    <xdr:to>
      <xdr:col>41</xdr:col>
      <xdr:colOff>50800</xdr:colOff>
      <xdr:row>63</xdr:row>
      <xdr:rowOff>109858</xdr:rowOff>
    </xdr:to>
    <xdr:cxnSp macro="">
      <xdr:nvCxnSpPr>
        <xdr:cNvPr id="253" name="直線コネクタ 252"/>
        <xdr:cNvCxnSpPr/>
      </xdr:nvCxnSpPr>
      <xdr:spPr>
        <a:xfrm flipV="1">
          <a:off x="6972300" y="1090724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143894</xdr:rowOff>
    </xdr:from>
    <xdr:ext cx="534377" cy="259045"/>
    <xdr:sp macro="" textlink="">
      <xdr:nvSpPr>
        <xdr:cNvPr id="258" name="n_1mainValue【橋りょう・トンネル】&#10;一人当たり有形固定資産（償却資産）額"/>
        <xdr:cNvSpPr txBox="1"/>
      </xdr:nvSpPr>
      <xdr:spPr>
        <a:xfrm>
          <a:off x="9359411" y="109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143490</xdr:rowOff>
    </xdr:from>
    <xdr:ext cx="534377" cy="259045"/>
    <xdr:sp macro="" textlink="">
      <xdr:nvSpPr>
        <xdr:cNvPr id="259" name="n_2mainValue【橋りょう・トンネル】&#10;一人当たり有形固定資産（償却資産）額"/>
        <xdr:cNvSpPr txBox="1"/>
      </xdr:nvSpPr>
      <xdr:spPr>
        <a:xfrm>
          <a:off x="8483111" y="109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147822</xdr:rowOff>
    </xdr:from>
    <xdr:ext cx="534377" cy="259045"/>
    <xdr:sp macro="" textlink="">
      <xdr:nvSpPr>
        <xdr:cNvPr id="260" name="n_3mainValue【橋りょう・トンネル】&#10;一人当たり有形固定資産（償却資産）額"/>
        <xdr:cNvSpPr txBox="1"/>
      </xdr:nvSpPr>
      <xdr:spPr>
        <a:xfrm>
          <a:off x="7594111" y="10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151785</xdr:rowOff>
    </xdr:from>
    <xdr:ext cx="534377" cy="259045"/>
    <xdr:sp macro="" textlink="">
      <xdr:nvSpPr>
        <xdr:cNvPr id="261" name="n_4mainValue【橋りょう・トンネル】&#10;一人当たり有形固定資産（償却資産）額"/>
        <xdr:cNvSpPr txBox="1"/>
      </xdr:nvSpPr>
      <xdr:spPr>
        <a:xfrm>
          <a:off x="6705111" y="109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36286</xdr:rowOff>
    </xdr:from>
    <xdr:to>
      <xdr:col>24</xdr:col>
      <xdr:colOff>114300</xdr:colOff>
      <xdr:row>82</xdr:row>
      <xdr:rowOff>137886</xdr:rowOff>
    </xdr:to>
    <xdr:sp macro="" textlink="">
      <xdr:nvSpPr>
        <xdr:cNvPr id="304" name="楕円 303"/>
        <xdr:cNvSpPr/>
      </xdr:nvSpPr>
      <xdr:spPr>
        <a:xfrm>
          <a:off x="4584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59163</xdr:rowOff>
    </xdr:from>
    <xdr:ext cx="405111" cy="259045"/>
    <xdr:sp macro="" textlink="">
      <xdr:nvSpPr>
        <xdr:cNvPr id="305" name="【公営住宅】&#10;有形固定資産減価償却率該当値テキスト"/>
        <xdr:cNvSpPr txBox="1"/>
      </xdr:nvSpPr>
      <xdr:spPr>
        <a:xfrm>
          <a:off x="4673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6" name="楕円 305"/>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87086</xdr:rowOff>
    </xdr:to>
    <xdr:cxnSp macro="">
      <xdr:nvCxnSpPr>
        <xdr:cNvPr id="307" name="直線コネクタ 306"/>
        <xdr:cNvCxnSpPr/>
      </xdr:nvCxnSpPr>
      <xdr:spPr>
        <a:xfrm>
          <a:off x="3797300" y="140970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08" name="楕円 307"/>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38100</xdr:rowOff>
    </xdr:to>
    <xdr:cxnSp macro="">
      <xdr:nvCxnSpPr>
        <xdr:cNvPr id="309" name="直線コネクタ 308"/>
        <xdr:cNvCxnSpPr/>
      </xdr:nvCxnSpPr>
      <xdr:spPr>
        <a:xfrm>
          <a:off x="2908300" y="14048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10" name="楕円 309"/>
        <xdr:cNvSpPr/>
      </xdr:nvSpPr>
      <xdr:spPr>
        <a:xfrm>
          <a:off x="1968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108313</xdr:rowOff>
    </xdr:from>
    <xdr:to>
      <xdr:col>15</xdr:col>
      <xdr:colOff>50800</xdr:colOff>
      <xdr:row>81</xdr:row>
      <xdr:rowOff>160564</xdr:rowOff>
    </xdr:to>
    <xdr:cxnSp macro="">
      <xdr:nvCxnSpPr>
        <xdr:cNvPr id="311" name="直線コネクタ 310"/>
        <xdr:cNvCxnSpPr/>
      </xdr:nvCxnSpPr>
      <xdr:spPr>
        <a:xfrm>
          <a:off x="2019300" y="139957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xdr:rowOff>
    </xdr:from>
    <xdr:to>
      <xdr:col>6</xdr:col>
      <xdr:colOff>38100</xdr:colOff>
      <xdr:row>81</xdr:row>
      <xdr:rowOff>110127</xdr:rowOff>
    </xdr:to>
    <xdr:sp macro="" textlink="">
      <xdr:nvSpPr>
        <xdr:cNvPr id="312" name="楕円 311"/>
        <xdr:cNvSpPr/>
      </xdr:nvSpPr>
      <xdr:spPr>
        <a:xfrm>
          <a:off x="1079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59327</xdr:rowOff>
    </xdr:from>
    <xdr:to>
      <xdr:col>10</xdr:col>
      <xdr:colOff>114300</xdr:colOff>
      <xdr:row>81</xdr:row>
      <xdr:rowOff>108313</xdr:rowOff>
    </xdr:to>
    <xdr:cxnSp macro="">
      <xdr:nvCxnSpPr>
        <xdr:cNvPr id="313" name="直線コネクタ 312"/>
        <xdr:cNvCxnSpPr/>
      </xdr:nvCxnSpPr>
      <xdr:spPr>
        <a:xfrm>
          <a:off x="1130300" y="139467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8" name="n_1mainValue【公営住宅】&#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319" name="n_2mainValue【公営住宅】&#10;有形固定資産減価償却率"/>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0" name="n_3mainValue【公営住宅】&#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126654</xdr:rowOff>
    </xdr:from>
    <xdr:ext cx="405111" cy="259045"/>
    <xdr:sp macro="" textlink="">
      <xdr:nvSpPr>
        <xdr:cNvPr id="321" name="n_4mainValue【公営住宅】&#10;有形固定資産減価償却率"/>
        <xdr:cNvSpPr txBox="1"/>
      </xdr:nvSpPr>
      <xdr:spPr>
        <a:xfrm>
          <a:off x="927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37592</xdr:rowOff>
    </xdr:from>
    <xdr:to>
      <xdr:col>55</xdr:col>
      <xdr:colOff>50800</xdr:colOff>
      <xdr:row>86</xdr:row>
      <xdr:rowOff>139192</xdr:rowOff>
    </xdr:to>
    <xdr:sp macro="" textlink="">
      <xdr:nvSpPr>
        <xdr:cNvPr id="361" name="楕円 360"/>
        <xdr:cNvSpPr/>
      </xdr:nvSpPr>
      <xdr:spPr>
        <a:xfrm>
          <a:off x="10426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123969</xdr:rowOff>
    </xdr:from>
    <xdr:ext cx="469744" cy="259045"/>
    <xdr:sp macro="" textlink="">
      <xdr:nvSpPr>
        <xdr:cNvPr id="362" name="【公営住宅】&#10;一人当たり面積該当値テキスト"/>
        <xdr:cNvSpPr txBox="1"/>
      </xdr:nvSpPr>
      <xdr:spPr>
        <a:xfrm>
          <a:off x="10515600" y="14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37592</xdr:rowOff>
    </xdr:from>
    <xdr:to>
      <xdr:col>50</xdr:col>
      <xdr:colOff>165100</xdr:colOff>
      <xdr:row>86</xdr:row>
      <xdr:rowOff>139192</xdr:rowOff>
    </xdr:to>
    <xdr:sp macro="" textlink="">
      <xdr:nvSpPr>
        <xdr:cNvPr id="363" name="楕円 362"/>
        <xdr:cNvSpPr/>
      </xdr:nvSpPr>
      <xdr:spPr>
        <a:xfrm>
          <a:off x="9588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88392</xdr:rowOff>
    </xdr:from>
    <xdr:to>
      <xdr:col>55</xdr:col>
      <xdr:colOff>0</xdr:colOff>
      <xdr:row>86</xdr:row>
      <xdr:rowOff>88392</xdr:rowOff>
    </xdr:to>
    <xdr:cxnSp macro="">
      <xdr:nvCxnSpPr>
        <xdr:cNvPr id="364" name="直線コネクタ 363"/>
        <xdr:cNvCxnSpPr/>
      </xdr:nvCxnSpPr>
      <xdr:spPr>
        <a:xfrm>
          <a:off x="9639300" y="14833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5" name="楕円 364"/>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88392</xdr:rowOff>
    </xdr:to>
    <xdr:cxnSp macro="">
      <xdr:nvCxnSpPr>
        <xdr:cNvPr id="366" name="直線コネクタ 365"/>
        <xdr:cNvCxnSpPr/>
      </xdr:nvCxnSpPr>
      <xdr:spPr>
        <a:xfrm>
          <a:off x="8750300" y="148323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7" name="楕円 366"/>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68" name="直線コネクタ 367"/>
        <xdr:cNvCxnSpPr/>
      </xdr:nvCxnSpPr>
      <xdr:spPr>
        <a:xfrm>
          <a:off x="7861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69" name="楕円 368"/>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87630</xdr:rowOff>
    </xdr:to>
    <xdr:cxnSp macro="">
      <xdr:nvCxnSpPr>
        <xdr:cNvPr id="370" name="直線コネクタ 369"/>
        <xdr:cNvCxnSpPr/>
      </xdr:nvCxnSpPr>
      <xdr:spPr>
        <a:xfrm>
          <a:off x="6972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130319</xdr:rowOff>
    </xdr:from>
    <xdr:ext cx="469744" cy="259045"/>
    <xdr:sp macro="" textlink="">
      <xdr:nvSpPr>
        <xdr:cNvPr id="375" name="n_1mainValue【公営住宅】&#10;一人当たり面積"/>
        <xdr:cNvSpPr txBox="1"/>
      </xdr:nvSpPr>
      <xdr:spPr>
        <a:xfrm>
          <a:off x="93917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6" name="n_2mainValue【公営住宅】&#10;一人当たり面積"/>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7" name="n_3mainValue【公営住宅】&#10;一人当たり面積"/>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78" name="n_4mainValue【公営住宅】&#10;一人当たり面積"/>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75692</xdr:rowOff>
    </xdr:from>
    <xdr:to>
      <xdr:col>85</xdr:col>
      <xdr:colOff>177800</xdr:colOff>
      <xdr:row>40</xdr:row>
      <xdr:rowOff>5842</xdr:rowOff>
    </xdr:to>
    <xdr:sp macro="" textlink="">
      <xdr:nvSpPr>
        <xdr:cNvPr id="433" name="楕円 432"/>
        <xdr:cNvSpPr/>
      </xdr:nvSpPr>
      <xdr:spPr>
        <a:xfrm>
          <a:off x="16268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54119</xdr:rowOff>
    </xdr:from>
    <xdr:ext cx="405111" cy="259045"/>
    <xdr:sp macro="" textlink="">
      <xdr:nvSpPr>
        <xdr:cNvPr id="434" name="【認定こども園・幼稚園・保育所】&#10;有形固定資産減価償却率該当値テキスト"/>
        <xdr:cNvSpPr txBox="1"/>
      </xdr:nvSpPr>
      <xdr:spPr>
        <a:xfrm>
          <a:off x="16357600"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xdr:rowOff>
    </xdr:from>
    <xdr:to>
      <xdr:col>81</xdr:col>
      <xdr:colOff>101600</xdr:colOff>
      <xdr:row>39</xdr:row>
      <xdr:rowOff>117856</xdr:rowOff>
    </xdr:to>
    <xdr:sp macro="" textlink="">
      <xdr:nvSpPr>
        <xdr:cNvPr id="435" name="楕円 434"/>
        <xdr:cNvSpPr/>
      </xdr:nvSpPr>
      <xdr:spPr>
        <a:xfrm>
          <a:off x="15430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67056</xdr:rowOff>
    </xdr:from>
    <xdr:to>
      <xdr:col>85</xdr:col>
      <xdr:colOff>127000</xdr:colOff>
      <xdr:row>39</xdr:row>
      <xdr:rowOff>126492</xdr:rowOff>
    </xdr:to>
    <xdr:cxnSp macro="">
      <xdr:nvCxnSpPr>
        <xdr:cNvPr id="436" name="直線コネクタ 435"/>
        <xdr:cNvCxnSpPr/>
      </xdr:nvCxnSpPr>
      <xdr:spPr>
        <a:xfrm>
          <a:off x="15481300" y="67536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137414</xdr:rowOff>
    </xdr:from>
    <xdr:to>
      <xdr:col>76</xdr:col>
      <xdr:colOff>165100</xdr:colOff>
      <xdr:row>40</xdr:row>
      <xdr:rowOff>67564</xdr:rowOff>
    </xdr:to>
    <xdr:sp macro="" textlink="">
      <xdr:nvSpPr>
        <xdr:cNvPr id="437" name="楕円 436"/>
        <xdr:cNvSpPr/>
      </xdr:nvSpPr>
      <xdr:spPr>
        <a:xfrm>
          <a:off x="1454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67056</xdr:rowOff>
    </xdr:from>
    <xdr:to>
      <xdr:col>81</xdr:col>
      <xdr:colOff>50800</xdr:colOff>
      <xdr:row>40</xdr:row>
      <xdr:rowOff>16764</xdr:rowOff>
    </xdr:to>
    <xdr:cxnSp macro="">
      <xdr:nvCxnSpPr>
        <xdr:cNvPr id="438" name="直線コネクタ 437"/>
        <xdr:cNvCxnSpPr/>
      </xdr:nvCxnSpPr>
      <xdr:spPr>
        <a:xfrm flipV="1">
          <a:off x="14592300" y="675360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96266</xdr:rowOff>
    </xdr:from>
    <xdr:to>
      <xdr:col>72</xdr:col>
      <xdr:colOff>38100</xdr:colOff>
      <xdr:row>40</xdr:row>
      <xdr:rowOff>26416</xdr:rowOff>
    </xdr:to>
    <xdr:sp macro="" textlink="">
      <xdr:nvSpPr>
        <xdr:cNvPr id="439" name="楕円 438"/>
        <xdr:cNvSpPr/>
      </xdr:nvSpPr>
      <xdr:spPr>
        <a:xfrm>
          <a:off x="1365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147066</xdr:rowOff>
    </xdr:from>
    <xdr:to>
      <xdr:col>76</xdr:col>
      <xdr:colOff>114300</xdr:colOff>
      <xdr:row>40</xdr:row>
      <xdr:rowOff>16764</xdr:rowOff>
    </xdr:to>
    <xdr:cxnSp macro="">
      <xdr:nvCxnSpPr>
        <xdr:cNvPr id="440" name="直線コネクタ 439"/>
        <xdr:cNvCxnSpPr/>
      </xdr:nvCxnSpPr>
      <xdr:spPr>
        <a:xfrm>
          <a:off x="13703300" y="6833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20828</xdr:rowOff>
    </xdr:from>
    <xdr:to>
      <xdr:col>67</xdr:col>
      <xdr:colOff>101600</xdr:colOff>
      <xdr:row>39</xdr:row>
      <xdr:rowOff>122428</xdr:rowOff>
    </xdr:to>
    <xdr:sp macro="" textlink="">
      <xdr:nvSpPr>
        <xdr:cNvPr id="441" name="楕円 440"/>
        <xdr:cNvSpPr/>
      </xdr:nvSpPr>
      <xdr:spPr>
        <a:xfrm>
          <a:off x="12763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71628</xdr:rowOff>
    </xdr:from>
    <xdr:to>
      <xdr:col>71</xdr:col>
      <xdr:colOff>177800</xdr:colOff>
      <xdr:row>39</xdr:row>
      <xdr:rowOff>147066</xdr:rowOff>
    </xdr:to>
    <xdr:cxnSp macro="">
      <xdr:nvCxnSpPr>
        <xdr:cNvPr id="442" name="直線コネクタ 441"/>
        <xdr:cNvCxnSpPr/>
      </xdr:nvCxnSpPr>
      <xdr:spPr>
        <a:xfrm>
          <a:off x="12814300" y="675817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108983</xdr:rowOff>
    </xdr:from>
    <xdr:ext cx="405111" cy="259045"/>
    <xdr:sp macro="" textlink="">
      <xdr:nvSpPr>
        <xdr:cNvPr id="447" name="n_1mainValue【認定こども園・幼稚園・保育所】&#10;有形固定資産減価償却率"/>
        <xdr:cNvSpPr txBox="1"/>
      </xdr:nvSpPr>
      <xdr:spPr>
        <a:xfrm>
          <a:off x="15266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58691</xdr:rowOff>
    </xdr:from>
    <xdr:ext cx="405111" cy="259045"/>
    <xdr:sp macro="" textlink="">
      <xdr:nvSpPr>
        <xdr:cNvPr id="448" name="n_2mainValue【認定こども園・幼稚園・保育所】&#10;有形固定資産減価償却率"/>
        <xdr:cNvSpPr txBox="1"/>
      </xdr:nvSpPr>
      <xdr:spPr>
        <a:xfrm>
          <a:off x="14389744"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17543</xdr:rowOff>
    </xdr:from>
    <xdr:ext cx="405111" cy="259045"/>
    <xdr:sp macro="" textlink="">
      <xdr:nvSpPr>
        <xdr:cNvPr id="449" name="n_3mainValue【認定こども園・幼稚園・保育所】&#10;有形固定資産減価償却率"/>
        <xdr:cNvSpPr txBox="1"/>
      </xdr:nvSpPr>
      <xdr:spPr>
        <a:xfrm>
          <a:off x="135007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113555</xdr:rowOff>
    </xdr:from>
    <xdr:ext cx="405111" cy="259045"/>
    <xdr:sp macro="" textlink="">
      <xdr:nvSpPr>
        <xdr:cNvPr id="450" name="n_4mainValue【認定こども園・幼稚園・保育所】&#10;有形固定資産減価償却率"/>
        <xdr:cNvSpPr txBox="1"/>
      </xdr:nvSpPr>
      <xdr:spPr>
        <a:xfrm>
          <a:off x="12611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90" name="楕円 489"/>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91"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2" name="楕円 491"/>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99060</xdr:rowOff>
    </xdr:to>
    <xdr:cxnSp macro="">
      <xdr:nvCxnSpPr>
        <xdr:cNvPr id="493" name="直線コネクタ 492"/>
        <xdr:cNvCxnSpPr/>
      </xdr:nvCxnSpPr>
      <xdr:spPr>
        <a:xfrm>
          <a:off x="21323300" y="694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4" name="楕円 493"/>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95" name="直線コネクタ 494"/>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6" name="楕円 495"/>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99060</xdr:rowOff>
    </xdr:to>
    <xdr:cxnSp macro="">
      <xdr:nvCxnSpPr>
        <xdr:cNvPr id="497" name="直線コネクタ 496"/>
        <xdr:cNvCxnSpPr/>
      </xdr:nvCxnSpPr>
      <xdr:spPr>
        <a:xfrm flipV="1">
          <a:off x="19545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498" name="楕円 497"/>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99060</xdr:rowOff>
    </xdr:to>
    <xdr:cxnSp macro="">
      <xdr:nvCxnSpPr>
        <xdr:cNvPr id="499" name="直線コネクタ 498"/>
        <xdr:cNvCxnSpPr/>
      </xdr:nvCxnSpPr>
      <xdr:spPr>
        <a:xfrm>
          <a:off x="18656300" y="6941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4"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5"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6"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507" name="n_4mainValue【認定こども園・幼稚園・保育所】&#10;一人当たり面積"/>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126365</xdr:rowOff>
    </xdr:from>
    <xdr:to>
      <xdr:col>85</xdr:col>
      <xdr:colOff>177800</xdr:colOff>
      <xdr:row>62</xdr:row>
      <xdr:rowOff>56515</xdr:rowOff>
    </xdr:to>
    <xdr:sp macro="" textlink="">
      <xdr:nvSpPr>
        <xdr:cNvPr id="544" name="楕円 543"/>
        <xdr:cNvSpPr/>
      </xdr:nvSpPr>
      <xdr:spPr>
        <a:xfrm>
          <a:off x="16268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104792</xdr:rowOff>
    </xdr:from>
    <xdr:ext cx="405111" cy="259045"/>
    <xdr:sp macro="" textlink="">
      <xdr:nvSpPr>
        <xdr:cNvPr id="545" name="【学校施設】&#10;有形固定資産減価償却率該当値テキスト"/>
        <xdr:cNvSpPr txBox="1"/>
      </xdr:nvSpPr>
      <xdr:spPr>
        <a:xfrm>
          <a:off x="16357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546" name="楕円 545"/>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142875</xdr:rowOff>
    </xdr:from>
    <xdr:to>
      <xdr:col>85</xdr:col>
      <xdr:colOff>127000</xdr:colOff>
      <xdr:row>62</xdr:row>
      <xdr:rowOff>5715</xdr:rowOff>
    </xdr:to>
    <xdr:cxnSp macro="">
      <xdr:nvCxnSpPr>
        <xdr:cNvPr id="547" name="直線コネクタ 546"/>
        <xdr:cNvCxnSpPr/>
      </xdr:nvCxnSpPr>
      <xdr:spPr>
        <a:xfrm>
          <a:off x="15481300" y="106013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48" name="楕円 547"/>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142875</xdr:rowOff>
    </xdr:to>
    <xdr:cxnSp macro="">
      <xdr:nvCxnSpPr>
        <xdr:cNvPr id="549" name="直線コネクタ 548"/>
        <xdr:cNvCxnSpPr/>
      </xdr:nvCxnSpPr>
      <xdr:spPr>
        <a:xfrm>
          <a:off x="14592300" y="10578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50" name="楕円 549"/>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74295</xdr:rowOff>
    </xdr:from>
    <xdr:to>
      <xdr:col>76</xdr:col>
      <xdr:colOff>114300</xdr:colOff>
      <xdr:row>61</xdr:row>
      <xdr:rowOff>120015</xdr:rowOff>
    </xdr:to>
    <xdr:cxnSp macro="">
      <xdr:nvCxnSpPr>
        <xdr:cNvPr id="551" name="直線コネクタ 550"/>
        <xdr:cNvCxnSpPr/>
      </xdr:nvCxnSpPr>
      <xdr:spPr>
        <a:xfrm>
          <a:off x="13703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552" name="楕円 551"/>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17145</xdr:rowOff>
    </xdr:from>
    <xdr:to>
      <xdr:col>71</xdr:col>
      <xdr:colOff>177800</xdr:colOff>
      <xdr:row>61</xdr:row>
      <xdr:rowOff>74295</xdr:rowOff>
    </xdr:to>
    <xdr:cxnSp macro="">
      <xdr:nvCxnSpPr>
        <xdr:cNvPr id="553" name="直線コネクタ 552"/>
        <xdr:cNvCxnSpPr/>
      </xdr:nvCxnSpPr>
      <xdr:spPr>
        <a:xfrm>
          <a:off x="12814300" y="104755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558" name="n_1mainValue【学校施設】&#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59" name="n_2mainValue【学校施設】&#10;有形固定資産減価償却率"/>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60" name="n_3mainValue【学校施設】&#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561" name="n_4mainValue【学校施設】&#10;有形固定資産減価償却率"/>
        <xdr:cNvSpPr txBox="1"/>
      </xdr:nvSpPr>
      <xdr:spPr>
        <a:xfrm>
          <a:off x="12611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4" name="楕円 603"/>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5" name="【学校施設】&#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42273</xdr:rowOff>
    </xdr:from>
    <xdr:to>
      <xdr:col>112</xdr:col>
      <xdr:colOff>38100</xdr:colOff>
      <xdr:row>63</xdr:row>
      <xdr:rowOff>143873</xdr:rowOff>
    </xdr:to>
    <xdr:sp macro="" textlink="">
      <xdr:nvSpPr>
        <xdr:cNvPr id="606" name="楕円 605"/>
        <xdr:cNvSpPr/>
      </xdr:nvSpPr>
      <xdr:spPr>
        <a:xfrm>
          <a:off x="21272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93073</xdr:rowOff>
    </xdr:to>
    <xdr:cxnSp macro="">
      <xdr:nvCxnSpPr>
        <xdr:cNvPr id="607" name="直線コネクタ 606"/>
        <xdr:cNvCxnSpPr/>
      </xdr:nvCxnSpPr>
      <xdr:spPr>
        <a:xfrm flipV="1">
          <a:off x="21323300" y="1089279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608" name="楕円 607"/>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93073</xdr:rowOff>
    </xdr:to>
    <xdr:cxnSp macro="">
      <xdr:nvCxnSpPr>
        <xdr:cNvPr id="609" name="直線コネクタ 608"/>
        <xdr:cNvCxnSpPr/>
      </xdr:nvCxnSpPr>
      <xdr:spPr>
        <a:xfrm>
          <a:off x="20434300" y="1089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30843</xdr:rowOff>
    </xdr:from>
    <xdr:to>
      <xdr:col>102</xdr:col>
      <xdr:colOff>165100</xdr:colOff>
      <xdr:row>63</xdr:row>
      <xdr:rowOff>132443</xdr:rowOff>
    </xdr:to>
    <xdr:sp macro="" textlink="">
      <xdr:nvSpPr>
        <xdr:cNvPr id="610" name="楕円 609"/>
        <xdr:cNvSpPr/>
      </xdr:nvSpPr>
      <xdr:spPr>
        <a:xfrm>
          <a:off x="19494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81643</xdr:rowOff>
    </xdr:from>
    <xdr:to>
      <xdr:col>107</xdr:col>
      <xdr:colOff>50800</xdr:colOff>
      <xdr:row>63</xdr:row>
      <xdr:rowOff>89807</xdr:rowOff>
    </xdr:to>
    <xdr:cxnSp macro="">
      <xdr:nvCxnSpPr>
        <xdr:cNvPr id="611" name="直線コネクタ 610"/>
        <xdr:cNvCxnSpPr/>
      </xdr:nvCxnSpPr>
      <xdr:spPr>
        <a:xfrm>
          <a:off x="19545300" y="108829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612" name="楕円 611"/>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81643</xdr:rowOff>
    </xdr:to>
    <xdr:cxnSp macro="">
      <xdr:nvCxnSpPr>
        <xdr:cNvPr id="613" name="直線コネクタ 612"/>
        <xdr:cNvCxnSpPr/>
      </xdr:nvCxnSpPr>
      <xdr:spPr>
        <a:xfrm>
          <a:off x="18656300" y="108748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135000</xdr:rowOff>
    </xdr:from>
    <xdr:ext cx="469744" cy="259045"/>
    <xdr:sp macro="" textlink="">
      <xdr:nvSpPr>
        <xdr:cNvPr id="618" name="n_1mainValue【学校施設】&#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19" name="n_2mainValue【学校施設】&#10;一人当たり面積"/>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123570</xdr:rowOff>
    </xdr:from>
    <xdr:ext cx="469744" cy="259045"/>
    <xdr:sp macro="" textlink="">
      <xdr:nvSpPr>
        <xdr:cNvPr id="620" name="n_3mainValue【学校施設】&#10;一人当たり面積"/>
        <xdr:cNvSpPr txBox="1"/>
      </xdr:nvSpPr>
      <xdr:spPr>
        <a:xfrm>
          <a:off x="19310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621" name="n_4mainValue【学校施設】&#10;一人当たり面積"/>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63" name="楕円 662"/>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64"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665" name="楕円 664"/>
        <xdr:cNvSpPr/>
      </xdr:nvSpPr>
      <xdr:spPr>
        <a:xfrm>
          <a:off x="1543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5443</xdr:rowOff>
    </xdr:from>
    <xdr:to>
      <xdr:col>85</xdr:col>
      <xdr:colOff>127000</xdr:colOff>
      <xdr:row>84</xdr:row>
      <xdr:rowOff>38100</xdr:rowOff>
    </xdr:to>
    <xdr:cxnSp macro="">
      <xdr:nvCxnSpPr>
        <xdr:cNvPr id="666" name="直線コネクタ 665"/>
        <xdr:cNvCxnSpPr/>
      </xdr:nvCxnSpPr>
      <xdr:spPr>
        <a:xfrm>
          <a:off x="15481300" y="1440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72208</xdr:rowOff>
    </xdr:from>
    <xdr:to>
      <xdr:col>76</xdr:col>
      <xdr:colOff>165100</xdr:colOff>
      <xdr:row>84</xdr:row>
      <xdr:rowOff>2358</xdr:rowOff>
    </xdr:to>
    <xdr:sp macro="" textlink="">
      <xdr:nvSpPr>
        <xdr:cNvPr id="667" name="楕円 666"/>
        <xdr:cNvSpPr/>
      </xdr:nvSpPr>
      <xdr:spPr>
        <a:xfrm>
          <a:off x="14541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123008</xdr:rowOff>
    </xdr:from>
    <xdr:to>
      <xdr:col>81</xdr:col>
      <xdr:colOff>50800</xdr:colOff>
      <xdr:row>84</xdr:row>
      <xdr:rowOff>5443</xdr:rowOff>
    </xdr:to>
    <xdr:cxnSp macro="">
      <xdr:nvCxnSpPr>
        <xdr:cNvPr id="668" name="直線コネクタ 667"/>
        <xdr:cNvCxnSpPr/>
      </xdr:nvCxnSpPr>
      <xdr:spPr>
        <a:xfrm>
          <a:off x="14592300" y="143533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62412</xdr:rowOff>
    </xdr:from>
    <xdr:to>
      <xdr:col>72</xdr:col>
      <xdr:colOff>38100</xdr:colOff>
      <xdr:row>83</xdr:row>
      <xdr:rowOff>164012</xdr:rowOff>
    </xdr:to>
    <xdr:sp macro="" textlink="">
      <xdr:nvSpPr>
        <xdr:cNvPr id="669" name="楕円 668"/>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123008</xdr:rowOff>
    </xdr:to>
    <xdr:cxnSp macro="">
      <xdr:nvCxnSpPr>
        <xdr:cNvPr id="670" name="直線コネクタ 669"/>
        <xdr:cNvCxnSpPr/>
      </xdr:nvCxnSpPr>
      <xdr:spPr>
        <a:xfrm>
          <a:off x="13703300" y="143435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31387</xdr:rowOff>
    </xdr:from>
    <xdr:to>
      <xdr:col>67</xdr:col>
      <xdr:colOff>101600</xdr:colOff>
      <xdr:row>83</xdr:row>
      <xdr:rowOff>132987</xdr:rowOff>
    </xdr:to>
    <xdr:sp macro="" textlink="">
      <xdr:nvSpPr>
        <xdr:cNvPr id="671" name="楕円 670"/>
        <xdr:cNvSpPr/>
      </xdr:nvSpPr>
      <xdr:spPr>
        <a:xfrm>
          <a:off x="12763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82187</xdr:rowOff>
    </xdr:from>
    <xdr:to>
      <xdr:col>71</xdr:col>
      <xdr:colOff>177800</xdr:colOff>
      <xdr:row>83</xdr:row>
      <xdr:rowOff>113212</xdr:rowOff>
    </xdr:to>
    <xdr:cxnSp macro="">
      <xdr:nvCxnSpPr>
        <xdr:cNvPr id="672" name="直線コネクタ 671"/>
        <xdr:cNvCxnSpPr/>
      </xdr:nvCxnSpPr>
      <xdr:spPr>
        <a:xfrm>
          <a:off x="12814300" y="143125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677" name="n_1mainValue【児童館】&#10;有形固定資産減価償却率"/>
        <xdr:cNvSpPr txBox="1"/>
      </xdr:nvSpPr>
      <xdr:spPr>
        <a:xfrm>
          <a:off x="15266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164935</xdr:rowOff>
    </xdr:from>
    <xdr:ext cx="405111" cy="259045"/>
    <xdr:sp macro="" textlink="">
      <xdr:nvSpPr>
        <xdr:cNvPr id="678" name="n_2mainValue【児童館】&#10;有形固定資産減価償却率"/>
        <xdr:cNvSpPr txBox="1"/>
      </xdr:nvSpPr>
      <xdr:spPr>
        <a:xfrm>
          <a:off x="14389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679" name="n_3mainValue【児童館】&#10;有形固定資産減価償却率"/>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124114</xdr:rowOff>
    </xdr:from>
    <xdr:ext cx="405111" cy="259045"/>
    <xdr:sp macro="" textlink="">
      <xdr:nvSpPr>
        <xdr:cNvPr id="680" name="n_4mainValue【児童館】&#10;有形固定資産減価償却率"/>
        <xdr:cNvSpPr txBox="1"/>
      </xdr:nvSpPr>
      <xdr:spPr>
        <a:xfrm>
          <a:off x="12611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8" name="楕円 717"/>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19" name="【児童館】&#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0" name="楕円 719"/>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1" name="直線コネクタ 720"/>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2" name="楕円 721"/>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3" name="直線コネクタ 722"/>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4" name="楕円 723"/>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25" name="直線コネクタ 724"/>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26" name="楕円 725"/>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27" name="直線コネクタ 726"/>
        <xdr:cNvCxnSpPr/>
      </xdr:nvCxnSpPr>
      <xdr:spPr>
        <a:xfrm>
          <a:off x="18656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2"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3"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main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5" name="n_4main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126364</xdr:rowOff>
    </xdr:from>
    <xdr:to>
      <xdr:col>85</xdr:col>
      <xdr:colOff>177800</xdr:colOff>
      <xdr:row>102</xdr:row>
      <xdr:rowOff>56514</xdr:rowOff>
    </xdr:to>
    <xdr:sp macro="" textlink="">
      <xdr:nvSpPr>
        <xdr:cNvPr id="776" name="楕円 775"/>
        <xdr:cNvSpPr/>
      </xdr:nvSpPr>
      <xdr:spPr>
        <a:xfrm>
          <a:off x="162687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149241</xdr:rowOff>
    </xdr:from>
    <xdr:ext cx="405111" cy="259045"/>
    <xdr:sp macro="" textlink="">
      <xdr:nvSpPr>
        <xdr:cNvPr id="777" name="【公民館】&#10;有形固定資産減価償却率該当値テキスト"/>
        <xdr:cNvSpPr txBox="1"/>
      </xdr:nvSpPr>
      <xdr:spPr>
        <a:xfrm>
          <a:off x="16357600"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151130</xdr:rowOff>
    </xdr:from>
    <xdr:to>
      <xdr:col>81</xdr:col>
      <xdr:colOff>101600</xdr:colOff>
      <xdr:row>102</xdr:row>
      <xdr:rowOff>81280</xdr:rowOff>
    </xdr:to>
    <xdr:sp macro="" textlink="">
      <xdr:nvSpPr>
        <xdr:cNvPr id="778" name="楕円 777"/>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5714</xdr:rowOff>
    </xdr:from>
    <xdr:to>
      <xdr:col>85</xdr:col>
      <xdr:colOff>127000</xdr:colOff>
      <xdr:row>102</xdr:row>
      <xdr:rowOff>30480</xdr:rowOff>
    </xdr:to>
    <xdr:cxnSp macro="">
      <xdr:nvCxnSpPr>
        <xdr:cNvPr id="779" name="直線コネクタ 778"/>
        <xdr:cNvCxnSpPr/>
      </xdr:nvCxnSpPr>
      <xdr:spPr>
        <a:xfrm flipV="1">
          <a:off x="15481300" y="174936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130175</xdr:rowOff>
    </xdr:from>
    <xdr:to>
      <xdr:col>76</xdr:col>
      <xdr:colOff>165100</xdr:colOff>
      <xdr:row>102</xdr:row>
      <xdr:rowOff>60325</xdr:rowOff>
    </xdr:to>
    <xdr:sp macro="" textlink="">
      <xdr:nvSpPr>
        <xdr:cNvPr id="780" name="楕円 779"/>
        <xdr:cNvSpPr/>
      </xdr:nvSpPr>
      <xdr:spPr>
        <a:xfrm>
          <a:off x="14541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xdr:rowOff>
    </xdr:from>
    <xdr:to>
      <xdr:col>81</xdr:col>
      <xdr:colOff>50800</xdr:colOff>
      <xdr:row>102</xdr:row>
      <xdr:rowOff>30480</xdr:rowOff>
    </xdr:to>
    <xdr:cxnSp macro="">
      <xdr:nvCxnSpPr>
        <xdr:cNvPr id="781" name="直線コネクタ 780"/>
        <xdr:cNvCxnSpPr/>
      </xdr:nvCxnSpPr>
      <xdr:spPr>
        <a:xfrm>
          <a:off x="14592300" y="17497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82" name="楕円 781"/>
        <xdr:cNvSpPr/>
      </xdr:nvSpPr>
      <xdr:spPr>
        <a:xfrm>
          <a:off x="1365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148589</xdr:rowOff>
    </xdr:from>
    <xdr:to>
      <xdr:col>76</xdr:col>
      <xdr:colOff>114300</xdr:colOff>
      <xdr:row>102</xdr:row>
      <xdr:rowOff>9525</xdr:rowOff>
    </xdr:to>
    <xdr:cxnSp macro="">
      <xdr:nvCxnSpPr>
        <xdr:cNvPr id="783" name="直線コネクタ 782"/>
        <xdr:cNvCxnSpPr/>
      </xdr:nvCxnSpPr>
      <xdr:spPr>
        <a:xfrm>
          <a:off x="13703300" y="17465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784" name="楕円 783"/>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110489</xdr:rowOff>
    </xdr:from>
    <xdr:to>
      <xdr:col>71</xdr:col>
      <xdr:colOff>177800</xdr:colOff>
      <xdr:row>101</xdr:row>
      <xdr:rowOff>148589</xdr:rowOff>
    </xdr:to>
    <xdr:cxnSp macro="">
      <xdr:nvCxnSpPr>
        <xdr:cNvPr id="785" name="直線コネクタ 784"/>
        <xdr:cNvCxnSpPr/>
      </xdr:nvCxnSpPr>
      <xdr:spPr>
        <a:xfrm>
          <a:off x="12814300" y="1742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97807</xdr:rowOff>
    </xdr:from>
    <xdr:ext cx="405111" cy="259045"/>
    <xdr:sp macro="" textlink="">
      <xdr:nvSpPr>
        <xdr:cNvPr id="790" name="n_1mainValue【公民館】&#10;有形固定資産減価償却率"/>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76852</xdr:rowOff>
    </xdr:from>
    <xdr:ext cx="405111" cy="259045"/>
    <xdr:sp macro="" textlink="">
      <xdr:nvSpPr>
        <xdr:cNvPr id="791" name="n_2mainValue【公民館】&#10;有形固定資産減価償却率"/>
        <xdr:cNvSpPr txBox="1"/>
      </xdr:nvSpPr>
      <xdr:spPr>
        <a:xfrm>
          <a:off x="14389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92" name="n_3mainValue【公民館】&#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793" name="n_4mainValue【公民館】&#10;有形固定資産減価償却率"/>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833" name="楕円 832"/>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834"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835" name="楕円 834"/>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83820</xdr:rowOff>
    </xdr:to>
    <xdr:cxnSp macro="">
      <xdr:nvCxnSpPr>
        <xdr:cNvPr id="836" name="直線コネクタ 835"/>
        <xdr:cNvCxnSpPr/>
      </xdr:nvCxnSpPr>
      <xdr:spPr>
        <a:xfrm flipV="1">
          <a:off x="21323300" y="181965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837" name="楕円 836"/>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83820</xdr:rowOff>
    </xdr:to>
    <xdr:cxnSp macro="">
      <xdr:nvCxnSpPr>
        <xdr:cNvPr id="838" name="直線コネクタ 837"/>
        <xdr:cNvCxnSpPr/>
      </xdr:nvCxnSpPr>
      <xdr:spPr>
        <a:xfrm>
          <a:off x="20434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9" name="楕円 838"/>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99061</xdr:rowOff>
    </xdr:to>
    <xdr:cxnSp macro="">
      <xdr:nvCxnSpPr>
        <xdr:cNvPr id="840" name="直線コネクタ 839"/>
        <xdr:cNvCxnSpPr/>
      </xdr:nvCxnSpPr>
      <xdr:spPr>
        <a:xfrm flipV="1">
          <a:off x="19545300" y="1825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1" name="楕円 840"/>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99061</xdr:rowOff>
    </xdr:to>
    <xdr:cxnSp macro="">
      <xdr:nvCxnSpPr>
        <xdr:cNvPr id="842" name="直線コネクタ 841"/>
        <xdr:cNvCxnSpPr/>
      </xdr:nvCxnSpPr>
      <xdr:spPr>
        <a:xfrm>
          <a:off x="18656300" y="1824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847" name="n_1mainValue【公民館】&#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848" name="n_2mainValue【公民館】&#10;一人当たり面積"/>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9"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50"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より高い施設は、認定こども園・幼稚園・保育所、学校施設、児童館であり、低い施設は、道路、橋りょう・トンネル、公営住宅、公民館である。このうち、学校施設については、高度経済成長期の人口急増に対応するため、小・中学校の整備を集中的に進めたことから、減価償却が進んでいる施設が多いと分析している。なお、すべての学校施設において耐震改修が完了しているため、施設の老朽化に伴う安全性への影響はないと考えている。</a:t>
          </a:r>
        </a:p>
        <a:p>
          <a:r>
            <a:rPr kumimoji="1" lang="ja-JP" altLang="en-US" sz="1300">
              <a:latin typeface="ＭＳ Ｐゴシック" panose="020B0600070205080204" pitchFamily="50" charset="-128"/>
              <a:ea typeface="ＭＳ Ｐゴシック" panose="020B0600070205080204" pitchFamily="50" charset="-128"/>
            </a:rPr>
            <a:t>　また、公民館の有形固定資産減価償却率の数値については、既存の保健センターをリノベーションした上で、公民館に転用したことから、前年度に比べ、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ポイント減少している。今後も建替えの予定があるため、今後有形固定資産減価償却率は改善が見込まれる。</a:t>
          </a:r>
        </a:p>
        <a:p>
          <a:r>
            <a:rPr kumimoji="1" lang="ja-JP" altLang="en-US" sz="1300">
              <a:latin typeface="ＭＳ Ｐゴシック" panose="020B0600070205080204" pitchFamily="50" charset="-128"/>
              <a:ea typeface="ＭＳ Ｐゴシック" panose="020B0600070205080204" pitchFamily="50" charset="-128"/>
            </a:rPr>
            <a:t>　なお、児童館については、一人当たり面積が類似団体内平均値を上回っているため、今後の児童・生徒数の推移や施設の利用率等を踏まえ、施設の適正規模や配置等について引き続き検討を進める。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345,047
337,919
60.24
134,371,610
122,931,500
11,369,318
66,537,411
85,276,217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3" name="楕円 72"/>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4" name="【図書館】&#10;有形固定資産減価償却率該当値テキスト"/>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166370</xdr:rowOff>
    </xdr:from>
    <xdr:to>
      <xdr:col>20</xdr:col>
      <xdr:colOff>38100</xdr:colOff>
      <xdr:row>39</xdr:row>
      <xdr:rowOff>96520</xdr:rowOff>
    </xdr:to>
    <xdr:sp macro="" textlink="">
      <xdr:nvSpPr>
        <xdr:cNvPr id="75" name="楕円 74"/>
        <xdr:cNvSpPr/>
      </xdr:nvSpPr>
      <xdr:spPr>
        <a:xfrm>
          <a:off x="3746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45720</xdr:rowOff>
    </xdr:from>
    <xdr:to>
      <xdr:col>24</xdr:col>
      <xdr:colOff>63500</xdr:colOff>
      <xdr:row>39</xdr:row>
      <xdr:rowOff>91440</xdr:rowOff>
    </xdr:to>
    <xdr:cxnSp macro="">
      <xdr:nvCxnSpPr>
        <xdr:cNvPr id="76" name="直線コネクタ 75"/>
        <xdr:cNvCxnSpPr/>
      </xdr:nvCxnSpPr>
      <xdr:spPr>
        <a:xfrm>
          <a:off x="3797300" y="6732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160655</xdr:rowOff>
    </xdr:from>
    <xdr:to>
      <xdr:col>15</xdr:col>
      <xdr:colOff>101600</xdr:colOff>
      <xdr:row>39</xdr:row>
      <xdr:rowOff>90805</xdr:rowOff>
    </xdr:to>
    <xdr:sp macro="" textlink="">
      <xdr:nvSpPr>
        <xdr:cNvPr id="77" name="楕円 76"/>
        <xdr:cNvSpPr/>
      </xdr:nvSpPr>
      <xdr:spPr>
        <a:xfrm>
          <a:off x="2857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45720</xdr:rowOff>
    </xdr:to>
    <xdr:cxnSp macro="">
      <xdr:nvCxnSpPr>
        <xdr:cNvPr id="78" name="直線コネクタ 77"/>
        <xdr:cNvCxnSpPr/>
      </xdr:nvCxnSpPr>
      <xdr:spPr>
        <a:xfrm>
          <a:off x="2908300" y="6726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9" name="楕円 78"/>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40005</xdr:rowOff>
    </xdr:to>
    <xdr:cxnSp macro="">
      <xdr:nvCxnSpPr>
        <xdr:cNvPr id="80" name="直線コネクタ 79"/>
        <xdr:cNvCxnSpPr/>
      </xdr:nvCxnSpPr>
      <xdr:spPr>
        <a:xfrm>
          <a:off x="2019300" y="668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167640</xdr:rowOff>
    </xdr:to>
    <xdr:cxnSp macro="">
      <xdr:nvCxnSpPr>
        <xdr:cNvPr id="82" name="直線コネクタ 81"/>
        <xdr:cNvCxnSpPr/>
      </xdr:nvCxnSpPr>
      <xdr:spPr>
        <a:xfrm>
          <a:off x="1130300" y="663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87647</xdr:rowOff>
    </xdr:from>
    <xdr:ext cx="405111" cy="259045"/>
    <xdr:sp macro="" textlink="">
      <xdr:nvSpPr>
        <xdr:cNvPr id="87" name="n_1mainValue【図書館】&#10;有形固定資産減価償却率"/>
        <xdr:cNvSpPr txBox="1"/>
      </xdr:nvSpPr>
      <xdr:spPr>
        <a:xfrm>
          <a:off x="3582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81932</xdr:rowOff>
    </xdr:from>
    <xdr:ext cx="405111" cy="259045"/>
    <xdr:sp macro="" textlink="">
      <xdr:nvSpPr>
        <xdr:cNvPr id="88" name="n_2mainValue【図書館】&#10;有形固定資産減価償却率"/>
        <xdr:cNvSpPr txBox="1"/>
      </xdr:nvSpPr>
      <xdr:spPr>
        <a:xfrm>
          <a:off x="2705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9" name="n_3mainValue【図書館】&#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図書館】&#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8" name="楕円 127"/>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29"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0" name="楕円 129"/>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1" name="直線コネクタ 130"/>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2" name="楕円 131"/>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3" name="直線コネクタ 132"/>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4" name="楕円 133"/>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5" name="直線コネクタ 134"/>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6" name="楕円 135"/>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7" name="直線コネクタ 136"/>
        <xdr:cNvCxnSpPr/>
      </xdr:nvCxnSpPr>
      <xdr:spPr>
        <a:xfrm>
          <a:off x="6972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2"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3"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4"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5" name="n_4mainValue【図書館】&#10;一人当たり面積"/>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6" name="楕円 185"/>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17162</xdr:rowOff>
    </xdr:from>
    <xdr:ext cx="405111" cy="259045"/>
    <xdr:sp macro="" textlink="">
      <xdr:nvSpPr>
        <xdr:cNvPr id="187" name="【体育館・プール】&#10;有形固定資産減価償却率該当値テキスト"/>
        <xdr:cNvSpPr txBox="1"/>
      </xdr:nvSpPr>
      <xdr:spPr>
        <a:xfrm>
          <a:off x="4673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88" name="楕円 187"/>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89535</xdr:rowOff>
    </xdr:to>
    <xdr:cxnSp macro="">
      <xdr:nvCxnSpPr>
        <xdr:cNvPr id="189" name="直線コネクタ 188"/>
        <xdr:cNvCxnSpPr/>
      </xdr:nvCxnSpPr>
      <xdr:spPr>
        <a:xfrm>
          <a:off x="3797300" y="105117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90" name="楕円 189"/>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53340</xdr:rowOff>
    </xdr:to>
    <xdr:cxnSp macro="">
      <xdr:nvCxnSpPr>
        <xdr:cNvPr id="191" name="直線コネクタ 190"/>
        <xdr:cNvCxnSpPr/>
      </xdr:nvCxnSpPr>
      <xdr:spPr>
        <a:xfrm>
          <a:off x="2908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2" name="楕円 191"/>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19050</xdr:rowOff>
    </xdr:to>
    <xdr:cxnSp macro="">
      <xdr:nvCxnSpPr>
        <xdr:cNvPr id="193" name="直線コネクタ 192"/>
        <xdr:cNvCxnSpPr/>
      </xdr:nvCxnSpPr>
      <xdr:spPr>
        <a:xfrm>
          <a:off x="2019300" y="1044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4" name="楕円 193"/>
        <xdr:cNvSpPr/>
      </xdr:nvSpPr>
      <xdr:spPr>
        <a:xfrm>
          <a:off x="107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60</xdr:row>
      <xdr:rowOff>154305</xdr:rowOff>
    </xdr:to>
    <xdr:cxnSp macro="">
      <xdr:nvCxnSpPr>
        <xdr:cNvPr id="195" name="直線コネクタ 194"/>
        <xdr:cNvCxnSpPr/>
      </xdr:nvCxnSpPr>
      <xdr:spPr>
        <a:xfrm>
          <a:off x="1130300" y="10422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200" name="n_1mainValue【体育館・プール】&#10;有形固定資産減価償却率"/>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201" name="n_2mainValue【体育館・プー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2" name="n_3mainValue【体育館・プール】&#10;有形固定資産減価償却率"/>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3" name="n_4mainValue【体育館・プール】&#10;有形固定資産減価償却率"/>
        <xdr:cNvSpPr txBox="1"/>
      </xdr:nvSpPr>
      <xdr:spPr>
        <a:xfrm>
          <a:off x="927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241" name="楕円 240"/>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115079</xdr:rowOff>
    </xdr:from>
    <xdr:ext cx="469744" cy="259045"/>
    <xdr:sp macro="" textlink="">
      <xdr:nvSpPr>
        <xdr:cNvPr id="242" name="【体育館・プール】&#10;一人当たり面積該当値テキスト"/>
        <xdr:cNvSpPr txBox="1"/>
      </xdr:nvSpPr>
      <xdr:spPr>
        <a:xfrm>
          <a:off x="10515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43" name="楕円 242"/>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16002</xdr:rowOff>
    </xdr:to>
    <xdr:cxnSp macro="">
      <xdr:nvCxnSpPr>
        <xdr:cNvPr id="244" name="直線コネクタ 243"/>
        <xdr:cNvCxnSpPr/>
      </xdr:nvCxnSpPr>
      <xdr:spPr>
        <a:xfrm>
          <a:off x="9639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136652</xdr:rowOff>
    </xdr:from>
    <xdr:to>
      <xdr:col>46</xdr:col>
      <xdr:colOff>38100</xdr:colOff>
      <xdr:row>63</xdr:row>
      <xdr:rowOff>66802</xdr:rowOff>
    </xdr:to>
    <xdr:sp macro="" textlink="">
      <xdr:nvSpPr>
        <xdr:cNvPr id="245" name="楕円 244"/>
        <xdr:cNvSpPr/>
      </xdr:nvSpPr>
      <xdr:spPr>
        <a:xfrm>
          <a:off x="8699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xdr:rowOff>
    </xdr:from>
    <xdr:to>
      <xdr:col>50</xdr:col>
      <xdr:colOff>114300</xdr:colOff>
      <xdr:row>63</xdr:row>
      <xdr:rowOff>16002</xdr:rowOff>
    </xdr:to>
    <xdr:cxnSp macro="">
      <xdr:nvCxnSpPr>
        <xdr:cNvPr id="246" name="直線コネクタ 245"/>
        <xdr:cNvCxnSpPr/>
      </xdr:nvCxnSpPr>
      <xdr:spPr>
        <a:xfrm>
          <a:off x="8750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136652</xdr:rowOff>
    </xdr:from>
    <xdr:to>
      <xdr:col>41</xdr:col>
      <xdr:colOff>101600</xdr:colOff>
      <xdr:row>63</xdr:row>
      <xdr:rowOff>66802</xdr:rowOff>
    </xdr:to>
    <xdr:sp macro="" textlink="">
      <xdr:nvSpPr>
        <xdr:cNvPr id="247" name="楕円 246"/>
        <xdr:cNvSpPr/>
      </xdr:nvSpPr>
      <xdr:spPr>
        <a:xfrm>
          <a:off x="781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xdr:rowOff>
    </xdr:from>
    <xdr:to>
      <xdr:col>45</xdr:col>
      <xdr:colOff>177800</xdr:colOff>
      <xdr:row>63</xdr:row>
      <xdr:rowOff>16002</xdr:rowOff>
    </xdr:to>
    <xdr:cxnSp macro="">
      <xdr:nvCxnSpPr>
        <xdr:cNvPr id="248" name="直線コネクタ 247"/>
        <xdr:cNvCxnSpPr/>
      </xdr:nvCxnSpPr>
      <xdr:spPr>
        <a:xfrm>
          <a:off x="7861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134366</xdr:rowOff>
    </xdr:from>
    <xdr:to>
      <xdr:col>36</xdr:col>
      <xdr:colOff>165100</xdr:colOff>
      <xdr:row>63</xdr:row>
      <xdr:rowOff>64516</xdr:rowOff>
    </xdr:to>
    <xdr:sp macro="" textlink="">
      <xdr:nvSpPr>
        <xdr:cNvPr id="249" name="楕円 248"/>
        <xdr:cNvSpPr/>
      </xdr:nvSpPr>
      <xdr:spPr>
        <a:xfrm>
          <a:off x="6921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xdr:rowOff>
    </xdr:from>
    <xdr:to>
      <xdr:col>41</xdr:col>
      <xdr:colOff>50800</xdr:colOff>
      <xdr:row>63</xdr:row>
      <xdr:rowOff>16002</xdr:rowOff>
    </xdr:to>
    <xdr:cxnSp macro="">
      <xdr:nvCxnSpPr>
        <xdr:cNvPr id="250" name="直線コネクタ 249"/>
        <xdr:cNvCxnSpPr/>
      </xdr:nvCxnSpPr>
      <xdr:spPr>
        <a:xfrm>
          <a:off x="6972300" y="1081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55"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57929</xdr:rowOff>
    </xdr:from>
    <xdr:ext cx="469744" cy="259045"/>
    <xdr:sp macro="" textlink="">
      <xdr:nvSpPr>
        <xdr:cNvPr id="256" name="n_2mainValue【体育館・プール】&#10;一人当たり面積"/>
        <xdr:cNvSpPr txBox="1"/>
      </xdr:nvSpPr>
      <xdr:spPr>
        <a:xfrm>
          <a:off x="8515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57929</xdr:rowOff>
    </xdr:from>
    <xdr:ext cx="469744" cy="259045"/>
    <xdr:sp macro="" textlink="">
      <xdr:nvSpPr>
        <xdr:cNvPr id="257" name="n_3mainValue【体育館・プール】&#10;一人当たり面積"/>
        <xdr:cNvSpPr txBox="1"/>
      </xdr:nvSpPr>
      <xdr:spPr>
        <a:xfrm>
          <a:off x="7626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55643</xdr:rowOff>
    </xdr:from>
    <xdr:ext cx="469744" cy="259045"/>
    <xdr:sp macro="" textlink="">
      <xdr:nvSpPr>
        <xdr:cNvPr id="258" name="n_4mainValue【体育館・プール】&#10;一人当たり面積"/>
        <xdr:cNvSpPr txBox="1"/>
      </xdr:nvSpPr>
      <xdr:spPr>
        <a:xfrm>
          <a:off x="6737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60452</xdr:rowOff>
    </xdr:from>
    <xdr:to>
      <xdr:col>24</xdr:col>
      <xdr:colOff>114300</xdr:colOff>
      <xdr:row>78</xdr:row>
      <xdr:rowOff>162052</xdr:rowOff>
    </xdr:to>
    <xdr:sp macro="" textlink="">
      <xdr:nvSpPr>
        <xdr:cNvPr id="297" name="楕円 296"/>
        <xdr:cNvSpPr/>
      </xdr:nvSpPr>
      <xdr:spPr>
        <a:xfrm>
          <a:off x="45847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146829</xdr:rowOff>
    </xdr:from>
    <xdr:ext cx="405111" cy="259045"/>
    <xdr:sp macro="" textlink="">
      <xdr:nvSpPr>
        <xdr:cNvPr id="298" name="【福祉施設】&#10;有形固定資産減価償却率該当値テキスト"/>
        <xdr:cNvSpPr txBox="1"/>
      </xdr:nvSpPr>
      <xdr:spPr>
        <a:xfrm>
          <a:off x="4673600" y="133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167894</xdr:rowOff>
    </xdr:from>
    <xdr:to>
      <xdr:col>20</xdr:col>
      <xdr:colOff>38100</xdr:colOff>
      <xdr:row>78</xdr:row>
      <xdr:rowOff>98044</xdr:rowOff>
    </xdr:to>
    <xdr:sp macro="" textlink="">
      <xdr:nvSpPr>
        <xdr:cNvPr id="299" name="楕円 298"/>
        <xdr:cNvSpPr/>
      </xdr:nvSpPr>
      <xdr:spPr>
        <a:xfrm>
          <a:off x="3746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47244</xdr:rowOff>
    </xdr:from>
    <xdr:to>
      <xdr:col>24</xdr:col>
      <xdr:colOff>63500</xdr:colOff>
      <xdr:row>78</xdr:row>
      <xdr:rowOff>111252</xdr:rowOff>
    </xdr:to>
    <xdr:cxnSp macro="">
      <xdr:nvCxnSpPr>
        <xdr:cNvPr id="300" name="直線コネクタ 299"/>
        <xdr:cNvCxnSpPr/>
      </xdr:nvCxnSpPr>
      <xdr:spPr>
        <a:xfrm>
          <a:off x="3797300" y="13420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110744</xdr:rowOff>
    </xdr:from>
    <xdr:to>
      <xdr:col>15</xdr:col>
      <xdr:colOff>101600</xdr:colOff>
      <xdr:row>78</xdr:row>
      <xdr:rowOff>40894</xdr:rowOff>
    </xdr:to>
    <xdr:sp macro="" textlink="">
      <xdr:nvSpPr>
        <xdr:cNvPr id="301" name="楕円 300"/>
        <xdr:cNvSpPr/>
      </xdr:nvSpPr>
      <xdr:spPr>
        <a:xfrm>
          <a:off x="2857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161544</xdr:rowOff>
    </xdr:from>
    <xdr:to>
      <xdr:col>19</xdr:col>
      <xdr:colOff>177800</xdr:colOff>
      <xdr:row>78</xdr:row>
      <xdr:rowOff>47244</xdr:rowOff>
    </xdr:to>
    <xdr:cxnSp macro="">
      <xdr:nvCxnSpPr>
        <xdr:cNvPr id="302" name="直線コネクタ 301"/>
        <xdr:cNvCxnSpPr/>
      </xdr:nvCxnSpPr>
      <xdr:spPr>
        <a:xfrm>
          <a:off x="2908300" y="13363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58165</xdr:rowOff>
    </xdr:from>
    <xdr:to>
      <xdr:col>10</xdr:col>
      <xdr:colOff>165100</xdr:colOff>
      <xdr:row>77</xdr:row>
      <xdr:rowOff>159765</xdr:rowOff>
    </xdr:to>
    <xdr:sp macro="" textlink="">
      <xdr:nvSpPr>
        <xdr:cNvPr id="303" name="楕円 302"/>
        <xdr:cNvSpPr/>
      </xdr:nvSpPr>
      <xdr:spPr>
        <a:xfrm>
          <a:off x="1968500" y="132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108965</xdr:rowOff>
    </xdr:from>
    <xdr:to>
      <xdr:col>15</xdr:col>
      <xdr:colOff>50800</xdr:colOff>
      <xdr:row>77</xdr:row>
      <xdr:rowOff>161544</xdr:rowOff>
    </xdr:to>
    <xdr:cxnSp macro="">
      <xdr:nvCxnSpPr>
        <xdr:cNvPr id="304" name="直線コネクタ 303"/>
        <xdr:cNvCxnSpPr/>
      </xdr:nvCxnSpPr>
      <xdr:spPr>
        <a:xfrm>
          <a:off x="2019300" y="133106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26163</xdr:rowOff>
    </xdr:from>
    <xdr:to>
      <xdr:col>6</xdr:col>
      <xdr:colOff>38100</xdr:colOff>
      <xdr:row>77</xdr:row>
      <xdr:rowOff>127763</xdr:rowOff>
    </xdr:to>
    <xdr:sp macro="" textlink="">
      <xdr:nvSpPr>
        <xdr:cNvPr id="305" name="楕円 304"/>
        <xdr:cNvSpPr/>
      </xdr:nvSpPr>
      <xdr:spPr>
        <a:xfrm>
          <a:off x="10795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76963</xdr:rowOff>
    </xdr:from>
    <xdr:to>
      <xdr:col>10</xdr:col>
      <xdr:colOff>114300</xdr:colOff>
      <xdr:row>77</xdr:row>
      <xdr:rowOff>108965</xdr:rowOff>
    </xdr:to>
    <xdr:cxnSp macro="">
      <xdr:nvCxnSpPr>
        <xdr:cNvPr id="306" name="直線コネクタ 305"/>
        <xdr:cNvCxnSpPr/>
      </xdr:nvCxnSpPr>
      <xdr:spPr>
        <a:xfrm>
          <a:off x="1130300" y="13278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114571</xdr:rowOff>
    </xdr:from>
    <xdr:ext cx="405111" cy="259045"/>
    <xdr:sp macro="" textlink="">
      <xdr:nvSpPr>
        <xdr:cNvPr id="311" name="n_1mainValue【福祉施設】&#10;有形固定資産減価償却率"/>
        <xdr:cNvSpPr txBox="1"/>
      </xdr:nvSpPr>
      <xdr:spPr>
        <a:xfrm>
          <a:off x="35820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57421</xdr:rowOff>
    </xdr:from>
    <xdr:ext cx="405111" cy="259045"/>
    <xdr:sp macro="" textlink="">
      <xdr:nvSpPr>
        <xdr:cNvPr id="312" name="n_2mainValue【福祉施設】&#10;有形固定資産減価償却率"/>
        <xdr:cNvSpPr txBox="1"/>
      </xdr:nvSpPr>
      <xdr:spPr>
        <a:xfrm>
          <a:off x="270574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4842</xdr:rowOff>
    </xdr:from>
    <xdr:ext cx="405111" cy="259045"/>
    <xdr:sp macro="" textlink="">
      <xdr:nvSpPr>
        <xdr:cNvPr id="313" name="n_3mainValue【福祉施設】&#10;有形固定資産減価償却率"/>
        <xdr:cNvSpPr txBox="1"/>
      </xdr:nvSpPr>
      <xdr:spPr>
        <a:xfrm>
          <a:off x="1816744" y="1303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144290</xdr:rowOff>
    </xdr:from>
    <xdr:ext cx="405111" cy="259045"/>
    <xdr:sp macro="" textlink="">
      <xdr:nvSpPr>
        <xdr:cNvPr id="314" name="n_4mainValue【福祉施設】&#10;有形固定資産減価償却率"/>
        <xdr:cNvSpPr txBox="1"/>
      </xdr:nvSpPr>
      <xdr:spPr>
        <a:xfrm>
          <a:off x="927744" y="1300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6" name="楕円 355"/>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7"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59" name="直線コネクタ 358"/>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0" name="楕円 359"/>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119743</xdr:rowOff>
    </xdr:to>
    <xdr:cxnSp macro="">
      <xdr:nvCxnSpPr>
        <xdr:cNvPr id="361" name="直線コネクタ 360"/>
        <xdr:cNvCxnSpPr/>
      </xdr:nvCxnSpPr>
      <xdr:spPr>
        <a:xfrm>
          <a:off x="8750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58057</xdr:rowOff>
    </xdr:from>
    <xdr:to>
      <xdr:col>41</xdr:col>
      <xdr:colOff>101600</xdr:colOff>
      <xdr:row>84</xdr:row>
      <xdr:rowOff>159657</xdr:rowOff>
    </xdr:to>
    <xdr:sp macro="" textlink="">
      <xdr:nvSpPr>
        <xdr:cNvPr id="362" name="楕円 361"/>
        <xdr:cNvSpPr/>
      </xdr:nvSpPr>
      <xdr:spPr>
        <a:xfrm>
          <a:off x="7810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108857</xdr:rowOff>
    </xdr:from>
    <xdr:to>
      <xdr:col>45</xdr:col>
      <xdr:colOff>177800</xdr:colOff>
      <xdr:row>84</xdr:row>
      <xdr:rowOff>119743</xdr:rowOff>
    </xdr:to>
    <xdr:cxnSp macro="">
      <xdr:nvCxnSpPr>
        <xdr:cNvPr id="363" name="直線コネクタ 362"/>
        <xdr:cNvCxnSpPr/>
      </xdr:nvCxnSpPr>
      <xdr:spPr>
        <a:xfrm>
          <a:off x="7861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64" name="楕円 363"/>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108857</xdr:rowOff>
    </xdr:to>
    <xdr:cxnSp macro="">
      <xdr:nvCxnSpPr>
        <xdr:cNvPr id="365" name="直線コネクタ 364"/>
        <xdr:cNvCxnSpPr/>
      </xdr:nvCxnSpPr>
      <xdr:spPr>
        <a:xfrm>
          <a:off x="6972300" y="144562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1" name="n_2mainValue【福祉施設】&#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150784</xdr:rowOff>
    </xdr:from>
    <xdr:ext cx="469744" cy="259045"/>
    <xdr:sp macro="" textlink="">
      <xdr:nvSpPr>
        <xdr:cNvPr id="372" name="n_3mainValue【福祉施設】&#10;一人当たり面積"/>
        <xdr:cNvSpPr txBox="1"/>
      </xdr:nvSpPr>
      <xdr:spPr>
        <a:xfrm>
          <a:off x="7626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73" name="n_4mainValue【福祉施設】&#10;一人当たり面積"/>
        <xdr:cNvSpPr txBox="1"/>
      </xdr:nvSpPr>
      <xdr:spPr>
        <a:xfrm>
          <a:off x="6737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133986</xdr:rowOff>
    </xdr:from>
    <xdr:to>
      <xdr:col>24</xdr:col>
      <xdr:colOff>114300</xdr:colOff>
      <xdr:row>105</xdr:row>
      <xdr:rowOff>64136</xdr:rowOff>
    </xdr:to>
    <xdr:sp macro="" textlink="">
      <xdr:nvSpPr>
        <xdr:cNvPr id="414" name="楕円 413"/>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112413</xdr:rowOff>
    </xdr:from>
    <xdr:ext cx="405111" cy="259045"/>
    <xdr:sp macro="" textlink="">
      <xdr:nvSpPr>
        <xdr:cNvPr id="415" name="【市民会館】&#10;有形固定資産減価償却率該当値テキスト"/>
        <xdr:cNvSpPr txBox="1"/>
      </xdr:nvSpPr>
      <xdr:spPr>
        <a:xfrm>
          <a:off x="4673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92075</xdr:rowOff>
    </xdr:from>
    <xdr:to>
      <xdr:col>20</xdr:col>
      <xdr:colOff>38100</xdr:colOff>
      <xdr:row>105</xdr:row>
      <xdr:rowOff>22225</xdr:rowOff>
    </xdr:to>
    <xdr:sp macro="" textlink="">
      <xdr:nvSpPr>
        <xdr:cNvPr id="416" name="楕円 415"/>
        <xdr:cNvSpPr/>
      </xdr:nvSpPr>
      <xdr:spPr>
        <a:xfrm>
          <a:off x="3746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142875</xdr:rowOff>
    </xdr:from>
    <xdr:to>
      <xdr:col>24</xdr:col>
      <xdr:colOff>63500</xdr:colOff>
      <xdr:row>105</xdr:row>
      <xdr:rowOff>13336</xdr:rowOff>
    </xdr:to>
    <xdr:cxnSp macro="">
      <xdr:nvCxnSpPr>
        <xdr:cNvPr id="417" name="直線コネクタ 416"/>
        <xdr:cNvCxnSpPr/>
      </xdr:nvCxnSpPr>
      <xdr:spPr>
        <a:xfrm>
          <a:off x="3797300" y="179736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18" name="楕円 417"/>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142875</xdr:rowOff>
    </xdr:to>
    <xdr:cxnSp macro="">
      <xdr:nvCxnSpPr>
        <xdr:cNvPr id="419" name="直線コネクタ 418"/>
        <xdr:cNvCxnSpPr/>
      </xdr:nvCxnSpPr>
      <xdr:spPr>
        <a:xfrm>
          <a:off x="2908300" y="17964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31114</xdr:rowOff>
    </xdr:from>
    <xdr:to>
      <xdr:col>10</xdr:col>
      <xdr:colOff>165100</xdr:colOff>
      <xdr:row>104</xdr:row>
      <xdr:rowOff>132714</xdr:rowOff>
    </xdr:to>
    <xdr:sp macro="" textlink="">
      <xdr:nvSpPr>
        <xdr:cNvPr id="420" name="楕円 419"/>
        <xdr:cNvSpPr/>
      </xdr:nvSpPr>
      <xdr:spPr>
        <a:xfrm>
          <a:off x="1968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81914</xdr:rowOff>
    </xdr:from>
    <xdr:to>
      <xdr:col>15</xdr:col>
      <xdr:colOff>50800</xdr:colOff>
      <xdr:row>104</xdr:row>
      <xdr:rowOff>133350</xdr:rowOff>
    </xdr:to>
    <xdr:cxnSp macro="">
      <xdr:nvCxnSpPr>
        <xdr:cNvPr id="421" name="直線コネクタ 420"/>
        <xdr:cNvCxnSpPr/>
      </xdr:nvCxnSpPr>
      <xdr:spPr>
        <a:xfrm>
          <a:off x="2019300" y="179127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2" name="楕円 421"/>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81914</xdr:rowOff>
    </xdr:to>
    <xdr:cxnSp macro="">
      <xdr:nvCxnSpPr>
        <xdr:cNvPr id="423" name="直線コネクタ 422"/>
        <xdr:cNvCxnSpPr/>
      </xdr:nvCxnSpPr>
      <xdr:spPr>
        <a:xfrm>
          <a:off x="1130300" y="1787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13352</xdr:rowOff>
    </xdr:from>
    <xdr:ext cx="405111" cy="259045"/>
    <xdr:sp macro="" textlink="">
      <xdr:nvSpPr>
        <xdr:cNvPr id="428" name="n_1mainValue【市民会館】&#10;有形固定資産減価償却率"/>
        <xdr:cNvSpPr txBox="1"/>
      </xdr:nvSpPr>
      <xdr:spPr>
        <a:xfrm>
          <a:off x="3582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29" name="n_2main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123841</xdr:rowOff>
    </xdr:from>
    <xdr:ext cx="405111" cy="259045"/>
    <xdr:sp macro="" textlink="">
      <xdr:nvSpPr>
        <xdr:cNvPr id="430" name="n_3mainValue【市民会館】&#10;有形固定資産減価償却率"/>
        <xdr:cNvSpPr txBox="1"/>
      </xdr:nvSpPr>
      <xdr:spPr>
        <a:xfrm>
          <a:off x="1816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87647</xdr:rowOff>
    </xdr:from>
    <xdr:ext cx="405111" cy="259045"/>
    <xdr:sp macro="" textlink="">
      <xdr:nvSpPr>
        <xdr:cNvPr id="431" name="n_4mainValue【市民会館】&#10;有形固定資産減価償却率"/>
        <xdr:cNvSpPr txBox="1"/>
      </xdr:nvSpPr>
      <xdr:spPr>
        <a:xfrm>
          <a:off x="927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67" name="楕円 466"/>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68" name="【市民会館】&#10;一人当たり面積該当値テキスト"/>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59689</xdr:rowOff>
    </xdr:from>
    <xdr:to>
      <xdr:col>50</xdr:col>
      <xdr:colOff>165100</xdr:colOff>
      <xdr:row>104</xdr:row>
      <xdr:rowOff>161289</xdr:rowOff>
    </xdr:to>
    <xdr:sp macro="" textlink="">
      <xdr:nvSpPr>
        <xdr:cNvPr id="469" name="楕円 468"/>
        <xdr:cNvSpPr/>
      </xdr:nvSpPr>
      <xdr:spPr>
        <a:xfrm>
          <a:off x="958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110489</xdr:rowOff>
    </xdr:from>
    <xdr:to>
      <xdr:col>55</xdr:col>
      <xdr:colOff>0</xdr:colOff>
      <xdr:row>104</xdr:row>
      <xdr:rowOff>110489</xdr:rowOff>
    </xdr:to>
    <xdr:cxnSp macro="">
      <xdr:nvCxnSpPr>
        <xdr:cNvPr id="470" name="直線コネクタ 469"/>
        <xdr:cNvCxnSpPr/>
      </xdr:nvCxnSpPr>
      <xdr:spPr>
        <a:xfrm>
          <a:off x="9639300" y="17941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71" name="楕円 470"/>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110489</xdr:rowOff>
    </xdr:from>
    <xdr:to>
      <xdr:col>50</xdr:col>
      <xdr:colOff>114300</xdr:colOff>
      <xdr:row>104</xdr:row>
      <xdr:rowOff>121920</xdr:rowOff>
    </xdr:to>
    <xdr:cxnSp macro="">
      <xdr:nvCxnSpPr>
        <xdr:cNvPr id="472" name="直線コネクタ 471"/>
        <xdr:cNvCxnSpPr/>
      </xdr:nvCxnSpPr>
      <xdr:spPr>
        <a:xfrm flipV="1">
          <a:off x="8750300" y="17941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65405</xdr:rowOff>
    </xdr:from>
    <xdr:to>
      <xdr:col>41</xdr:col>
      <xdr:colOff>101600</xdr:colOff>
      <xdr:row>104</xdr:row>
      <xdr:rowOff>167005</xdr:rowOff>
    </xdr:to>
    <xdr:sp macro="" textlink="">
      <xdr:nvSpPr>
        <xdr:cNvPr id="473" name="楕円 472"/>
        <xdr:cNvSpPr/>
      </xdr:nvSpPr>
      <xdr:spPr>
        <a:xfrm>
          <a:off x="781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116205</xdr:rowOff>
    </xdr:from>
    <xdr:to>
      <xdr:col>45</xdr:col>
      <xdr:colOff>177800</xdr:colOff>
      <xdr:row>104</xdr:row>
      <xdr:rowOff>121920</xdr:rowOff>
    </xdr:to>
    <xdr:cxnSp macro="">
      <xdr:nvCxnSpPr>
        <xdr:cNvPr id="474" name="直線コネクタ 473"/>
        <xdr:cNvCxnSpPr/>
      </xdr:nvCxnSpPr>
      <xdr:spPr>
        <a:xfrm>
          <a:off x="7861300" y="1794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65405</xdr:rowOff>
    </xdr:from>
    <xdr:to>
      <xdr:col>36</xdr:col>
      <xdr:colOff>165100</xdr:colOff>
      <xdr:row>104</xdr:row>
      <xdr:rowOff>167005</xdr:rowOff>
    </xdr:to>
    <xdr:sp macro="" textlink="">
      <xdr:nvSpPr>
        <xdr:cNvPr id="475" name="楕円 474"/>
        <xdr:cNvSpPr/>
      </xdr:nvSpPr>
      <xdr:spPr>
        <a:xfrm>
          <a:off x="692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116205</xdr:rowOff>
    </xdr:from>
    <xdr:to>
      <xdr:col>41</xdr:col>
      <xdr:colOff>50800</xdr:colOff>
      <xdr:row>104</xdr:row>
      <xdr:rowOff>116205</xdr:rowOff>
    </xdr:to>
    <xdr:cxnSp macro="">
      <xdr:nvCxnSpPr>
        <xdr:cNvPr id="476" name="直線コネクタ 475"/>
        <xdr:cNvCxnSpPr/>
      </xdr:nvCxnSpPr>
      <xdr:spPr>
        <a:xfrm>
          <a:off x="6972300" y="17947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6366</xdr:rowOff>
    </xdr:from>
    <xdr:ext cx="469744" cy="259045"/>
    <xdr:sp macro="" textlink="">
      <xdr:nvSpPr>
        <xdr:cNvPr id="481" name="n_1mainValue【市民会館】&#10;一人当たり面積"/>
        <xdr:cNvSpPr txBox="1"/>
      </xdr:nvSpPr>
      <xdr:spPr>
        <a:xfrm>
          <a:off x="9391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82"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12082</xdr:rowOff>
    </xdr:from>
    <xdr:ext cx="469744" cy="259045"/>
    <xdr:sp macro="" textlink="">
      <xdr:nvSpPr>
        <xdr:cNvPr id="483" name="n_3mainValue【市民会館】&#10;一人当たり面積"/>
        <xdr:cNvSpPr txBox="1"/>
      </xdr:nvSpPr>
      <xdr:spPr>
        <a:xfrm>
          <a:off x="7626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12082</xdr:rowOff>
    </xdr:from>
    <xdr:ext cx="469744" cy="259045"/>
    <xdr:sp macro="" textlink="">
      <xdr:nvSpPr>
        <xdr:cNvPr id="484" name="n_4mainValue【市民会館】&#10;一人当たり面積"/>
        <xdr:cNvSpPr txBox="1"/>
      </xdr:nvSpPr>
      <xdr:spPr>
        <a:xfrm>
          <a:off x="6737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25" name="楕円 524"/>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526" name="【一般廃棄物処理施設】&#10;有形固定資産減価償却率該当値テキスト"/>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527" name="楕円 526"/>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163830</xdr:rowOff>
    </xdr:to>
    <xdr:cxnSp macro="">
      <xdr:nvCxnSpPr>
        <xdr:cNvPr id="528" name="直線コネクタ 527"/>
        <xdr:cNvCxnSpPr/>
      </xdr:nvCxnSpPr>
      <xdr:spPr>
        <a:xfrm>
          <a:off x="15481300" y="621601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529" name="楕円 528"/>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43815</xdr:rowOff>
    </xdr:to>
    <xdr:cxnSp macro="">
      <xdr:nvCxnSpPr>
        <xdr:cNvPr id="530" name="直線コネクタ 529"/>
        <xdr:cNvCxnSpPr/>
      </xdr:nvCxnSpPr>
      <xdr:spPr>
        <a:xfrm>
          <a:off x="14592300" y="61436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531" name="楕円 530"/>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35</xdr:row>
      <xdr:rowOff>142875</xdr:rowOff>
    </xdr:to>
    <xdr:cxnSp macro="">
      <xdr:nvCxnSpPr>
        <xdr:cNvPr id="532" name="直線コネクタ 531"/>
        <xdr:cNvCxnSpPr/>
      </xdr:nvCxnSpPr>
      <xdr:spPr>
        <a:xfrm>
          <a:off x="13703300" y="5939790"/>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34925</xdr:rowOff>
    </xdr:from>
    <xdr:to>
      <xdr:col>67</xdr:col>
      <xdr:colOff>101600</xdr:colOff>
      <xdr:row>34</xdr:row>
      <xdr:rowOff>136525</xdr:rowOff>
    </xdr:to>
    <xdr:sp macro="" textlink="">
      <xdr:nvSpPr>
        <xdr:cNvPr id="533" name="楕円 532"/>
        <xdr:cNvSpPr/>
      </xdr:nvSpPr>
      <xdr:spPr>
        <a:xfrm>
          <a:off x="12763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85725</xdr:rowOff>
    </xdr:from>
    <xdr:to>
      <xdr:col>71</xdr:col>
      <xdr:colOff>177800</xdr:colOff>
      <xdr:row>34</xdr:row>
      <xdr:rowOff>110490</xdr:rowOff>
    </xdr:to>
    <xdr:cxnSp macro="">
      <xdr:nvCxnSpPr>
        <xdr:cNvPr id="534" name="直線コネクタ 533"/>
        <xdr:cNvCxnSpPr/>
      </xdr:nvCxnSpPr>
      <xdr:spPr>
        <a:xfrm>
          <a:off x="12814300" y="5915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539" name="n_1mainValue【一般廃棄物処理施設】&#10;有形固定資産減価償却率"/>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540" name="n_2mainValue【一般廃棄物処理施設】&#10;有形固定資産減価償却率"/>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541" name="n_3mainValue【一般廃棄物処理施設】&#10;有形固定資産減価償却率"/>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153052</xdr:rowOff>
    </xdr:from>
    <xdr:ext cx="405111" cy="259045"/>
    <xdr:sp macro="" textlink="">
      <xdr:nvSpPr>
        <xdr:cNvPr id="542" name="n_4mainValue【一般廃棄物処理施設】&#10;有形固定資産減価償却率"/>
        <xdr:cNvSpPr txBox="1"/>
      </xdr:nvSpPr>
      <xdr:spPr>
        <a:xfrm>
          <a:off x="12611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87961</xdr:rowOff>
    </xdr:from>
    <xdr:to>
      <xdr:col>116</xdr:col>
      <xdr:colOff>114300</xdr:colOff>
      <xdr:row>41</xdr:row>
      <xdr:rowOff>18111</xdr:rowOff>
    </xdr:to>
    <xdr:sp macro="" textlink="">
      <xdr:nvSpPr>
        <xdr:cNvPr id="582" name="楕円 581"/>
        <xdr:cNvSpPr/>
      </xdr:nvSpPr>
      <xdr:spPr>
        <a:xfrm>
          <a:off x="22110700" y="69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66388</xdr:rowOff>
    </xdr:from>
    <xdr:ext cx="534377" cy="259045"/>
    <xdr:sp macro="" textlink="">
      <xdr:nvSpPr>
        <xdr:cNvPr id="583" name="【一般廃棄物処理施設】&#10;一人当たり有形固定資産（償却資産）額該当値テキスト"/>
        <xdr:cNvSpPr txBox="1"/>
      </xdr:nvSpPr>
      <xdr:spPr>
        <a:xfrm>
          <a:off x="22199600" y="69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69283</xdr:rowOff>
    </xdr:from>
    <xdr:to>
      <xdr:col>112</xdr:col>
      <xdr:colOff>38100</xdr:colOff>
      <xdr:row>40</xdr:row>
      <xdr:rowOff>170883</xdr:rowOff>
    </xdr:to>
    <xdr:sp macro="" textlink="">
      <xdr:nvSpPr>
        <xdr:cNvPr id="584" name="楕円 583"/>
        <xdr:cNvSpPr/>
      </xdr:nvSpPr>
      <xdr:spPr>
        <a:xfrm>
          <a:off x="21272500" y="69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120083</xdr:rowOff>
    </xdr:from>
    <xdr:to>
      <xdr:col>116</xdr:col>
      <xdr:colOff>63500</xdr:colOff>
      <xdr:row>40</xdr:row>
      <xdr:rowOff>138761</xdr:rowOff>
    </xdr:to>
    <xdr:cxnSp macro="">
      <xdr:nvCxnSpPr>
        <xdr:cNvPr id="585" name="直線コネクタ 584"/>
        <xdr:cNvCxnSpPr/>
      </xdr:nvCxnSpPr>
      <xdr:spPr>
        <a:xfrm>
          <a:off x="21323300" y="6978083"/>
          <a:ext cx="8382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68887</xdr:rowOff>
    </xdr:from>
    <xdr:to>
      <xdr:col>107</xdr:col>
      <xdr:colOff>101600</xdr:colOff>
      <xdr:row>40</xdr:row>
      <xdr:rowOff>170487</xdr:rowOff>
    </xdr:to>
    <xdr:sp macro="" textlink="">
      <xdr:nvSpPr>
        <xdr:cNvPr id="586" name="楕円 585"/>
        <xdr:cNvSpPr/>
      </xdr:nvSpPr>
      <xdr:spPr>
        <a:xfrm>
          <a:off x="20383500" y="6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119687</xdr:rowOff>
    </xdr:from>
    <xdr:to>
      <xdr:col>111</xdr:col>
      <xdr:colOff>177800</xdr:colOff>
      <xdr:row>40</xdr:row>
      <xdr:rowOff>120083</xdr:rowOff>
    </xdr:to>
    <xdr:cxnSp macro="">
      <xdr:nvCxnSpPr>
        <xdr:cNvPr id="587" name="直線コネクタ 586"/>
        <xdr:cNvCxnSpPr/>
      </xdr:nvCxnSpPr>
      <xdr:spPr>
        <a:xfrm>
          <a:off x="20434300" y="6977687"/>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14808</xdr:rowOff>
    </xdr:from>
    <xdr:to>
      <xdr:col>102</xdr:col>
      <xdr:colOff>165100</xdr:colOff>
      <xdr:row>40</xdr:row>
      <xdr:rowOff>116408</xdr:rowOff>
    </xdr:to>
    <xdr:sp macro="" textlink="">
      <xdr:nvSpPr>
        <xdr:cNvPr id="588" name="楕円 587"/>
        <xdr:cNvSpPr/>
      </xdr:nvSpPr>
      <xdr:spPr>
        <a:xfrm>
          <a:off x="19494500" y="68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65608</xdr:rowOff>
    </xdr:from>
    <xdr:to>
      <xdr:col>107</xdr:col>
      <xdr:colOff>50800</xdr:colOff>
      <xdr:row>40</xdr:row>
      <xdr:rowOff>119687</xdr:rowOff>
    </xdr:to>
    <xdr:cxnSp macro="">
      <xdr:nvCxnSpPr>
        <xdr:cNvPr id="589" name="直線コネクタ 588"/>
        <xdr:cNvCxnSpPr/>
      </xdr:nvCxnSpPr>
      <xdr:spPr>
        <a:xfrm>
          <a:off x="19545300" y="6923608"/>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12881</xdr:rowOff>
    </xdr:from>
    <xdr:to>
      <xdr:col>98</xdr:col>
      <xdr:colOff>38100</xdr:colOff>
      <xdr:row>40</xdr:row>
      <xdr:rowOff>114481</xdr:rowOff>
    </xdr:to>
    <xdr:sp macro="" textlink="">
      <xdr:nvSpPr>
        <xdr:cNvPr id="590" name="楕円 589"/>
        <xdr:cNvSpPr/>
      </xdr:nvSpPr>
      <xdr:spPr>
        <a:xfrm>
          <a:off x="18605500" y="68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63681</xdr:rowOff>
    </xdr:from>
    <xdr:to>
      <xdr:col>102</xdr:col>
      <xdr:colOff>114300</xdr:colOff>
      <xdr:row>40</xdr:row>
      <xdr:rowOff>65608</xdr:rowOff>
    </xdr:to>
    <xdr:cxnSp macro="">
      <xdr:nvCxnSpPr>
        <xdr:cNvPr id="591" name="直線コネクタ 590"/>
        <xdr:cNvCxnSpPr/>
      </xdr:nvCxnSpPr>
      <xdr:spPr>
        <a:xfrm>
          <a:off x="18656300" y="692168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162010</xdr:rowOff>
    </xdr:from>
    <xdr:ext cx="534377" cy="259045"/>
    <xdr:sp macro="" textlink="">
      <xdr:nvSpPr>
        <xdr:cNvPr id="596" name="n_1mainValue【一般廃棄物処理施設】&#10;一人当たり有形固定資産（償却資産）額"/>
        <xdr:cNvSpPr txBox="1"/>
      </xdr:nvSpPr>
      <xdr:spPr>
        <a:xfrm>
          <a:off x="21043411" y="70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161614</xdr:rowOff>
    </xdr:from>
    <xdr:ext cx="534377" cy="259045"/>
    <xdr:sp macro="" textlink="">
      <xdr:nvSpPr>
        <xdr:cNvPr id="597" name="n_2mainValue【一般廃棄物処理施設】&#10;一人当たり有形固定資産（償却資産）額"/>
        <xdr:cNvSpPr txBox="1"/>
      </xdr:nvSpPr>
      <xdr:spPr>
        <a:xfrm>
          <a:off x="20167111" y="70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107535</xdr:rowOff>
    </xdr:from>
    <xdr:ext cx="534377" cy="259045"/>
    <xdr:sp macro="" textlink="">
      <xdr:nvSpPr>
        <xdr:cNvPr id="598" name="n_3mainValue【一般廃棄物処理施設】&#10;一人当たり有形固定資産（償却資産）額"/>
        <xdr:cNvSpPr txBox="1"/>
      </xdr:nvSpPr>
      <xdr:spPr>
        <a:xfrm>
          <a:off x="19278111" y="69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105608</xdr:rowOff>
    </xdr:from>
    <xdr:ext cx="534377" cy="259045"/>
    <xdr:sp macro="" textlink="">
      <xdr:nvSpPr>
        <xdr:cNvPr id="599" name="n_4mainValue【一般廃棄物処理施設】&#10;一人当たり有形固定資産（償却資産）額"/>
        <xdr:cNvSpPr txBox="1"/>
      </xdr:nvSpPr>
      <xdr:spPr>
        <a:xfrm>
          <a:off x="18389111" y="69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639" name="楕円 638"/>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640" name="【保健センター・保健所】&#10;有形固定資産減価償却率該当値テキスト"/>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130175</xdr:rowOff>
    </xdr:from>
    <xdr:to>
      <xdr:col>81</xdr:col>
      <xdr:colOff>101600</xdr:colOff>
      <xdr:row>58</xdr:row>
      <xdr:rowOff>60325</xdr:rowOff>
    </xdr:to>
    <xdr:sp macro="" textlink="">
      <xdr:nvSpPr>
        <xdr:cNvPr id="641" name="楕円 640"/>
        <xdr:cNvSpPr/>
      </xdr:nvSpPr>
      <xdr:spPr>
        <a:xfrm>
          <a:off x="15430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xdr:rowOff>
    </xdr:from>
    <xdr:to>
      <xdr:col>85</xdr:col>
      <xdr:colOff>127000</xdr:colOff>
      <xdr:row>58</xdr:row>
      <xdr:rowOff>83820</xdr:rowOff>
    </xdr:to>
    <xdr:cxnSp macro="">
      <xdr:nvCxnSpPr>
        <xdr:cNvPr id="642" name="直線コネクタ 641"/>
        <xdr:cNvCxnSpPr/>
      </xdr:nvCxnSpPr>
      <xdr:spPr>
        <a:xfrm>
          <a:off x="15481300" y="99536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643" name="楕円 642"/>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9525</xdr:rowOff>
    </xdr:to>
    <xdr:cxnSp macro="">
      <xdr:nvCxnSpPr>
        <xdr:cNvPr id="644" name="直線コネクタ 643"/>
        <xdr:cNvCxnSpPr/>
      </xdr:nvCxnSpPr>
      <xdr:spPr>
        <a:xfrm>
          <a:off x="14592300" y="9879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137795</xdr:rowOff>
    </xdr:from>
    <xdr:to>
      <xdr:col>72</xdr:col>
      <xdr:colOff>38100</xdr:colOff>
      <xdr:row>59</xdr:row>
      <xdr:rowOff>67945</xdr:rowOff>
    </xdr:to>
    <xdr:sp macro="" textlink="">
      <xdr:nvSpPr>
        <xdr:cNvPr id="645" name="楕円 644"/>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59</xdr:row>
      <xdr:rowOff>17145</xdr:rowOff>
    </xdr:to>
    <xdr:cxnSp macro="">
      <xdr:nvCxnSpPr>
        <xdr:cNvPr id="646" name="直線コネクタ 645"/>
        <xdr:cNvCxnSpPr/>
      </xdr:nvCxnSpPr>
      <xdr:spPr>
        <a:xfrm flipV="1">
          <a:off x="13703300" y="987933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73025</xdr:rowOff>
    </xdr:from>
    <xdr:to>
      <xdr:col>67</xdr:col>
      <xdr:colOff>101600</xdr:colOff>
      <xdr:row>59</xdr:row>
      <xdr:rowOff>3175</xdr:rowOff>
    </xdr:to>
    <xdr:sp macro="" textlink="">
      <xdr:nvSpPr>
        <xdr:cNvPr id="647" name="楕円 646"/>
        <xdr:cNvSpPr/>
      </xdr:nvSpPr>
      <xdr:spPr>
        <a:xfrm>
          <a:off x="1276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123825</xdr:rowOff>
    </xdr:from>
    <xdr:to>
      <xdr:col>71</xdr:col>
      <xdr:colOff>177800</xdr:colOff>
      <xdr:row>59</xdr:row>
      <xdr:rowOff>17145</xdr:rowOff>
    </xdr:to>
    <xdr:cxnSp macro="">
      <xdr:nvCxnSpPr>
        <xdr:cNvPr id="648" name="直線コネクタ 647"/>
        <xdr:cNvCxnSpPr/>
      </xdr:nvCxnSpPr>
      <xdr:spPr>
        <a:xfrm>
          <a:off x="12814300" y="100679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76852</xdr:rowOff>
    </xdr:from>
    <xdr:ext cx="405111" cy="259045"/>
    <xdr:sp macro="" textlink="">
      <xdr:nvSpPr>
        <xdr:cNvPr id="653" name="n_1mainValue【保健センター・保健所】&#10;有形固定資産減価償却率"/>
        <xdr:cNvSpPr txBox="1"/>
      </xdr:nvSpPr>
      <xdr:spPr>
        <a:xfrm>
          <a:off x="15266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654" name="n_2mainValue【保健センター・保健所】&#10;有形固定資産減価償却率"/>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655" name="n_3mainValue【保健センター・保健所】&#10;有形固定資産減価償却率"/>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19702</xdr:rowOff>
    </xdr:from>
    <xdr:ext cx="405111" cy="259045"/>
    <xdr:sp macro="" textlink="">
      <xdr:nvSpPr>
        <xdr:cNvPr id="656" name="n_4mainValue【保健センター・保健所】&#10;有形固定資産減価償却率"/>
        <xdr:cNvSpPr txBox="1"/>
      </xdr:nvSpPr>
      <xdr:spPr>
        <a:xfrm>
          <a:off x="12611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94" name="楕円 693"/>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78503</xdr:rowOff>
    </xdr:from>
    <xdr:ext cx="469744" cy="259045"/>
    <xdr:sp macro="" textlink="">
      <xdr:nvSpPr>
        <xdr:cNvPr id="695" name="【保健センター・保健所】&#10;一人当たり面積該当値テキスト"/>
        <xdr:cNvSpPr txBox="1"/>
      </xdr:nvSpPr>
      <xdr:spPr>
        <a:xfrm>
          <a:off x="22199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6" name="楕円 695"/>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150876</xdr:rowOff>
    </xdr:to>
    <xdr:cxnSp macro="">
      <xdr:nvCxnSpPr>
        <xdr:cNvPr id="697" name="直線コネクタ 696"/>
        <xdr:cNvCxnSpPr/>
      </xdr:nvCxnSpPr>
      <xdr:spPr>
        <a:xfrm>
          <a:off x="21323300" y="10771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98" name="楕円 697"/>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699" name="直線コネクタ 698"/>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0" name="楕円 699"/>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63</xdr:row>
      <xdr:rowOff>16002</xdr:rowOff>
    </xdr:to>
    <xdr:cxnSp macro="">
      <xdr:nvCxnSpPr>
        <xdr:cNvPr id="701" name="直線コネクタ 700"/>
        <xdr:cNvCxnSpPr/>
      </xdr:nvCxnSpPr>
      <xdr:spPr>
        <a:xfrm flipV="1">
          <a:off x="19545300" y="10771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2" name="楕円 701"/>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16002</xdr:rowOff>
    </xdr:to>
    <xdr:cxnSp macro="">
      <xdr:nvCxnSpPr>
        <xdr:cNvPr id="703" name="直線コネクタ 702"/>
        <xdr:cNvCxnSpPr/>
      </xdr:nvCxnSpPr>
      <xdr:spPr>
        <a:xfrm>
          <a:off x="18656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08" name="n_1mainValue【保健センター・保健所】&#10;一人当たり面積"/>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09" name="n_2mainValue【保健センター・保健所】&#10;一人当たり面積"/>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0" name="n_3main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1" name="n_4mainValue【保健センター・保健所】&#10;一人当たり面積"/>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122555</xdr:rowOff>
    </xdr:from>
    <xdr:to>
      <xdr:col>85</xdr:col>
      <xdr:colOff>177800</xdr:colOff>
      <xdr:row>83</xdr:row>
      <xdr:rowOff>52705</xdr:rowOff>
    </xdr:to>
    <xdr:sp macro="" textlink="">
      <xdr:nvSpPr>
        <xdr:cNvPr id="752" name="楕円 751"/>
        <xdr:cNvSpPr/>
      </xdr:nvSpPr>
      <xdr:spPr>
        <a:xfrm>
          <a:off x="16268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100982</xdr:rowOff>
    </xdr:from>
    <xdr:ext cx="405111" cy="259045"/>
    <xdr:sp macro="" textlink="">
      <xdr:nvSpPr>
        <xdr:cNvPr id="753" name="【消防施設】&#10;有形固定資産減価償却率該当値テキスト"/>
        <xdr:cNvSpPr txBox="1"/>
      </xdr:nvSpPr>
      <xdr:spPr>
        <a:xfrm>
          <a:off x="16357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754" name="楕円 753"/>
        <xdr:cNvSpPr/>
      </xdr:nvSpPr>
      <xdr:spPr>
        <a:xfrm>
          <a:off x="15430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127636</xdr:rowOff>
    </xdr:from>
    <xdr:to>
      <xdr:col>85</xdr:col>
      <xdr:colOff>127000</xdr:colOff>
      <xdr:row>83</xdr:row>
      <xdr:rowOff>1905</xdr:rowOff>
    </xdr:to>
    <xdr:cxnSp macro="">
      <xdr:nvCxnSpPr>
        <xdr:cNvPr id="755" name="直線コネクタ 754"/>
        <xdr:cNvCxnSpPr/>
      </xdr:nvCxnSpPr>
      <xdr:spPr>
        <a:xfrm>
          <a:off x="15481300" y="141865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756" name="楕円 755"/>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104775</xdr:rowOff>
    </xdr:from>
    <xdr:to>
      <xdr:col>81</xdr:col>
      <xdr:colOff>50800</xdr:colOff>
      <xdr:row>82</xdr:row>
      <xdr:rowOff>127636</xdr:rowOff>
    </xdr:to>
    <xdr:cxnSp macro="">
      <xdr:nvCxnSpPr>
        <xdr:cNvPr id="757" name="直線コネクタ 756"/>
        <xdr:cNvCxnSpPr/>
      </xdr:nvCxnSpPr>
      <xdr:spPr>
        <a:xfrm>
          <a:off x="14592300" y="141636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8" name="楕円 757"/>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104775</xdr:rowOff>
    </xdr:to>
    <xdr:cxnSp macro="">
      <xdr:nvCxnSpPr>
        <xdr:cNvPr id="759" name="直線コネクタ 758"/>
        <xdr:cNvCxnSpPr/>
      </xdr:nvCxnSpPr>
      <xdr:spPr>
        <a:xfrm>
          <a:off x="13703300" y="14062711"/>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760" name="楕円 759"/>
        <xdr:cNvSpPr/>
      </xdr:nvSpPr>
      <xdr:spPr>
        <a:xfrm>
          <a:off x="1276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82</xdr:row>
      <xdr:rowOff>3811</xdr:rowOff>
    </xdr:to>
    <xdr:cxnSp macro="">
      <xdr:nvCxnSpPr>
        <xdr:cNvPr id="761" name="直線コネクタ 760"/>
        <xdr:cNvCxnSpPr/>
      </xdr:nvCxnSpPr>
      <xdr:spPr>
        <a:xfrm>
          <a:off x="12814300" y="13959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766" name="n_1main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767" name="n_2mainValue【消防施設】&#10;有形固定資産減価償却率"/>
        <xdr:cNvSpPr txBox="1"/>
      </xdr:nvSpPr>
      <xdr:spPr>
        <a:xfrm>
          <a:off x="14389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68" name="n_3main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69" name="n_4main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809" name="楕円 808"/>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810" name="【消防施設】&#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811" name="楕円 810"/>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127000</xdr:rowOff>
    </xdr:to>
    <xdr:cxnSp macro="">
      <xdr:nvCxnSpPr>
        <xdr:cNvPr id="812" name="直線コネクタ 811"/>
        <xdr:cNvCxnSpPr/>
      </xdr:nvCxnSpPr>
      <xdr:spPr>
        <a:xfrm>
          <a:off x="21323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146050</xdr:rowOff>
    </xdr:from>
    <xdr:to>
      <xdr:col>107</xdr:col>
      <xdr:colOff>101600</xdr:colOff>
      <xdr:row>84</xdr:row>
      <xdr:rowOff>76200</xdr:rowOff>
    </xdr:to>
    <xdr:sp macro="" textlink="">
      <xdr:nvSpPr>
        <xdr:cNvPr id="813" name="楕円 812"/>
        <xdr:cNvSpPr/>
      </xdr:nvSpPr>
      <xdr:spPr>
        <a:xfrm>
          <a:off x="20383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127000</xdr:rowOff>
    </xdr:to>
    <xdr:cxnSp macro="">
      <xdr:nvCxnSpPr>
        <xdr:cNvPr id="814" name="直線コネクタ 813"/>
        <xdr:cNvCxnSpPr/>
      </xdr:nvCxnSpPr>
      <xdr:spPr>
        <a:xfrm>
          <a:off x="20434300" y="1442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5" name="楕円 814"/>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25400</xdr:rowOff>
    </xdr:to>
    <xdr:cxnSp macro="">
      <xdr:nvCxnSpPr>
        <xdr:cNvPr id="816" name="直線コネクタ 815"/>
        <xdr:cNvCxnSpPr/>
      </xdr:nvCxnSpPr>
      <xdr:spPr>
        <a:xfrm>
          <a:off x="19545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17" name="楕円 816"/>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18" name="直線コネクタ 817"/>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823" name="n_1mainValue【消防施設】&#10;一人当たり面積"/>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4" name="n_2main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5"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26" name="n_4mainValue【消防施設】&#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67311</xdr:rowOff>
    </xdr:from>
    <xdr:to>
      <xdr:col>85</xdr:col>
      <xdr:colOff>177800</xdr:colOff>
      <xdr:row>101</xdr:row>
      <xdr:rowOff>168911</xdr:rowOff>
    </xdr:to>
    <xdr:sp macro="" textlink="">
      <xdr:nvSpPr>
        <xdr:cNvPr id="867" name="楕円 866"/>
        <xdr:cNvSpPr/>
      </xdr:nvSpPr>
      <xdr:spPr>
        <a:xfrm>
          <a:off x="16268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90188</xdr:rowOff>
    </xdr:from>
    <xdr:ext cx="405111" cy="259045"/>
    <xdr:sp macro="" textlink="">
      <xdr:nvSpPr>
        <xdr:cNvPr id="868" name="【庁舎】&#10;有形固定資産減価償却率該当値テキスト"/>
        <xdr:cNvSpPr txBox="1"/>
      </xdr:nvSpPr>
      <xdr:spPr>
        <a:xfrm>
          <a:off x="16357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40639</xdr:rowOff>
    </xdr:from>
    <xdr:to>
      <xdr:col>81</xdr:col>
      <xdr:colOff>101600</xdr:colOff>
      <xdr:row>101</xdr:row>
      <xdr:rowOff>142239</xdr:rowOff>
    </xdr:to>
    <xdr:sp macro="" textlink="">
      <xdr:nvSpPr>
        <xdr:cNvPr id="869" name="楕円 868"/>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91439</xdr:rowOff>
    </xdr:from>
    <xdr:to>
      <xdr:col>85</xdr:col>
      <xdr:colOff>127000</xdr:colOff>
      <xdr:row>101</xdr:row>
      <xdr:rowOff>118111</xdr:rowOff>
    </xdr:to>
    <xdr:cxnSp macro="">
      <xdr:nvCxnSpPr>
        <xdr:cNvPr id="870" name="直線コネクタ 869"/>
        <xdr:cNvCxnSpPr/>
      </xdr:nvCxnSpPr>
      <xdr:spPr>
        <a:xfrm>
          <a:off x="15481300" y="17407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114936</xdr:rowOff>
    </xdr:from>
    <xdr:to>
      <xdr:col>76</xdr:col>
      <xdr:colOff>165100</xdr:colOff>
      <xdr:row>105</xdr:row>
      <xdr:rowOff>45086</xdr:rowOff>
    </xdr:to>
    <xdr:sp macro="" textlink="">
      <xdr:nvSpPr>
        <xdr:cNvPr id="871" name="楕円 870"/>
        <xdr:cNvSpPr/>
      </xdr:nvSpPr>
      <xdr:spPr>
        <a:xfrm>
          <a:off x="14541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104</xdr:row>
      <xdr:rowOff>165736</xdr:rowOff>
    </xdr:to>
    <xdr:cxnSp macro="">
      <xdr:nvCxnSpPr>
        <xdr:cNvPr id="872" name="直線コネクタ 871"/>
        <xdr:cNvCxnSpPr/>
      </xdr:nvCxnSpPr>
      <xdr:spPr>
        <a:xfrm flipV="1">
          <a:off x="14592300" y="17407889"/>
          <a:ext cx="889000" cy="58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92075</xdr:rowOff>
    </xdr:from>
    <xdr:to>
      <xdr:col>72</xdr:col>
      <xdr:colOff>38100</xdr:colOff>
      <xdr:row>105</xdr:row>
      <xdr:rowOff>22225</xdr:rowOff>
    </xdr:to>
    <xdr:sp macro="" textlink="">
      <xdr:nvSpPr>
        <xdr:cNvPr id="873" name="楕円 872"/>
        <xdr:cNvSpPr/>
      </xdr:nvSpPr>
      <xdr:spPr>
        <a:xfrm>
          <a:off x="13652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142875</xdr:rowOff>
    </xdr:from>
    <xdr:to>
      <xdr:col>76</xdr:col>
      <xdr:colOff>114300</xdr:colOff>
      <xdr:row>104</xdr:row>
      <xdr:rowOff>165736</xdr:rowOff>
    </xdr:to>
    <xdr:cxnSp macro="">
      <xdr:nvCxnSpPr>
        <xdr:cNvPr id="874" name="直線コネクタ 873"/>
        <xdr:cNvCxnSpPr/>
      </xdr:nvCxnSpPr>
      <xdr:spPr>
        <a:xfrm>
          <a:off x="13703300" y="179736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34925</xdr:rowOff>
    </xdr:from>
    <xdr:to>
      <xdr:col>67</xdr:col>
      <xdr:colOff>101600</xdr:colOff>
      <xdr:row>104</xdr:row>
      <xdr:rowOff>136525</xdr:rowOff>
    </xdr:to>
    <xdr:sp macro="" textlink="">
      <xdr:nvSpPr>
        <xdr:cNvPr id="875" name="楕円 874"/>
        <xdr:cNvSpPr/>
      </xdr:nvSpPr>
      <xdr:spPr>
        <a:xfrm>
          <a:off x="1276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85725</xdr:rowOff>
    </xdr:from>
    <xdr:to>
      <xdr:col>71</xdr:col>
      <xdr:colOff>177800</xdr:colOff>
      <xdr:row>104</xdr:row>
      <xdr:rowOff>142875</xdr:rowOff>
    </xdr:to>
    <xdr:cxnSp macro="">
      <xdr:nvCxnSpPr>
        <xdr:cNvPr id="876" name="直線コネクタ 875"/>
        <xdr:cNvCxnSpPr/>
      </xdr:nvCxnSpPr>
      <xdr:spPr>
        <a:xfrm>
          <a:off x="12814300" y="17916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158766</xdr:rowOff>
    </xdr:from>
    <xdr:ext cx="405111" cy="259045"/>
    <xdr:sp macro="" textlink="">
      <xdr:nvSpPr>
        <xdr:cNvPr id="881" name="n_1mainValue【庁舎】&#10;有形固定資産減価償却率"/>
        <xdr:cNvSpPr txBox="1"/>
      </xdr:nvSpPr>
      <xdr:spPr>
        <a:xfrm>
          <a:off x="15266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36213</xdr:rowOff>
    </xdr:from>
    <xdr:ext cx="405111" cy="259045"/>
    <xdr:sp macro="" textlink="">
      <xdr:nvSpPr>
        <xdr:cNvPr id="882" name="n_2mainValue【庁舎】&#10;有形固定資産減価償却率"/>
        <xdr:cNvSpPr txBox="1"/>
      </xdr:nvSpPr>
      <xdr:spPr>
        <a:xfrm>
          <a:off x="14389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13352</xdr:rowOff>
    </xdr:from>
    <xdr:ext cx="405111" cy="259045"/>
    <xdr:sp macro="" textlink="">
      <xdr:nvSpPr>
        <xdr:cNvPr id="883" name="n_3mainValue【庁舎】&#10;有形固定資産減価償却率"/>
        <xdr:cNvSpPr txBox="1"/>
      </xdr:nvSpPr>
      <xdr:spPr>
        <a:xfrm>
          <a:off x="13500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127652</xdr:rowOff>
    </xdr:from>
    <xdr:ext cx="405111" cy="259045"/>
    <xdr:sp macro="" textlink="">
      <xdr:nvSpPr>
        <xdr:cNvPr id="884" name="n_4mainValue【庁舎】&#10;有形固定資産減価償却率"/>
        <xdr:cNvSpPr txBox="1"/>
      </xdr:nvSpPr>
      <xdr:spPr>
        <a:xfrm>
          <a:off x="12611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924" name="楕円 923"/>
        <xdr:cNvSpPr/>
      </xdr:nvSpPr>
      <xdr:spPr>
        <a:xfrm>
          <a:off x="22110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119397</xdr:rowOff>
    </xdr:from>
    <xdr:ext cx="469744" cy="259045"/>
    <xdr:sp macro="" textlink="">
      <xdr:nvSpPr>
        <xdr:cNvPr id="925" name="【庁舎】&#10;一人当たり面積該当値テキスト"/>
        <xdr:cNvSpPr txBox="1"/>
      </xdr:nvSpPr>
      <xdr:spPr>
        <a:xfrm>
          <a:off x="22199600" y="182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33020</xdr:rowOff>
    </xdr:from>
    <xdr:to>
      <xdr:col>112</xdr:col>
      <xdr:colOff>38100</xdr:colOff>
      <xdr:row>107</xdr:row>
      <xdr:rowOff>134620</xdr:rowOff>
    </xdr:to>
    <xdr:sp macro="" textlink="">
      <xdr:nvSpPr>
        <xdr:cNvPr id="926" name="楕円 925"/>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83820</xdr:rowOff>
    </xdr:from>
    <xdr:to>
      <xdr:col>116</xdr:col>
      <xdr:colOff>63500</xdr:colOff>
      <xdr:row>107</xdr:row>
      <xdr:rowOff>83820</xdr:rowOff>
    </xdr:to>
    <xdr:cxnSp macro="">
      <xdr:nvCxnSpPr>
        <xdr:cNvPr id="927" name="直線コネクタ 926"/>
        <xdr:cNvCxnSpPr/>
      </xdr:nvCxnSpPr>
      <xdr:spPr>
        <a:xfrm>
          <a:off x="21323300" y="1842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928" name="楕円 927"/>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83820</xdr:rowOff>
    </xdr:to>
    <xdr:cxnSp macro="">
      <xdr:nvCxnSpPr>
        <xdr:cNvPr id="929" name="直線コネクタ 928"/>
        <xdr:cNvCxnSpPr/>
      </xdr:nvCxnSpPr>
      <xdr:spPr>
        <a:xfrm>
          <a:off x="20434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930" name="楕円 929"/>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83820</xdr:rowOff>
    </xdr:to>
    <xdr:cxnSp macro="">
      <xdr:nvCxnSpPr>
        <xdr:cNvPr id="931" name="直線コネクタ 930"/>
        <xdr:cNvCxnSpPr/>
      </xdr:nvCxnSpPr>
      <xdr:spPr>
        <a:xfrm>
          <a:off x="19545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32" name="楕円 931"/>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83820</xdr:rowOff>
    </xdr:to>
    <xdr:cxnSp macro="">
      <xdr:nvCxnSpPr>
        <xdr:cNvPr id="933" name="直線コネクタ 932"/>
        <xdr:cNvCxnSpPr/>
      </xdr:nvCxnSpPr>
      <xdr:spPr>
        <a:xfrm>
          <a:off x="18656300" y="1842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125747</xdr:rowOff>
    </xdr:from>
    <xdr:ext cx="469744" cy="259045"/>
    <xdr:sp macro="" textlink="">
      <xdr:nvSpPr>
        <xdr:cNvPr id="938" name="n_1mainValue【庁舎】&#10;一人当たり面積"/>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939"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940"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41" name="n_4mainValue【庁舎】&#10;一人当たり面積"/>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より高い施設は、図書館、体育館・プール、消防施設、市民会館であり、低い施設は、一般廃棄物処理施設、保健センター・保健所、福祉施設、庁舎である。このうち、庁舎については、数年にかけて大規模な建替えを行っているため、今後も有形固定資産減価償却率の改善が見込まれる。</a:t>
          </a:r>
        </a:p>
        <a:p>
          <a:r>
            <a:rPr kumimoji="1" lang="ja-JP" altLang="en-US" sz="1300">
              <a:latin typeface="ＭＳ Ｐゴシック" panose="020B0600070205080204" pitchFamily="50" charset="-128"/>
              <a:ea typeface="ＭＳ Ｐゴシック" panose="020B0600070205080204" pitchFamily="50" charset="-128"/>
            </a:rPr>
            <a:t>　類似団体内平均値より高い施設については、竣工から時間が経過し、減価償却が進んでいることが要因である。しかし、消防施設の一部は建替えが予定されていることから、今後有形固定資産減価償却率の改善が見込まれる。</a:t>
          </a:r>
        </a:p>
        <a:p>
          <a:r>
            <a:rPr kumimoji="1" lang="ja-JP" altLang="en-US" sz="1300">
              <a:latin typeface="ＭＳ Ｐゴシック" panose="020B0600070205080204" pitchFamily="50" charset="-128"/>
              <a:ea typeface="ＭＳ Ｐゴシック" panose="020B0600070205080204" pitchFamily="50" charset="-128"/>
            </a:rPr>
            <a:t>　また、類似団体内平均値より低い施設のうち、保健センター・保健所については、この数年で施設を新設したため、有形固定資産減価償却率が低くなっている。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なお、市民会館については一人当たり面積が類似団体内平均値より高くなっており、今後、本市の人口推移等を踏まえ、適正規模について検討を進める。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H55" sqref="AH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9" t="s">
        <v>81</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78"/>
      <c r="DK1" s="178"/>
      <c r="DL1" s="178"/>
      <c r="DM1" s="178"/>
      <c r="DN1" s="178"/>
      <c r="DO1" s="178"/>
    </row>
    <row r="2" spans="1:119" ht="24.75" thickBot="1" x14ac:dyDescent="0.2">
      <c r="B2" s="179" t="s">
        <v>82</v>
      </c>
      <c r="C2" s="179"/>
      <c r="D2" s="180"/>
    </row>
    <row r="3" spans="1:119" ht="18.75" customHeight="1" thickBot="1" x14ac:dyDescent="0.2">
      <c r="A3" s="178"/>
      <c r="B3" s="630" t="s">
        <v>83</v>
      </c>
      <c r="C3" s="631"/>
      <c r="D3" s="631"/>
      <c r="E3" s="632"/>
      <c r="F3" s="632"/>
      <c r="G3" s="632"/>
      <c r="H3" s="632"/>
      <c r="I3" s="632"/>
      <c r="J3" s="632"/>
      <c r="K3" s="632"/>
      <c r="L3" s="632" t="s">
        <v>84</v>
      </c>
      <c r="M3" s="632"/>
      <c r="N3" s="632"/>
      <c r="O3" s="632"/>
      <c r="P3" s="632"/>
      <c r="Q3" s="632"/>
      <c r="R3" s="635"/>
      <c r="S3" s="635"/>
      <c r="T3" s="635"/>
      <c r="U3" s="635"/>
      <c r="V3" s="636"/>
      <c r="W3" s="526" t="s">
        <v>85</v>
      </c>
      <c r="X3" s="527"/>
      <c r="Y3" s="527"/>
      <c r="Z3" s="527"/>
      <c r="AA3" s="527"/>
      <c r="AB3" s="631"/>
      <c r="AC3" s="635" t="s">
        <v>86</v>
      </c>
      <c r="AD3" s="527"/>
      <c r="AE3" s="527"/>
      <c r="AF3" s="527"/>
      <c r="AG3" s="527"/>
      <c r="AH3" s="527"/>
      <c r="AI3" s="527"/>
      <c r="AJ3" s="527"/>
      <c r="AK3" s="527"/>
      <c r="AL3" s="597"/>
      <c r="AM3" s="526" t="s">
        <v>87</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88</v>
      </c>
      <c r="BO3" s="527"/>
      <c r="BP3" s="527"/>
      <c r="BQ3" s="527"/>
      <c r="BR3" s="527"/>
      <c r="BS3" s="527"/>
      <c r="BT3" s="527"/>
      <c r="BU3" s="597"/>
      <c r="BV3" s="526" t="s">
        <v>89</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90</v>
      </c>
      <c r="CU3" s="527"/>
      <c r="CV3" s="527"/>
      <c r="CW3" s="527"/>
      <c r="CX3" s="527"/>
      <c r="CY3" s="527"/>
      <c r="CZ3" s="527"/>
      <c r="DA3" s="597"/>
      <c r="DB3" s="526" t="s">
        <v>91</v>
      </c>
      <c r="DC3" s="527"/>
      <c r="DD3" s="527"/>
      <c r="DE3" s="527"/>
      <c r="DF3" s="527"/>
      <c r="DG3" s="527"/>
      <c r="DH3" s="527"/>
      <c r="DI3" s="597"/>
    </row>
    <row r="4" spans="1:119" ht="18.75" customHeight="1" x14ac:dyDescent="0.15">
      <c r="A4" s="178"/>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92</v>
      </c>
      <c r="AZ4" s="484"/>
      <c r="BA4" s="484"/>
      <c r="BB4" s="484"/>
      <c r="BC4" s="484"/>
      <c r="BD4" s="484"/>
      <c r="BE4" s="484"/>
      <c r="BF4" s="484"/>
      <c r="BG4" s="484"/>
      <c r="BH4" s="484"/>
      <c r="BI4" s="484"/>
      <c r="BJ4" s="484"/>
      <c r="BK4" s="484"/>
      <c r="BL4" s="484"/>
      <c r="BM4" s="485"/>
      <c r="BN4" s="486">
        <v>134371610</v>
      </c>
      <c r="BO4" s="487"/>
      <c r="BP4" s="487"/>
      <c r="BQ4" s="487"/>
      <c r="BR4" s="487"/>
      <c r="BS4" s="487"/>
      <c r="BT4" s="487"/>
      <c r="BU4" s="488"/>
      <c r="BV4" s="486">
        <v>161610227</v>
      </c>
      <c r="BW4" s="487"/>
      <c r="BX4" s="487"/>
      <c r="BY4" s="487"/>
      <c r="BZ4" s="487"/>
      <c r="CA4" s="487"/>
      <c r="CB4" s="487"/>
      <c r="CC4" s="488"/>
      <c r="CD4" s="623" t="s">
        <v>93</v>
      </c>
      <c r="CE4" s="624"/>
      <c r="CF4" s="624"/>
      <c r="CG4" s="624"/>
      <c r="CH4" s="624"/>
      <c r="CI4" s="624"/>
      <c r="CJ4" s="624"/>
      <c r="CK4" s="624"/>
      <c r="CL4" s="624"/>
      <c r="CM4" s="624"/>
      <c r="CN4" s="624"/>
      <c r="CO4" s="624"/>
      <c r="CP4" s="624"/>
      <c r="CQ4" s="624"/>
      <c r="CR4" s="624"/>
      <c r="CS4" s="625"/>
      <c r="CT4" s="626">
        <v>17.100000000000001</v>
      </c>
      <c r="CU4" s="627"/>
      <c r="CV4" s="627"/>
      <c r="CW4" s="627"/>
      <c r="CX4" s="627"/>
      <c r="CY4" s="627"/>
      <c r="CZ4" s="627"/>
      <c r="DA4" s="628"/>
      <c r="DB4" s="626">
        <v>10.3</v>
      </c>
      <c r="DC4" s="627"/>
      <c r="DD4" s="627"/>
      <c r="DE4" s="627"/>
      <c r="DF4" s="627"/>
      <c r="DG4" s="627"/>
      <c r="DH4" s="627"/>
      <c r="DI4" s="628"/>
    </row>
    <row r="5" spans="1:119" ht="18.75" customHeight="1" x14ac:dyDescent="0.15">
      <c r="A5" s="178"/>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94</v>
      </c>
      <c r="AN5" s="414"/>
      <c r="AO5" s="414"/>
      <c r="AP5" s="414"/>
      <c r="AQ5" s="414"/>
      <c r="AR5" s="414"/>
      <c r="AS5" s="414"/>
      <c r="AT5" s="415"/>
      <c r="AU5" s="515" t="s">
        <v>95</v>
      </c>
      <c r="AV5" s="516"/>
      <c r="AW5" s="516"/>
      <c r="AX5" s="516"/>
      <c r="AY5" s="471" t="s">
        <v>96</v>
      </c>
      <c r="AZ5" s="472"/>
      <c r="BA5" s="472"/>
      <c r="BB5" s="472"/>
      <c r="BC5" s="472"/>
      <c r="BD5" s="472"/>
      <c r="BE5" s="472"/>
      <c r="BF5" s="472"/>
      <c r="BG5" s="472"/>
      <c r="BH5" s="472"/>
      <c r="BI5" s="472"/>
      <c r="BJ5" s="472"/>
      <c r="BK5" s="472"/>
      <c r="BL5" s="472"/>
      <c r="BM5" s="473"/>
      <c r="BN5" s="457">
        <v>122931500</v>
      </c>
      <c r="BO5" s="458"/>
      <c r="BP5" s="458"/>
      <c r="BQ5" s="458"/>
      <c r="BR5" s="458"/>
      <c r="BS5" s="458"/>
      <c r="BT5" s="458"/>
      <c r="BU5" s="459"/>
      <c r="BV5" s="457">
        <v>154931632</v>
      </c>
      <c r="BW5" s="458"/>
      <c r="BX5" s="458"/>
      <c r="BY5" s="458"/>
      <c r="BZ5" s="458"/>
      <c r="CA5" s="458"/>
      <c r="CB5" s="458"/>
      <c r="CC5" s="459"/>
      <c r="CD5" s="497" t="s">
        <v>97</v>
      </c>
      <c r="CE5" s="417"/>
      <c r="CF5" s="417"/>
      <c r="CG5" s="417"/>
      <c r="CH5" s="417"/>
      <c r="CI5" s="417"/>
      <c r="CJ5" s="417"/>
      <c r="CK5" s="417"/>
      <c r="CL5" s="417"/>
      <c r="CM5" s="417"/>
      <c r="CN5" s="417"/>
      <c r="CO5" s="417"/>
      <c r="CP5" s="417"/>
      <c r="CQ5" s="417"/>
      <c r="CR5" s="417"/>
      <c r="CS5" s="498"/>
      <c r="CT5" s="454">
        <v>84.5</v>
      </c>
      <c r="CU5" s="455"/>
      <c r="CV5" s="455"/>
      <c r="CW5" s="455"/>
      <c r="CX5" s="455"/>
      <c r="CY5" s="455"/>
      <c r="CZ5" s="455"/>
      <c r="DA5" s="456"/>
      <c r="DB5" s="454">
        <v>89.9</v>
      </c>
      <c r="DC5" s="455"/>
      <c r="DD5" s="455"/>
      <c r="DE5" s="455"/>
      <c r="DF5" s="455"/>
      <c r="DG5" s="455"/>
      <c r="DH5" s="455"/>
      <c r="DI5" s="456"/>
    </row>
    <row r="6" spans="1:119" ht="18.75" customHeight="1" x14ac:dyDescent="0.15">
      <c r="A6" s="178"/>
      <c r="B6" s="603" t="s">
        <v>98</v>
      </c>
      <c r="C6" s="444"/>
      <c r="D6" s="444"/>
      <c r="E6" s="604"/>
      <c r="F6" s="604"/>
      <c r="G6" s="604"/>
      <c r="H6" s="604"/>
      <c r="I6" s="604"/>
      <c r="J6" s="604"/>
      <c r="K6" s="604"/>
      <c r="L6" s="604" t="s">
        <v>99</v>
      </c>
      <c r="M6" s="604"/>
      <c r="N6" s="604"/>
      <c r="O6" s="604"/>
      <c r="P6" s="604"/>
      <c r="Q6" s="604"/>
      <c r="R6" s="442"/>
      <c r="S6" s="442"/>
      <c r="T6" s="442"/>
      <c r="U6" s="442"/>
      <c r="V6" s="610"/>
      <c r="W6" s="547" t="s">
        <v>100</v>
      </c>
      <c r="X6" s="443"/>
      <c r="Y6" s="443"/>
      <c r="Z6" s="443"/>
      <c r="AA6" s="443"/>
      <c r="AB6" s="444"/>
      <c r="AC6" s="615" t="s">
        <v>101</v>
      </c>
      <c r="AD6" s="616"/>
      <c r="AE6" s="616"/>
      <c r="AF6" s="616"/>
      <c r="AG6" s="616"/>
      <c r="AH6" s="616"/>
      <c r="AI6" s="616"/>
      <c r="AJ6" s="616"/>
      <c r="AK6" s="616"/>
      <c r="AL6" s="617"/>
      <c r="AM6" s="514" t="s">
        <v>102</v>
      </c>
      <c r="AN6" s="414"/>
      <c r="AO6" s="414"/>
      <c r="AP6" s="414"/>
      <c r="AQ6" s="414"/>
      <c r="AR6" s="414"/>
      <c r="AS6" s="414"/>
      <c r="AT6" s="415"/>
      <c r="AU6" s="515" t="s">
        <v>103</v>
      </c>
      <c r="AV6" s="516"/>
      <c r="AW6" s="516"/>
      <c r="AX6" s="516"/>
      <c r="AY6" s="471" t="s">
        <v>104</v>
      </c>
      <c r="AZ6" s="472"/>
      <c r="BA6" s="472"/>
      <c r="BB6" s="472"/>
      <c r="BC6" s="472"/>
      <c r="BD6" s="472"/>
      <c r="BE6" s="472"/>
      <c r="BF6" s="472"/>
      <c r="BG6" s="472"/>
      <c r="BH6" s="472"/>
      <c r="BI6" s="472"/>
      <c r="BJ6" s="472"/>
      <c r="BK6" s="472"/>
      <c r="BL6" s="472"/>
      <c r="BM6" s="473"/>
      <c r="BN6" s="457">
        <v>11440110</v>
      </c>
      <c r="BO6" s="458"/>
      <c r="BP6" s="458"/>
      <c r="BQ6" s="458"/>
      <c r="BR6" s="458"/>
      <c r="BS6" s="458"/>
      <c r="BT6" s="458"/>
      <c r="BU6" s="459"/>
      <c r="BV6" s="457">
        <v>6678595</v>
      </c>
      <c r="BW6" s="458"/>
      <c r="BX6" s="458"/>
      <c r="BY6" s="458"/>
      <c r="BZ6" s="458"/>
      <c r="CA6" s="458"/>
      <c r="CB6" s="458"/>
      <c r="CC6" s="459"/>
      <c r="CD6" s="497" t="s">
        <v>105</v>
      </c>
      <c r="CE6" s="417"/>
      <c r="CF6" s="417"/>
      <c r="CG6" s="417"/>
      <c r="CH6" s="417"/>
      <c r="CI6" s="417"/>
      <c r="CJ6" s="417"/>
      <c r="CK6" s="417"/>
      <c r="CL6" s="417"/>
      <c r="CM6" s="417"/>
      <c r="CN6" s="417"/>
      <c r="CO6" s="417"/>
      <c r="CP6" s="417"/>
      <c r="CQ6" s="417"/>
      <c r="CR6" s="417"/>
      <c r="CS6" s="498"/>
      <c r="CT6" s="600">
        <v>92.7</v>
      </c>
      <c r="CU6" s="601"/>
      <c r="CV6" s="601"/>
      <c r="CW6" s="601"/>
      <c r="CX6" s="601"/>
      <c r="CY6" s="601"/>
      <c r="CZ6" s="601"/>
      <c r="DA6" s="602"/>
      <c r="DB6" s="600">
        <v>95.3</v>
      </c>
      <c r="DC6" s="601"/>
      <c r="DD6" s="601"/>
      <c r="DE6" s="601"/>
      <c r="DF6" s="601"/>
      <c r="DG6" s="601"/>
      <c r="DH6" s="601"/>
      <c r="DI6" s="602"/>
    </row>
    <row r="7" spans="1:119" ht="18.75" customHeight="1" x14ac:dyDescent="0.15">
      <c r="A7" s="178"/>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106</v>
      </c>
      <c r="AN7" s="414"/>
      <c r="AO7" s="414"/>
      <c r="AP7" s="414"/>
      <c r="AQ7" s="414"/>
      <c r="AR7" s="414"/>
      <c r="AS7" s="414"/>
      <c r="AT7" s="415"/>
      <c r="AU7" s="515" t="s">
        <v>107</v>
      </c>
      <c r="AV7" s="516"/>
      <c r="AW7" s="516"/>
      <c r="AX7" s="516"/>
      <c r="AY7" s="471" t="s">
        <v>108</v>
      </c>
      <c r="AZ7" s="472"/>
      <c r="BA7" s="472"/>
      <c r="BB7" s="472"/>
      <c r="BC7" s="472"/>
      <c r="BD7" s="472"/>
      <c r="BE7" s="472"/>
      <c r="BF7" s="472"/>
      <c r="BG7" s="472"/>
      <c r="BH7" s="472"/>
      <c r="BI7" s="472"/>
      <c r="BJ7" s="472"/>
      <c r="BK7" s="472"/>
      <c r="BL7" s="472"/>
      <c r="BM7" s="473"/>
      <c r="BN7" s="457">
        <v>70792</v>
      </c>
      <c r="BO7" s="458"/>
      <c r="BP7" s="458"/>
      <c r="BQ7" s="458"/>
      <c r="BR7" s="458"/>
      <c r="BS7" s="458"/>
      <c r="BT7" s="458"/>
      <c r="BU7" s="459"/>
      <c r="BV7" s="457">
        <v>177283</v>
      </c>
      <c r="BW7" s="458"/>
      <c r="BX7" s="458"/>
      <c r="BY7" s="458"/>
      <c r="BZ7" s="458"/>
      <c r="CA7" s="458"/>
      <c r="CB7" s="458"/>
      <c r="CC7" s="459"/>
      <c r="CD7" s="497" t="s">
        <v>109</v>
      </c>
      <c r="CE7" s="417"/>
      <c r="CF7" s="417"/>
      <c r="CG7" s="417"/>
      <c r="CH7" s="417"/>
      <c r="CI7" s="417"/>
      <c r="CJ7" s="417"/>
      <c r="CK7" s="417"/>
      <c r="CL7" s="417"/>
      <c r="CM7" s="417"/>
      <c r="CN7" s="417"/>
      <c r="CO7" s="417"/>
      <c r="CP7" s="417"/>
      <c r="CQ7" s="417"/>
      <c r="CR7" s="417"/>
      <c r="CS7" s="498"/>
      <c r="CT7" s="457">
        <v>66537411</v>
      </c>
      <c r="CU7" s="458"/>
      <c r="CV7" s="458"/>
      <c r="CW7" s="458"/>
      <c r="CX7" s="458"/>
      <c r="CY7" s="458"/>
      <c r="CZ7" s="458"/>
      <c r="DA7" s="459"/>
      <c r="DB7" s="457">
        <v>62827355</v>
      </c>
      <c r="DC7" s="458"/>
      <c r="DD7" s="458"/>
      <c r="DE7" s="458"/>
      <c r="DF7" s="458"/>
      <c r="DG7" s="458"/>
      <c r="DH7" s="458"/>
      <c r="DI7" s="459"/>
    </row>
    <row r="8" spans="1:119" ht="18.75" customHeight="1" thickBot="1" x14ac:dyDescent="0.2">
      <c r="A8" s="178"/>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110</v>
      </c>
      <c r="AN8" s="414"/>
      <c r="AO8" s="414"/>
      <c r="AP8" s="414"/>
      <c r="AQ8" s="414"/>
      <c r="AR8" s="414"/>
      <c r="AS8" s="414"/>
      <c r="AT8" s="415"/>
      <c r="AU8" s="515" t="s">
        <v>103</v>
      </c>
      <c r="AV8" s="516"/>
      <c r="AW8" s="516"/>
      <c r="AX8" s="516"/>
      <c r="AY8" s="471" t="s">
        <v>111</v>
      </c>
      <c r="AZ8" s="472"/>
      <c r="BA8" s="472"/>
      <c r="BB8" s="472"/>
      <c r="BC8" s="472"/>
      <c r="BD8" s="472"/>
      <c r="BE8" s="472"/>
      <c r="BF8" s="472"/>
      <c r="BG8" s="472"/>
      <c r="BH8" s="472"/>
      <c r="BI8" s="472"/>
      <c r="BJ8" s="472"/>
      <c r="BK8" s="472"/>
      <c r="BL8" s="472"/>
      <c r="BM8" s="473"/>
      <c r="BN8" s="457">
        <v>11369318</v>
      </c>
      <c r="BO8" s="458"/>
      <c r="BP8" s="458"/>
      <c r="BQ8" s="458"/>
      <c r="BR8" s="458"/>
      <c r="BS8" s="458"/>
      <c r="BT8" s="458"/>
      <c r="BU8" s="459"/>
      <c r="BV8" s="457">
        <v>6501312</v>
      </c>
      <c r="BW8" s="458"/>
      <c r="BX8" s="458"/>
      <c r="BY8" s="458"/>
      <c r="BZ8" s="458"/>
      <c r="CA8" s="458"/>
      <c r="CB8" s="458"/>
      <c r="CC8" s="459"/>
      <c r="CD8" s="497" t="s">
        <v>112</v>
      </c>
      <c r="CE8" s="417"/>
      <c r="CF8" s="417"/>
      <c r="CG8" s="417"/>
      <c r="CH8" s="417"/>
      <c r="CI8" s="417"/>
      <c r="CJ8" s="417"/>
      <c r="CK8" s="417"/>
      <c r="CL8" s="417"/>
      <c r="CM8" s="417"/>
      <c r="CN8" s="417"/>
      <c r="CO8" s="417"/>
      <c r="CP8" s="417"/>
      <c r="CQ8" s="417"/>
      <c r="CR8" s="417"/>
      <c r="CS8" s="498"/>
      <c r="CT8" s="560">
        <v>0.91</v>
      </c>
      <c r="CU8" s="561"/>
      <c r="CV8" s="561"/>
      <c r="CW8" s="561"/>
      <c r="CX8" s="561"/>
      <c r="CY8" s="561"/>
      <c r="CZ8" s="561"/>
      <c r="DA8" s="562"/>
      <c r="DB8" s="560">
        <v>0.93</v>
      </c>
      <c r="DC8" s="561"/>
      <c r="DD8" s="561"/>
      <c r="DE8" s="561"/>
      <c r="DF8" s="561"/>
      <c r="DG8" s="561"/>
      <c r="DH8" s="561"/>
      <c r="DI8" s="562"/>
    </row>
    <row r="9" spans="1:119" ht="18.75" customHeight="1" thickBot="1" x14ac:dyDescent="0.2">
      <c r="A9" s="178"/>
      <c r="B9" s="589" t="s">
        <v>113</v>
      </c>
      <c r="C9" s="590"/>
      <c r="D9" s="590"/>
      <c r="E9" s="590"/>
      <c r="F9" s="590"/>
      <c r="G9" s="590"/>
      <c r="H9" s="590"/>
      <c r="I9" s="590"/>
      <c r="J9" s="590"/>
      <c r="K9" s="508"/>
      <c r="L9" s="591" t="s">
        <v>114</v>
      </c>
      <c r="M9" s="592"/>
      <c r="N9" s="592"/>
      <c r="O9" s="592"/>
      <c r="P9" s="592"/>
      <c r="Q9" s="593"/>
      <c r="R9" s="594">
        <v>341621</v>
      </c>
      <c r="S9" s="595"/>
      <c r="T9" s="595"/>
      <c r="U9" s="595"/>
      <c r="V9" s="596"/>
      <c r="W9" s="526" t="s">
        <v>115</v>
      </c>
      <c r="X9" s="527"/>
      <c r="Y9" s="527"/>
      <c r="Z9" s="527"/>
      <c r="AA9" s="527"/>
      <c r="AB9" s="527"/>
      <c r="AC9" s="527"/>
      <c r="AD9" s="527"/>
      <c r="AE9" s="527"/>
      <c r="AF9" s="527"/>
      <c r="AG9" s="527"/>
      <c r="AH9" s="527"/>
      <c r="AI9" s="527"/>
      <c r="AJ9" s="527"/>
      <c r="AK9" s="527"/>
      <c r="AL9" s="597"/>
      <c r="AM9" s="514" t="s">
        <v>116</v>
      </c>
      <c r="AN9" s="414"/>
      <c r="AO9" s="414"/>
      <c r="AP9" s="414"/>
      <c r="AQ9" s="414"/>
      <c r="AR9" s="414"/>
      <c r="AS9" s="414"/>
      <c r="AT9" s="415"/>
      <c r="AU9" s="515" t="s">
        <v>117</v>
      </c>
      <c r="AV9" s="516"/>
      <c r="AW9" s="516"/>
      <c r="AX9" s="516"/>
      <c r="AY9" s="471" t="s">
        <v>118</v>
      </c>
      <c r="AZ9" s="472"/>
      <c r="BA9" s="472"/>
      <c r="BB9" s="472"/>
      <c r="BC9" s="472"/>
      <c r="BD9" s="472"/>
      <c r="BE9" s="472"/>
      <c r="BF9" s="472"/>
      <c r="BG9" s="472"/>
      <c r="BH9" s="472"/>
      <c r="BI9" s="472"/>
      <c r="BJ9" s="472"/>
      <c r="BK9" s="472"/>
      <c r="BL9" s="472"/>
      <c r="BM9" s="473"/>
      <c r="BN9" s="457">
        <v>4868006</v>
      </c>
      <c r="BO9" s="458"/>
      <c r="BP9" s="458"/>
      <c r="BQ9" s="458"/>
      <c r="BR9" s="458"/>
      <c r="BS9" s="458"/>
      <c r="BT9" s="458"/>
      <c r="BU9" s="459"/>
      <c r="BV9" s="457">
        <v>1211159</v>
      </c>
      <c r="BW9" s="458"/>
      <c r="BX9" s="458"/>
      <c r="BY9" s="458"/>
      <c r="BZ9" s="458"/>
      <c r="CA9" s="458"/>
      <c r="CB9" s="458"/>
      <c r="CC9" s="459"/>
      <c r="CD9" s="497" t="s">
        <v>119</v>
      </c>
      <c r="CE9" s="417"/>
      <c r="CF9" s="417"/>
      <c r="CG9" s="417"/>
      <c r="CH9" s="417"/>
      <c r="CI9" s="417"/>
      <c r="CJ9" s="417"/>
      <c r="CK9" s="417"/>
      <c r="CL9" s="417"/>
      <c r="CM9" s="417"/>
      <c r="CN9" s="417"/>
      <c r="CO9" s="417"/>
      <c r="CP9" s="417"/>
      <c r="CQ9" s="417"/>
      <c r="CR9" s="417"/>
      <c r="CS9" s="498"/>
      <c r="CT9" s="454">
        <v>9.5</v>
      </c>
      <c r="CU9" s="455"/>
      <c r="CV9" s="455"/>
      <c r="CW9" s="455"/>
      <c r="CX9" s="455"/>
      <c r="CY9" s="455"/>
      <c r="CZ9" s="455"/>
      <c r="DA9" s="456"/>
      <c r="DB9" s="454">
        <v>10.1</v>
      </c>
      <c r="DC9" s="455"/>
      <c r="DD9" s="455"/>
      <c r="DE9" s="455"/>
      <c r="DF9" s="455"/>
      <c r="DG9" s="455"/>
      <c r="DH9" s="455"/>
      <c r="DI9" s="456"/>
    </row>
    <row r="10" spans="1:119" ht="18.75" customHeight="1" thickBot="1" x14ac:dyDescent="0.2">
      <c r="A10" s="178"/>
      <c r="B10" s="589"/>
      <c r="C10" s="590"/>
      <c r="D10" s="590"/>
      <c r="E10" s="590"/>
      <c r="F10" s="590"/>
      <c r="G10" s="590"/>
      <c r="H10" s="590"/>
      <c r="I10" s="590"/>
      <c r="J10" s="590"/>
      <c r="K10" s="508"/>
      <c r="L10" s="413" t="s">
        <v>120</v>
      </c>
      <c r="M10" s="414"/>
      <c r="N10" s="414"/>
      <c r="O10" s="414"/>
      <c r="P10" s="414"/>
      <c r="Q10" s="415"/>
      <c r="R10" s="410">
        <v>337498</v>
      </c>
      <c r="S10" s="411"/>
      <c r="T10" s="411"/>
      <c r="U10" s="411"/>
      <c r="V10" s="470"/>
      <c r="W10" s="598"/>
      <c r="X10" s="408"/>
      <c r="Y10" s="408"/>
      <c r="Z10" s="408"/>
      <c r="AA10" s="408"/>
      <c r="AB10" s="408"/>
      <c r="AC10" s="408"/>
      <c r="AD10" s="408"/>
      <c r="AE10" s="408"/>
      <c r="AF10" s="408"/>
      <c r="AG10" s="408"/>
      <c r="AH10" s="408"/>
      <c r="AI10" s="408"/>
      <c r="AJ10" s="408"/>
      <c r="AK10" s="408"/>
      <c r="AL10" s="599"/>
      <c r="AM10" s="514" t="s">
        <v>121</v>
      </c>
      <c r="AN10" s="414"/>
      <c r="AO10" s="414"/>
      <c r="AP10" s="414"/>
      <c r="AQ10" s="414"/>
      <c r="AR10" s="414"/>
      <c r="AS10" s="414"/>
      <c r="AT10" s="415"/>
      <c r="AU10" s="515" t="s">
        <v>122</v>
      </c>
      <c r="AV10" s="516"/>
      <c r="AW10" s="516"/>
      <c r="AX10" s="516"/>
      <c r="AY10" s="471" t="s">
        <v>123</v>
      </c>
      <c r="AZ10" s="472"/>
      <c r="BA10" s="472"/>
      <c r="BB10" s="472"/>
      <c r="BC10" s="472"/>
      <c r="BD10" s="472"/>
      <c r="BE10" s="472"/>
      <c r="BF10" s="472"/>
      <c r="BG10" s="472"/>
      <c r="BH10" s="472"/>
      <c r="BI10" s="472"/>
      <c r="BJ10" s="472"/>
      <c r="BK10" s="472"/>
      <c r="BL10" s="472"/>
      <c r="BM10" s="473"/>
      <c r="BN10" s="457">
        <v>6136700</v>
      </c>
      <c r="BO10" s="458"/>
      <c r="BP10" s="458"/>
      <c r="BQ10" s="458"/>
      <c r="BR10" s="458"/>
      <c r="BS10" s="458"/>
      <c r="BT10" s="458"/>
      <c r="BU10" s="459"/>
      <c r="BV10" s="457">
        <v>5251500</v>
      </c>
      <c r="BW10" s="458"/>
      <c r="BX10" s="458"/>
      <c r="BY10" s="458"/>
      <c r="BZ10" s="458"/>
      <c r="CA10" s="458"/>
      <c r="CB10" s="458"/>
      <c r="CC10" s="459"/>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9"/>
      <c r="C11" s="590"/>
      <c r="D11" s="590"/>
      <c r="E11" s="590"/>
      <c r="F11" s="590"/>
      <c r="G11" s="590"/>
      <c r="H11" s="590"/>
      <c r="I11" s="590"/>
      <c r="J11" s="590"/>
      <c r="K11" s="508"/>
      <c r="L11" s="418" t="s">
        <v>125</v>
      </c>
      <c r="M11" s="419"/>
      <c r="N11" s="419"/>
      <c r="O11" s="419"/>
      <c r="P11" s="419"/>
      <c r="Q11" s="420"/>
      <c r="R11" s="586" t="s">
        <v>126</v>
      </c>
      <c r="S11" s="587"/>
      <c r="T11" s="587"/>
      <c r="U11" s="587"/>
      <c r="V11" s="588"/>
      <c r="W11" s="598"/>
      <c r="X11" s="408"/>
      <c r="Y11" s="408"/>
      <c r="Z11" s="408"/>
      <c r="AA11" s="408"/>
      <c r="AB11" s="408"/>
      <c r="AC11" s="408"/>
      <c r="AD11" s="408"/>
      <c r="AE11" s="408"/>
      <c r="AF11" s="408"/>
      <c r="AG11" s="408"/>
      <c r="AH11" s="408"/>
      <c r="AI11" s="408"/>
      <c r="AJ11" s="408"/>
      <c r="AK11" s="408"/>
      <c r="AL11" s="599"/>
      <c r="AM11" s="514" t="s">
        <v>127</v>
      </c>
      <c r="AN11" s="414"/>
      <c r="AO11" s="414"/>
      <c r="AP11" s="414"/>
      <c r="AQ11" s="414"/>
      <c r="AR11" s="414"/>
      <c r="AS11" s="414"/>
      <c r="AT11" s="415"/>
      <c r="AU11" s="515" t="s">
        <v>122</v>
      </c>
      <c r="AV11" s="516"/>
      <c r="AW11" s="516"/>
      <c r="AX11" s="516"/>
      <c r="AY11" s="471" t="s">
        <v>128</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129</v>
      </c>
      <c r="CE11" s="417"/>
      <c r="CF11" s="417"/>
      <c r="CG11" s="417"/>
      <c r="CH11" s="417"/>
      <c r="CI11" s="417"/>
      <c r="CJ11" s="417"/>
      <c r="CK11" s="417"/>
      <c r="CL11" s="417"/>
      <c r="CM11" s="417"/>
      <c r="CN11" s="417"/>
      <c r="CO11" s="417"/>
      <c r="CP11" s="417"/>
      <c r="CQ11" s="417"/>
      <c r="CR11" s="417"/>
      <c r="CS11" s="498"/>
      <c r="CT11" s="560" t="s">
        <v>130</v>
      </c>
      <c r="CU11" s="561"/>
      <c r="CV11" s="561"/>
      <c r="CW11" s="561"/>
      <c r="CX11" s="561"/>
      <c r="CY11" s="561"/>
      <c r="CZ11" s="561"/>
      <c r="DA11" s="562"/>
      <c r="DB11" s="560" t="s">
        <v>130</v>
      </c>
      <c r="DC11" s="561"/>
      <c r="DD11" s="561"/>
      <c r="DE11" s="561"/>
      <c r="DF11" s="561"/>
      <c r="DG11" s="561"/>
      <c r="DH11" s="561"/>
      <c r="DI11" s="562"/>
    </row>
    <row r="12" spans="1:119" ht="18.75" customHeight="1" x14ac:dyDescent="0.15">
      <c r="A12" s="178"/>
      <c r="B12" s="563" t="s">
        <v>131</v>
      </c>
      <c r="C12" s="564"/>
      <c r="D12" s="564"/>
      <c r="E12" s="564"/>
      <c r="F12" s="564"/>
      <c r="G12" s="564"/>
      <c r="H12" s="564"/>
      <c r="I12" s="564"/>
      <c r="J12" s="564"/>
      <c r="K12" s="565"/>
      <c r="L12" s="572" t="s">
        <v>132</v>
      </c>
      <c r="M12" s="573"/>
      <c r="N12" s="573"/>
      <c r="O12" s="573"/>
      <c r="P12" s="573"/>
      <c r="Q12" s="574"/>
      <c r="R12" s="575">
        <v>345047</v>
      </c>
      <c r="S12" s="576"/>
      <c r="T12" s="576"/>
      <c r="U12" s="576"/>
      <c r="V12" s="577"/>
      <c r="W12" s="578" t="s">
        <v>1</v>
      </c>
      <c r="X12" s="516"/>
      <c r="Y12" s="516"/>
      <c r="Z12" s="516"/>
      <c r="AA12" s="516"/>
      <c r="AB12" s="579"/>
      <c r="AC12" s="580" t="s">
        <v>133</v>
      </c>
      <c r="AD12" s="581"/>
      <c r="AE12" s="581"/>
      <c r="AF12" s="581"/>
      <c r="AG12" s="582"/>
      <c r="AH12" s="580" t="s">
        <v>134</v>
      </c>
      <c r="AI12" s="581"/>
      <c r="AJ12" s="581"/>
      <c r="AK12" s="581"/>
      <c r="AL12" s="583"/>
      <c r="AM12" s="514" t="s">
        <v>135</v>
      </c>
      <c r="AN12" s="414"/>
      <c r="AO12" s="414"/>
      <c r="AP12" s="414"/>
      <c r="AQ12" s="414"/>
      <c r="AR12" s="414"/>
      <c r="AS12" s="414"/>
      <c r="AT12" s="415"/>
      <c r="AU12" s="515" t="s">
        <v>95</v>
      </c>
      <c r="AV12" s="516"/>
      <c r="AW12" s="516"/>
      <c r="AX12" s="516"/>
      <c r="AY12" s="471" t="s">
        <v>136</v>
      </c>
      <c r="AZ12" s="472"/>
      <c r="BA12" s="472"/>
      <c r="BB12" s="472"/>
      <c r="BC12" s="472"/>
      <c r="BD12" s="472"/>
      <c r="BE12" s="472"/>
      <c r="BF12" s="472"/>
      <c r="BG12" s="472"/>
      <c r="BH12" s="472"/>
      <c r="BI12" s="472"/>
      <c r="BJ12" s="472"/>
      <c r="BK12" s="472"/>
      <c r="BL12" s="472"/>
      <c r="BM12" s="473"/>
      <c r="BN12" s="457">
        <v>3773000</v>
      </c>
      <c r="BO12" s="458"/>
      <c r="BP12" s="458"/>
      <c r="BQ12" s="458"/>
      <c r="BR12" s="458"/>
      <c r="BS12" s="458"/>
      <c r="BT12" s="458"/>
      <c r="BU12" s="459"/>
      <c r="BV12" s="457">
        <v>5568000</v>
      </c>
      <c r="BW12" s="458"/>
      <c r="BX12" s="458"/>
      <c r="BY12" s="458"/>
      <c r="BZ12" s="458"/>
      <c r="CA12" s="458"/>
      <c r="CB12" s="458"/>
      <c r="CC12" s="459"/>
      <c r="CD12" s="497" t="s">
        <v>137</v>
      </c>
      <c r="CE12" s="417"/>
      <c r="CF12" s="417"/>
      <c r="CG12" s="417"/>
      <c r="CH12" s="417"/>
      <c r="CI12" s="417"/>
      <c r="CJ12" s="417"/>
      <c r="CK12" s="417"/>
      <c r="CL12" s="417"/>
      <c r="CM12" s="417"/>
      <c r="CN12" s="417"/>
      <c r="CO12" s="417"/>
      <c r="CP12" s="417"/>
      <c r="CQ12" s="417"/>
      <c r="CR12" s="417"/>
      <c r="CS12" s="498"/>
      <c r="CT12" s="560" t="s">
        <v>138</v>
      </c>
      <c r="CU12" s="561"/>
      <c r="CV12" s="561"/>
      <c r="CW12" s="561"/>
      <c r="CX12" s="561"/>
      <c r="CY12" s="561"/>
      <c r="CZ12" s="561"/>
      <c r="DA12" s="562"/>
      <c r="DB12" s="560" t="s">
        <v>138</v>
      </c>
      <c r="DC12" s="561"/>
      <c r="DD12" s="561"/>
      <c r="DE12" s="561"/>
      <c r="DF12" s="561"/>
      <c r="DG12" s="561"/>
      <c r="DH12" s="561"/>
      <c r="DI12" s="562"/>
    </row>
    <row r="13" spans="1:119" ht="18.75" customHeight="1" x14ac:dyDescent="0.15">
      <c r="A13" s="178"/>
      <c r="B13" s="566"/>
      <c r="C13" s="567"/>
      <c r="D13" s="567"/>
      <c r="E13" s="567"/>
      <c r="F13" s="567"/>
      <c r="G13" s="567"/>
      <c r="H13" s="567"/>
      <c r="I13" s="567"/>
      <c r="J13" s="567"/>
      <c r="K13" s="568"/>
      <c r="L13" s="187"/>
      <c r="M13" s="541" t="s">
        <v>139</v>
      </c>
      <c r="N13" s="542"/>
      <c r="O13" s="542"/>
      <c r="P13" s="542"/>
      <c r="Q13" s="543"/>
      <c r="R13" s="544">
        <v>337919</v>
      </c>
      <c r="S13" s="545"/>
      <c r="T13" s="545"/>
      <c r="U13" s="545"/>
      <c r="V13" s="546"/>
      <c r="W13" s="547" t="s">
        <v>140</v>
      </c>
      <c r="X13" s="443"/>
      <c r="Y13" s="443"/>
      <c r="Z13" s="443"/>
      <c r="AA13" s="443"/>
      <c r="AB13" s="444"/>
      <c r="AC13" s="410">
        <v>1059</v>
      </c>
      <c r="AD13" s="411"/>
      <c r="AE13" s="411"/>
      <c r="AF13" s="411"/>
      <c r="AG13" s="412"/>
      <c r="AH13" s="410">
        <v>1187</v>
      </c>
      <c r="AI13" s="411"/>
      <c r="AJ13" s="411"/>
      <c r="AK13" s="411"/>
      <c r="AL13" s="470"/>
      <c r="AM13" s="514" t="s">
        <v>141</v>
      </c>
      <c r="AN13" s="414"/>
      <c r="AO13" s="414"/>
      <c r="AP13" s="414"/>
      <c r="AQ13" s="414"/>
      <c r="AR13" s="414"/>
      <c r="AS13" s="414"/>
      <c r="AT13" s="415"/>
      <c r="AU13" s="515" t="s">
        <v>107</v>
      </c>
      <c r="AV13" s="516"/>
      <c r="AW13" s="516"/>
      <c r="AX13" s="516"/>
      <c r="AY13" s="471" t="s">
        <v>142</v>
      </c>
      <c r="AZ13" s="472"/>
      <c r="BA13" s="472"/>
      <c r="BB13" s="472"/>
      <c r="BC13" s="472"/>
      <c r="BD13" s="472"/>
      <c r="BE13" s="472"/>
      <c r="BF13" s="472"/>
      <c r="BG13" s="472"/>
      <c r="BH13" s="472"/>
      <c r="BI13" s="472"/>
      <c r="BJ13" s="472"/>
      <c r="BK13" s="472"/>
      <c r="BL13" s="472"/>
      <c r="BM13" s="473"/>
      <c r="BN13" s="457">
        <v>7231706</v>
      </c>
      <c r="BO13" s="458"/>
      <c r="BP13" s="458"/>
      <c r="BQ13" s="458"/>
      <c r="BR13" s="458"/>
      <c r="BS13" s="458"/>
      <c r="BT13" s="458"/>
      <c r="BU13" s="459"/>
      <c r="BV13" s="457">
        <v>894659</v>
      </c>
      <c r="BW13" s="458"/>
      <c r="BX13" s="458"/>
      <c r="BY13" s="458"/>
      <c r="BZ13" s="458"/>
      <c r="CA13" s="458"/>
      <c r="CB13" s="458"/>
      <c r="CC13" s="459"/>
      <c r="CD13" s="497" t="s">
        <v>143</v>
      </c>
      <c r="CE13" s="417"/>
      <c r="CF13" s="417"/>
      <c r="CG13" s="417"/>
      <c r="CH13" s="417"/>
      <c r="CI13" s="417"/>
      <c r="CJ13" s="417"/>
      <c r="CK13" s="417"/>
      <c r="CL13" s="417"/>
      <c r="CM13" s="417"/>
      <c r="CN13" s="417"/>
      <c r="CO13" s="417"/>
      <c r="CP13" s="417"/>
      <c r="CQ13" s="417"/>
      <c r="CR13" s="417"/>
      <c r="CS13" s="498"/>
      <c r="CT13" s="454">
        <v>6.7</v>
      </c>
      <c r="CU13" s="455"/>
      <c r="CV13" s="455"/>
      <c r="CW13" s="455"/>
      <c r="CX13" s="455"/>
      <c r="CY13" s="455"/>
      <c r="CZ13" s="455"/>
      <c r="DA13" s="456"/>
      <c r="DB13" s="454">
        <v>7.6</v>
      </c>
      <c r="DC13" s="455"/>
      <c r="DD13" s="455"/>
      <c r="DE13" s="455"/>
      <c r="DF13" s="455"/>
      <c r="DG13" s="455"/>
      <c r="DH13" s="455"/>
      <c r="DI13" s="456"/>
    </row>
    <row r="14" spans="1:119" ht="18.75" customHeight="1" thickBot="1" x14ac:dyDescent="0.2">
      <c r="A14" s="178"/>
      <c r="B14" s="566"/>
      <c r="C14" s="567"/>
      <c r="D14" s="567"/>
      <c r="E14" s="567"/>
      <c r="F14" s="567"/>
      <c r="G14" s="567"/>
      <c r="H14" s="567"/>
      <c r="I14" s="567"/>
      <c r="J14" s="567"/>
      <c r="K14" s="568"/>
      <c r="L14" s="531" t="s">
        <v>144</v>
      </c>
      <c r="M14" s="584"/>
      <c r="N14" s="584"/>
      <c r="O14" s="584"/>
      <c r="P14" s="584"/>
      <c r="Q14" s="585"/>
      <c r="R14" s="544">
        <v>345482</v>
      </c>
      <c r="S14" s="545"/>
      <c r="T14" s="545"/>
      <c r="U14" s="545"/>
      <c r="V14" s="546"/>
      <c r="W14" s="548"/>
      <c r="X14" s="446"/>
      <c r="Y14" s="446"/>
      <c r="Z14" s="446"/>
      <c r="AA14" s="446"/>
      <c r="AB14" s="447"/>
      <c r="AC14" s="537">
        <v>0.7</v>
      </c>
      <c r="AD14" s="538"/>
      <c r="AE14" s="538"/>
      <c r="AF14" s="538"/>
      <c r="AG14" s="539"/>
      <c r="AH14" s="537">
        <v>0.8</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145</v>
      </c>
      <c r="CE14" s="495"/>
      <c r="CF14" s="495"/>
      <c r="CG14" s="495"/>
      <c r="CH14" s="495"/>
      <c r="CI14" s="495"/>
      <c r="CJ14" s="495"/>
      <c r="CK14" s="495"/>
      <c r="CL14" s="495"/>
      <c r="CM14" s="495"/>
      <c r="CN14" s="495"/>
      <c r="CO14" s="495"/>
      <c r="CP14" s="495"/>
      <c r="CQ14" s="495"/>
      <c r="CR14" s="495"/>
      <c r="CS14" s="496"/>
      <c r="CT14" s="554">
        <v>12.9</v>
      </c>
      <c r="CU14" s="555"/>
      <c r="CV14" s="555"/>
      <c r="CW14" s="555"/>
      <c r="CX14" s="555"/>
      <c r="CY14" s="555"/>
      <c r="CZ14" s="555"/>
      <c r="DA14" s="556"/>
      <c r="DB14" s="554">
        <v>20</v>
      </c>
      <c r="DC14" s="555"/>
      <c r="DD14" s="555"/>
      <c r="DE14" s="555"/>
      <c r="DF14" s="555"/>
      <c r="DG14" s="555"/>
      <c r="DH14" s="555"/>
      <c r="DI14" s="556"/>
    </row>
    <row r="15" spans="1:119" ht="18.75" customHeight="1" x14ac:dyDescent="0.15">
      <c r="A15" s="178"/>
      <c r="B15" s="566"/>
      <c r="C15" s="567"/>
      <c r="D15" s="567"/>
      <c r="E15" s="567"/>
      <c r="F15" s="567"/>
      <c r="G15" s="567"/>
      <c r="H15" s="567"/>
      <c r="I15" s="567"/>
      <c r="J15" s="567"/>
      <c r="K15" s="568"/>
      <c r="L15" s="187"/>
      <c r="M15" s="541" t="s">
        <v>139</v>
      </c>
      <c r="N15" s="542"/>
      <c r="O15" s="542"/>
      <c r="P15" s="542"/>
      <c r="Q15" s="543"/>
      <c r="R15" s="544">
        <v>338274</v>
      </c>
      <c r="S15" s="545"/>
      <c r="T15" s="545"/>
      <c r="U15" s="545"/>
      <c r="V15" s="546"/>
      <c r="W15" s="547" t="s">
        <v>146</v>
      </c>
      <c r="X15" s="443"/>
      <c r="Y15" s="443"/>
      <c r="Z15" s="443"/>
      <c r="AA15" s="443"/>
      <c r="AB15" s="444"/>
      <c r="AC15" s="410">
        <v>32006</v>
      </c>
      <c r="AD15" s="411"/>
      <c r="AE15" s="411"/>
      <c r="AF15" s="411"/>
      <c r="AG15" s="412"/>
      <c r="AH15" s="410">
        <v>33985</v>
      </c>
      <c r="AI15" s="411"/>
      <c r="AJ15" s="411"/>
      <c r="AK15" s="411"/>
      <c r="AL15" s="470"/>
      <c r="AM15" s="514"/>
      <c r="AN15" s="414"/>
      <c r="AO15" s="414"/>
      <c r="AP15" s="414"/>
      <c r="AQ15" s="414"/>
      <c r="AR15" s="414"/>
      <c r="AS15" s="414"/>
      <c r="AT15" s="415"/>
      <c r="AU15" s="515"/>
      <c r="AV15" s="516"/>
      <c r="AW15" s="516"/>
      <c r="AX15" s="516"/>
      <c r="AY15" s="483" t="s">
        <v>147</v>
      </c>
      <c r="AZ15" s="484"/>
      <c r="BA15" s="484"/>
      <c r="BB15" s="484"/>
      <c r="BC15" s="484"/>
      <c r="BD15" s="484"/>
      <c r="BE15" s="484"/>
      <c r="BF15" s="484"/>
      <c r="BG15" s="484"/>
      <c r="BH15" s="484"/>
      <c r="BI15" s="484"/>
      <c r="BJ15" s="484"/>
      <c r="BK15" s="484"/>
      <c r="BL15" s="484"/>
      <c r="BM15" s="485"/>
      <c r="BN15" s="486">
        <v>42556697</v>
      </c>
      <c r="BO15" s="487"/>
      <c r="BP15" s="487"/>
      <c r="BQ15" s="487"/>
      <c r="BR15" s="487"/>
      <c r="BS15" s="487"/>
      <c r="BT15" s="487"/>
      <c r="BU15" s="488"/>
      <c r="BV15" s="486">
        <v>43788776</v>
      </c>
      <c r="BW15" s="487"/>
      <c r="BX15" s="487"/>
      <c r="BY15" s="487"/>
      <c r="BZ15" s="487"/>
      <c r="CA15" s="487"/>
      <c r="CB15" s="487"/>
      <c r="CC15" s="488"/>
      <c r="CD15" s="557" t="s">
        <v>148</v>
      </c>
      <c r="CE15" s="558"/>
      <c r="CF15" s="558"/>
      <c r="CG15" s="558"/>
      <c r="CH15" s="558"/>
      <c r="CI15" s="558"/>
      <c r="CJ15" s="558"/>
      <c r="CK15" s="558"/>
      <c r="CL15" s="558"/>
      <c r="CM15" s="558"/>
      <c r="CN15" s="558"/>
      <c r="CO15" s="558"/>
      <c r="CP15" s="558"/>
      <c r="CQ15" s="558"/>
      <c r="CR15" s="558"/>
      <c r="CS15" s="55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6"/>
      <c r="C16" s="567"/>
      <c r="D16" s="567"/>
      <c r="E16" s="567"/>
      <c r="F16" s="567"/>
      <c r="G16" s="567"/>
      <c r="H16" s="567"/>
      <c r="I16" s="567"/>
      <c r="J16" s="567"/>
      <c r="K16" s="568"/>
      <c r="L16" s="531" t="s">
        <v>149</v>
      </c>
      <c r="M16" s="532"/>
      <c r="N16" s="532"/>
      <c r="O16" s="532"/>
      <c r="P16" s="532"/>
      <c r="Q16" s="533"/>
      <c r="R16" s="534" t="s">
        <v>150</v>
      </c>
      <c r="S16" s="535"/>
      <c r="T16" s="535"/>
      <c r="U16" s="535"/>
      <c r="V16" s="536"/>
      <c r="W16" s="548"/>
      <c r="X16" s="446"/>
      <c r="Y16" s="446"/>
      <c r="Z16" s="446"/>
      <c r="AA16" s="446"/>
      <c r="AB16" s="447"/>
      <c r="AC16" s="537">
        <v>20.9</v>
      </c>
      <c r="AD16" s="538"/>
      <c r="AE16" s="538"/>
      <c r="AF16" s="538"/>
      <c r="AG16" s="539"/>
      <c r="AH16" s="537">
        <v>23.2</v>
      </c>
      <c r="AI16" s="538"/>
      <c r="AJ16" s="538"/>
      <c r="AK16" s="538"/>
      <c r="AL16" s="540"/>
      <c r="AM16" s="514"/>
      <c r="AN16" s="414"/>
      <c r="AO16" s="414"/>
      <c r="AP16" s="414"/>
      <c r="AQ16" s="414"/>
      <c r="AR16" s="414"/>
      <c r="AS16" s="414"/>
      <c r="AT16" s="415"/>
      <c r="AU16" s="515"/>
      <c r="AV16" s="516"/>
      <c r="AW16" s="516"/>
      <c r="AX16" s="516"/>
      <c r="AY16" s="471" t="s">
        <v>151</v>
      </c>
      <c r="AZ16" s="472"/>
      <c r="BA16" s="472"/>
      <c r="BB16" s="472"/>
      <c r="BC16" s="472"/>
      <c r="BD16" s="472"/>
      <c r="BE16" s="472"/>
      <c r="BF16" s="472"/>
      <c r="BG16" s="472"/>
      <c r="BH16" s="472"/>
      <c r="BI16" s="472"/>
      <c r="BJ16" s="472"/>
      <c r="BK16" s="472"/>
      <c r="BL16" s="472"/>
      <c r="BM16" s="473"/>
      <c r="BN16" s="457">
        <v>48758937</v>
      </c>
      <c r="BO16" s="458"/>
      <c r="BP16" s="458"/>
      <c r="BQ16" s="458"/>
      <c r="BR16" s="458"/>
      <c r="BS16" s="458"/>
      <c r="BT16" s="458"/>
      <c r="BU16" s="459"/>
      <c r="BV16" s="457">
        <v>47344955</v>
      </c>
      <c r="BW16" s="458"/>
      <c r="BX16" s="458"/>
      <c r="BY16" s="458"/>
      <c r="BZ16" s="458"/>
      <c r="CA16" s="458"/>
      <c r="CB16" s="458"/>
      <c r="CC16" s="459"/>
      <c r="CD16" s="191"/>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
      <c r="A17" s="178"/>
      <c r="B17" s="569"/>
      <c r="C17" s="570"/>
      <c r="D17" s="570"/>
      <c r="E17" s="570"/>
      <c r="F17" s="570"/>
      <c r="G17" s="570"/>
      <c r="H17" s="570"/>
      <c r="I17" s="570"/>
      <c r="J17" s="570"/>
      <c r="K17" s="571"/>
      <c r="L17" s="192"/>
      <c r="M17" s="550" t="s">
        <v>152</v>
      </c>
      <c r="N17" s="551"/>
      <c r="O17" s="551"/>
      <c r="P17" s="551"/>
      <c r="Q17" s="552"/>
      <c r="R17" s="534" t="s">
        <v>150</v>
      </c>
      <c r="S17" s="535"/>
      <c r="T17" s="535"/>
      <c r="U17" s="535"/>
      <c r="V17" s="536"/>
      <c r="W17" s="547" t="s">
        <v>153</v>
      </c>
      <c r="X17" s="443"/>
      <c r="Y17" s="443"/>
      <c r="Z17" s="443"/>
      <c r="AA17" s="443"/>
      <c r="AB17" s="444"/>
      <c r="AC17" s="410">
        <v>119780</v>
      </c>
      <c r="AD17" s="411"/>
      <c r="AE17" s="411"/>
      <c r="AF17" s="411"/>
      <c r="AG17" s="412"/>
      <c r="AH17" s="410">
        <v>111193</v>
      </c>
      <c r="AI17" s="411"/>
      <c r="AJ17" s="411"/>
      <c r="AK17" s="411"/>
      <c r="AL17" s="470"/>
      <c r="AM17" s="514"/>
      <c r="AN17" s="414"/>
      <c r="AO17" s="414"/>
      <c r="AP17" s="414"/>
      <c r="AQ17" s="414"/>
      <c r="AR17" s="414"/>
      <c r="AS17" s="414"/>
      <c r="AT17" s="415"/>
      <c r="AU17" s="515"/>
      <c r="AV17" s="516"/>
      <c r="AW17" s="516"/>
      <c r="AX17" s="516"/>
      <c r="AY17" s="471" t="s">
        <v>154</v>
      </c>
      <c r="AZ17" s="472"/>
      <c r="BA17" s="472"/>
      <c r="BB17" s="472"/>
      <c r="BC17" s="472"/>
      <c r="BD17" s="472"/>
      <c r="BE17" s="472"/>
      <c r="BF17" s="472"/>
      <c r="BG17" s="472"/>
      <c r="BH17" s="472"/>
      <c r="BI17" s="472"/>
      <c r="BJ17" s="472"/>
      <c r="BK17" s="472"/>
      <c r="BL17" s="472"/>
      <c r="BM17" s="473"/>
      <c r="BN17" s="457">
        <v>54148058</v>
      </c>
      <c r="BO17" s="458"/>
      <c r="BP17" s="458"/>
      <c r="BQ17" s="458"/>
      <c r="BR17" s="458"/>
      <c r="BS17" s="458"/>
      <c r="BT17" s="458"/>
      <c r="BU17" s="459"/>
      <c r="BV17" s="457">
        <v>55818576</v>
      </c>
      <c r="BW17" s="458"/>
      <c r="BX17" s="458"/>
      <c r="BY17" s="458"/>
      <c r="BZ17" s="458"/>
      <c r="CA17" s="458"/>
      <c r="CB17" s="458"/>
      <c r="CC17" s="459"/>
      <c r="CD17" s="191"/>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
      <c r="A18" s="178"/>
      <c r="B18" s="507" t="s">
        <v>155</v>
      </c>
      <c r="C18" s="508"/>
      <c r="D18" s="508"/>
      <c r="E18" s="509"/>
      <c r="F18" s="509"/>
      <c r="G18" s="509"/>
      <c r="H18" s="509"/>
      <c r="I18" s="509"/>
      <c r="J18" s="509"/>
      <c r="K18" s="509"/>
      <c r="L18" s="510">
        <v>60.24</v>
      </c>
      <c r="M18" s="510"/>
      <c r="N18" s="510"/>
      <c r="O18" s="510"/>
      <c r="P18" s="510"/>
      <c r="Q18" s="510"/>
      <c r="R18" s="511"/>
      <c r="S18" s="511"/>
      <c r="T18" s="511"/>
      <c r="U18" s="511"/>
      <c r="V18" s="512"/>
      <c r="W18" s="528"/>
      <c r="X18" s="529"/>
      <c r="Y18" s="529"/>
      <c r="Z18" s="529"/>
      <c r="AA18" s="529"/>
      <c r="AB18" s="553"/>
      <c r="AC18" s="427">
        <v>78.400000000000006</v>
      </c>
      <c r="AD18" s="428"/>
      <c r="AE18" s="428"/>
      <c r="AF18" s="428"/>
      <c r="AG18" s="513"/>
      <c r="AH18" s="427">
        <v>76</v>
      </c>
      <c r="AI18" s="428"/>
      <c r="AJ18" s="428"/>
      <c r="AK18" s="428"/>
      <c r="AL18" s="429"/>
      <c r="AM18" s="514"/>
      <c r="AN18" s="414"/>
      <c r="AO18" s="414"/>
      <c r="AP18" s="414"/>
      <c r="AQ18" s="414"/>
      <c r="AR18" s="414"/>
      <c r="AS18" s="414"/>
      <c r="AT18" s="415"/>
      <c r="AU18" s="515"/>
      <c r="AV18" s="516"/>
      <c r="AW18" s="516"/>
      <c r="AX18" s="516"/>
      <c r="AY18" s="471" t="s">
        <v>156</v>
      </c>
      <c r="AZ18" s="472"/>
      <c r="BA18" s="472"/>
      <c r="BB18" s="472"/>
      <c r="BC18" s="472"/>
      <c r="BD18" s="472"/>
      <c r="BE18" s="472"/>
      <c r="BF18" s="472"/>
      <c r="BG18" s="472"/>
      <c r="BH18" s="472"/>
      <c r="BI18" s="472"/>
      <c r="BJ18" s="472"/>
      <c r="BK18" s="472"/>
      <c r="BL18" s="472"/>
      <c r="BM18" s="473"/>
      <c r="BN18" s="457">
        <v>59143507</v>
      </c>
      <c r="BO18" s="458"/>
      <c r="BP18" s="458"/>
      <c r="BQ18" s="458"/>
      <c r="BR18" s="458"/>
      <c r="BS18" s="458"/>
      <c r="BT18" s="458"/>
      <c r="BU18" s="459"/>
      <c r="BV18" s="457">
        <v>57182098</v>
      </c>
      <c r="BW18" s="458"/>
      <c r="BX18" s="458"/>
      <c r="BY18" s="458"/>
      <c r="BZ18" s="458"/>
      <c r="CA18" s="458"/>
      <c r="CB18" s="458"/>
      <c r="CC18" s="459"/>
      <c r="CD18" s="191"/>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
      <c r="A19" s="178"/>
      <c r="B19" s="507" t="s">
        <v>157</v>
      </c>
      <c r="C19" s="508"/>
      <c r="D19" s="508"/>
      <c r="E19" s="509"/>
      <c r="F19" s="509"/>
      <c r="G19" s="509"/>
      <c r="H19" s="509"/>
      <c r="I19" s="509"/>
      <c r="J19" s="509"/>
      <c r="K19" s="509"/>
      <c r="L19" s="517">
        <v>5671</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158</v>
      </c>
      <c r="AZ19" s="472"/>
      <c r="BA19" s="472"/>
      <c r="BB19" s="472"/>
      <c r="BC19" s="472"/>
      <c r="BD19" s="472"/>
      <c r="BE19" s="472"/>
      <c r="BF19" s="472"/>
      <c r="BG19" s="472"/>
      <c r="BH19" s="472"/>
      <c r="BI19" s="472"/>
      <c r="BJ19" s="472"/>
      <c r="BK19" s="472"/>
      <c r="BL19" s="472"/>
      <c r="BM19" s="473"/>
      <c r="BN19" s="457">
        <v>87468476</v>
      </c>
      <c r="BO19" s="458"/>
      <c r="BP19" s="458"/>
      <c r="BQ19" s="458"/>
      <c r="BR19" s="458"/>
      <c r="BS19" s="458"/>
      <c r="BT19" s="458"/>
      <c r="BU19" s="459"/>
      <c r="BV19" s="457">
        <v>82184059</v>
      </c>
      <c r="BW19" s="458"/>
      <c r="BX19" s="458"/>
      <c r="BY19" s="458"/>
      <c r="BZ19" s="458"/>
      <c r="CA19" s="458"/>
      <c r="CB19" s="458"/>
      <c r="CC19" s="459"/>
      <c r="CD19" s="191"/>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
      <c r="A20" s="178"/>
      <c r="B20" s="507" t="s">
        <v>159</v>
      </c>
      <c r="C20" s="508"/>
      <c r="D20" s="508"/>
      <c r="E20" s="509"/>
      <c r="F20" s="509"/>
      <c r="G20" s="509"/>
      <c r="H20" s="509"/>
      <c r="I20" s="509"/>
      <c r="J20" s="509"/>
      <c r="K20" s="509"/>
      <c r="L20" s="517">
        <v>142774</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1"/>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
      <c r="A21" s="178"/>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1"/>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15">
      <c r="A22" s="178"/>
      <c r="B22" s="433" t="s">
        <v>161</v>
      </c>
      <c r="C22" s="434"/>
      <c r="D22" s="435"/>
      <c r="E22" s="442" t="s">
        <v>1</v>
      </c>
      <c r="F22" s="443"/>
      <c r="G22" s="443"/>
      <c r="H22" s="443"/>
      <c r="I22" s="443"/>
      <c r="J22" s="443"/>
      <c r="K22" s="444"/>
      <c r="L22" s="442" t="s">
        <v>162</v>
      </c>
      <c r="M22" s="443"/>
      <c r="N22" s="443"/>
      <c r="O22" s="443"/>
      <c r="P22" s="444"/>
      <c r="Q22" s="448" t="s">
        <v>163</v>
      </c>
      <c r="R22" s="449"/>
      <c r="S22" s="449"/>
      <c r="T22" s="449"/>
      <c r="U22" s="449"/>
      <c r="V22" s="450"/>
      <c r="W22" s="499" t="s">
        <v>164</v>
      </c>
      <c r="X22" s="434"/>
      <c r="Y22" s="435"/>
      <c r="Z22" s="442" t="s">
        <v>1</v>
      </c>
      <c r="AA22" s="443"/>
      <c r="AB22" s="443"/>
      <c r="AC22" s="443"/>
      <c r="AD22" s="443"/>
      <c r="AE22" s="443"/>
      <c r="AF22" s="443"/>
      <c r="AG22" s="444"/>
      <c r="AH22" s="460" t="s">
        <v>165</v>
      </c>
      <c r="AI22" s="443"/>
      <c r="AJ22" s="443"/>
      <c r="AK22" s="443"/>
      <c r="AL22" s="444"/>
      <c r="AM22" s="460" t="s">
        <v>166</v>
      </c>
      <c r="AN22" s="461"/>
      <c r="AO22" s="461"/>
      <c r="AP22" s="461"/>
      <c r="AQ22" s="461"/>
      <c r="AR22" s="462"/>
      <c r="AS22" s="448" t="s">
        <v>163</v>
      </c>
      <c r="AT22" s="449"/>
      <c r="AU22" s="449"/>
      <c r="AV22" s="449"/>
      <c r="AW22" s="449"/>
      <c r="AX22" s="466"/>
      <c r="AY22" s="483" t="s">
        <v>167</v>
      </c>
      <c r="AZ22" s="484"/>
      <c r="BA22" s="484"/>
      <c r="BB22" s="484"/>
      <c r="BC22" s="484"/>
      <c r="BD22" s="484"/>
      <c r="BE22" s="484"/>
      <c r="BF22" s="484"/>
      <c r="BG22" s="484"/>
      <c r="BH22" s="484"/>
      <c r="BI22" s="484"/>
      <c r="BJ22" s="484"/>
      <c r="BK22" s="484"/>
      <c r="BL22" s="484"/>
      <c r="BM22" s="485"/>
      <c r="BN22" s="486">
        <v>85276217</v>
      </c>
      <c r="BO22" s="487"/>
      <c r="BP22" s="487"/>
      <c r="BQ22" s="487"/>
      <c r="BR22" s="487"/>
      <c r="BS22" s="487"/>
      <c r="BT22" s="487"/>
      <c r="BU22" s="488"/>
      <c r="BV22" s="486">
        <v>83208790</v>
      </c>
      <c r="BW22" s="487"/>
      <c r="BX22" s="487"/>
      <c r="BY22" s="487"/>
      <c r="BZ22" s="487"/>
      <c r="CA22" s="487"/>
      <c r="CB22" s="487"/>
      <c r="CC22" s="488"/>
      <c r="CD22" s="191"/>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15">
      <c r="A23" s="178"/>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168</v>
      </c>
      <c r="AZ23" s="472"/>
      <c r="BA23" s="472"/>
      <c r="BB23" s="472"/>
      <c r="BC23" s="472"/>
      <c r="BD23" s="472"/>
      <c r="BE23" s="472"/>
      <c r="BF23" s="472"/>
      <c r="BG23" s="472"/>
      <c r="BH23" s="472"/>
      <c r="BI23" s="472"/>
      <c r="BJ23" s="472"/>
      <c r="BK23" s="472"/>
      <c r="BL23" s="472"/>
      <c r="BM23" s="473"/>
      <c r="BN23" s="457">
        <v>72102432</v>
      </c>
      <c r="BO23" s="458"/>
      <c r="BP23" s="458"/>
      <c r="BQ23" s="458"/>
      <c r="BR23" s="458"/>
      <c r="BS23" s="458"/>
      <c r="BT23" s="458"/>
      <c r="BU23" s="459"/>
      <c r="BV23" s="457">
        <v>70890408</v>
      </c>
      <c r="BW23" s="458"/>
      <c r="BX23" s="458"/>
      <c r="BY23" s="458"/>
      <c r="BZ23" s="458"/>
      <c r="CA23" s="458"/>
      <c r="CB23" s="458"/>
      <c r="CC23" s="459"/>
      <c r="CD23" s="191"/>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
      <c r="A24" s="178"/>
      <c r="B24" s="436"/>
      <c r="C24" s="437"/>
      <c r="D24" s="438"/>
      <c r="E24" s="413" t="s">
        <v>169</v>
      </c>
      <c r="F24" s="414"/>
      <c r="G24" s="414"/>
      <c r="H24" s="414"/>
      <c r="I24" s="414"/>
      <c r="J24" s="414"/>
      <c r="K24" s="415"/>
      <c r="L24" s="410">
        <v>1</v>
      </c>
      <c r="M24" s="411"/>
      <c r="N24" s="411"/>
      <c r="O24" s="411"/>
      <c r="P24" s="412"/>
      <c r="Q24" s="410">
        <v>10510</v>
      </c>
      <c r="R24" s="411"/>
      <c r="S24" s="411"/>
      <c r="T24" s="411"/>
      <c r="U24" s="411"/>
      <c r="V24" s="412"/>
      <c r="W24" s="500"/>
      <c r="X24" s="437"/>
      <c r="Y24" s="438"/>
      <c r="Z24" s="413" t="s">
        <v>170</v>
      </c>
      <c r="AA24" s="414"/>
      <c r="AB24" s="414"/>
      <c r="AC24" s="414"/>
      <c r="AD24" s="414"/>
      <c r="AE24" s="414"/>
      <c r="AF24" s="414"/>
      <c r="AG24" s="415"/>
      <c r="AH24" s="410">
        <v>2127</v>
      </c>
      <c r="AI24" s="411"/>
      <c r="AJ24" s="411"/>
      <c r="AK24" s="411"/>
      <c r="AL24" s="412"/>
      <c r="AM24" s="410">
        <v>6427794</v>
      </c>
      <c r="AN24" s="411"/>
      <c r="AO24" s="411"/>
      <c r="AP24" s="411"/>
      <c r="AQ24" s="411"/>
      <c r="AR24" s="412"/>
      <c r="AS24" s="410">
        <v>3022</v>
      </c>
      <c r="AT24" s="411"/>
      <c r="AU24" s="411"/>
      <c r="AV24" s="411"/>
      <c r="AW24" s="411"/>
      <c r="AX24" s="470"/>
      <c r="AY24" s="430" t="s">
        <v>171</v>
      </c>
      <c r="AZ24" s="431"/>
      <c r="BA24" s="431"/>
      <c r="BB24" s="431"/>
      <c r="BC24" s="431"/>
      <c r="BD24" s="431"/>
      <c r="BE24" s="431"/>
      <c r="BF24" s="431"/>
      <c r="BG24" s="431"/>
      <c r="BH24" s="431"/>
      <c r="BI24" s="431"/>
      <c r="BJ24" s="431"/>
      <c r="BK24" s="431"/>
      <c r="BL24" s="431"/>
      <c r="BM24" s="432"/>
      <c r="BN24" s="457">
        <v>38587392</v>
      </c>
      <c r="BO24" s="458"/>
      <c r="BP24" s="458"/>
      <c r="BQ24" s="458"/>
      <c r="BR24" s="458"/>
      <c r="BS24" s="458"/>
      <c r="BT24" s="458"/>
      <c r="BU24" s="459"/>
      <c r="BV24" s="457">
        <v>39242026</v>
      </c>
      <c r="BW24" s="458"/>
      <c r="BX24" s="458"/>
      <c r="BY24" s="458"/>
      <c r="BZ24" s="458"/>
      <c r="CA24" s="458"/>
      <c r="CB24" s="458"/>
      <c r="CC24" s="459"/>
      <c r="CD24" s="191"/>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15">
      <c r="A25" s="178"/>
      <c r="B25" s="436"/>
      <c r="C25" s="437"/>
      <c r="D25" s="438"/>
      <c r="E25" s="413" t="s">
        <v>172</v>
      </c>
      <c r="F25" s="414"/>
      <c r="G25" s="414"/>
      <c r="H25" s="414"/>
      <c r="I25" s="414"/>
      <c r="J25" s="414"/>
      <c r="K25" s="415"/>
      <c r="L25" s="410">
        <v>1</v>
      </c>
      <c r="M25" s="411"/>
      <c r="N25" s="411"/>
      <c r="O25" s="411"/>
      <c r="P25" s="412"/>
      <c r="Q25" s="410">
        <v>8820</v>
      </c>
      <c r="R25" s="411"/>
      <c r="S25" s="411"/>
      <c r="T25" s="411"/>
      <c r="U25" s="411"/>
      <c r="V25" s="412"/>
      <c r="W25" s="500"/>
      <c r="X25" s="437"/>
      <c r="Y25" s="438"/>
      <c r="Z25" s="413" t="s">
        <v>173</v>
      </c>
      <c r="AA25" s="414"/>
      <c r="AB25" s="414"/>
      <c r="AC25" s="414"/>
      <c r="AD25" s="414"/>
      <c r="AE25" s="414"/>
      <c r="AF25" s="414"/>
      <c r="AG25" s="415"/>
      <c r="AH25" s="410">
        <v>330</v>
      </c>
      <c r="AI25" s="411"/>
      <c r="AJ25" s="411"/>
      <c r="AK25" s="411"/>
      <c r="AL25" s="412"/>
      <c r="AM25" s="410">
        <v>966570</v>
      </c>
      <c r="AN25" s="411"/>
      <c r="AO25" s="411"/>
      <c r="AP25" s="411"/>
      <c r="AQ25" s="411"/>
      <c r="AR25" s="412"/>
      <c r="AS25" s="410">
        <v>2929</v>
      </c>
      <c r="AT25" s="411"/>
      <c r="AU25" s="411"/>
      <c r="AV25" s="411"/>
      <c r="AW25" s="411"/>
      <c r="AX25" s="470"/>
      <c r="AY25" s="483" t="s">
        <v>174</v>
      </c>
      <c r="AZ25" s="484"/>
      <c r="BA25" s="484"/>
      <c r="BB25" s="484"/>
      <c r="BC25" s="484"/>
      <c r="BD25" s="484"/>
      <c r="BE25" s="484"/>
      <c r="BF25" s="484"/>
      <c r="BG25" s="484"/>
      <c r="BH25" s="484"/>
      <c r="BI25" s="484"/>
      <c r="BJ25" s="484"/>
      <c r="BK25" s="484"/>
      <c r="BL25" s="484"/>
      <c r="BM25" s="485"/>
      <c r="BN25" s="486">
        <v>13078541</v>
      </c>
      <c r="BO25" s="487"/>
      <c r="BP25" s="487"/>
      <c r="BQ25" s="487"/>
      <c r="BR25" s="487"/>
      <c r="BS25" s="487"/>
      <c r="BT25" s="487"/>
      <c r="BU25" s="488"/>
      <c r="BV25" s="486">
        <v>14038233</v>
      </c>
      <c r="BW25" s="487"/>
      <c r="BX25" s="487"/>
      <c r="BY25" s="487"/>
      <c r="BZ25" s="487"/>
      <c r="CA25" s="487"/>
      <c r="CB25" s="487"/>
      <c r="CC25" s="488"/>
      <c r="CD25" s="191"/>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15">
      <c r="A26" s="178"/>
      <c r="B26" s="436"/>
      <c r="C26" s="437"/>
      <c r="D26" s="438"/>
      <c r="E26" s="413" t="s">
        <v>175</v>
      </c>
      <c r="F26" s="414"/>
      <c r="G26" s="414"/>
      <c r="H26" s="414"/>
      <c r="I26" s="414"/>
      <c r="J26" s="414"/>
      <c r="K26" s="415"/>
      <c r="L26" s="410">
        <v>1</v>
      </c>
      <c r="M26" s="411"/>
      <c r="N26" s="411"/>
      <c r="O26" s="411"/>
      <c r="P26" s="412"/>
      <c r="Q26" s="410">
        <v>7820</v>
      </c>
      <c r="R26" s="411"/>
      <c r="S26" s="411"/>
      <c r="T26" s="411"/>
      <c r="U26" s="411"/>
      <c r="V26" s="412"/>
      <c r="W26" s="500"/>
      <c r="X26" s="437"/>
      <c r="Y26" s="438"/>
      <c r="Z26" s="413" t="s">
        <v>176</v>
      </c>
      <c r="AA26" s="468"/>
      <c r="AB26" s="468"/>
      <c r="AC26" s="468"/>
      <c r="AD26" s="468"/>
      <c r="AE26" s="468"/>
      <c r="AF26" s="468"/>
      <c r="AG26" s="469"/>
      <c r="AH26" s="410">
        <v>312</v>
      </c>
      <c r="AI26" s="411"/>
      <c r="AJ26" s="411"/>
      <c r="AK26" s="411"/>
      <c r="AL26" s="412"/>
      <c r="AM26" s="410">
        <v>990288</v>
      </c>
      <c r="AN26" s="411"/>
      <c r="AO26" s="411"/>
      <c r="AP26" s="411"/>
      <c r="AQ26" s="411"/>
      <c r="AR26" s="412"/>
      <c r="AS26" s="410">
        <v>3174</v>
      </c>
      <c r="AT26" s="411"/>
      <c r="AU26" s="411"/>
      <c r="AV26" s="411"/>
      <c r="AW26" s="411"/>
      <c r="AX26" s="470"/>
      <c r="AY26" s="497" t="s">
        <v>177</v>
      </c>
      <c r="AZ26" s="417"/>
      <c r="BA26" s="417"/>
      <c r="BB26" s="417"/>
      <c r="BC26" s="417"/>
      <c r="BD26" s="417"/>
      <c r="BE26" s="417"/>
      <c r="BF26" s="417"/>
      <c r="BG26" s="417"/>
      <c r="BH26" s="417"/>
      <c r="BI26" s="417"/>
      <c r="BJ26" s="417"/>
      <c r="BK26" s="417"/>
      <c r="BL26" s="417"/>
      <c r="BM26" s="498"/>
      <c r="BN26" s="457">
        <v>50000</v>
      </c>
      <c r="BO26" s="458"/>
      <c r="BP26" s="458"/>
      <c r="BQ26" s="458"/>
      <c r="BR26" s="458"/>
      <c r="BS26" s="458"/>
      <c r="BT26" s="458"/>
      <c r="BU26" s="459"/>
      <c r="BV26" s="457">
        <v>50000</v>
      </c>
      <c r="BW26" s="458"/>
      <c r="BX26" s="458"/>
      <c r="BY26" s="458"/>
      <c r="BZ26" s="458"/>
      <c r="CA26" s="458"/>
      <c r="CB26" s="458"/>
      <c r="CC26" s="459"/>
      <c r="CD26" s="191"/>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
      <c r="A27" s="178"/>
      <c r="B27" s="436"/>
      <c r="C27" s="437"/>
      <c r="D27" s="438"/>
      <c r="E27" s="413" t="s">
        <v>178</v>
      </c>
      <c r="F27" s="414"/>
      <c r="G27" s="414"/>
      <c r="H27" s="414"/>
      <c r="I27" s="414"/>
      <c r="J27" s="414"/>
      <c r="K27" s="415"/>
      <c r="L27" s="410">
        <v>1</v>
      </c>
      <c r="M27" s="411"/>
      <c r="N27" s="411"/>
      <c r="O27" s="411"/>
      <c r="P27" s="412"/>
      <c r="Q27" s="410">
        <v>6570</v>
      </c>
      <c r="R27" s="411"/>
      <c r="S27" s="411"/>
      <c r="T27" s="411"/>
      <c r="U27" s="411"/>
      <c r="V27" s="412"/>
      <c r="W27" s="500"/>
      <c r="X27" s="437"/>
      <c r="Y27" s="438"/>
      <c r="Z27" s="413" t="s">
        <v>179</v>
      </c>
      <c r="AA27" s="414"/>
      <c r="AB27" s="414"/>
      <c r="AC27" s="414"/>
      <c r="AD27" s="414"/>
      <c r="AE27" s="414"/>
      <c r="AF27" s="414"/>
      <c r="AG27" s="415"/>
      <c r="AH27" s="410">
        <v>37</v>
      </c>
      <c r="AI27" s="411"/>
      <c r="AJ27" s="411"/>
      <c r="AK27" s="411"/>
      <c r="AL27" s="412"/>
      <c r="AM27" s="410">
        <v>158360</v>
      </c>
      <c r="AN27" s="411"/>
      <c r="AO27" s="411"/>
      <c r="AP27" s="411"/>
      <c r="AQ27" s="411"/>
      <c r="AR27" s="412"/>
      <c r="AS27" s="410">
        <v>4280</v>
      </c>
      <c r="AT27" s="411"/>
      <c r="AU27" s="411"/>
      <c r="AV27" s="411"/>
      <c r="AW27" s="411"/>
      <c r="AX27" s="470"/>
      <c r="AY27" s="494" t="s">
        <v>180</v>
      </c>
      <c r="AZ27" s="495"/>
      <c r="BA27" s="495"/>
      <c r="BB27" s="495"/>
      <c r="BC27" s="495"/>
      <c r="BD27" s="495"/>
      <c r="BE27" s="495"/>
      <c r="BF27" s="495"/>
      <c r="BG27" s="495"/>
      <c r="BH27" s="495"/>
      <c r="BI27" s="495"/>
      <c r="BJ27" s="495"/>
      <c r="BK27" s="495"/>
      <c r="BL27" s="495"/>
      <c r="BM27" s="496"/>
      <c r="BN27" s="491">
        <v>2500000</v>
      </c>
      <c r="BO27" s="492"/>
      <c r="BP27" s="492"/>
      <c r="BQ27" s="492"/>
      <c r="BR27" s="492"/>
      <c r="BS27" s="492"/>
      <c r="BT27" s="492"/>
      <c r="BU27" s="493"/>
      <c r="BV27" s="491">
        <v>2500000</v>
      </c>
      <c r="BW27" s="492"/>
      <c r="BX27" s="492"/>
      <c r="BY27" s="492"/>
      <c r="BZ27" s="492"/>
      <c r="CA27" s="492"/>
      <c r="CB27" s="492"/>
      <c r="CC27" s="493"/>
      <c r="CD27" s="193"/>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15">
      <c r="A28" s="178"/>
      <c r="B28" s="436"/>
      <c r="C28" s="437"/>
      <c r="D28" s="438"/>
      <c r="E28" s="413" t="s">
        <v>181</v>
      </c>
      <c r="F28" s="414"/>
      <c r="G28" s="414"/>
      <c r="H28" s="414"/>
      <c r="I28" s="414"/>
      <c r="J28" s="414"/>
      <c r="K28" s="415"/>
      <c r="L28" s="410">
        <v>1</v>
      </c>
      <c r="M28" s="411"/>
      <c r="N28" s="411"/>
      <c r="O28" s="411"/>
      <c r="P28" s="412"/>
      <c r="Q28" s="410">
        <v>5910</v>
      </c>
      <c r="R28" s="411"/>
      <c r="S28" s="411"/>
      <c r="T28" s="411"/>
      <c r="U28" s="411"/>
      <c r="V28" s="412"/>
      <c r="W28" s="500"/>
      <c r="X28" s="437"/>
      <c r="Y28" s="438"/>
      <c r="Z28" s="413" t="s">
        <v>182</v>
      </c>
      <c r="AA28" s="414"/>
      <c r="AB28" s="414"/>
      <c r="AC28" s="414"/>
      <c r="AD28" s="414"/>
      <c r="AE28" s="414"/>
      <c r="AF28" s="414"/>
      <c r="AG28" s="415"/>
      <c r="AH28" s="410" t="s">
        <v>183</v>
      </c>
      <c r="AI28" s="411"/>
      <c r="AJ28" s="411"/>
      <c r="AK28" s="411"/>
      <c r="AL28" s="412"/>
      <c r="AM28" s="410" t="s">
        <v>184</v>
      </c>
      <c r="AN28" s="411"/>
      <c r="AO28" s="411"/>
      <c r="AP28" s="411"/>
      <c r="AQ28" s="411"/>
      <c r="AR28" s="412"/>
      <c r="AS28" s="410" t="s">
        <v>185</v>
      </c>
      <c r="AT28" s="411"/>
      <c r="AU28" s="411"/>
      <c r="AV28" s="411"/>
      <c r="AW28" s="411"/>
      <c r="AX28" s="470"/>
      <c r="AY28" s="474" t="s">
        <v>186</v>
      </c>
      <c r="AZ28" s="475"/>
      <c r="BA28" s="475"/>
      <c r="BB28" s="476"/>
      <c r="BC28" s="483" t="s">
        <v>47</v>
      </c>
      <c r="BD28" s="484"/>
      <c r="BE28" s="484"/>
      <c r="BF28" s="484"/>
      <c r="BG28" s="484"/>
      <c r="BH28" s="484"/>
      <c r="BI28" s="484"/>
      <c r="BJ28" s="484"/>
      <c r="BK28" s="484"/>
      <c r="BL28" s="484"/>
      <c r="BM28" s="485"/>
      <c r="BN28" s="486">
        <v>8655833</v>
      </c>
      <c r="BO28" s="487"/>
      <c r="BP28" s="487"/>
      <c r="BQ28" s="487"/>
      <c r="BR28" s="487"/>
      <c r="BS28" s="487"/>
      <c r="BT28" s="487"/>
      <c r="BU28" s="488"/>
      <c r="BV28" s="486">
        <v>6292133</v>
      </c>
      <c r="BW28" s="487"/>
      <c r="BX28" s="487"/>
      <c r="BY28" s="487"/>
      <c r="BZ28" s="487"/>
      <c r="CA28" s="487"/>
      <c r="CB28" s="487"/>
      <c r="CC28" s="488"/>
      <c r="CD28" s="191"/>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15">
      <c r="A29" s="178"/>
      <c r="B29" s="436"/>
      <c r="C29" s="437"/>
      <c r="D29" s="438"/>
      <c r="E29" s="413" t="s">
        <v>187</v>
      </c>
      <c r="F29" s="414"/>
      <c r="G29" s="414"/>
      <c r="H29" s="414"/>
      <c r="I29" s="414"/>
      <c r="J29" s="414"/>
      <c r="K29" s="415"/>
      <c r="L29" s="410">
        <v>30</v>
      </c>
      <c r="M29" s="411"/>
      <c r="N29" s="411"/>
      <c r="O29" s="411"/>
      <c r="P29" s="412"/>
      <c r="Q29" s="410">
        <v>5750</v>
      </c>
      <c r="R29" s="411"/>
      <c r="S29" s="411"/>
      <c r="T29" s="411"/>
      <c r="U29" s="411"/>
      <c r="V29" s="412"/>
      <c r="W29" s="501"/>
      <c r="X29" s="502"/>
      <c r="Y29" s="503"/>
      <c r="Z29" s="413" t="s">
        <v>188</v>
      </c>
      <c r="AA29" s="414"/>
      <c r="AB29" s="414"/>
      <c r="AC29" s="414"/>
      <c r="AD29" s="414"/>
      <c r="AE29" s="414"/>
      <c r="AF29" s="414"/>
      <c r="AG29" s="415"/>
      <c r="AH29" s="410">
        <v>2164</v>
      </c>
      <c r="AI29" s="411"/>
      <c r="AJ29" s="411"/>
      <c r="AK29" s="411"/>
      <c r="AL29" s="412"/>
      <c r="AM29" s="410">
        <v>6586154</v>
      </c>
      <c r="AN29" s="411"/>
      <c r="AO29" s="411"/>
      <c r="AP29" s="411"/>
      <c r="AQ29" s="411"/>
      <c r="AR29" s="412"/>
      <c r="AS29" s="410">
        <v>3044</v>
      </c>
      <c r="AT29" s="411"/>
      <c r="AU29" s="411"/>
      <c r="AV29" s="411"/>
      <c r="AW29" s="411"/>
      <c r="AX29" s="470"/>
      <c r="AY29" s="477"/>
      <c r="AZ29" s="478"/>
      <c r="BA29" s="478"/>
      <c r="BB29" s="479"/>
      <c r="BC29" s="471" t="s">
        <v>189</v>
      </c>
      <c r="BD29" s="472"/>
      <c r="BE29" s="472"/>
      <c r="BF29" s="472"/>
      <c r="BG29" s="472"/>
      <c r="BH29" s="472"/>
      <c r="BI29" s="472"/>
      <c r="BJ29" s="472"/>
      <c r="BK29" s="472"/>
      <c r="BL29" s="472"/>
      <c r="BM29" s="473"/>
      <c r="BN29" s="457" t="s">
        <v>185</v>
      </c>
      <c r="BO29" s="458"/>
      <c r="BP29" s="458"/>
      <c r="BQ29" s="458"/>
      <c r="BR29" s="458"/>
      <c r="BS29" s="458"/>
      <c r="BT29" s="458"/>
      <c r="BU29" s="459"/>
      <c r="BV29" s="457" t="s">
        <v>183</v>
      </c>
      <c r="BW29" s="458"/>
      <c r="BX29" s="458"/>
      <c r="BY29" s="458"/>
      <c r="BZ29" s="458"/>
      <c r="CA29" s="458"/>
      <c r="CB29" s="458"/>
      <c r="CC29" s="459"/>
      <c r="CD29" s="193"/>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
      <c r="A30" s="178"/>
      <c r="B30" s="439"/>
      <c r="C30" s="440"/>
      <c r="D30" s="441"/>
      <c r="E30" s="418"/>
      <c r="F30" s="419"/>
      <c r="G30" s="419"/>
      <c r="H30" s="419"/>
      <c r="I30" s="419"/>
      <c r="J30" s="419"/>
      <c r="K30" s="420"/>
      <c r="L30" s="421"/>
      <c r="M30" s="422"/>
      <c r="N30" s="422"/>
      <c r="O30" s="422"/>
      <c r="P30" s="423"/>
      <c r="Q30" s="421"/>
      <c r="R30" s="422"/>
      <c r="S30" s="422"/>
      <c r="T30" s="422"/>
      <c r="U30" s="422"/>
      <c r="V30" s="423"/>
      <c r="W30" s="424" t="s">
        <v>190</v>
      </c>
      <c r="X30" s="425"/>
      <c r="Y30" s="425"/>
      <c r="Z30" s="425"/>
      <c r="AA30" s="425"/>
      <c r="AB30" s="425"/>
      <c r="AC30" s="425"/>
      <c r="AD30" s="425"/>
      <c r="AE30" s="425"/>
      <c r="AF30" s="425"/>
      <c r="AG30" s="426"/>
      <c r="AH30" s="427">
        <v>103.4</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49</v>
      </c>
      <c r="BD30" s="431"/>
      <c r="BE30" s="431"/>
      <c r="BF30" s="431"/>
      <c r="BG30" s="431"/>
      <c r="BH30" s="431"/>
      <c r="BI30" s="431"/>
      <c r="BJ30" s="431"/>
      <c r="BK30" s="431"/>
      <c r="BL30" s="431"/>
      <c r="BM30" s="432"/>
      <c r="BN30" s="491">
        <v>3404027</v>
      </c>
      <c r="BO30" s="492"/>
      <c r="BP30" s="492"/>
      <c r="BQ30" s="492"/>
      <c r="BR30" s="492"/>
      <c r="BS30" s="492"/>
      <c r="BT30" s="492"/>
      <c r="BU30" s="493"/>
      <c r="BV30" s="491">
        <v>2773629</v>
      </c>
      <c r="BW30" s="492"/>
      <c r="BX30" s="492"/>
      <c r="BY30" s="492"/>
      <c r="BZ30" s="492"/>
      <c r="CA30" s="492"/>
      <c r="CB30" s="492"/>
      <c r="CC30" s="49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6" t="s">
        <v>191</v>
      </c>
      <c r="D32" s="416"/>
      <c r="E32" s="416"/>
      <c r="F32" s="416"/>
      <c r="G32" s="416"/>
      <c r="H32" s="416"/>
      <c r="I32" s="416"/>
      <c r="J32" s="416"/>
      <c r="K32" s="416"/>
      <c r="L32" s="416"/>
      <c r="M32" s="416"/>
      <c r="N32" s="416"/>
      <c r="O32" s="416"/>
      <c r="P32" s="416"/>
      <c r="Q32" s="416"/>
      <c r="R32" s="416"/>
      <c r="S32" s="416"/>
      <c r="U32" s="417" t="s">
        <v>192</v>
      </c>
      <c r="V32" s="417"/>
      <c r="W32" s="417"/>
      <c r="X32" s="417"/>
      <c r="Y32" s="417"/>
      <c r="Z32" s="417"/>
      <c r="AA32" s="417"/>
      <c r="AB32" s="417"/>
      <c r="AC32" s="417"/>
      <c r="AD32" s="417"/>
      <c r="AE32" s="417"/>
      <c r="AF32" s="417"/>
      <c r="AG32" s="417"/>
      <c r="AH32" s="417"/>
      <c r="AI32" s="417"/>
      <c r="AJ32" s="417"/>
      <c r="AK32" s="417"/>
      <c r="AM32" s="417" t="s">
        <v>193</v>
      </c>
      <c r="AN32" s="417"/>
      <c r="AO32" s="417"/>
      <c r="AP32" s="417"/>
      <c r="AQ32" s="417"/>
      <c r="AR32" s="417"/>
      <c r="AS32" s="417"/>
      <c r="AT32" s="417"/>
      <c r="AU32" s="417"/>
      <c r="AV32" s="417"/>
      <c r="AW32" s="417"/>
      <c r="AX32" s="417"/>
      <c r="AY32" s="417"/>
      <c r="AZ32" s="417"/>
      <c r="BA32" s="417"/>
      <c r="BB32" s="417"/>
      <c r="BC32" s="417"/>
      <c r="BE32" s="417" t="s">
        <v>194</v>
      </c>
      <c r="BF32" s="417"/>
      <c r="BG32" s="417"/>
      <c r="BH32" s="417"/>
      <c r="BI32" s="417"/>
      <c r="BJ32" s="417"/>
      <c r="BK32" s="417"/>
      <c r="BL32" s="417"/>
      <c r="BM32" s="417"/>
      <c r="BN32" s="417"/>
      <c r="BO32" s="417"/>
      <c r="BP32" s="417"/>
      <c r="BQ32" s="417"/>
      <c r="BR32" s="417"/>
      <c r="BS32" s="417"/>
      <c r="BT32" s="417"/>
      <c r="BU32" s="417"/>
      <c r="BW32" s="417" t="s">
        <v>195</v>
      </c>
      <c r="BX32" s="417"/>
      <c r="BY32" s="417"/>
      <c r="BZ32" s="417"/>
      <c r="CA32" s="417"/>
      <c r="CB32" s="417"/>
      <c r="CC32" s="417"/>
      <c r="CD32" s="417"/>
      <c r="CE32" s="417"/>
      <c r="CF32" s="417"/>
      <c r="CG32" s="417"/>
      <c r="CH32" s="417"/>
      <c r="CI32" s="417"/>
      <c r="CJ32" s="417"/>
      <c r="CK32" s="417"/>
      <c r="CL32" s="417"/>
      <c r="CM32" s="417"/>
      <c r="CO32" s="417" t="s">
        <v>196</v>
      </c>
      <c r="CP32" s="417"/>
      <c r="CQ32" s="417"/>
      <c r="CR32" s="417"/>
      <c r="CS32" s="417"/>
      <c r="CT32" s="417"/>
      <c r="CU32" s="417"/>
      <c r="CV32" s="417"/>
      <c r="CW32" s="417"/>
      <c r="CX32" s="417"/>
      <c r="CY32" s="417"/>
      <c r="CZ32" s="417"/>
      <c r="DA32" s="417"/>
      <c r="DB32" s="417"/>
      <c r="DC32" s="417"/>
      <c r="DD32" s="417"/>
      <c r="DE32" s="417"/>
      <c r="DI32" s="201"/>
    </row>
    <row r="33" spans="1:113" ht="13.5" customHeight="1" x14ac:dyDescent="0.15">
      <c r="A33" s="178"/>
      <c r="B33" s="202"/>
      <c r="C33" s="409" t="s">
        <v>197</v>
      </c>
      <c r="D33" s="409"/>
      <c r="E33" s="408" t="s">
        <v>198</v>
      </c>
      <c r="F33" s="408"/>
      <c r="G33" s="408"/>
      <c r="H33" s="408"/>
      <c r="I33" s="408"/>
      <c r="J33" s="408"/>
      <c r="K33" s="408"/>
      <c r="L33" s="408"/>
      <c r="M33" s="408"/>
      <c r="N33" s="408"/>
      <c r="O33" s="408"/>
      <c r="P33" s="408"/>
      <c r="Q33" s="408"/>
      <c r="R33" s="408"/>
      <c r="S33" s="408"/>
      <c r="T33" s="203"/>
      <c r="U33" s="409" t="s">
        <v>199</v>
      </c>
      <c r="V33" s="409"/>
      <c r="W33" s="408" t="s">
        <v>200</v>
      </c>
      <c r="X33" s="408"/>
      <c r="Y33" s="408"/>
      <c r="Z33" s="408"/>
      <c r="AA33" s="408"/>
      <c r="AB33" s="408"/>
      <c r="AC33" s="408"/>
      <c r="AD33" s="408"/>
      <c r="AE33" s="408"/>
      <c r="AF33" s="408"/>
      <c r="AG33" s="408"/>
      <c r="AH33" s="408"/>
      <c r="AI33" s="408"/>
      <c r="AJ33" s="408"/>
      <c r="AK33" s="408"/>
      <c r="AL33" s="203"/>
      <c r="AM33" s="409" t="s">
        <v>201</v>
      </c>
      <c r="AN33" s="409"/>
      <c r="AO33" s="408" t="s">
        <v>202</v>
      </c>
      <c r="AP33" s="408"/>
      <c r="AQ33" s="408"/>
      <c r="AR33" s="408"/>
      <c r="AS33" s="408"/>
      <c r="AT33" s="408"/>
      <c r="AU33" s="408"/>
      <c r="AV33" s="408"/>
      <c r="AW33" s="408"/>
      <c r="AX33" s="408"/>
      <c r="AY33" s="408"/>
      <c r="AZ33" s="408"/>
      <c r="BA33" s="408"/>
      <c r="BB33" s="408"/>
      <c r="BC33" s="408"/>
      <c r="BD33" s="204"/>
      <c r="BE33" s="408" t="s">
        <v>203</v>
      </c>
      <c r="BF33" s="408"/>
      <c r="BG33" s="408" t="s">
        <v>204</v>
      </c>
      <c r="BH33" s="408"/>
      <c r="BI33" s="408"/>
      <c r="BJ33" s="408"/>
      <c r="BK33" s="408"/>
      <c r="BL33" s="408"/>
      <c r="BM33" s="408"/>
      <c r="BN33" s="408"/>
      <c r="BO33" s="408"/>
      <c r="BP33" s="408"/>
      <c r="BQ33" s="408"/>
      <c r="BR33" s="408"/>
      <c r="BS33" s="408"/>
      <c r="BT33" s="408"/>
      <c r="BU33" s="408"/>
      <c r="BV33" s="204"/>
      <c r="BW33" s="409" t="s">
        <v>203</v>
      </c>
      <c r="BX33" s="409"/>
      <c r="BY33" s="408" t="s">
        <v>205</v>
      </c>
      <c r="BZ33" s="408"/>
      <c r="CA33" s="408"/>
      <c r="CB33" s="408"/>
      <c r="CC33" s="408"/>
      <c r="CD33" s="408"/>
      <c r="CE33" s="408"/>
      <c r="CF33" s="408"/>
      <c r="CG33" s="408"/>
      <c r="CH33" s="408"/>
      <c r="CI33" s="408"/>
      <c r="CJ33" s="408"/>
      <c r="CK33" s="408"/>
      <c r="CL33" s="408"/>
      <c r="CM33" s="408"/>
      <c r="CN33" s="203"/>
      <c r="CO33" s="409" t="s">
        <v>206</v>
      </c>
      <c r="CP33" s="409"/>
      <c r="CQ33" s="408" t="s">
        <v>207</v>
      </c>
      <c r="CR33" s="408"/>
      <c r="CS33" s="408"/>
      <c r="CT33" s="408"/>
      <c r="CU33" s="408"/>
      <c r="CV33" s="408"/>
      <c r="CW33" s="408"/>
      <c r="CX33" s="408"/>
      <c r="CY33" s="408"/>
      <c r="CZ33" s="408"/>
      <c r="DA33" s="408"/>
      <c r="DB33" s="408"/>
      <c r="DC33" s="408"/>
      <c r="DD33" s="408"/>
      <c r="DE33" s="408"/>
      <c r="DF33" s="203"/>
      <c r="DG33" s="407" t="s">
        <v>208</v>
      </c>
      <c r="DH33" s="407"/>
      <c r="DI33" s="205"/>
    </row>
    <row r="34" spans="1:113" ht="32.25" customHeight="1" x14ac:dyDescent="0.15">
      <c r="A34" s="178"/>
      <c r="B34" s="202"/>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78"/>
      <c r="U34" s="405">
        <f>IF(W34="","",MAX(C34:D43)+1)</f>
        <v>5</v>
      </c>
      <c r="V34" s="405"/>
      <c r="W34" s="406" t="str">
        <f>IF('各会計、関係団体の財政状況及び健全化判断比率'!B28="","",'各会計、関係団体の財政状況及び健全化判断比率'!B28)</f>
        <v>国民健康保険特別会計</v>
      </c>
      <c r="X34" s="406"/>
      <c r="Y34" s="406"/>
      <c r="Z34" s="406"/>
      <c r="AA34" s="406"/>
      <c r="AB34" s="406"/>
      <c r="AC34" s="406"/>
      <c r="AD34" s="406"/>
      <c r="AE34" s="406"/>
      <c r="AF34" s="406"/>
      <c r="AG34" s="406"/>
      <c r="AH34" s="406"/>
      <c r="AI34" s="406"/>
      <c r="AJ34" s="406"/>
      <c r="AK34" s="406"/>
      <c r="AL34" s="178"/>
      <c r="AM34" s="405">
        <f>IF(AO34="","",MAX(C34:D43,U34:V43)+1)</f>
        <v>8</v>
      </c>
      <c r="AN34" s="405"/>
      <c r="AO34" s="406" t="str">
        <f>IF('各会計、関係団体の財政状況及び健全化判断比率'!B31="","",'各会計、関係団体の財政状況及び健全化判断比率'!B31)</f>
        <v>病院事業会計</v>
      </c>
      <c r="AP34" s="406"/>
      <c r="AQ34" s="406"/>
      <c r="AR34" s="406"/>
      <c r="AS34" s="406"/>
      <c r="AT34" s="406"/>
      <c r="AU34" s="406"/>
      <c r="AV34" s="406"/>
      <c r="AW34" s="406"/>
      <c r="AX34" s="406"/>
      <c r="AY34" s="406"/>
      <c r="AZ34" s="406"/>
      <c r="BA34" s="406"/>
      <c r="BB34" s="406"/>
      <c r="BC34" s="406"/>
      <c r="BD34" s="178"/>
      <c r="BE34" s="405">
        <f>IF(BG34="","",MAX(C34:D43,U34:V43,AM34:AN43)+1)</f>
        <v>10</v>
      </c>
      <c r="BF34" s="405"/>
      <c r="BG34" s="406" t="str">
        <f>IF('各会計、関係団体の財政状況及び健全化判断比率'!B33="","",'各会計、関係団体の財政状況及び健全化判断比率'!B33)</f>
        <v>都市計画事業東越谷土地区画整理事業費特別会計</v>
      </c>
      <c r="BH34" s="406"/>
      <c r="BI34" s="406"/>
      <c r="BJ34" s="406"/>
      <c r="BK34" s="406"/>
      <c r="BL34" s="406"/>
      <c r="BM34" s="406"/>
      <c r="BN34" s="406"/>
      <c r="BO34" s="406"/>
      <c r="BP34" s="406"/>
      <c r="BQ34" s="406"/>
      <c r="BR34" s="406"/>
      <c r="BS34" s="406"/>
      <c r="BT34" s="406"/>
      <c r="BU34" s="406"/>
      <c r="BV34" s="178"/>
      <c r="BW34" s="405">
        <f>IF(BY34="","",MAX(C34:D43,U34:V43,AM34:AN43,BE34:BF43)+1)</f>
        <v>12</v>
      </c>
      <c r="BX34" s="405"/>
      <c r="BY34" s="406" t="str">
        <f>IF('各会計、関係団体の財政状況及び健全化判断比率'!B68="","",'各会計、関係団体の財政状況及び健全化判断比率'!B68)</f>
        <v>東埼玉資源環境組合</v>
      </c>
      <c r="BZ34" s="406"/>
      <c r="CA34" s="406"/>
      <c r="CB34" s="406"/>
      <c r="CC34" s="406"/>
      <c r="CD34" s="406"/>
      <c r="CE34" s="406"/>
      <c r="CF34" s="406"/>
      <c r="CG34" s="406"/>
      <c r="CH34" s="406"/>
      <c r="CI34" s="406"/>
      <c r="CJ34" s="406"/>
      <c r="CK34" s="406"/>
      <c r="CL34" s="406"/>
      <c r="CM34" s="406"/>
      <c r="CN34" s="178"/>
      <c r="CO34" s="405">
        <f>IF(CQ34="","",MAX(C34:D43,U34:V43,AM34:AN43,BE34:BF43,BW34:BX43)+1)</f>
        <v>20</v>
      </c>
      <c r="CP34" s="405"/>
      <c r="CQ34" s="406" t="str">
        <f>IF('各会計、関係団体の財政状況及び健全化判断比率'!BS7="","",'各会計、関係団体の財政状況及び健全化判断比率'!BS7)</f>
        <v>越谷市施設管理公社</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5"/>
    </row>
    <row r="35" spans="1:113" ht="32.25" customHeight="1" x14ac:dyDescent="0.15">
      <c r="A35" s="178"/>
      <c r="B35" s="202"/>
      <c r="C35" s="405">
        <f>IF(E35="","",C34+1)</f>
        <v>2</v>
      </c>
      <c r="D35" s="405"/>
      <c r="E35" s="406" t="str">
        <f>IF('各会計、関係団体の財政状況及び健全化判断比率'!B8="","",'各会計、関係団体の財政状況及び健全化判断比率'!B8)</f>
        <v>公共用地先行取得事業費特別会計</v>
      </c>
      <c r="F35" s="406"/>
      <c r="G35" s="406"/>
      <c r="H35" s="406"/>
      <c r="I35" s="406"/>
      <c r="J35" s="406"/>
      <c r="K35" s="406"/>
      <c r="L35" s="406"/>
      <c r="M35" s="406"/>
      <c r="N35" s="406"/>
      <c r="O35" s="406"/>
      <c r="P35" s="406"/>
      <c r="Q35" s="406"/>
      <c r="R35" s="406"/>
      <c r="S35" s="406"/>
      <c r="T35" s="178"/>
      <c r="U35" s="405">
        <f>IF(W35="","",U34+1)</f>
        <v>6</v>
      </c>
      <c r="V35" s="405"/>
      <c r="W35" s="406" t="str">
        <f>IF('各会計、関係団体の財政状況及び健全化判断比率'!B29="","",'各会計、関係団体の財政状況及び健全化判断比率'!B29)</f>
        <v>後期高齢者医療特別会計</v>
      </c>
      <c r="X35" s="406"/>
      <c r="Y35" s="406"/>
      <c r="Z35" s="406"/>
      <c r="AA35" s="406"/>
      <c r="AB35" s="406"/>
      <c r="AC35" s="406"/>
      <c r="AD35" s="406"/>
      <c r="AE35" s="406"/>
      <c r="AF35" s="406"/>
      <c r="AG35" s="406"/>
      <c r="AH35" s="406"/>
      <c r="AI35" s="406"/>
      <c r="AJ35" s="406"/>
      <c r="AK35" s="406"/>
      <c r="AL35" s="178"/>
      <c r="AM35" s="405">
        <f t="shared" ref="AM35:AM43" si="0">IF(AO35="","",AM34+1)</f>
        <v>9</v>
      </c>
      <c r="AN35" s="405"/>
      <c r="AO35" s="406" t="str">
        <f>IF('各会計、関係団体の財政状況及び健全化判断比率'!B32="","",'各会計、関係団体の財政状況及び健全化判断比率'!B32)</f>
        <v>公共下水道事業会計</v>
      </c>
      <c r="AP35" s="406"/>
      <c r="AQ35" s="406"/>
      <c r="AR35" s="406"/>
      <c r="AS35" s="406"/>
      <c r="AT35" s="406"/>
      <c r="AU35" s="406"/>
      <c r="AV35" s="406"/>
      <c r="AW35" s="406"/>
      <c r="AX35" s="406"/>
      <c r="AY35" s="406"/>
      <c r="AZ35" s="406"/>
      <c r="BA35" s="406"/>
      <c r="BB35" s="406"/>
      <c r="BC35" s="406"/>
      <c r="BD35" s="178"/>
      <c r="BE35" s="405">
        <f t="shared" ref="BE35:BE43" si="1">IF(BG35="","",BE34+1)</f>
        <v>11</v>
      </c>
      <c r="BF35" s="405"/>
      <c r="BG35" s="406" t="str">
        <f>IF('各会計、関係団体の財政状況及び健全化判断比率'!B34="","",'各会計、関係団体の財政状況及び健全化判断比率'!B34)</f>
        <v>都市計画事業七左第一土地区画整理事業費特別会計</v>
      </c>
      <c r="BH35" s="406"/>
      <c r="BI35" s="406"/>
      <c r="BJ35" s="406"/>
      <c r="BK35" s="406"/>
      <c r="BL35" s="406"/>
      <c r="BM35" s="406"/>
      <c r="BN35" s="406"/>
      <c r="BO35" s="406"/>
      <c r="BP35" s="406"/>
      <c r="BQ35" s="406"/>
      <c r="BR35" s="406"/>
      <c r="BS35" s="406"/>
      <c r="BT35" s="406"/>
      <c r="BU35" s="406"/>
      <c r="BV35" s="178"/>
      <c r="BW35" s="405">
        <f t="shared" ref="BW35:BW43" si="2">IF(BY35="","",BW34+1)</f>
        <v>13</v>
      </c>
      <c r="BX35" s="405"/>
      <c r="BY35" s="406" t="str">
        <f>IF('各会計、関係団体の財政状況及び健全化判断比率'!B69="","",'各会計、関係団体の財政状況及び健全化判断比率'!B69)</f>
        <v>越谷・松伏水道企業団</v>
      </c>
      <c r="BZ35" s="406"/>
      <c r="CA35" s="406"/>
      <c r="CB35" s="406"/>
      <c r="CC35" s="406"/>
      <c r="CD35" s="406"/>
      <c r="CE35" s="406"/>
      <c r="CF35" s="406"/>
      <c r="CG35" s="406"/>
      <c r="CH35" s="406"/>
      <c r="CI35" s="406"/>
      <c r="CJ35" s="406"/>
      <c r="CK35" s="406"/>
      <c r="CL35" s="406"/>
      <c r="CM35" s="406"/>
      <c r="CN35" s="178"/>
      <c r="CO35" s="405">
        <f t="shared" ref="CO35:CO43" si="3">IF(CQ35="","",CO34+1)</f>
        <v>21</v>
      </c>
      <c r="CP35" s="405"/>
      <c r="CQ35" s="406" t="str">
        <f>IF('各会計、関係団体の財政状況及び健全化判断比率'!BS8="","",'各会計、関係団体の財政状況及び健全化判断比率'!BS8)</f>
        <v>越谷市土地開発公社</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〇</v>
      </c>
      <c r="DH35" s="403"/>
      <c r="DI35" s="205"/>
    </row>
    <row r="36" spans="1:113" ht="32.25" customHeight="1" x14ac:dyDescent="0.15">
      <c r="A36" s="178"/>
      <c r="B36" s="202"/>
      <c r="C36" s="405">
        <f>IF(E36="","",C35+1)</f>
        <v>3</v>
      </c>
      <c r="D36" s="405"/>
      <c r="E36" s="406" t="str">
        <f>IF('各会計、関係団体の財政状況及び健全化判断比率'!B9="","",'各会計、関係団体の財政状況及び健全化判断比率'!B9)</f>
        <v>都市計画事業西大袋土地区画整理事業費特別会計</v>
      </c>
      <c r="F36" s="406"/>
      <c r="G36" s="406"/>
      <c r="H36" s="406"/>
      <c r="I36" s="406"/>
      <c r="J36" s="406"/>
      <c r="K36" s="406"/>
      <c r="L36" s="406"/>
      <c r="M36" s="406"/>
      <c r="N36" s="406"/>
      <c r="O36" s="406"/>
      <c r="P36" s="406"/>
      <c r="Q36" s="406"/>
      <c r="R36" s="406"/>
      <c r="S36" s="406"/>
      <c r="T36" s="178"/>
      <c r="U36" s="405">
        <f t="shared" ref="U36:U43" si="4">IF(W36="","",U35+1)</f>
        <v>7</v>
      </c>
      <c r="V36" s="405"/>
      <c r="W36" s="406" t="str">
        <f>IF('各会計、関係団体の財政状況及び健全化判断比率'!B30="","",'各会計、関係団体の財政状況及び健全化判断比率'!B30)</f>
        <v>介護保険特別会計</v>
      </c>
      <c r="X36" s="406"/>
      <c r="Y36" s="406"/>
      <c r="Z36" s="406"/>
      <c r="AA36" s="406"/>
      <c r="AB36" s="406"/>
      <c r="AC36" s="406"/>
      <c r="AD36" s="406"/>
      <c r="AE36" s="406"/>
      <c r="AF36" s="406"/>
      <c r="AG36" s="406"/>
      <c r="AH36" s="406"/>
      <c r="AI36" s="406"/>
      <c r="AJ36" s="406"/>
      <c r="AK36" s="406"/>
      <c r="AL36" s="178"/>
      <c r="AM36" s="405" t="str">
        <f t="shared" si="0"/>
        <v/>
      </c>
      <c r="AN36" s="405"/>
      <c r="AO36" s="406"/>
      <c r="AP36" s="406"/>
      <c r="AQ36" s="406"/>
      <c r="AR36" s="406"/>
      <c r="AS36" s="406"/>
      <c r="AT36" s="406"/>
      <c r="AU36" s="406"/>
      <c r="AV36" s="406"/>
      <c r="AW36" s="406"/>
      <c r="AX36" s="406"/>
      <c r="AY36" s="406"/>
      <c r="AZ36" s="406"/>
      <c r="BA36" s="406"/>
      <c r="BB36" s="406"/>
      <c r="BC36" s="406"/>
      <c r="BD36" s="178"/>
      <c r="BE36" s="405" t="str">
        <f t="shared" si="1"/>
        <v/>
      </c>
      <c r="BF36" s="405"/>
      <c r="BG36" s="406"/>
      <c r="BH36" s="406"/>
      <c r="BI36" s="406"/>
      <c r="BJ36" s="406"/>
      <c r="BK36" s="406"/>
      <c r="BL36" s="406"/>
      <c r="BM36" s="406"/>
      <c r="BN36" s="406"/>
      <c r="BO36" s="406"/>
      <c r="BP36" s="406"/>
      <c r="BQ36" s="406"/>
      <c r="BR36" s="406"/>
      <c r="BS36" s="406"/>
      <c r="BT36" s="406"/>
      <c r="BU36" s="406"/>
      <c r="BV36" s="178"/>
      <c r="BW36" s="405">
        <f t="shared" si="2"/>
        <v>14</v>
      </c>
      <c r="BX36" s="405"/>
      <c r="BY36" s="406" t="str">
        <f>IF('各会計、関係団体の財政状況及び健全化判断比率'!B70="","",'各会計、関係団体の財政状況及び健全化判断比率'!B70)</f>
        <v>埼玉県都市競艇組合</v>
      </c>
      <c r="BZ36" s="406"/>
      <c r="CA36" s="406"/>
      <c r="CB36" s="406"/>
      <c r="CC36" s="406"/>
      <c r="CD36" s="406"/>
      <c r="CE36" s="406"/>
      <c r="CF36" s="406"/>
      <c r="CG36" s="406"/>
      <c r="CH36" s="406"/>
      <c r="CI36" s="406"/>
      <c r="CJ36" s="406"/>
      <c r="CK36" s="406"/>
      <c r="CL36" s="406"/>
      <c r="CM36" s="406"/>
      <c r="CN36" s="178"/>
      <c r="CO36" s="405">
        <f t="shared" si="3"/>
        <v>22</v>
      </c>
      <c r="CP36" s="405"/>
      <c r="CQ36" s="406" t="str">
        <f>IF('各会計、関係団体の財政状況及び健全化判断比率'!BS9="","",'各会計、関係団体の財政状況及び健全化判断比率'!BS9)</f>
        <v>埼玉県東部流通センター</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5"/>
    </row>
    <row r="37" spans="1:113" ht="32.25" customHeight="1" x14ac:dyDescent="0.15">
      <c r="A37" s="178"/>
      <c r="B37" s="202"/>
      <c r="C37" s="405">
        <f>IF(E37="","",C36+1)</f>
        <v>4</v>
      </c>
      <c r="D37" s="405"/>
      <c r="E37" s="406" t="str">
        <f>IF('各会計、関係団体の財政状況及び健全化判断比率'!B10="","",'各会計、関係団体の財政状況及び健全化判断比率'!B10)</f>
        <v>母子父子寡婦福祉資金貸付金特別会計</v>
      </c>
      <c r="F37" s="406"/>
      <c r="G37" s="406"/>
      <c r="H37" s="406"/>
      <c r="I37" s="406"/>
      <c r="J37" s="406"/>
      <c r="K37" s="406"/>
      <c r="L37" s="406"/>
      <c r="M37" s="406"/>
      <c r="N37" s="406"/>
      <c r="O37" s="406"/>
      <c r="P37" s="406"/>
      <c r="Q37" s="406"/>
      <c r="R37" s="406"/>
      <c r="S37" s="406"/>
      <c r="T37" s="178"/>
      <c r="U37" s="405" t="str">
        <f t="shared" si="4"/>
        <v/>
      </c>
      <c r="V37" s="405"/>
      <c r="W37" s="406"/>
      <c r="X37" s="406"/>
      <c r="Y37" s="406"/>
      <c r="Z37" s="406"/>
      <c r="AA37" s="406"/>
      <c r="AB37" s="406"/>
      <c r="AC37" s="406"/>
      <c r="AD37" s="406"/>
      <c r="AE37" s="406"/>
      <c r="AF37" s="406"/>
      <c r="AG37" s="406"/>
      <c r="AH37" s="406"/>
      <c r="AI37" s="406"/>
      <c r="AJ37" s="406"/>
      <c r="AK37" s="406"/>
      <c r="AL37" s="178"/>
      <c r="AM37" s="405" t="str">
        <f t="shared" si="0"/>
        <v/>
      </c>
      <c r="AN37" s="405"/>
      <c r="AO37" s="406"/>
      <c r="AP37" s="406"/>
      <c r="AQ37" s="406"/>
      <c r="AR37" s="406"/>
      <c r="AS37" s="406"/>
      <c r="AT37" s="406"/>
      <c r="AU37" s="406"/>
      <c r="AV37" s="406"/>
      <c r="AW37" s="406"/>
      <c r="AX37" s="406"/>
      <c r="AY37" s="406"/>
      <c r="AZ37" s="406"/>
      <c r="BA37" s="406"/>
      <c r="BB37" s="406"/>
      <c r="BC37" s="406"/>
      <c r="BD37" s="178"/>
      <c r="BE37" s="405" t="str">
        <f t="shared" si="1"/>
        <v/>
      </c>
      <c r="BF37" s="405"/>
      <c r="BG37" s="406"/>
      <c r="BH37" s="406"/>
      <c r="BI37" s="406"/>
      <c r="BJ37" s="406"/>
      <c r="BK37" s="406"/>
      <c r="BL37" s="406"/>
      <c r="BM37" s="406"/>
      <c r="BN37" s="406"/>
      <c r="BO37" s="406"/>
      <c r="BP37" s="406"/>
      <c r="BQ37" s="406"/>
      <c r="BR37" s="406"/>
      <c r="BS37" s="406"/>
      <c r="BT37" s="406"/>
      <c r="BU37" s="406"/>
      <c r="BV37" s="178"/>
      <c r="BW37" s="405">
        <f t="shared" si="2"/>
        <v>15</v>
      </c>
      <c r="BX37" s="405"/>
      <c r="BY37" s="406" t="str">
        <f>IF('各会計、関係団体の財政状況及び健全化判断比率'!B71="","",'各会計、関係団体の財政状況及び健全化判断比率'!B71)</f>
        <v>埼玉県後期高齢者医療広域連合</v>
      </c>
      <c r="BZ37" s="406"/>
      <c r="CA37" s="406"/>
      <c r="CB37" s="406"/>
      <c r="CC37" s="406"/>
      <c r="CD37" s="406"/>
      <c r="CE37" s="406"/>
      <c r="CF37" s="406"/>
      <c r="CG37" s="406"/>
      <c r="CH37" s="406"/>
      <c r="CI37" s="406"/>
      <c r="CJ37" s="406"/>
      <c r="CK37" s="406"/>
      <c r="CL37" s="406"/>
      <c r="CM37" s="406"/>
      <c r="CN37" s="178"/>
      <c r="CO37" s="405">
        <f t="shared" si="3"/>
        <v>23</v>
      </c>
      <c r="CP37" s="405"/>
      <c r="CQ37" s="406" t="str">
        <f>IF('各会計、関係団体の財政状況及び健全化判断比率'!BS10="","",'各会計、関係団体の財政状況及び健全化判断比率'!BS10)</f>
        <v>パルテきたこし</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5"/>
    </row>
    <row r="38" spans="1:113" ht="32.25" customHeight="1" x14ac:dyDescent="0.15">
      <c r="A38" s="178"/>
      <c r="B38" s="202"/>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78"/>
      <c r="U38" s="405" t="str">
        <f t="shared" si="4"/>
        <v/>
      </c>
      <c r="V38" s="405"/>
      <c r="W38" s="406"/>
      <c r="X38" s="406"/>
      <c r="Y38" s="406"/>
      <c r="Z38" s="406"/>
      <c r="AA38" s="406"/>
      <c r="AB38" s="406"/>
      <c r="AC38" s="406"/>
      <c r="AD38" s="406"/>
      <c r="AE38" s="406"/>
      <c r="AF38" s="406"/>
      <c r="AG38" s="406"/>
      <c r="AH38" s="406"/>
      <c r="AI38" s="406"/>
      <c r="AJ38" s="406"/>
      <c r="AK38" s="406"/>
      <c r="AL38" s="178"/>
      <c r="AM38" s="405" t="str">
        <f t="shared" si="0"/>
        <v/>
      </c>
      <c r="AN38" s="405"/>
      <c r="AO38" s="406"/>
      <c r="AP38" s="406"/>
      <c r="AQ38" s="406"/>
      <c r="AR38" s="406"/>
      <c r="AS38" s="406"/>
      <c r="AT38" s="406"/>
      <c r="AU38" s="406"/>
      <c r="AV38" s="406"/>
      <c r="AW38" s="406"/>
      <c r="AX38" s="406"/>
      <c r="AY38" s="406"/>
      <c r="AZ38" s="406"/>
      <c r="BA38" s="406"/>
      <c r="BB38" s="406"/>
      <c r="BC38" s="406"/>
      <c r="BD38" s="178"/>
      <c r="BE38" s="405" t="str">
        <f t="shared" si="1"/>
        <v/>
      </c>
      <c r="BF38" s="405"/>
      <c r="BG38" s="406"/>
      <c r="BH38" s="406"/>
      <c r="BI38" s="406"/>
      <c r="BJ38" s="406"/>
      <c r="BK38" s="406"/>
      <c r="BL38" s="406"/>
      <c r="BM38" s="406"/>
      <c r="BN38" s="406"/>
      <c r="BO38" s="406"/>
      <c r="BP38" s="406"/>
      <c r="BQ38" s="406"/>
      <c r="BR38" s="406"/>
      <c r="BS38" s="406"/>
      <c r="BT38" s="406"/>
      <c r="BU38" s="406"/>
      <c r="BV38" s="178"/>
      <c r="BW38" s="405">
        <f t="shared" si="2"/>
        <v>16</v>
      </c>
      <c r="BX38" s="405"/>
      <c r="BY38" s="406" t="str">
        <f>IF('各会計、関係団体の財政状況及び健全化判断比率'!B72="","",'各会計、関係団体の財政状況及び健全化判断比率'!B72)</f>
        <v>埼玉県後期高齢者医療広域連合</v>
      </c>
      <c r="BZ38" s="406"/>
      <c r="CA38" s="406"/>
      <c r="CB38" s="406"/>
      <c r="CC38" s="406"/>
      <c r="CD38" s="406"/>
      <c r="CE38" s="406"/>
      <c r="CF38" s="406"/>
      <c r="CG38" s="406"/>
      <c r="CH38" s="406"/>
      <c r="CI38" s="406"/>
      <c r="CJ38" s="406"/>
      <c r="CK38" s="406"/>
      <c r="CL38" s="406"/>
      <c r="CM38" s="406"/>
      <c r="CN38" s="178"/>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5"/>
    </row>
    <row r="39" spans="1:113" ht="32.25" customHeight="1" x14ac:dyDescent="0.15">
      <c r="A39" s="178"/>
      <c r="B39" s="202"/>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78"/>
      <c r="U39" s="405" t="str">
        <f t="shared" si="4"/>
        <v/>
      </c>
      <c r="V39" s="405"/>
      <c r="W39" s="406"/>
      <c r="X39" s="406"/>
      <c r="Y39" s="406"/>
      <c r="Z39" s="406"/>
      <c r="AA39" s="406"/>
      <c r="AB39" s="406"/>
      <c r="AC39" s="406"/>
      <c r="AD39" s="406"/>
      <c r="AE39" s="406"/>
      <c r="AF39" s="406"/>
      <c r="AG39" s="406"/>
      <c r="AH39" s="406"/>
      <c r="AI39" s="406"/>
      <c r="AJ39" s="406"/>
      <c r="AK39" s="406"/>
      <c r="AL39" s="178"/>
      <c r="AM39" s="405" t="str">
        <f t="shared" si="0"/>
        <v/>
      </c>
      <c r="AN39" s="405"/>
      <c r="AO39" s="406"/>
      <c r="AP39" s="406"/>
      <c r="AQ39" s="406"/>
      <c r="AR39" s="406"/>
      <c r="AS39" s="406"/>
      <c r="AT39" s="406"/>
      <c r="AU39" s="406"/>
      <c r="AV39" s="406"/>
      <c r="AW39" s="406"/>
      <c r="AX39" s="406"/>
      <c r="AY39" s="406"/>
      <c r="AZ39" s="406"/>
      <c r="BA39" s="406"/>
      <c r="BB39" s="406"/>
      <c r="BC39" s="406"/>
      <c r="BD39" s="178"/>
      <c r="BE39" s="405" t="str">
        <f t="shared" si="1"/>
        <v/>
      </c>
      <c r="BF39" s="405"/>
      <c r="BG39" s="406"/>
      <c r="BH39" s="406"/>
      <c r="BI39" s="406"/>
      <c r="BJ39" s="406"/>
      <c r="BK39" s="406"/>
      <c r="BL39" s="406"/>
      <c r="BM39" s="406"/>
      <c r="BN39" s="406"/>
      <c r="BO39" s="406"/>
      <c r="BP39" s="406"/>
      <c r="BQ39" s="406"/>
      <c r="BR39" s="406"/>
      <c r="BS39" s="406"/>
      <c r="BT39" s="406"/>
      <c r="BU39" s="406"/>
      <c r="BV39" s="178"/>
      <c r="BW39" s="405">
        <f t="shared" si="2"/>
        <v>17</v>
      </c>
      <c r="BX39" s="405"/>
      <c r="BY39" s="406" t="str">
        <f>IF('各会計、関係団体の財政状況及び健全化判断比率'!B73="","",'各会計、関係団体の財政状況及び健全化判断比率'!B73)</f>
        <v>埼玉県市町村総合事務組合</v>
      </c>
      <c r="BZ39" s="406"/>
      <c r="CA39" s="406"/>
      <c r="CB39" s="406"/>
      <c r="CC39" s="406"/>
      <c r="CD39" s="406"/>
      <c r="CE39" s="406"/>
      <c r="CF39" s="406"/>
      <c r="CG39" s="406"/>
      <c r="CH39" s="406"/>
      <c r="CI39" s="406"/>
      <c r="CJ39" s="406"/>
      <c r="CK39" s="406"/>
      <c r="CL39" s="406"/>
      <c r="CM39" s="406"/>
      <c r="CN39" s="178"/>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5"/>
    </row>
    <row r="40" spans="1:113" ht="32.25" customHeight="1" x14ac:dyDescent="0.15">
      <c r="A40" s="178"/>
      <c r="B40" s="202"/>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78"/>
      <c r="U40" s="405" t="str">
        <f t="shared" si="4"/>
        <v/>
      </c>
      <c r="V40" s="405"/>
      <c r="W40" s="406"/>
      <c r="X40" s="406"/>
      <c r="Y40" s="406"/>
      <c r="Z40" s="406"/>
      <c r="AA40" s="406"/>
      <c r="AB40" s="406"/>
      <c r="AC40" s="406"/>
      <c r="AD40" s="406"/>
      <c r="AE40" s="406"/>
      <c r="AF40" s="406"/>
      <c r="AG40" s="406"/>
      <c r="AH40" s="406"/>
      <c r="AI40" s="406"/>
      <c r="AJ40" s="406"/>
      <c r="AK40" s="406"/>
      <c r="AL40" s="178"/>
      <c r="AM40" s="405" t="str">
        <f t="shared" si="0"/>
        <v/>
      </c>
      <c r="AN40" s="405"/>
      <c r="AO40" s="406"/>
      <c r="AP40" s="406"/>
      <c r="AQ40" s="406"/>
      <c r="AR40" s="406"/>
      <c r="AS40" s="406"/>
      <c r="AT40" s="406"/>
      <c r="AU40" s="406"/>
      <c r="AV40" s="406"/>
      <c r="AW40" s="406"/>
      <c r="AX40" s="406"/>
      <c r="AY40" s="406"/>
      <c r="AZ40" s="406"/>
      <c r="BA40" s="406"/>
      <c r="BB40" s="406"/>
      <c r="BC40" s="406"/>
      <c r="BD40" s="178"/>
      <c r="BE40" s="405" t="str">
        <f t="shared" si="1"/>
        <v/>
      </c>
      <c r="BF40" s="405"/>
      <c r="BG40" s="406"/>
      <c r="BH40" s="406"/>
      <c r="BI40" s="406"/>
      <c r="BJ40" s="406"/>
      <c r="BK40" s="406"/>
      <c r="BL40" s="406"/>
      <c r="BM40" s="406"/>
      <c r="BN40" s="406"/>
      <c r="BO40" s="406"/>
      <c r="BP40" s="406"/>
      <c r="BQ40" s="406"/>
      <c r="BR40" s="406"/>
      <c r="BS40" s="406"/>
      <c r="BT40" s="406"/>
      <c r="BU40" s="406"/>
      <c r="BV40" s="178"/>
      <c r="BW40" s="405">
        <f t="shared" si="2"/>
        <v>18</v>
      </c>
      <c r="BX40" s="405"/>
      <c r="BY40" s="406" t="str">
        <f>IF('各会計、関係団体の財政状況及び健全化判断比率'!B74="","",'各会計、関係団体の財政状況及び健全化判断比率'!B74)</f>
        <v>埼玉県市町村総合事務組合</v>
      </c>
      <c r="BZ40" s="406"/>
      <c r="CA40" s="406"/>
      <c r="CB40" s="406"/>
      <c r="CC40" s="406"/>
      <c r="CD40" s="406"/>
      <c r="CE40" s="406"/>
      <c r="CF40" s="406"/>
      <c r="CG40" s="406"/>
      <c r="CH40" s="406"/>
      <c r="CI40" s="406"/>
      <c r="CJ40" s="406"/>
      <c r="CK40" s="406"/>
      <c r="CL40" s="406"/>
      <c r="CM40" s="406"/>
      <c r="CN40" s="178"/>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5"/>
    </row>
    <row r="41" spans="1:113" ht="32.25" customHeight="1" x14ac:dyDescent="0.15">
      <c r="A41" s="178"/>
      <c r="B41" s="202"/>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78"/>
      <c r="U41" s="405" t="str">
        <f t="shared" si="4"/>
        <v/>
      </c>
      <c r="V41" s="405"/>
      <c r="W41" s="406"/>
      <c r="X41" s="406"/>
      <c r="Y41" s="406"/>
      <c r="Z41" s="406"/>
      <c r="AA41" s="406"/>
      <c r="AB41" s="406"/>
      <c r="AC41" s="406"/>
      <c r="AD41" s="406"/>
      <c r="AE41" s="406"/>
      <c r="AF41" s="406"/>
      <c r="AG41" s="406"/>
      <c r="AH41" s="406"/>
      <c r="AI41" s="406"/>
      <c r="AJ41" s="406"/>
      <c r="AK41" s="406"/>
      <c r="AL41" s="178"/>
      <c r="AM41" s="405" t="str">
        <f t="shared" si="0"/>
        <v/>
      </c>
      <c r="AN41" s="405"/>
      <c r="AO41" s="406"/>
      <c r="AP41" s="406"/>
      <c r="AQ41" s="406"/>
      <c r="AR41" s="406"/>
      <c r="AS41" s="406"/>
      <c r="AT41" s="406"/>
      <c r="AU41" s="406"/>
      <c r="AV41" s="406"/>
      <c r="AW41" s="406"/>
      <c r="AX41" s="406"/>
      <c r="AY41" s="406"/>
      <c r="AZ41" s="406"/>
      <c r="BA41" s="406"/>
      <c r="BB41" s="406"/>
      <c r="BC41" s="406"/>
      <c r="BD41" s="178"/>
      <c r="BE41" s="405" t="str">
        <f t="shared" si="1"/>
        <v/>
      </c>
      <c r="BF41" s="405"/>
      <c r="BG41" s="406"/>
      <c r="BH41" s="406"/>
      <c r="BI41" s="406"/>
      <c r="BJ41" s="406"/>
      <c r="BK41" s="406"/>
      <c r="BL41" s="406"/>
      <c r="BM41" s="406"/>
      <c r="BN41" s="406"/>
      <c r="BO41" s="406"/>
      <c r="BP41" s="406"/>
      <c r="BQ41" s="406"/>
      <c r="BR41" s="406"/>
      <c r="BS41" s="406"/>
      <c r="BT41" s="406"/>
      <c r="BU41" s="406"/>
      <c r="BV41" s="178"/>
      <c r="BW41" s="405">
        <f t="shared" si="2"/>
        <v>19</v>
      </c>
      <c r="BX41" s="405"/>
      <c r="BY41" s="406" t="str">
        <f>IF('各会計、関係団体の財政状況及び健全化判断比率'!B75="","",'各会計、関係団体の財政状況及び健全化判断比率'!B75)</f>
        <v>彩の国さいたま人づくり広域連合</v>
      </c>
      <c r="BZ41" s="406"/>
      <c r="CA41" s="406"/>
      <c r="CB41" s="406"/>
      <c r="CC41" s="406"/>
      <c r="CD41" s="406"/>
      <c r="CE41" s="406"/>
      <c r="CF41" s="406"/>
      <c r="CG41" s="406"/>
      <c r="CH41" s="406"/>
      <c r="CI41" s="406"/>
      <c r="CJ41" s="406"/>
      <c r="CK41" s="406"/>
      <c r="CL41" s="406"/>
      <c r="CM41" s="406"/>
      <c r="CN41" s="178"/>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5"/>
    </row>
    <row r="42" spans="1:113" ht="32.25" customHeight="1" x14ac:dyDescent="0.15">
      <c r="B42" s="202"/>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78"/>
      <c r="U42" s="405" t="str">
        <f t="shared" si="4"/>
        <v/>
      </c>
      <c r="V42" s="405"/>
      <c r="W42" s="406"/>
      <c r="X42" s="406"/>
      <c r="Y42" s="406"/>
      <c r="Z42" s="406"/>
      <c r="AA42" s="406"/>
      <c r="AB42" s="406"/>
      <c r="AC42" s="406"/>
      <c r="AD42" s="406"/>
      <c r="AE42" s="406"/>
      <c r="AF42" s="406"/>
      <c r="AG42" s="406"/>
      <c r="AH42" s="406"/>
      <c r="AI42" s="406"/>
      <c r="AJ42" s="406"/>
      <c r="AK42" s="406"/>
      <c r="AL42" s="178"/>
      <c r="AM42" s="405" t="str">
        <f t="shared" si="0"/>
        <v/>
      </c>
      <c r="AN42" s="405"/>
      <c r="AO42" s="406"/>
      <c r="AP42" s="406"/>
      <c r="AQ42" s="406"/>
      <c r="AR42" s="406"/>
      <c r="AS42" s="406"/>
      <c r="AT42" s="406"/>
      <c r="AU42" s="406"/>
      <c r="AV42" s="406"/>
      <c r="AW42" s="406"/>
      <c r="AX42" s="406"/>
      <c r="AY42" s="406"/>
      <c r="AZ42" s="406"/>
      <c r="BA42" s="406"/>
      <c r="BB42" s="406"/>
      <c r="BC42" s="406"/>
      <c r="BD42" s="178"/>
      <c r="BE42" s="405" t="str">
        <f t="shared" si="1"/>
        <v/>
      </c>
      <c r="BF42" s="405"/>
      <c r="BG42" s="406"/>
      <c r="BH42" s="406"/>
      <c r="BI42" s="406"/>
      <c r="BJ42" s="406"/>
      <c r="BK42" s="406"/>
      <c r="BL42" s="406"/>
      <c r="BM42" s="406"/>
      <c r="BN42" s="406"/>
      <c r="BO42" s="406"/>
      <c r="BP42" s="406"/>
      <c r="BQ42" s="406"/>
      <c r="BR42" s="406"/>
      <c r="BS42" s="406"/>
      <c r="BT42" s="406"/>
      <c r="BU42" s="406"/>
      <c r="BV42" s="178"/>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78"/>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5"/>
    </row>
    <row r="43" spans="1:113" ht="32.25" customHeight="1" x14ac:dyDescent="0.15">
      <c r="B43" s="202"/>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78"/>
      <c r="U43" s="405" t="str">
        <f t="shared" si="4"/>
        <v/>
      </c>
      <c r="V43" s="405"/>
      <c r="W43" s="406"/>
      <c r="X43" s="406"/>
      <c r="Y43" s="406"/>
      <c r="Z43" s="406"/>
      <c r="AA43" s="406"/>
      <c r="AB43" s="406"/>
      <c r="AC43" s="406"/>
      <c r="AD43" s="406"/>
      <c r="AE43" s="406"/>
      <c r="AF43" s="406"/>
      <c r="AG43" s="406"/>
      <c r="AH43" s="406"/>
      <c r="AI43" s="406"/>
      <c r="AJ43" s="406"/>
      <c r="AK43" s="406"/>
      <c r="AL43" s="178"/>
      <c r="AM43" s="405" t="str">
        <f t="shared" si="0"/>
        <v/>
      </c>
      <c r="AN43" s="405"/>
      <c r="AO43" s="406"/>
      <c r="AP43" s="406"/>
      <c r="AQ43" s="406"/>
      <c r="AR43" s="406"/>
      <c r="AS43" s="406"/>
      <c r="AT43" s="406"/>
      <c r="AU43" s="406"/>
      <c r="AV43" s="406"/>
      <c r="AW43" s="406"/>
      <c r="AX43" s="406"/>
      <c r="AY43" s="406"/>
      <c r="AZ43" s="406"/>
      <c r="BA43" s="406"/>
      <c r="BB43" s="406"/>
      <c r="BC43" s="406"/>
      <c r="BD43" s="178"/>
      <c r="BE43" s="405" t="str">
        <f t="shared" si="1"/>
        <v/>
      </c>
      <c r="BF43" s="405"/>
      <c r="BG43" s="406"/>
      <c r="BH43" s="406"/>
      <c r="BI43" s="406"/>
      <c r="BJ43" s="406"/>
      <c r="BK43" s="406"/>
      <c r="BL43" s="406"/>
      <c r="BM43" s="406"/>
      <c r="BN43" s="406"/>
      <c r="BO43" s="406"/>
      <c r="BP43" s="406"/>
      <c r="BQ43" s="406"/>
      <c r="BR43" s="406"/>
      <c r="BS43" s="406"/>
      <c r="BT43" s="406"/>
      <c r="BU43" s="406"/>
      <c r="BV43" s="178"/>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78"/>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2" t="s">
        <v>210</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15">
      <c r="E47" s="402" t="s">
        <v>211</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15">
      <c r="E48" s="402" t="s">
        <v>212</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15">
      <c r="E49" s="404" t="s">
        <v>213</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15">
      <c r="E50" s="402" t="s">
        <v>214</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15">
      <c r="E51" s="402" t="s">
        <v>215</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15">
      <c r="E52" s="402" t="s">
        <v>216</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15">
      <c r="E53" s="358" t="s">
        <v>509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DL39" sqref="DL39:DV39"/>
    </sheetView>
  </sheetViews>
  <sheetFormatPr defaultColWidth="0" defaultRowHeight="0"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16" customWidth="1"/>
    <col min="134" max="143" width="1.625" style="214" customWidth="1"/>
    <col min="144" max="16384" width="0" style="214" hidden="1"/>
  </cols>
  <sheetData>
    <row r="1" spans="2:143" ht="22.5" customHeight="1" thickBot="1" x14ac:dyDescent="0.2">
      <c r="B1" s="365"/>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2"/>
      <c r="CE1" s="362"/>
      <c r="CF1" s="362"/>
      <c r="CG1" s="362"/>
      <c r="CH1" s="362"/>
      <c r="CI1" s="362"/>
      <c r="CJ1" s="362"/>
      <c r="CK1" s="362"/>
      <c r="CL1" s="362"/>
      <c r="CM1" s="362"/>
      <c r="CN1" s="362"/>
      <c r="CO1" s="362"/>
      <c r="CP1" s="362"/>
      <c r="CQ1" s="362"/>
      <c r="CR1" s="362"/>
      <c r="CS1" s="362"/>
      <c r="CT1" s="362"/>
      <c r="CU1" s="362"/>
      <c r="CV1" s="362"/>
      <c r="CW1" s="362"/>
      <c r="CX1" s="362"/>
      <c r="CY1" s="362"/>
      <c r="CZ1" s="362"/>
      <c r="DA1" s="362"/>
      <c r="DB1" s="362"/>
      <c r="DC1" s="362"/>
      <c r="DD1" s="362"/>
      <c r="DE1" s="362"/>
      <c r="DF1" s="362"/>
      <c r="DG1" s="362"/>
      <c r="DH1" s="779" t="s">
        <v>269</v>
      </c>
      <c r="DI1" s="780"/>
      <c r="DJ1" s="780"/>
      <c r="DK1" s="780"/>
      <c r="DL1" s="780"/>
      <c r="DM1" s="780"/>
      <c r="DN1" s="781"/>
      <c r="DO1" s="214"/>
      <c r="DP1" s="779" t="s">
        <v>270</v>
      </c>
      <c r="DQ1" s="780"/>
      <c r="DR1" s="780"/>
      <c r="DS1" s="780"/>
      <c r="DT1" s="780"/>
      <c r="DU1" s="780"/>
      <c r="DV1" s="780"/>
      <c r="DW1" s="780"/>
      <c r="DX1" s="780"/>
      <c r="DY1" s="780"/>
      <c r="DZ1" s="780"/>
      <c r="EA1" s="780"/>
      <c r="EB1" s="780"/>
      <c r="EC1" s="781"/>
      <c r="ED1" s="364"/>
      <c r="EE1" s="364"/>
      <c r="EF1" s="364"/>
      <c r="EG1" s="364"/>
      <c r="EH1" s="364"/>
      <c r="EI1" s="364"/>
      <c r="EJ1" s="364"/>
      <c r="EK1" s="364"/>
      <c r="EL1" s="364"/>
      <c r="EM1" s="364"/>
    </row>
    <row r="2" spans="2:143" ht="22.5" customHeight="1" x14ac:dyDescent="0.15">
      <c r="B2" s="363" t="s">
        <v>609</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row>
    <row r="3" spans="2:143" ht="11.25" customHeight="1" x14ac:dyDescent="0.15">
      <c r="B3" s="722" t="s">
        <v>608</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2" t="s">
        <v>607</v>
      </c>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4"/>
      <c r="CD3" s="767" t="s">
        <v>606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2" t="s">
        <v>605</v>
      </c>
      <c r="C4" s="723"/>
      <c r="D4" s="723"/>
      <c r="E4" s="723"/>
      <c r="F4" s="723"/>
      <c r="G4" s="723"/>
      <c r="H4" s="723"/>
      <c r="I4" s="723"/>
      <c r="J4" s="723"/>
      <c r="K4" s="723"/>
      <c r="L4" s="723"/>
      <c r="M4" s="723"/>
      <c r="N4" s="723"/>
      <c r="O4" s="723"/>
      <c r="P4" s="723"/>
      <c r="Q4" s="724"/>
      <c r="R4" s="722" t="s">
        <v>604</v>
      </c>
      <c r="S4" s="723"/>
      <c r="T4" s="723"/>
      <c r="U4" s="723"/>
      <c r="V4" s="723"/>
      <c r="W4" s="723"/>
      <c r="X4" s="723"/>
      <c r="Y4" s="724"/>
      <c r="Z4" s="722" t="s">
        <v>598</v>
      </c>
      <c r="AA4" s="723"/>
      <c r="AB4" s="723"/>
      <c r="AC4" s="724"/>
      <c r="AD4" s="722" t="s">
        <v>603</v>
      </c>
      <c r="AE4" s="723"/>
      <c r="AF4" s="723"/>
      <c r="AG4" s="723"/>
      <c r="AH4" s="723"/>
      <c r="AI4" s="723"/>
      <c r="AJ4" s="723"/>
      <c r="AK4" s="724"/>
      <c r="AL4" s="722" t="s">
        <v>598</v>
      </c>
      <c r="AM4" s="723"/>
      <c r="AN4" s="723"/>
      <c r="AO4" s="724"/>
      <c r="AP4" s="782" t="s">
        <v>217</v>
      </c>
      <c r="AQ4" s="782"/>
      <c r="AR4" s="782"/>
      <c r="AS4" s="782"/>
      <c r="AT4" s="782"/>
      <c r="AU4" s="782"/>
      <c r="AV4" s="782"/>
      <c r="AW4" s="782"/>
      <c r="AX4" s="782"/>
      <c r="AY4" s="782"/>
      <c r="AZ4" s="782"/>
      <c r="BA4" s="782"/>
      <c r="BB4" s="782"/>
      <c r="BC4" s="782"/>
      <c r="BD4" s="782"/>
      <c r="BE4" s="782"/>
      <c r="BF4" s="782"/>
      <c r="BG4" s="782" t="s">
        <v>602</v>
      </c>
      <c r="BH4" s="782"/>
      <c r="BI4" s="782"/>
      <c r="BJ4" s="782"/>
      <c r="BK4" s="782"/>
      <c r="BL4" s="782"/>
      <c r="BM4" s="782"/>
      <c r="BN4" s="782"/>
      <c r="BO4" s="782" t="s">
        <v>598</v>
      </c>
      <c r="BP4" s="782"/>
      <c r="BQ4" s="782"/>
      <c r="BR4" s="782"/>
      <c r="BS4" s="782" t="s">
        <v>601</v>
      </c>
      <c r="BT4" s="782"/>
      <c r="BU4" s="782"/>
      <c r="BV4" s="782"/>
      <c r="BW4" s="782"/>
      <c r="BX4" s="782"/>
      <c r="BY4" s="782"/>
      <c r="BZ4" s="782"/>
      <c r="CA4" s="782"/>
      <c r="CB4" s="782"/>
      <c r="CD4" s="767" t="s">
        <v>600</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5" customFormat="1" ht="11.25" customHeight="1" x14ac:dyDescent="0.15">
      <c r="B5" s="742" t="s">
        <v>218</v>
      </c>
      <c r="C5" s="743"/>
      <c r="D5" s="743"/>
      <c r="E5" s="743"/>
      <c r="F5" s="743"/>
      <c r="G5" s="743"/>
      <c r="H5" s="743"/>
      <c r="I5" s="743"/>
      <c r="J5" s="743"/>
      <c r="K5" s="743"/>
      <c r="L5" s="743"/>
      <c r="M5" s="743"/>
      <c r="N5" s="743"/>
      <c r="O5" s="743"/>
      <c r="P5" s="743"/>
      <c r="Q5" s="744"/>
      <c r="R5" s="716">
        <v>49558010</v>
      </c>
      <c r="S5" s="717"/>
      <c r="T5" s="717"/>
      <c r="U5" s="717"/>
      <c r="V5" s="717"/>
      <c r="W5" s="717"/>
      <c r="X5" s="717"/>
      <c r="Y5" s="759"/>
      <c r="Z5" s="777">
        <v>36.9</v>
      </c>
      <c r="AA5" s="777"/>
      <c r="AB5" s="777"/>
      <c r="AC5" s="777"/>
      <c r="AD5" s="778">
        <v>47117879</v>
      </c>
      <c r="AE5" s="778"/>
      <c r="AF5" s="778"/>
      <c r="AG5" s="778"/>
      <c r="AH5" s="778"/>
      <c r="AI5" s="778"/>
      <c r="AJ5" s="778"/>
      <c r="AK5" s="778"/>
      <c r="AL5" s="760">
        <v>73.8</v>
      </c>
      <c r="AM5" s="736"/>
      <c r="AN5" s="736"/>
      <c r="AO5" s="761"/>
      <c r="AP5" s="742" t="s">
        <v>219</v>
      </c>
      <c r="AQ5" s="743"/>
      <c r="AR5" s="743"/>
      <c r="AS5" s="743"/>
      <c r="AT5" s="743"/>
      <c r="AU5" s="743"/>
      <c r="AV5" s="743"/>
      <c r="AW5" s="743"/>
      <c r="AX5" s="743"/>
      <c r="AY5" s="743"/>
      <c r="AZ5" s="743"/>
      <c r="BA5" s="743"/>
      <c r="BB5" s="743"/>
      <c r="BC5" s="743"/>
      <c r="BD5" s="743"/>
      <c r="BE5" s="743"/>
      <c r="BF5" s="744"/>
      <c r="BG5" s="671">
        <v>46276511</v>
      </c>
      <c r="BH5" s="641"/>
      <c r="BI5" s="641"/>
      <c r="BJ5" s="641"/>
      <c r="BK5" s="641"/>
      <c r="BL5" s="641"/>
      <c r="BM5" s="641"/>
      <c r="BN5" s="642"/>
      <c r="BO5" s="690">
        <v>93.4</v>
      </c>
      <c r="BP5" s="690"/>
      <c r="BQ5" s="690"/>
      <c r="BR5" s="690"/>
      <c r="BS5" s="691">
        <v>488787</v>
      </c>
      <c r="BT5" s="691"/>
      <c r="BU5" s="691"/>
      <c r="BV5" s="691"/>
      <c r="BW5" s="691"/>
      <c r="BX5" s="691"/>
      <c r="BY5" s="691"/>
      <c r="BZ5" s="691"/>
      <c r="CA5" s="691"/>
      <c r="CB5" s="741"/>
      <c r="CD5" s="767" t="s">
        <v>217</v>
      </c>
      <c r="CE5" s="768"/>
      <c r="CF5" s="768"/>
      <c r="CG5" s="768"/>
      <c r="CH5" s="768"/>
      <c r="CI5" s="768"/>
      <c r="CJ5" s="768"/>
      <c r="CK5" s="768"/>
      <c r="CL5" s="768"/>
      <c r="CM5" s="768"/>
      <c r="CN5" s="768"/>
      <c r="CO5" s="768"/>
      <c r="CP5" s="768"/>
      <c r="CQ5" s="769"/>
      <c r="CR5" s="767" t="s">
        <v>599</v>
      </c>
      <c r="CS5" s="768"/>
      <c r="CT5" s="768"/>
      <c r="CU5" s="768"/>
      <c r="CV5" s="768"/>
      <c r="CW5" s="768"/>
      <c r="CX5" s="768"/>
      <c r="CY5" s="769"/>
      <c r="CZ5" s="767" t="s">
        <v>598</v>
      </c>
      <c r="DA5" s="768"/>
      <c r="DB5" s="768"/>
      <c r="DC5" s="769"/>
      <c r="DD5" s="767" t="s">
        <v>597</v>
      </c>
      <c r="DE5" s="768"/>
      <c r="DF5" s="768"/>
      <c r="DG5" s="768"/>
      <c r="DH5" s="768"/>
      <c r="DI5" s="768"/>
      <c r="DJ5" s="768"/>
      <c r="DK5" s="768"/>
      <c r="DL5" s="768"/>
      <c r="DM5" s="768"/>
      <c r="DN5" s="768"/>
      <c r="DO5" s="768"/>
      <c r="DP5" s="769"/>
      <c r="DQ5" s="767" t="s">
        <v>596</v>
      </c>
      <c r="DR5" s="768"/>
      <c r="DS5" s="768"/>
      <c r="DT5" s="768"/>
      <c r="DU5" s="768"/>
      <c r="DV5" s="768"/>
      <c r="DW5" s="768"/>
      <c r="DX5" s="768"/>
      <c r="DY5" s="768"/>
      <c r="DZ5" s="768"/>
      <c r="EA5" s="768"/>
      <c r="EB5" s="768"/>
      <c r="EC5" s="769"/>
    </row>
    <row r="6" spans="2:143" ht="11.25" customHeight="1" x14ac:dyDescent="0.15">
      <c r="B6" s="650" t="s">
        <v>595</v>
      </c>
      <c r="C6" s="651"/>
      <c r="D6" s="651"/>
      <c r="E6" s="651"/>
      <c r="F6" s="651"/>
      <c r="G6" s="651"/>
      <c r="H6" s="651"/>
      <c r="I6" s="651"/>
      <c r="J6" s="651"/>
      <c r="K6" s="651"/>
      <c r="L6" s="651"/>
      <c r="M6" s="651"/>
      <c r="N6" s="651"/>
      <c r="O6" s="651"/>
      <c r="P6" s="651"/>
      <c r="Q6" s="652"/>
      <c r="R6" s="671">
        <v>754953</v>
      </c>
      <c r="S6" s="641"/>
      <c r="T6" s="641"/>
      <c r="U6" s="641"/>
      <c r="V6" s="641"/>
      <c r="W6" s="641"/>
      <c r="X6" s="641"/>
      <c r="Y6" s="642"/>
      <c r="Z6" s="690">
        <v>0.6</v>
      </c>
      <c r="AA6" s="690"/>
      <c r="AB6" s="690"/>
      <c r="AC6" s="690"/>
      <c r="AD6" s="691">
        <v>754953</v>
      </c>
      <c r="AE6" s="691"/>
      <c r="AF6" s="691"/>
      <c r="AG6" s="691"/>
      <c r="AH6" s="691"/>
      <c r="AI6" s="691"/>
      <c r="AJ6" s="691"/>
      <c r="AK6" s="691"/>
      <c r="AL6" s="672">
        <v>1.2</v>
      </c>
      <c r="AM6" s="675"/>
      <c r="AN6" s="675"/>
      <c r="AO6" s="692"/>
      <c r="AP6" s="650" t="s">
        <v>594</v>
      </c>
      <c r="AQ6" s="651"/>
      <c r="AR6" s="651"/>
      <c r="AS6" s="651"/>
      <c r="AT6" s="651"/>
      <c r="AU6" s="651"/>
      <c r="AV6" s="651"/>
      <c r="AW6" s="651"/>
      <c r="AX6" s="651"/>
      <c r="AY6" s="651"/>
      <c r="AZ6" s="651"/>
      <c r="BA6" s="651"/>
      <c r="BB6" s="651"/>
      <c r="BC6" s="651"/>
      <c r="BD6" s="651"/>
      <c r="BE6" s="651"/>
      <c r="BF6" s="652"/>
      <c r="BG6" s="671">
        <v>46276511</v>
      </c>
      <c r="BH6" s="641"/>
      <c r="BI6" s="641"/>
      <c r="BJ6" s="641"/>
      <c r="BK6" s="641"/>
      <c r="BL6" s="641"/>
      <c r="BM6" s="641"/>
      <c r="BN6" s="642"/>
      <c r="BO6" s="690">
        <v>93.4</v>
      </c>
      <c r="BP6" s="690"/>
      <c r="BQ6" s="690"/>
      <c r="BR6" s="690"/>
      <c r="BS6" s="691">
        <v>488787</v>
      </c>
      <c r="BT6" s="691"/>
      <c r="BU6" s="691"/>
      <c r="BV6" s="691"/>
      <c r="BW6" s="691"/>
      <c r="BX6" s="691"/>
      <c r="BY6" s="691"/>
      <c r="BZ6" s="691"/>
      <c r="CA6" s="691"/>
      <c r="CB6" s="741"/>
      <c r="CD6" s="719" t="s">
        <v>220</v>
      </c>
      <c r="CE6" s="720"/>
      <c r="CF6" s="720"/>
      <c r="CG6" s="720"/>
      <c r="CH6" s="720"/>
      <c r="CI6" s="720"/>
      <c r="CJ6" s="720"/>
      <c r="CK6" s="720"/>
      <c r="CL6" s="720"/>
      <c r="CM6" s="720"/>
      <c r="CN6" s="720"/>
      <c r="CO6" s="720"/>
      <c r="CP6" s="720"/>
      <c r="CQ6" s="721"/>
      <c r="CR6" s="671">
        <v>519333</v>
      </c>
      <c r="CS6" s="641"/>
      <c r="CT6" s="641"/>
      <c r="CU6" s="641"/>
      <c r="CV6" s="641"/>
      <c r="CW6" s="641"/>
      <c r="CX6" s="641"/>
      <c r="CY6" s="642"/>
      <c r="CZ6" s="760">
        <v>0.4</v>
      </c>
      <c r="DA6" s="736"/>
      <c r="DB6" s="736"/>
      <c r="DC6" s="763"/>
      <c r="DD6" s="640" t="s">
        <v>430</v>
      </c>
      <c r="DE6" s="641"/>
      <c r="DF6" s="641"/>
      <c r="DG6" s="641"/>
      <c r="DH6" s="641"/>
      <c r="DI6" s="641"/>
      <c r="DJ6" s="641"/>
      <c r="DK6" s="641"/>
      <c r="DL6" s="641"/>
      <c r="DM6" s="641"/>
      <c r="DN6" s="641"/>
      <c r="DO6" s="641"/>
      <c r="DP6" s="642"/>
      <c r="DQ6" s="640">
        <v>519250</v>
      </c>
      <c r="DR6" s="641"/>
      <c r="DS6" s="641"/>
      <c r="DT6" s="641"/>
      <c r="DU6" s="641"/>
      <c r="DV6" s="641"/>
      <c r="DW6" s="641"/>
      <c r="DX6" s="641"/>
      <c r="DY6" s="641"/>
      <c r="DZ6" s="641"/>
      <c r="EA6" s="641"/>
      <c r="EB6" s="641"/>
      <c r="EC6" s="703"/>
    </row>
    <row r="7" spans="2:143" ht="11.25" customHeight="1" x14ac:dyDescent="0.15">
      <c r="B7" s="650" t="s">
        <v>221</v>
      </c>
      <c r="C7" s="651"/>
      <c r="D7" s="651"/>
      <c r="E7" s="651"/>
      <c r="F7" s="651"/>
      <c r="G7" s="651"/>
      <c r="H7" s="651"/>
      <c r="I7" s="651"/>
      <c r="J7" s="651"/>
      <c r="K7" s="651"/>
      <c r="L7" s="651"/>
      <c r="M7" s="651"/>
      <c r="N7" s="651"/>
      <c r="O7" s="651"/>
      <c r="P7" s="651"/>
      <c r="Q7" s="652"/>
      <c r="R7" s="671">
        <v>33179</v>
      </c>
      <c r="S7" s="641"/>
      <c r="T7" s="641"/>
      <c r="U7" s="641"/>
      <c r="V7" s="641"/>
      <c r="W7" s="641"/>
      <c r="X7" s="641"/>
      <c r="Y7" s="642"/>
      <c r="Z7" s="690">
        <v>0</v>
      </c>
      <c r="AA7" s="690"/>
      <c r="AB7" s="690"/>
      <c r="AC7" s="690"/>
      <c r="AD7" s="691">
        <v>33179</v>
      </c>
      <c r="AE7" s="691"/>
      <c r="AF7" s="691"/>
      <c r="AG7" s="691"/>
      <c r="AH7" s="691"/>
      <c r="AI7" s="691"/>
      <c r="AJ7" s="691"/>
      <c r="AK7" s="691"/>
      <c r="AL7" s="672">
        <v>0.1</v>
      </c>
      <c r="AM7" s="675"/>
      <c r="AN7" s="675"/>
      <c r="AO7" s="692"/>
      <c r="AP7" s="650" t="s">
        <v>593</v>
      </c>
      <c r="AQ7" s="651"/>
      <c r="AR7" s="651"/>
      <c r="AS7" s="651"/>
      <c r="AT7" s="651"/>
      <c r="AU7" s="651"/>
      <c r="AV7" s="651"/>
      <c r="AW7" s="651"/>
      <c r="AX7" s="651"/>
      <c r="AY7" s="651"/>
      <c r="AZ7" s="651"/>
      <c r="BA7" s="651"/>
      <c r="BB7" s="651"/>
      <c r="BC7" s="651"/>
      <c r="BD7" s="651"/>
      <c r="BE7" s="651"/>
      <c r="BF7" s="652"/>
      <c r="BG7" s="671">
        <v>24737464</v>
      </c>
      <c r="BH7" s="641"/>
      <c r="BI7" s="641"/>
      <c r="BJ7" s="641"/>
      <c r="BK7" s="641"/>
      <c r="BL7" s="641"/>
      <c r="BM7" s="641"/>
      <c r="BN7" s="642"/>
      <c r="BO7" s="690">
        <v>49.9</v>
      </c>
      <c r="BP7" s="690"/>
      <c r="BQ7" s="690"/>
      <c r="BR7" s="690"/>
      <c r="BS7" s="691">
        <v>488787</v>
      </c>
      <c r="BT7" s="691"/>
      <c r="BU7" s="691"/>
      <c r="BV7" s="691"/>
      <c r="BW7" s="691"/>
      <c r="BX7" s="691"/>
      <c r="BY7" s="691"/>
      <c r="BZ7" s="691"/>
      <c r="CA7" s="691"/>
      <c r="CB7" s="741"/>
      <c r="CD7" s="700" t="s">
        <v>222</v>
      </c>
      <c r="CE7" s="701"/>
      <c r="CF7" s="701"/>
      <c r="CG7" s="701"/>
      <c r="CH7" s="701"/>
      <c r="CI7" s="701"/>
      <c r="CJ7" s="701"/>
      <c r="CK7" s="701"/>
      <c r="CL7" s="701"/>
      <c r="CM7" s="701"/>
      <c r="CN7" s="701"/>
      <c r="CO7" s="701"/>
      <c r="CP7" s="701"/>
      <c r="CQ7" s="702"/>
      <c r="CR7" s="671">
        <v>17482336</v>
      </c>
      <c r="CS7" s="641"/>
      <c r="CT7" s="641"/>
      <c r="CU7" s="641"/>
      <c r="CV7" s="641"/>
      <c r="CW7" s="641"/>
      <c r="CX7" s="641"/>
      <c r="CY7" s="642"/>
      <c r="CZ7" s="690">
        <v>14.2</v>
      </c>
      <c r="DA7" s="690"/>
      <c r="DB7" s="690"/>
      <c r="DC7" s="690"/>
      <c r="DD7" s="640">
        <v>1424525</v>
      </c>
      <c r="DE7" s="641"/>
      <c r="DF7" s="641"/>
      <c r="DG7" s="641"/>
      <c r="DH7" s="641"/>
      <c r="DI7" s="641"/>
      <c r="DJ7" s="641"/>
      <c r="DK7" s="641"/>
      <c r="DL7" s="641"/>
      <c r="DM7" s="641"/>
      <c r="DN7" s="641"/>
      <c r="DO7" s="641"/>
      <c r="DP7" s="642"/>
      <c r="DQ7" s="640">
        <v>14665864</v>
      </c>
      <c r="DR7" s="641"/>
      <c r="DS7" s="641"/>
      <c r="DT7" s="641"/>
      <c r="DU7" s="641"/>
      <c r="DV7" s="641"/>
      <c r="DW7" s="641"/>
      <c r="DX7" s="641"/>
      <c r="DY7" s="641"/>
      <c r="DZ7" s="641"/>
      <c r="EA7" s="641"/>
      <c r="EB7" s="641"/>
      <c r="EC7" s="703"/>
    </row>
    <row r="8" spans="2:143" ht="11.25" customHeight="1" x14ac:dyDescent="0.15">
      <c r="B8" s="650" t="s">
        <v>223</v>
      </c>
      <c r="C8" s="651"/>
      <c r="D8" s="651"/>
      <c r="E8" s="651"/>
      <c r="F8" s="651"/>
      <c r="G8" s="651"/>
      <c r="H8" s="651"/>
      <c r="I8" s="651"/>
      <c r="J8" s="651"/>
      <c r="K8" s="651"/>
      <c r="L8" s="651"/>
      <c r="M8" s="651"/>
      <c r="N8" s="651"/>
      <c r="O8" s="651"/>
      <c r="P8" s="651"/>
      <c r="Q8" s="652"/>
      <c r="R8" s="671">
        <v>327151</v>
      </c>
      <c r="S8" s="641"/>
      <c r="T8" s="641"/>
      <c r="U8" s="641"/>
      <c r="V8" s="641"/>
      <c r="W8" s="641"/>
      <c r="X8" s="641"/>
      <c r="Y8" s="642"/>
      <c r="Z8" s="690">
        <v>0.2</v>
      </c>
      <c r="AA8" s="690"/>
      <c r="AB8" s="690"/>
      <c r="AC8" s="690"/>
      <c r="AD8" s="691">
        <v>327151</v>
      </c>
      <c r="AE8" s="691"/>
      <c r="AF8" s="691"/>
      <c r="AG8" s="691"/>
      <c r="AH8" s="691"/>
      <c r="AI8" s="691"/>
      <c r="AJ8" s="691"/>
      <c r="AK8" s="691"/>
      <c r="AL8" s="672">
        <v>0.5</v>
      </c>
      <c r="AM8" s="675"/>
      <c r="AN8" s="675"/>
      <c r="AO8" s="692"/>
      <c r="AP8" s="650" t="s">
        <v>592</v>
      </c>
      <c r="AQ8" s="651"/>
      <c r="AR8" s="651"/>
      <c r="AS8" s="651"/>
      <c r="AT8" s="651"/>
      <c r="AU8" s="651"/>
      <c r="AV8" s="651"/>
      <c r="AW8" s="651"/>
      <c r="AX8" s="651"/>
      <c r="AY8" s="651"/>
      <c r="AZ8" s="651"/>
      <c r="BA8" s="651"/>
      <c r="BB8" s="651"/>
      <c r="BC8" s="651"/>
      <c r="BD8" s="651"/>
      <c r="BE8" s="651"/>
      <c r="BF8" s="652"/>
      <c r="BG8" s="671">
        <v>631539</v>
      </c>
      <c r="BH8" s="641"/>
      <c r="BI8" s="641"/>
      <c r="BJ8" s="641"/>
      <c r="BK8" s="641"/>
      <c r="BL8" s="641"/>
      <c r="BM8" s="641"/>
      <c r="BN8" s="642"/>
      <c r="BO8" s="690">
        <v>1.3</v>
      </c>
      <c r="BP8" s="690"/>
      <c r="BQ8" s="690"/>
      <c r="BR8" s="690"/>
      <c r="BS8" s="691" t="s">
        <v>430</v>
      </c>
      <c r="BT8" s="691"/>
      <c r="BU8" s="691"/>
      <c r="BV8" s="691"/>
      <c r="BW8" s="691"/>
      <c r="BX8" s="691"/>
      <c r="BY8" s="691"/>
      <c r="BZ8" s="691"/>
      <c r="CA8" s="691"/>
      <c r="CB8" s="741"/>
      <c r="CD8" s="700" t="s">
        <v>224</v>
      </c>
      <c r="CE8" s="701"/>
      <c r="CF8" s="701"/>
      <c r="CG8" s="701"/>
      <c r="CH8" s="701"/>
      <c r="CI8" s="701"/>
      <c r="CJ8" s="701"/>
      <c r="CK8" s="701"/>
      <c r="CL8" s="701"/>
      <c r="CM8" s="701"/>
      <c r="CN8" s="701"/>
      <c r="CO8" s="701"/>
      <c r="CP8" s="701"/>
      <c r="CQ8" s="702"/>
      <c r="CR8" s="671">
        <v>57424023</v>
      </c>
      <c r="CS8" s="641"/>
      <c r="CT8" s="641"/>
      <c r="CU8" s="641"/>
      <c r="CV8" s="641"/>
      <c r="CW8" s="641"/>
      <c r="CX8" s="641"/>
      <c r="CY8" s="642"/>
      <c r="CZ8" s="690">
        <v>46.7</v>
      </c>
      <c r="DA8" s="690"/>
      <c r="DB8" s="690"/>
      <c r="DC8" s="690"/>
      <c r="DD8" s="640">
        <v>412746</v>
      </c>
      <c r="DE8" s="641"/>
      <c r="DF8" s="641"/>
      <c r="DG8" s="641"/>
      <c r="DH8" s="641"/>
      <c r="DI8" s="641"/>
      <c r="DJ8" s="641"/>
      <c r="DK8" s="641"/>
      <c r="DL8" s="641"/>
      <c r="DM8" s="641"/>
      <c r="DN8" s="641"/>
      <c r="DO8" s="641"/>
      <c r="DP8" s="642"/>
      <c r="DQ8" s="640">
        <v>24595909</v>
      </c>
      <c r="DR8" s="641"/>
      <c r="DS8" s="641"/>
      <c r="DT8" s="641"/>
      <c r="DU8" s="641"/>
      <c r="DV8" s="641"/>
      <c r="DW8" s="641"/>
      <c r="DX8" s="641"/>
      <c r="DY8" s="641"/>
      <c r="DZ8" s="641"/>
      <c r="EA8" s="641"/>
      <c r="EB8" s="641"/>
      <c r="EC8" s="703"/>
    </row>
    <row r="9" spans="2:143" ht="11.25" customHeight="1" x14ac:dyDescent="0.15">
      <c r="B9" s="650" t="s">
        <v>225</v>
      </c>
      <c r="C9" s="651"/>
      <c r="D9" s="651"/>
      <c r="E9" s="651"/>
      <c r="F9" s="651"/>
      <c r="G9" s="651"/>
      <c r="H9" s="651"/>
      <c r="I9" s="651"/>
      <c r="J9" s="651"/>
      <c r="K9" s="651"/>
      <c r="L9" s="651"/>
      <c r="M9" s="651"/>
      <c r="N9" s="651"/>
      <c r="O9" s="651"/>
      <c r="P9" s="651"/>
      <c r="Q9" s="652"/>
      <c r="R9" s="671">
        <v>389043</v>
      </c>
      <c r="S9" s="641"/>
      <c r="T9" s="641"/>
      <c r="U9" s="641"/>
      <c r="V9" s="641"/>
      <c r="W9" s="641"/>
      <c r="X9" s="641"/>
      <c r="Y9" s="642"/>
      <c r="Z9" s="690">
        <v>0.3</v>
      </c>
      <c r="AA9" s="690"/>
      <c r="AB9" s="690"/>
      <c r="AC9" s="690"/>
      <c r="AD9" s="691">
        <v>389043</v>
      </c>
      <c r="AE9" s="691"/>
      <c r="AF9" s="691"/>
      <c r="AG9" s="691"/>
      <c r="AH9" s="691"/>
      <c r="AI9" s="691"/>
      <c r="AJ9" s="691"/>
      <c r="AK9" s="691"/>
      <c r="AL9" s="672">
        <v>0.6</v>
      </c>
      <c r="AM9" s="675"/>
      <c r="AN9" s="675"/>
      <c r="AO9" s="692"/>
      <c r="AP9" s="650" t="s">
        <v>591</v>
      </c>
      <c r="AQ9" s="651"/>
      <c r="AR9" s="651"/>
      <c r="AS9" s="651"/>
      <c r="AT9" s="651"/>
      <c r="AU9" s="651"/>
      <c r="AV9" s="651"/>
      <c r="AW9" s="651"/>
      <c r="AX9" s="651"/>
      <c r="AY9" s="651"/>
      <c r="AZ9" s="651"/>
      <c r="BA9" s="651"/>
      <c r="BB9" s="651"/>
      <c r="BC9" s="651"/>
      <c r="BD9" s="651"/>
      <c r="BE9" s="651"/>
      <c r="BF9" s="652"/>
      <c r="BG9" s="671">
        <v>21270605</v>
      </c>
      <c r="BH9" s="641"/>
      <c r="BI9" s="641"/>
      <c r="BJ9" s="641"/>
      <c r="BK9" s="641"/>
      <c r="BL9" s="641"/>
      <c r="BM9" s="641"/>
      <c r="BN9" s="642"/>
      <c r="BO9" s="690">
        <v>42.9</v>
      </c>
      <c r="BP9" s="690"/>
      <c r="BQ9" s="690"/>
      <c r="BR9" s="690"/>
      <c r="BS9" s="691" t="s">
        <v>430</v>
      </c>
      <c r="BT9" s="691"/>
      <c r="BU9" s="691"/>
      <c r="BV9" s="691"/>
      <c r="BW9" s="691"/>
      <c r="BX9" s="691"/>
      <c r="BY9" s="691"/>
      <c r="BZ9" s="691"/>
      <c r="CA9" s="691"/>
      <c r="CB9" s="741"/>
      <c r="CD9" s="700" t="s">
        <v>226</v>
      </c>
      <c r="CE9" s="701"/>
      <c r="CF9" s="701"/>
      <c r="CG9" s="701"/>
      <c r="CH9" s="701"/>
      <c r="CI9" s="701"/>
      <c r="CJ9" s="701"/>
      <c r="CK9" s="701"/>
      <c r="CL9" s="701"/>
      <c r="CM9" s="701"/>
      <c r="CN9" s="701"/>
      <c r="CO9" s="701"/>
      <c r="CP9" s="701"/>
      <c r="CQ9" s="702"/>
      <c r="CR9" s="671">
        <v>12452838</v>
      </c>
      <c r="CS9" s="641"/>
      <c r="CT9" s="641"/>
      <c r="CU9" s="641"/>
      <c r="CV9" s="641"/>
      <c r="CW9" s="641"/>
      <c r="CX9" s="641"/>
      <c r="CY9" s="642"/>
      <c r="CZ9" s="690">
        <v>10.1</v>
      </c>
      <c r="DA9" s="690"/>
      <c r="DB9" s="690"/>
      <c r="DC9" s="690"/>
      <c r="DD9" s="640">
        <v>410153</v>
      </c>
      <c r="DE9" s="641"/>
      <c r="DF9" s="641"/>
      <c r="DG9" s="641"/>
      <c r="DH9" s="641"/>
      <c r="DI9" s="641"/>
      <c r="DJ9" s="641"/>
      <c r="DK9" s="641"/>
      <c r="DL9" s="641"/>
      <c r="DM9" s="641"/>
      <c r="DN9" s="641"/>
      <c r="DO9" s="641"/>
      <c r="DP9" s="642"/>
      <c r="DQ9" s="640">
        <v>8222017</v>
      </c>
      <c r="DR9" s="641"/>
      <c r="DS9" s="641"/>
      <c r="DT9" s="641"/>
      <c r="DU9" s="641"/>
      <c r="DV9" s="641"/>
      <c r="DW9" s="641"/>
      <c r="DX9" s="641"/>
      <c r="DY9" s="641"/>
      <c r="DZ9" s="641"/>
      <c r="EA9" s="641"/>
      <c r="EB9" s="641"/>
      <c r="EC9" s="703"/>
    </row>
    <row r="10" spans="2:143" ht="11.25" customHeight="1" x14ac:dyDescent="0.15">
      <c r="B10" s="650" t="s">
        <v>590</v>
      </c>
      <c r="C10" s="651"/>
      <c r="D10" s="651"/>
      <c r="E10" s="651"/>
      <c r="F10" s="651"/>
      <c r="G10" s="651"/>
      <c r="H10" s="651"/>
      <c r="I10" s="651"/>
      <c r="J10" s="651"/>
      <c r="K10" s="651"/>
      <c r="L10" s="651"/>
      <c r="M10" s="651"/>
      <c r="N10" s="651"/>
      <c r="O10" s="651"/>
      <c r="P10" s="651"/>
      <c r="Q10" s="652"/>
      <c r="R10" s="671" t="s">
        <v>430</v>
      </c>
      <c r="S10" s="641"/>
      <c r="T10" s="641"/>
      <c r="U10" s="641"/>
      <c r="V10" s="641"/>
      <c r="W10" s="641"/>
      <c r="X10" s="641"/>
      <c r="Y10" s="642"/>
      <c r="Z10" s="690" t="s">
        <v>430</v>
      </c>
      <c r="AA10" s="690"/>
      <c r="AB10" s="690"/>
      <c r="AC10" s="690"/>
      <c r="AD10" s="691" t="s">
        <v>430</v>
      </c>
      <c r="AE10" s="691"/>
      <c r="AF10" s="691"/>
      <c r="AG10" s="691"/>
      <c r="AH10" s="691"/>
      <c r="AI10" s="691"/>
      <c r="AJ10" s="691"/>
      <c r="AK10" s="691"/>
      <c r="AL10" s="672" t="s">
        <v>430</v>
      </c>
      <c r="AM10" s="675"/>
      <c r="AN10" s="675"/>
      <c r="AO10" s="692"/>
      <c r="AP10" s="650" t="s">
        <v>589</v>
      </c>
      <c r="AQ10" s="651"/>
      <c r="AR10" s="651"/>
      <c r="AS10" s="651"/>
      <c r="AT10" s="651"/>
      <c r="AU10" s="651"/>
      <c r="AV10" s="651"/>
      <c r="AW10" s="651"/>
      <c r="AX10" s="651"/>
      <c r="AY10" s="651"/>
      <c r="AZ10" s="651"/>
      <c r="BA10" s="651"/>
      <c r="BB10" s="651"/>
      <c r="BC10" s="651"/>
      <c r="BD10" s="651"/>
      <c r="BE10" s="651"/>
      <c r="BF10" s="652"/>
      <c r="BG10" s="671">
        <v>911063</v>
      </c>
      <c r="BH10" s="641"/>
      <c r="BI10" s="641"/>
      <c r="BJ10" s="641"/>
      <c r="BK10" s="641"/>
      <c r="BL10" s="641"/>
      <c r="BM10" s="641"/>
      <c r="BN10" s="642"/>
      <c r="BO10" s="690">
        <v>1.8</v>
      </c>
      <c r="BP10" s="690"/>
      <c r="BQ10" s="690"/>
      <c r="BR10" s="690"/>
      <c r="BS10" s="691" t="s">
        <v>430</v>
      </c>
      <c r="BT10" s="691"/>
      <c r="BU10" s="691"/>
      <c r="BV10" s="691"/>
      <c r="BW10" s="691"/>
      <c r="BX10" s="691"/>
      <c r="BY10" s="691"/>
      <c r="BZ10" s="691"/>
      <c r="CA10" s="691"/>
      <c r="CB10" s="741"/>
      <c r="CD10" s="700" t="s">
        <v>227</v>
      </c>
      <c r="CE10" s="701"/>
      <c r="CF10" s="701"/>
      <c r="CG10" s="701"/>
      <c r="CH10" s="701"/>
      <c r="CI10" s="701"/>
      <c r="CJ10" s="701"/>
      <c r="CK10" s="701"/>
      <c r="CL10" s="701"/>
      <c r="CM10" s="701"/>
      <c r="CN10" s="701"/>
      <c r="CO10" s="701"/>
      <c r="CP10" s="701"/>
      <c r="CQ10" s="702"/>
      <c r="CR10" s="671">
        <v>57866</v>
      </c>
      <c r="CS10" s="641"/>
      <c r="CT10" s="641"/>
      <c r="CU10" s="641"/>
      <c r="CV10" s="641"/>
      <c r="CW10" s="641"/>
      <c r="CX10" s="641"/>
      <c r="CY10" s="642"/>
      <c r="CZ10" s="690">
        <v>0</v>
      </c>
      <c r="DA10" s="690"/>
      <c r="DB10" s="690"/>
      <c r="DC10" s="690"/>
      <c r="DD10" s="640" t="s">
        <v>430</v>
      </c>
      <c r="DE10" s="641"/>
      <c r="DF10" s="641"/>
      <c r="DG10" s="641"/>
      <c r="DH10" s="641"/>
      <c r="DI10" s="641"/>
      <c r="DJ10" s="641"/>
      <c r="DK10" s="641"/>
      <c r="DL10" s="641"/>
      <c r="DM10" s="641"/>
      <c r="DN10" s="641"/>
      <c r="DO10" s="641"/>
      <c r="DP10" s="642"/>
      <c r="DQ10" s="640">
        <v>52590</v>
      </c>
      <c r="DR10" s="641"/>
      <c r="DS10" s="641"/>
      <c r="DT10" s="641"/>
      <c r="DU10" s="641"/>
      <c r="DV10" s="641"/>
      <c r="DW10" s="641"/>
      <c r="DX10" s="641"/>
      <c r="DY10" s="641"/>
      <c r="DZ10" s="641"/>
      <c r="EA10" s="641"/>
      <c r="EB10" s="641"/>
      <c r="EC10" s="703"/>
    </row>
    <row r="11" spans="2:143" ht="11.25" customHeight="1" x14ac:dyDescent="0.15">
      <c r="B11" s="650" t="s">
        <v>228</v>
      </c>
      <c r="C11" s="651"/>
      <c r="D11" s="651"/>
      <c r="E11" s="651"/>
      <c r="F11" s="651"/>
      <c r="G11" s="651"/>
      <c r="H11" s="651"/>
      <c r="I11" s="651"/>
      <c r="J11" s="651"/>
      <c r="K11" s="651"/>
      <c r="L11" s="651"/>
      <c r="M11" s="651"/>
      <c r="N11" s="651"/>
      <c r="O11" s="651"/>
      <c r="P11" s="651"/>
      <c r="Q11" s="652"/>
      <c r="R11" s="671">
        <v>7364075</v>
      </c>
      <c r="S11" s="641"/>
      <c r="T11" s="641"/>
      <c r="U11" s="641"/>
      <c r="V11" s="641"/>
      <c r="W11" s="641"/>
      <c r="X11" s="641"/>
      <c r="Y11" s="642"/>
      <c r="Z11" s="672">
        <v>5.5</v>
      </c>
      <c r="AA11" s="675"/>
      <c r="AB11" s="675"/>
      <c r="AC11" s="676"/>
      <c r="AD11" s="640">
        <v>7364075</v>
      </c>
      <c r="AE11" s="641"/>
      <c r="AF11" s="641"/>
      <c r="AG11" s="641"/>
      <c r="AH11" s="641"/>
      <c r="AI11" s="641"/>
      <c r="AJ11" s="641"/>
      <c r="AK11" s="642"/>
      <c r="AL11" s="672">
        <v>11.5</v>
      </c>
      <c r="AM11" s="675"/>
      <c r="AN11" s="675"/>
      <c r="AO11" s="692"/>
      <c r="AP11" s="650" t="s">
        <v>588</v>
      </c>
      <c r="AQ11" s="651"/>
      <c r="AR11" s="651"/>
      <c r="AS11" s="651"/>
      <c r="AT11" s="651"/>
      <c r="AU11" s="651"/>
      <c r="AV11" s="651"/>
      <c r="AW11" s="651"/>
      <c r="AX11" s="651"/>
      <c r="AY11" s="651"/>
      <c r="AZ11" s="651"/>
      <c r="BA11" s="651"/>
      <c r="BB11" s="651"/>
      <c r="BC11" s="651"/>
      <c r="BD11" s="651"/>
      <c r="BE11" s="651"/>
      <c r="BF11" s="652"/>
      <c r="BG11" s="671">
        <v>1924257</v>
      </c>
      <c r="BH11" s="641"/>
      <c r="BI11" s="641"/>
      <c r="BJ11" s="641"/>
      <c r="BK11" s="641"/>
      <c r="BL11" s="641"/>
      <c r="BM11" s="641"/>
      <c r="BN11" s="642"/>
      <c r="BO11" s="690">
        <v>3.9</v>
      </c>
      <c r="BP11" s="690"/>
      <c r="BQ11" s="690"/>
      <c r="BR11" s="690"/>
      <c r="BS11" s="691">
        <v>488787</v>
      </c>
      <c r="BT11" s="691"/>
      <c r="BU11" s="691"/>
      <c r="BV11" s="691"/>
      <c r="BW11" s="691"/>
      <c r="BX11" s="691"/>
      <c r="BY11" s="691"/>
      <c r="BZ11" s="691"/>
      <c r="CA11" s="691"/>
      <c r="CB11" s="741"/>
      <c r="CD11" s="700" t="s">
        <v>229</v>
      </c>
      <c r="CE11" s="701"/>
      <c r="CF11" s="701"/>
      <c r="CG11" s="701"/>
      <c r="CH11" s="701"/>
      <c r="CI11" s="701"/>
      <c r="CJ11" s="701"/>
      <c r="CK11" s="701"/>
      <c r="CL11" s="701"/>
      <c r="CM11" s="701"/>
      <c r="CN11" s="701"/>
      <c r="CO11" s="701"/>
      <c r="CP11" s="701"/>
      <c r="CQ11" s="702"/>
      <c r="CR11" s="671">
        <v>492522</v>
      </c>
      <c r="CS11" s="641"/>
      <c r="CT11" s="641"/>
      <c r="CU11" s="641"/>
      <c r="CV11" s="641"/>
      <c r="CW11" s="641"/>
      <c r="CX11" s="641"/>
      <c r="CY11" s="642"/>
      <c r="CZ11" s="690">
        <v>0.4</v>
      </c>
      <c r="DA11" s="690"/>
      <c r="DB11" s="690"/>
      <c r="DC11" s="690"/>
      <c r="DD11" s="640">
        <v>139487</v>
      </c>
      <c r="DE11" s="641"/>
      <c r="DF11" s="641"/>
      <c r="DG11" s="641"/>
      <c r="DH11" s="641"/>
      <c r="DI11" s="641"/>
      <c r="DJ11" s="641"/>
      <c r="DK11" s="641"/>
      <c r="DL11" s="641"/>
      <c r="DM11" s="641"/>
      <c r="DN11" s="641"/>
      <c r="DO11" s="641"/>
      <c r="DP11" s="642"/>
      <c r="DQ11" s="640">
        <v>353954</v>
      </c>
      <c r="DR11" s="641"/>
      <c r="DS11" s="641"/>
      <c r="DT11" s="641"/>
      <c r="DU11" s="641"/>
      <c r="DV11" s="641"/>
      <c r="DW11" s="641"/>
      <c r="DX11" s="641"/>
      <c r="DY11" s="641"/>
      <c r="DZ11" s="641"/>
      <c r="EA11" s="641"/>
      <c r="EB11" s="641"/>
      <c r="EC11" s="703"/>
    </row>
    <row r="12" spans="2:143" ht="11.25" customHeight="1" x14ac:dyDescent="0.15">
      <c r="B12" s="650" t="s">
        <v>230</v>
      </c>
      <c r="C12" s="651"/>
      <c r="D12" s="651"/>
      <c r="E12" s="651"/>
      <c r="F12" s="651"/>
      <c r="G12" s="651"/>
      <c r="H12" s="651"/>
      <c r="I12" s="651"/>
      <c r="J12" s="651"/>
      <c r="K12" s="651"/>
      <c r="L12" s="651"/>
      <c r="M12" s="651"/>
      <c r="N12" s="651"/>
      <c r="O12" s="651"/>
      <c r="P12" s="651"/>
      <c r="Q12" s="652"/>
      <c r="R12" s="671" t="s">
        <v>430</v>
      </c>
      <c r="S12" s="641"/>
      <c r="T12" s="641"/>
      <c r="U12" s="641"/>
      <c r="V12" s="641"/>
      <c r="W12" s="641"/>
      <c r="X12" s="641"/>
      <c r="Y12" s="642"/>
      <c r="Z12" s="690" t="s">
        <v>430</v>
      </c>
      <c r="AA12" s="690"/>
      <c r="AB12" s="690"/>
      <c r="AC12" s="690"/>
      <c r="AD12" s="691" t="s">
        <v>430</v>
      </c>
      <c r="AE12" s="691"/>
      <c r="AF12" s="691"/>
      <c r="AG12" s="691"/>
      <c r="AH12" s="691"/>
      <c r="AI12" s="691"/>
      <c r="AJ12" s="691"/>
      <c r="AK12" s="691"/>
      <c r="AL12" s="672" t="s">
        <v>430</v>
      </c>
      <c r="AM12" s="675"/>
      <c r="AN12" s="675"/>
      <c r="AO12" s="692"/>
      <c r="AP12" s="650" t="s">
        <v>587</v>
      </c>
      <c r="AQ12" s="651"/>
      <c r="AR12" s="651"/>
      <c r="AS12" s="651"/>
      <c r="AT12" s="651"/>
      <c r="AU12" s="651"/>
      <c r="AV12" s="651"/>
      <c r="AW12" s="651"/>
      <c r="AX12" s="651"/>
      <c r="AY12" s="651"/>
      <c r="AZ12" s="651"/>
      <c r="BA12" s="651"/>
      <c r="BB12" s="651"/>
      <c r="BC12" s="651"/>
      <c r="BD12" s="651"/>
      <c r="BE12" s="651"/>
      <c r="BF12" s="652"/>
      <c r="BG12" s="671">
        <v>18703416</v>
      </c>
      <c r="BH12" s="641"/>
      <c r="BI12" s="641"/>
      <c r="BJ12" s="641"/>
      <c r="BK12" s="641"/>
      <c r="BL12" s="641"/>
      <c r="BM12" s="641"/>
      <c r="BN12" s="642"/>
      <c r="BO12" s="690">
        <v>37.700000000000003</v>
      </c>
      <c r="BP12" s="690"/>
      <c r="BQ12" s="690"/>
      <c r="BR12" s="690"/>
      <c r="BS12" s="691" t="s">
        <v>430</v>
      </c>
      <c r="BT12" s="691"/>
      <c r="BU12" s="691"/>
      <c r="BV12" s="691"/>
      <c r="BW12" s="691"/>
      <c r="BX12" s="691"/>
      <c r="BY12" s="691"/>
      <c r="BZ12" s="691"/>
      <c r="CA12" s="691"/>
      <c r="CB12" s="741"/>
      <c r="CD12" s="700" t="s">
        <v>231</v>
      </c>
      <c r="CE12" s="701"/>
      <c r="CF12" s="701"/>
      <c r="CG12" s="701"/>
      <c r="CH12" s="701"/>
      <c r="CI12" s="701"/>
      <c r="CJ12" s="701"/>
      <c r="CK12" s="701"/>
      <c r="CL12" s="701"/>
      <c r="CM12" s="701"/>
      <c r="CN12" s="701"/>
      <c r="CO12" s="701"/>
      <c r="CP12" s="701"/>
      <c r="CQ12" s="702"/>
      <c r="CR12" s="671">
        <v>1189021</v>
      </c>
      <c r="CS12" s="641"/>
      <c r="CT12" s="641"/>
      <c r="CU12" s="641"/>
      <c r="CV12" s="641"/>
      <c r="CW12" s="641"/>
      <c r="CX12" s="641"/>
      <c r="CY12" s="642"/>
      <c r="CZ12" s="690">
        <v>1</v>
      </c>
      <c r="DA12" s="690"/>
      <c r="DB12" s="690"/>
      <c r="DC12" s="690"/>
      <c r="DD12" s="640">
        <v>3525</v>
      </c>
      <c r="DE12" s="641"/>
      <c r="DF12" s="641"/>
      <c r="DG12" s="641"/>
      <c r="DH12" s="641"/>
      <c r="DI12" s="641"/>
      <c r="DJ12" s="641"/>
      <c r="DK12" s="641"/>
      <c r="DL12" s="641"/>
      <c r="DM12" s="641"/>
      <c r="DN12" s="641"/>
      <c r="DO12" s="641"/>
      <c r="DP12" s="642"/>
      <c r="DQ12" s="640">
        <v>1110858</v>
      </c>
      <c r="DR12" s="641"/>
      <c r="DS12" s="641"/>
      <c r="DT12" s="641"/>
      <c r="DU12" s="641"/>
      <c r="DV12" s="641"/>
      <c r="DW12" s="641"/>
      <c r="DX12" s="641"/>
      <c r="DY12" s="641"/>
      <c r="DZ12" s="641"/>
      <c r="EA12" s="641"/>
      <c r="EB12" s="641"/>
      <c r="EC12" s="703"/>
    </row>
    <row r="13" spans="2:143" ht="11.25" customHeight="1" x14ac:dyDescent="0.15">
      <c r="B13" s="650" t="s">
        <v>232</v>
      </c>
      <c r="C13" s="651"/>
      <c r="D13" s="651"/>
      <c r="E13" s="651"/>
      <c r="F13" s="651"/>
      <c r="G13" s="651"/>
      <c r="H13" s="651"/>
      <c r="I13" s="651"/>
      <c r="J13" s="651"/>
      <c r="K13" s="651"/>
      <c r="L13" s="651"/>
      <c r="M13" s="651"/>
      <c r="N13" s="651"/>
      <c r="O13" s="651"/>
      <c r="P13" s="651"/>
      <c r="Q13" s="652"/>
      <c r="R13" s="671" t="s">
        <v>430</v>
      </c>
      <c r="S13" s="641"/>
      <c r="T13" s="641"/>
      <c r="U13" s="641"/>
      <c r="V13" s="641"/>
      <c r="W13" s="641"/>
      <c r="X13" s="641"/>
      <c r="Y13" s="642"/>
      <c r="Z13" s="690" t="s">
        <v>430</v>
      </c>
      <c r="AA13" s="690"/>
      <c r="AB13" s="690"/>
      <c r="AC13" s="690"/>
      <c r="AD13" s="691" t="s">
        <v>430</v>
      </c>
      <c r="AE13" s="691"/>
      <c r="AF13" s="691"/>
      <c r="AG13" s="691"/>
      <c r="AH13" s="691"/>
      <c r="AI13" s="691"/>
      <c r="AJ13" s="691"/>
      <c r="AK13" s="691"/>
      <c r="AL13" s="672" t="s">
        <v>430</v>
      </c>
      <c r="AM13" s="675"/>
      <c r="AN13" s="675"/>
      <c r="AO13" s="692"/>
      <c r="AP13" s="650" t="s">
        <v>586</v>
      </c>
      <c r="AQ13" s="651"/>
      <c r="AR13" s="651"/>
      <c r="AS13" s="651"/>
      <c r="AT13" s="651"/>
      <c r="AU13" s="651"/>
      <c r="AV13" s="651"/>
      <c r="AW13" s="651"/>
      <c r="AX13" s="651"/>
      <c r="AY13" s="651"/>
      <c r="AZ13" s="651"/>
      <c r="BA13" s="651"/>
      <c r="BB13" s="651"/>
      <c r="BC13" s="651"/>
      <c r="BD13" s="651"/>
      <c r="BE13" s="651"/>
      <c r="BF13" s="652"/>
      <c r="BG13" s="671">
        <v>18664063</v>
      </c>
      <c r="BH13" s="641"/>
      <c r="BI13" s="641"/>
      <c r="BJ13" s="641"/>
      <c r="BK13" s="641"/>
      <c r="BL13" s="641"/>
      <c r="BM13" s="641"/>
      <c r="BN13" s="642"/>
      <c r="BO13" s="690">
        <v>37.700000000000003</v>
      </c>
      <c r="BP13" s="690"/>
      <c r="BQ13" s="690"/>
      <c r="BR13" s="690"/>
      <c r="BS13" s="691" t="s">
        <v>430</v>
      </c>
      <c r="BT13" s="691"/>
      <c r="BU13" s="691"/>
      <c r="BV13" s="691"/>
      <c r="BW13" s="691"/>
      <c r="BX13" s="691"/>
      <c r="BY13" s="691"/>
      <c r="BZ13" s="691"/>
      <c r="CA13" s="691"/>
      <c r="CB13" s="741"/>
      <c r="CD13" s="700" t="s">
        <v>233</v>
      </c>
      <c r="CE13" s="701"/>
      <c r="CF13" s="701"/>
      <c r="CG13" s="701"/>
      <c r="CH13" s="701"/>
      <c r="CI13" s="701"/>
      <c r="CJ13" s="701"/>
      <c r="CK13" s="701"/>
      <c r="CL13" s="701"/>
      <c r="CM13" s="701"/>
      <c r="CN13" s="701"/>
      <c r="CO13" s="701"/>
      <c r="CP13" s="701"/>
      <c r="CQ13" s="702"/>
      <c r="CR13" s="671">
        <v>9449837</v>
      </c>
      <c r="CS13" s="641"/>
      <c r="CT13" s="641"/>
      <c r="CU13" s="641"/>
      <c r="CV13" s="641"/>
      <c r="CW13" s="641"/>
      <c r="CX13" s="641"/>
      <c r="CY13" s="642"/>
      <c r="CZ13" s="690">
        <v>7.7</v>
      </c>
      <c r="DA13" s="690"/>
      <c r="DB13" s="690"/>
      <c r="DC13" s="690"/>
      <c r="DD13" s="640">
        <v>4234533</v>
      </c>
      <c r="DE13" s="641"/>
      <c r="DF13" s="641"/>
      <c r="DG13" s="641"/>
      <c r="DH13" s="641"/>
      <c r="DI13" s="641"/>
      <c r="DJ13" s="641"/>
      <c r="DK13" s="641"/>
      <c r="DL13" s="641"/>
      <c r="DM13" s="641"/>
      <c r="DN13" s="641"/>
      <c r="DO13" s="641"/>
      <c r="DP13" s="642"/>
      <c r="DQ13" s="640">
        <v>7125019</v>
      </c>
      <c r="DR13" s="641"/>
      <c r="DS13" s="641"/>
      <c r="DT13" s="641"/>
      <c r="DU13" s="641"/>
      <c r="DV13" s="641"/>
      <c r="DW13" s="641"/>
      <c r="DX13" s="641"/>
      <c r="DY13" s="641"/>
      <c r="DZ13" s="641"/>
      <c r="EA13" s="641"/>
      <c r="EB13" s="641"/>
      <c r="EC13" s="703"/>
    </row>
    <row r="14" spans="2:143" ht="11.25" customHeight="1" x14ac:dyDescent="0.15">
      <c r="B14" s="650" t="s">
        <v>234</v>
      </c>
      <c r="C14" s="651"/>
      <c r="D14" s="651"/>
      <c r="E14" s="651"/>
      <c r="F14" s="651"/>
      <c r="G14" s="651"/>
      <c r="H14" s="651"/>
      <c r="I14" s="651"/>
      <c r="J14" s="651"/>
      <c r="K14" s="651"/>
      <c r="L14" s="651"/>
      <c r="M14" s="651"/>
      <c r="N14" s="651"/>
      <c r="O14" s="651"/>
      <c r="P14" s="651"/>
      <c r="Q14" s="652"/>
      <c r="R14" s="671">
        <v>41</v>
      </c>
      <c r="S14" s="641"/>
      <c r="T14" s="641"/>
      <c r="U14" s="641"/>
      <c r="V14" s="641"/>
      <c r="W14" s="641"/>
      <c r="X14" s="641"/>
      <c r="Y14" s="642"/>
      <c r="Z14" s="690">
        <v>0</v>
      </c>
      <c r="AA14" s="690"/>
      <c r="AB14" s="690"/>
      <c r="AC14" s="690"/>
      <c r="AD14" s="691">
        <v>41</v>
      </c>
      <c r="AE14" s="691"/>
      <c r="AF14" s="691"/>
      <c r="AG14" s="691"/>
      <c r="AH14" s="691"/>
      <c r="AI14" s="691"/>
      <c r="AJ14" s="691"/>
      <c r="AK14" s="691"/>
      <c r="AL14" s="672">
        <v>0</v>
      </c>
      <c r="AM14" s="675"/>
      <c r="AN14" s="675"/>
      <c r="AO14" s="692"/>
      <c r="AP14" s="650" t="s">
        <v>585</v>
      </c>
      <c r="AQ14" s="651"/>
      <c r="AR14" s="651"/>
      <c r="AS14" s="651"/>
      <c r="AT14" s="651"/>
      <c r="AU14" s="651"/>
      <c r="AV14" s="651"/>
      <c r="AW14" s="651"/>
      <c r="AX14" s="651"/>
      <c r="AY14" s="651"/>
      <c r="AZ14" s="651"/>
      <c r="BA14" s="651"/>
      <c r="BB14" s="651"/>
      <c r="BC14" s="651"/>
      <c r="BD14" s="651"/>
      <c r="BE14" s="651"/>
      <c r="BF14" s="652"/>
      <c r="BG14" s="671">
        <v>477464</v>
      </c>
      <c r="BH14" s="641"/>
      <c r="BI14" s="641"/>
      <c r="BJ14" s="641"/>
      <c r="BK14" s="641"/>
      <c r="BL14" s="641"/>
      <c r="BM14" s="641"/>
      <c r="BN14" s="642"/>
      <c r="BO14" s="690">
        <v>1</v>
      </c>
      <c r="BP14" s="690"/>
      <c r="BQ14" s="690"/>
      <c r="BR14" s="690"/>
      <c r="BS14" s="691" t="s">
        <v>430</v>
      </c>
      <c r="BT14" s="691"/>
      <c r="BU14" s="691"/>
      <c r="BV14" s="691"/>
      <c r="BW14" s="691"/>
      <c r="BX14" s="691"/>
      <c r="BY14" s="691"/>
      <c r="BZ14" s="691"/>
      <c r="CA14" s="691"/>
      <c r="CB14" s="741"/>
      <c r="CD14" s="700" t="s">
        <v>235</v>
      </c>
      <c r="CE14" s="701"/>
      <c r="CF14" s="701"/>
      <c r="CG14" s="701"/>
      <c r="CH14" s="701"/>
      <c r="CI14" s="701"/>
      <c r="CJ14" s="701"/>
      <c r="CK14" s="701"/>
      <c r="CL14" s="701"/>
      <c r="CM14" s="701"/>
      <c r="CN14" s="701"/>
      <c r="CO14" s="701"/>
      <c r="CP14" s="701"/>
      <c r="CQ14" s="702"/>
      <c r="CR14" s="671">
        <v>3472057</v>
      </c>
      <c r="CS14" s="641"/>
      <c r="CT14" s="641"/>
      <c r="CU14" s="641"/>
      <c r="CV14" s="641"/>
      <c r="CW14" s="641"/>
      <c r="CX14" s="641"/>
      <c r="CY14" s="642"/>
      <c r="CZ14" s="690">
        <v>2.8</v>
      </c>
      <c r="DA14" s="690"/>
      <c r="DB14" s="690"/>
      <c r="DC14" s="690"/>
      <c r="DD14" s="640">
        <v>328448</v>
      </c>
      <c r="DE14" s="641"/>
      <c r="DF14" s="641"/>
      <c r="DG14" s="641"/>
      <c r="DH14" s="641"/>
      <c r="DI14" s="641"/>
      <c r="DJ14" s="641"/>
      <c r="DK14" s="641"/>
      <c r="DL14" s="641"/>
      <c r="DM14" s="641"/>
      <c r="DN14" s="641"/>
      <c r="DO14" s="641"/>
      <c r="DP14" s="642"/>
      <c r="DQ14" s="640">
        <v>3175308</v>
      </c>
      <c r="DR14" s="641"/>
      <c r="DS14" s="641"/>
      <c r="DT14" s="641"/>
      <c r="DU14" s="641"/>
      <c r="DV14" s="641"/>
      <c r="DW14" s="641"/>
      <c r="DX14" s="641"/>
      <c r="DY14" s="641"/>
      <c r="DZ14" s="641"/>
      <c r="EA14" s="641"/>
      <c r="EB14" s="641"/>
      <c r="EC14" s="703"/>
    </row>
    <row r="15" spans="2:143" ht="11.25" customHeight="1" x14ac:dyDescent="0.15">
      <c r="B15" s="650" t="s">
        <v>236</v>
      </c>
      <c r="C15" s="651"/>
      <c r="D15" s="651"/>
      <c r="E15" s="651"/>
      <c r="F15" s="651"/>
      <c r="G15" s="651"/>
      <c r="H15" s="651"/>
      <c r="I15" s="651"/>
      <c r="J15" s="651"/>
      <c r="K15" s="651"/>
      <c r="L15" s="651"/>
      <c r="M15" s="651"/>
      <c r="N15" s="651"/>
      <c r="O15" s="651"/>
      <c r="P15" s="651"/>
      <c r="Q15" s="652"/>
      <c r="R15" s="671" t="s">
        <v>430</v>
      </c>
      <c r="S15" s="641"/>
      <c r="T15" s="641"/>
      <c r="U15" s="641"/>
      <c r="V15" s="641"/>
      <c r="W15" s="641"/>
      <c r="X15" s="641"/>
      <c r="Y15" s="642"/>
      <c r="Z15" s="690" t="s">
        <v>430</v>
      </c>
      <c r="AA15" s="690"/>
      <c r="AB15" s="690"/>
      <c r="AC15" s="690"/>
      <c r="AD15" s="691" t="s">
        <v>430</v>
      </c>
      <c r="AE15" s="691"/>
      <c r="AF15" s="691"/>
      <c r="AG15" s="691"/>
      <c r="AH15" s="691"/>
      <c r="AI15" s="691"/>
      <c r="AJ15" s="691"/>
      <c r="AK15" s="691"/>
      <c r="AL15" s="672" t="s">
        <v>430</v>
      </c>
      <c r="AM15" s="675"/>
      <c r="AN15" s="675"/>
      <c r="AO15" s="692"/>
      <c r="AP15" s="650" t="s">
        <v>584</v>
      </c>
      <c r="AQ15" s="651"/>
      <c r="AR15" s="651"/>
      <c r="AS15" s="651"/>
      <c r="AT15" s="651"/>
      <c r="AU15" s="651"/>
      <c r="AV15" s="651"/>
      <c r="AW15" s="651"/>
      <c r="AX15" s="651"/>
      <c r="AY15" s="651"/>
      <c r="AZ15" s="651"/>
      <c r="BA15" s="651"/>
      <c r="BB15" s="651"/>
      <c r="BC15" s="651"/>
      <c r="BD15" s="651"/>
      <c r="BE15" s="651"/>
      <c r="BF15" s="652"/>
      <c r="BG15" s="671">
        <v>2358167</v>
      </c>
      <c r="BH15" s="641"/>
      <c r="BI15" s="641"/>
      <c r="BJ15" s="641"/>
      <c r="BK15" s="641"/>
      <c r="BL15" s="641"/>
      <c r="BM15" s="641"/>
      <c r="BN15" s="642"/>
      <c r="BO15" s="690">
        <v>4.8</v>
      </c>
      <c r="BP15" s="690"/>
      <c r="BQ15" s="690"/>
      <c r="BR15" s="690"/>
      <c r="BS15" s="691" t="s">
        <v>430</v>
      </c>
      <c r="BT15" s="691"/>
      <c r="BU15" s="691"/>
      <c r="BV15" s="691"/>
      <c r="BW15" s="691"/>
      <c r="BX15" s="691"/>
      <c r="BY15" s="691"/>
      <c r="BZ15" s="691"/>
      <c r="CA15" s="691"/>
      <c r="CB15" s="741"/>
      <c r="CD15" s="700" t="s">
        <v>237</v>
      </c>
      <c r="CE15" s="701"/>
      <c r="CF15" s="701"/>
      <c r="CG15" s="701"/>
      <c r="CH15" s="701"/>
      <c r="CI15" s="701"/>
      <c r="CJ15" s="701"/>
      <c r="CK15" s="701"/>
      <c r="CL15" s="701"/>
      <c r="CM15" s="701"/>
      <c r="CN15" s="701"/>
      <c r="CO15" s="701"/>
      <c r="CP15" s="701"/>
      <c r="CQ15" s="702"/>
      <c r="CR15" s="671">
        <v>12046941</v>
      </c>
      <c r="CS15" s="641"/>
      <c r="CT15" s="641"/>
      <c r="CU15" s="641"/>
      <c r="CV15" s="641"/>
      <c r="CW15" s="641"/>
      <c r="CX15" s="641"/>
      <c r="CY15" s="642"/>
      <c r="CZ15" s="690">
        <v>9.8000000000000007</v>
      </c>
      <c r="DA15" s="690"/>
      <c r="DB15" s="690"/>
      <c r="DC15" s="690"/>
      <c r="DD15" s="640">
        <v>1344001</v>
      </c>
      <c r="DE15" s="641"/>
      <c r="DF15" s="641"/>
      <c r="DG15" s="641"/>
      <c r="DH15" s="641"/>
      <c r="DI15" s="641"/>
      <c r="DJ15" s="641"/>
      <c r="DK15" s="641"/>
      <c r="DL15" s="641"/>
      <c r="DM15" s="641"/>
      <c r="DN15" s="641"/>
      <c r="DO15" s="641"/>
      <c r="DP15" s="642"/>
      <c r="DQ15" s="640">
        <v>7872695</v>
      </c>
      <c r="DR15" s="641"/>
      <c r="DS15" s="641"/>
      <c r="DT15" s="641"/>
      <c r="DU15" s="641"/>
      <c r="DV15" s="641"/>
      <c r="DW15" s="641"/>
      <c r="DX15" s="641"/>
      <c r="DY15" s="641"/>
      <c r="DZ15" s="641"/>
      <c r="EA15" s="641"/>
      <c r="EB15" s="641"/>
      <c r="EC15" s="703"/>
    </row>
    <row r="16" spans="2:143" ht="11.25" customHeight="1" x14ac:dyDescent="0.15">
      <c r="B16" s="650" t="s">
        <v>583</v>
      </c>
      <c r="C16" s="651"/>
      <c r="D16" s="651"/>
      <c r="E16" s="651"/>
      <c r="F16" s="651"/>
      <c r="G16" s="651"/>
      <c r="H16" s="651"/>
      <c r="I16" s="651"/>
      <c r="J16" s="651"/>
      <c r="K16" s="651"/>
      <c r="L16" s="651"/>
      <c r="M16" s="651"/>
      <c r="N16" s="651"/>
      <c r="O16" s="651"/>
      <c r="P16" s="651"/>
      <c r="Q16" s="652"/>
      <c r="R16" s="671">
        <v>99361</v>
      </c>
      <c r="S16" s="641"/>
      <c r="T16" s="641"/>
      <c r="U16" s="641"/>
      <c r="V16" s="641"/>
      <c r="W16" s="641"/>
      <c r="X16" s="641"/>
      <c r="Y16" s="642"/>
      <c r="Z16" s="690">
        <v>0.1</v>
      </c>
      <c r="AA16" s="690"/>
      <c r="AB16" s="690"/>
      <c r="AC16" s="690"/>
      <c r="AD16" s="691">
        <v>99361</v>
      </c>
      <c r="AE16" s="691"/>
      <c r="AF16" s="691"/>
      <c r="AG16" s="691"/>
      <c r="AH16" s="691"/>
      <c r="AI16" s="691"/>
      <c r="AJ16" s="691"/>
      <c r="AK16" s="691"/>
      <c r="AL16" s="672">
        <v>0.2</v>
      </c>
      <c r="AM16" s="675"/>
      <c r="AN16" s="675"/>
      <c r="AO16" s="692"/>
      <c r="AP16" s="650" t="s">
        <v>582</v>
      </c>
      <c r="AQ16" s="651"/>
      <c r="AR16" s="651"/>
      <c r="AS16" s="651"/>
      <c r="AT16" s="651"/>
      <c r="AU16" s="651"/>
      <c r="AV16" s="651"/>
      <c r="AW16" s="651"/>
      <c r="AX16" s="651"/>
      <c r="AY16" s="651"/>
      <c r="AZ16" s="651"/>
      <c r="BA16" s="651"/>
      <c r="BB16" s="651"/>
      <c r="BC16" s="651"/>
      <c r="BD16" s="651"/>
      <c r="BE16" s="651"/>
      <c r="BF16" s="652"/>
      <c r="BG16" s="671" t="s">
        <v>430</v>
      </c>
      <c r="BH16" s="641"/>
      <c r="BI16" s="641"/>
      <c r="BJ16" s="641"/>
      <c r="BK16" s="641"/>
      <c r="BL16" s="641"/>
      <c r="BM16" s="641"/>
      <c r="BN16" s="642"/>
      <c r="BO16" s="690" t="s">
        <v>430</v>
      </c>
      <c r="BP16" s="690"/>
      <c r="BQ16" s="690"/>
      <c r="BR16" s="690"/>
      <c r="BS16" s="691" t="s">
        <v>430</v>
      </c>
      <c r="BT16" s="691"/>
      <c r="BU16" s="691"/>
      <c r="BV16" s="691"/>
      <c r="BW16" s="691"/>
      <c r="BX16" s="691"/>
      <c r="BY16" s="691"/>
      <c r="BZ16" s="691"/>
      <c r="CA16" s="691"/>
      <c r="CB16" s="741"/>
      <c r="CD16" s="700" t="s">
        <v>238</v>
      </c>
      <c r="CE16" s="701"/>
      <c r="CF16" s="701"/>
      <c r="CG16" s="701"/>
      <c r="CH16" s="701"/>
      <c r="CI16" s="701"/>
      <c r="CJ16" s="701"/>
      <c r="CK16" s="701"/>
      <c r="CL16" s="701"/>
      <c r="CM16" s="701"/>
      <c r="CN16" s="701"/>
      <c r="CO16" s="701"/>
      <c r="CP16" s="701"/>
      <c r="CQ16" s="702"/>
      <c r="CR16" s="671">
        <v>329</v>
      </c>
      <c r="CS16" s="641"/>
      <c r="CT16" s="641"/>
      <c r="CU16" s="641"/>
      <c r="CV16" s="641"/>
      <c r="CW16" s="641"/>
      <c r="CX16" s="641"/>
      <c r="CY16" s="642"/>
      <c r="CZ16" s="690">
        <v>0</v>
      </c>
      <c r="DA16" s="690"/>
      <c r="DB16" s="690"/>
      <c r="DC16" s="690"/>
      <c r="DD16" s="640" t="s">
        <v>430</v>
      </c>
      <c r="DE16" s="641"/>
      <c r="DF16" s="641"/>
      <c r="DG16" s="641"/>
      <c r="DH16" s="641"/>
      <c r="DI16" s="641"/>
      <c r="DJ16" s="641"/>
      <c r="DK16" s="641"/>
      <c r="DL16" s="641"/>
      <c r="DM16" s="641"/>
      <c r="DN16" s="641"/>
      <c r="DO16" s="641"/>
      <c r="DP16" s="642"/>
      <c r="DQ16" s="640">
        <v>329</v>
      </c>
      <c r="DR16" s="641"/>
      <c r="DS16" s="641"/>
      <c r="DT16" s="641"/>
      <c r="DU16" s="641"/>
      <c r="DV16" s="641"/>
      <c r="DW16" s="641"/>
      <c r="DX16" s="641"/>
      <c r="DY16" s="641"/>
      <c r="DZ16" s="641"/>
      <c r="EA16" s="641"/>
      <c r="EB16" s="641"/>
      <c r="EC16" s="703"/>
    </row>
    <row r="17" spans="2:133" ht="11.25" customHeight="1" x14ac:dyDescent="0.15">
      <c r="B17" s="650" t="s">
        <v>581</v>
      </c>
      <c r="C17" s="651"/>
      <c r="D17" s="651"/>
      <c r="E17" s="651"/>
      <c r="F17" s="651"/>
      <c r="G17" s="651"/>
      <c r="H17" s="651"/>
      <c r="I17" s="651"/>
      <c r="J17" s="651"/>
      <c r="K17" s="651"/>
      <c r="L17" s="651"/>
      <c r="M17" s="651"/>
      <c r="N17" s="651"/>
      <c r="O17" s="651"/>
      <c r="P17" s="651"/>
      <c r="Q17" s="652"/>
      <c r="R17" s="671">
        <v>463581</v>
      </c>
      <c r="S17" s="641"/>
      <c r="T17" s="641"/>
      <c r="U17" s="641"/>
      <c r="V17" s="641"/>
      <c r="W17" s="641"/>
      <c r="X17" s="641"/>
      <c r="Y17" s="642"/>
      <c r="Z17" s="690">
        <v>0.3</v>
      </c>
      <c r="AA17" s="690"/>
      <c r="AB17" s="690"/>
      <c r="AC17" s="690"/>
      <c r="AD17" s="691">
        <v>463581</v>
      </c>
      <c r="AE17" s="691"/>
      <c r="AF17" s="691"/>
      <c r="AG17" s="691"/>
      <c r="AH17" s="691"/>
      <c r="AI17" s="691"/>
      <c r="AJ17" s="691"/>
      <c r="AK17" s="691"/>
      <c r="AL17" s="672">
        <v>0.7</v>
      </c>
      <c r="AM17" s="675"/>
      <c r="AN17" s="675"/>
      <c r="AO17" s="692"/>
      <c r="AP17" s="650" t="s">
        <v>580</v>
      </c>
      <c r="AQ17" s="651"/>
      <c r="AR17" s="651"/>
      <c r="AS17" s="651"/>
      <c r="AT17" s="651"/>
      <c r="AU17" s="651"/>
      <c r="AV17" s="651"/>
      <c r="AW17" s="651"/>
      <c r="AX17" s="651"/>
      <c r="AY17" s="651"/>
      <c r="AZ17" s="651"/>
      <c r="BA17" s="651"/>
      <c r="BB17" s="651"/>
      <c r="BC17" s="651"/>
      <c r="BD17" s="651"/>
      <c r="BE17" s="651"/>
      <c r="BF17" s="652"/>
      <c r="BG17" s="671" t="s">
        <v>430</v>
      </c>
      <c r="BH17" s="641"/>
      <c r="BI17" s="641"/>
      <c r="BJ17" s="641"/>
      <c r="BK17" s="641"/>
      <c r="BL17" s="641"/>
      <c r="BM17" s="641"/>
      <c r="BN17" s="642"/>
      <c r="BO17" s="690" t="s">
        <v>430</v>
      </c>
      <c r="BP17" s="690"/>
      <c r="BQ17" s="690"/>
      <c r="BR17" s="690"/>
      <c r="BS17" s="691" t="s">
        <v>430</v>
      </c>
      <c r="BT17" s="691"/>
      <c r="BU17" s="691"/>
      <c r="BV17" s="691"/>
      <c r="BW17" s="691"/>
      <c r="BX17" s="691"/>
      <c r="BY17" s="691"/>
      <c r="BZ17" s="691"/>
      <c r="CA17" s="691"/>
      <c r="CB17" s="741"/>
      <c r="CD17" s="700" t="s">
        <v>239</v>
      </c>
      <c r="CE17" s="701"/>
      <c r="CF17" s="701"/>
      <c r="CG17" s="701"/>
      <c r="CH17" s="701"/>
      <c r="CI17" s="701"/>
      <c r="CJ17" s="701"/>
      <c r="CK17" s="701"/>
      <c r="CL17" s="701"/>
      <c r="CM17" s="701"/>
      <c r="CN17" s="701"/>
      <c r="CO17" s="701"/>
      <c r="CP17" s="701"/>
      <c r="CQ17" s="702"/>
      <c r="CR17" s="671">
        <v>8344397</v>
      </c>
      <c r="CS17" s="641"/>
      <c r="CT17" s="641"/>
      <c r="CU17" s="641"/>
      <c r="CV17" s="641"/>
      <c r="CW17" s="641"/>
      <c r="CX17" s="641"/>
      <c r="CY17" s="642"/>
      <c r="CZ17" s="690">
        <v>6.8</v>
      </c>
      <c r="DA17" s="690"/>
      <c r="DB17" s="690"/>
      <c r="DC17" s="690"/>
      <c r="DD17" s="640" t="s">
        <v>430</v>
      </c>
      <c r="DE17" s="641"/>
      <c r="DF17" s="641"/>
      <c r="DG17" s="641"/>
      <c r="DH17" s="641"/>
      <c r="DI17" s="641"/>
      <c r="DJ17" s="641"/>
      <c r="DK17" s="641"/>
      <c r="DL17" s="641"/>
      <c r="DM17" s="641"/>
      <c r="DN17" s="641"/>
      <c r="DO17" s="641"/>
      <c r="DP17" s="642"/>
      <c r="DQ17" s="640">
        <v>8334573</v>
      </c>
      <c r="DR17" s="641"/>
      <c r="DS17" s="641"/>
      <c r="DT17" s="641"/>
      <c r="DU17" s="641"/>
      <c r="DV17" s="641"/>
      <c r="DW17" s="641"/>
      <c r="DX17" s="641"/>
      <c r="DY17" s="641"/>
      <c r="DZ17" s="641"/>
      <c r="EA17" s="641"/>
      <c r="EB17" s="641"/>
      <c r="EC17" s="703"/>
    </row>
    <row r="18" spans="2:133" ht="11.25" customHeight="1" x14ac:dyDescent="0.15">
      <c r="B18" s="650" t="s">
        <v>240</v>
      </c>
      <c r="C18" s="651"/>
      <c r="D18" s="651"/>
      <c r="E18" s="651"/>
      <c r="F18" s="651"/>
      <c r="G18" s="651"/>
      <c r="H18" s="651"/>
      <c r="I18" s="651"/>
      <c r="J18" s="651"/>
      <c r="K18" s="651"/>
      <c r="L18" s="651"/>
      <c r="M18" s="651"/>
      <c r="N18" s="651"/>
      <c r="O18" s="651"/>
      <c r="P18" s="651"/>
      <c r="Q18" s="652"/>
      <c r="R18" s="671">
        <v>707050</v>
      </c>
      <c r="S18" s="641"/>
      <c r="T18" s="641"/>
      <c r="U18" s="641"/>
      <c r="V18" s="641"/>
      <c r="W18" s="641"/>
      <c r="X18" s="641"/>
      <c r="Y18" s="642"/>
      <c r="Z18" s="690">
        <v>0.5</v>
      </c>
      <c r="AA18" s="690"/>
      <c r="AB18" s="690"/>
      <c r="AC18" s="690"/>
      <c r="AD18" s="691">
        <v>694214</v>
      </c>
      <c r="AE18" s="691"/>
      <c r="AF18" s="691"/>
      <c r="AG18" s="691"/>
      <c r="AH18" s="691"/>
      <c r="AI18" s="691"/>
      <c r="AJ18" s="691"/>
      <c r="AK18" s="691"/>
      <c r="AL18" s="672">
        <v>1.1000000238418579</v>
      </c>
      <c r="AM18" s="675"/>
      <c r="AN18" s="675"/>
      <c r="AO18" s="692"/>
      <c r="AP18" s="650" t="s">
        <v>579</v>
      </c>
      <c r="AQ18" s="651"/>
      <c r="AR18" s="651"/>
      <c r="AS18" s="651"/>
      <c r="AT18" s="651"/>
      <c r="AU18" s="651"/>
      <c r="AV18" s="651"/>
      <c r="AW18" s="651"/>
      <c r="AX18" s="651"/>
      <c r="AY18" s="651"/>
      <c r="AZ18" s="651"/>
      <c r="BA18" s="651"/>
      <c r="BB18" s="651"/>
      <c r="BC18" s="651"/>
      <c r="BD18" s="651"/>
      <c r="BE18" s="651"/>
      <c r="BF18" s="652"/>
      <c r="BG18" s="671" t="s">
        <v>430</v>
      </c>
      <c r="BH18" s="641"/>
      <c r="BI18" s="641"/>
      <c r="BJ18" s="641"/>
      <c r="BK18" s="641"/>
      <c r="BL18" s="641"/>
      <c r="BM18" s="641"/>
      <c r="BN18" s="642"/>
      <c r="BO18" s="690" t="s">
        <v>430</v>
      </c>
      <c r="BP18" s="690"/>
      <c r="BQ18" s="690"/>
      <c r="BR18" s="690"/>
      <c r="BS18" s="691" t="s">
        <v>430</v>
      </c>
      <c r="BT18" s="691"/>
      <c r="BU18" s="691"/>
      <c r="BV18" s="691"/>
      <c r="BW18" s="691"/>
      <c r="BX18" s="691"/>
      <c r="BY18" s="691"/>
      <c r="BZ18" s="691"/>
      <c r="CA18" s="691"/>
      <c r="CB18" s="741"/>
      <c r="CD18" s="700" t="s">
        <v>241</v>
      </c>
      <c r="CE18" s="701"/>
      <c r="CF18" s="701"/>
      <c r="CG18" s="701"/>
      <c r="CH18" s="701"/>
      <c r="CI18" s="701"/>
      <c r="CJ18" s="701"/>
      <c r="CK18" s="701"/>
      <c r="CL18" s="701"/>
      <c r="CM18" s="701"/>
      <c r="CN18" s="701"/>
      <c r="CO18" s="701"/>
      <c r="CP18" s="701"/>
      <c r="CQ18" s="702"/>
      <c r="CR18" s="671" t="s">
        <v>430</v>
      </c>
      <c r="CS18" s="641"/>
      <c r="CT18" s="641"/>
      <c r="CU18" s="641"/>
      <c r="CV18" s="641"/>
      <c r="CW18" s="641"/>
      <c r="CX18" s="641"/>
      <c r="CY18" s="642"/>
      <c r="CZ18" s="690" t="s">
        <v>430</v>
      </c>
      <c r="DA18" s="690"/>
      <c r="DB18" s="690"/>
      <c r="DC18" s="690"/>
      <c r="DD18" s="640" t="s">
        <v>430</v>
      </c>
      <c r="DE18" s="641"/>
      <c r="DF18" s="641"/>
      <c r="DG18" s="641"/>
      <c r="DH18" s="641"/>
      <c r="DI18" s="641"/>
      <c r="DJ18" s="641"/>
      <c r="DK18" s="641"/>
      <c r="DL18" s="641"/>
      <c r="DM18" s="641"/>
      <c r="DN18" s="641"/>
      <c r="DO18" s="641"/>
      <c r="DP18" s="642"/>
      <c r="DQ18" s="640" t="s">
        <v>430</v>
      </c>
      <c r="DR18" s="641"/>
      <c r="DS18" s="641"/>
      <c r="DT18" s="641"/>
      <c r="DU18" s="641"/>
      <c r="DV18" s="641"/>
      <c r="DW18" s="641"/>
      <c r="DX18" s="641"/>
      <c r="DY18" s="641"/>
      <c r="DZ18" s="641"/>
      <c r="EA18" s="641"/>
      <c r="EB18" s="641"/>
      <c r="EC18" s="703"/>
    </row>
    <row r="19" spans="2:133" ht="11.25" customHeight="1" x14ac:dyDescent="0.15">
      <c r="B19" s="650" t="s">
        <v>578</v>
      </c>
      <c r="C19" s="651"/>
      <c r="D19" s="651"/>
      <c r="E19" s="651"/>
      <c r="F19" s="651"/>
      <c r="G19" s="651"/>
      <c r="H19" s="651"/>
      <c r="I19" s="651"/>
      <c r="J19" s="651"/>
      <c r="K19" s="651"/>
      <c r="L19" s="651"/>
      <c r="M19" s="651"/>
      <c r="N19" s="651"/>
      <c r="O19" s="651"/>
      <c r="P19" s="651"/>
      <c r="Q19" s="652"/>
      <c r="R19" s="671">
        <v>431599</v>
      </c>
      <c r="S19" s="641"/>
      <c r="T19" s="641"/>
      <c r="U19" s="641"/>
      <c r="V19" s="641"/>
      <c r="W19" s="641"/>
      <c r="X19" s="641"/>
      <c r="Y19" s="642"/>
      <c r="Z19" s="690">
        <v>0.3</v>
      </c>
      <c r="AA19" s="690"/>
      <c r="AB19" s="690"/>
      <c r="AC19" s="690"/>
      <c r="AD19" s="691">
        <v>431599</v>
      </c>
      <c r="AE19" s="691"/>
      <c r="AF19" s="691"/>
      <c r="AG19" s="691"/>
      <c r="AH19" s="691"/>
      <c r="AI19" s="691"/>
      <c r="AJ19" s="691"/>
      <c r="AK19" s="691"/>
      <c r="AL19" s="672">
        <v>0.7</v>
      </c>
      <c r="AM19" s="675"/>
      <c r="AN19" s="675"/>
      <c r="AO19" s="692"/>
      <c r="AP19" s="650" t="s">
        <v>242</v>
      </c>
      <c r="AQ19" s="651"/>
      <c r="AR19" s="651"/>
      <c r="AS19" s="651"/>
      <c r="AT19" s="651"/>
      <c r="AU19" s="651"/>
      <c r="AV19" s="651"/>
      <c r="AW19" s="651"/>
      <c r="AX19" s="651"/>
      <c r="AY19" s="651"/>
      <c r="AZ19" s="651"/>
      <c r="BA19" s="651"/>
      <c r="BB19" s="651"/>
      <c r="BC19" s="651"/>
      <c r="BD19" s="651"/>
      <c r="BE19" s="651"/>
      <c r="BF19" s="652"/>
      <c r="BG19" s="671">
        <v>3281499</v>
      </c>
      <c r="BH19" s="641"/>
      <c r="BI19" s="641"/>
      <c r="BJ19" s="641"/>
      <c r="BK19" s="641"/>
      <c r="BL19" s="641"/>
      <c r="BM19" s="641"/>
      <c r="BN19" s="642"/>
      <c r="BO19" s="690">
        <v>6.6</v>
      </c>
      <c r="BP19" s="690"/>
      <c r="BQ19" s="690"/>
      <c r="BR19" s="690"/>
      <c r="BS19" s="691" t="s">
        <v>430</v>
      </c>
      <c r="BT19" s="691"/>
      <c r="BU19" s="691"/>
      <c r="BV19" s="691"/>
      <c r="BW19" s="691"/>
      <c r="BX19" s="691"/>
      <c r="BY19" s="691"/>
      <c r="BZ19" s="691"/>
      <c r="CA19" s="691"/>
      <c r="CB19" s="741"/>
      <c r="CD19" s="700" t="s">
        <v>577</v>
      </c>
      <c r="CE19" s="701"/>
      <c r="CF19" s="701"/>
      <c r="CG19" s="701"/>
      <c r="CH19" s="701"/>
      <c r="CI19" s="701"/>
      <c r="CJ19" s="701"/>
      <c r="CK19" s="701"/>
      <c r="CL19" s="701"/>
      <c r="CM19" s="701"/>
      <c r="CN19" s="701"/>
      <c r="CO19" s="701"/>
      <c r="CP19" s="701"/>
      <c r="CQ19" s="702"/>
      <c r="CR19" s="671" t="s">
        <v>430</v>
      </c>
      <c r="CS19" s="641"/>
      <c r="CT19" s="641"/>
      <c r="CU19" s="641"/>
      <c r="CV19" s="641"/>
      <c r="CW19" s="641"/>
      <c r="CX19" s="641"/>
      <c r="CY19" s="642"/>
      <c r="CZ19" s="690" t="s">
        <v>430</v>
      </c>
      <c r="DA19" s="690"/>
      <c r="DB19" s="690"/>
      <c r="DC19" s="690"/>
      <c r="DD19" s="640" t="s">
        <v>430</v>
      </c>
      <c r="DE19" s="641"/>
      <c r="DF19" s="641"/>
      <c r="DG19" s="641"/>
      <c r="DH19" s="641"/>
      <c r="DI19" s="641"/>
      <c r="DJ19" s="641"/>
      <c r="DK19" s="641"/>
      <c r="DL19" s="641"/>
      <c r="DM19" s="641"/>
      <c r="DN19" s="641"/>
      <c r="DO19" s="641"/>
      <c r="DP19" s="642"/>
      <c r="DQ19" s="640" t="s">
        <v>430</v>
      </c>
      <c r="DR19" s="641"/>
      <c r="DS19" s="641"/>
      <c r="DT19" s="641"/>
      <c r="DU19" s="641"/>
      <c r="DV19" s="641"/>
      <c r="DW19" s="641"/>
      <c r="DX19" s="641"/>
      <c r="DY19" s="641"/>
      <c r="DZ19" s="641"/>
      <c r="EA19" s="641"/>
      <c r="EB19" s="641"/>
      <c r="EC19" s="703"/>
    </row>
    <row r="20" spans="2:133" ht="11.25" customHeight="1" x14ac:dyDescent="0.15">
      <c r="B20" s="650" t="s">
        <v>243</v>
      </c>
      <c r="C20" s="651"/>
      <c r="D20" s="651"/>
      <c r="E20" s="651"/>
      <c r="F20" s="651"/>
      <c r="G20" s="651"/>
      <c r="H20" s="651"/>
      <c r="I20" s="651"/>
      <c r="J20" s="651"/>
      <c r="K20" s="651"/>
      <c r="L20" s="651"/>
      <c r="M20" s="651"/>
      <c r="N20" s="651"/>
      <c r="O20" s="651"/>
      <c r="P20" s="651"/>
      <c r="Q20" s="652"/>
      <c r="R20" s="671">
        <v>32282</v>
      </c>
      <c r="S20" s="641"/>
      <c r="T20" s="641"/>
      <c r="U20" s="641"/>
      <c r="V20" s="641"/>
      <c r="W20" s="641"/>
      <c r="X20" s="641"/>
      <c r="Y20" s="642"/>
      <c r="Z20" s="690">
        <v>0</v>
      </c>
      <c r="AA20" s="690"/>
      <c r="AB20" s="690"/>
      <c r="AC20" s="690"/>
      <c r="AD20" s="691">
        <v>32282</v>
      </c>
      <c r="AE20" s="691"/>
      <c r="AF20" s="691"/>
      <c r="AG20" s="691"/>
      <c r="AH20" s="691"/>
      <c r="AI20" s="691"/>
      <c r="AJ20" s="691"/>
      <c r="AK20" s="691"/>
      <c r="AL20" s="672">
        <v>0.1</v>
      </c>
      <c r="AM20" s="675"/>
      <c r="AN20" s="675"/>
      <c r="AO20" s="692"/>
      <c r="AP20" s="650" t="s">
        <v>576</v>
      </c>
      <c r="AQ20" s="651"/>
      <c r="AR20" s="651"/>
      <c r="AS20" s="651"/>
      <c r="AT20" s="651"/>
      <c r="AU20" s="651"/>
      <c r="AV20" s="651"/>
      <c r="AW20" s="651"/>
      <c r="AX20" s="651"/>
      <c r="AY20" s="651"/>
      <c r="AZ20" s="651"/>
      <c r="BA20" s="651"/>
      <c r="BB20" s="651"/>
      <c r="BC20" s="651"/>
      <c r="BD20" s="651"/>
      <c r="BE20" s="651"/>
      <c r="BF20" s="652"/>
      <c r="BG20" s="671">
        <v>3281499</v>
      </c>
      <c r="BH20" s="641"/>
      <c r="BI20" s="641"/>
      <c r="BJ20" s="641"/>
      <c r="BK20" s="641"/>
      <c r="BL20" s="641"/>
      <c r="BM20" s="641"/>
      <c r="BN20" s="642"/>
      <c r="BO20" s="690">
        <v>6.6</v>
      </c>
      <c r="BP20" s="690"/>
      <c r="BQ20" s="690"/>
      <c r="BR20" s="690"/>
      <c r="BS20" s="691" t="s">
        <v>430</v>
      </c>
      <c r="BT20" s="691"/>
      <c r="BU20" s="691"/>
      <c r="BV20" s="691"/>
      <c r="BW20" s="691"/>
      <c r="BX20" s="691"/>
      <c r="BY20" s="691"/>
      <c r="BZ20" s="691"/>
      <c r="CA20" s="691"/>
      <c r="CB20" s="741"/>
      <c r="CD20" s="700" t="s">
        <v>244</v>
      </c>
      <c r="CE20" s="701"/>
      <c r="CF20" s="701"/>
      <c r="CG20" s="701"/>
      <c r="CH20" s="701"/>
      <c r="CI20" s="701"/>
      <c r="CJ20" s="701"/>
      <c r="CK20" s="701"/>
      <c r="CL20" s="701"/>
      <c r="CM20" s="701"/>
      <c r="CN20" s="701"/>
      <c r="CO20" s="701"/>
      <c r="CP20" s="701"/>
      <c r="CQ20" s="702"/>
      <c r="CR20" s="671">
        <v>122931500</v>
      </c>
      <c r="CS20" s="641"/>
      <c r="CT20" s="641"/>
      <c r="CU20" s="641"/>
      <c r="CV20" s="641"/>
      <c r="CW20" s="641"/>
      <c r="CX20" s="641"/>
      <c r="CY20" s="642"/>
      <c r="CZ20" s="690">
        <v>100</v>
      </c>
      <c r="DA20" s="690"/>
      <c r="DB20" s="690"/>
      <c r="DC20" s="690"/>
      <c r="DD20" s="640">
        <v>8297418</v>
      </c>
      <c r="DE20" s="641"/>
      <c r="DF20" s="641"/>
      <c r="DG20" s="641"/>
      <c r="DH20" s="641"/>
      <c r="DI20" s="641"/>
      <c r="DJ20" s="641"/>
      <c r="DK20" s="641"/>
      <c r="DL20" s="641"/>
      <c r="DM20" s="641"/>
      <c r="DN20" s="641"/>
      <c r="DO20" s="641"/>
      <c r="DP20" s="642"/>
      <c r="DQ20" s="640">
        <v>76028366</v>
      </c>
      <c r="DR20" s="641"/>
      <c r="DS20" s="641"/>
      <c r="DT20" s="641"/>
      <c r="DU20" s="641"/>
      <c r="DV20" s="641"/>
      <c r="DW20" s="641"/>
      <c r="DX20" s="641"/>
      <c r="DY20" s="641"/>
      <c r="DZ20" s="641"/>
      <c r="EA20" s="641"/>
      <c r="EB20" s="641"/>
      <c r="EC20" s="703"/>
    </row>
    <row r="21" spans="2:133" ht="11.25" customHeight="1" x14ac:dyDescent="0.15">
      <c r="B21" s="650" t="s">
        <v>245</v>
      </c>
      <c r="C21" s="651"/>
      <c r="D21" s="651"/>
      <c r="E21" s="651"/>
      <c r="F21" s="651"/>
      <c r="G21" s="651"/>
      <c r="H21" s="651"/>
      <c r="I21" s="651"/>
      <c r="J21" s="651"/>
      <c r="K21" s="651"/>
      <c r="L21" s="651"/>
      <c r="M21" s="651"/>
      <c r="N21" s="651"/>
      <c r="O21" s="651"/>
      <c r="P21" s="651"/>
      <c r="Q21" s="652"/>
      <c r="R21" s="671">
        <v>12076</v>
      </c>
      <c r="S21" s="641"/>
      <c r="T21" s="641"/>
      <c r="U21" s="641"/>
      <c r="V21" s="641"/>
      <c r="W21" s="641"/>
      <c r="X21" s="641"/>
      <c r="Y21" s="642"/>
      <c r="Z21" s="690">
        <v>0</v>
      </c>
      <c r="AA21" s="690"/>
      <c r="AB21" s="690"/>
      <c r="AC21" s="690"/>
      <c r="AD21" s="691">
        <v>12076</v>
      </c>
      <c r="AE21" s="691"/>
      <c r="AF21" s="691"/>
      <c r="AG21" s="691"/>
      <c r="AH21" s="691"/>
      <c r="AI21" s="691"/>
      <c r="AJ21" s="691"/>
      <c r="AK21" s="691"/>
      <c r="AL21" s="672">
        <v>0</v>
      </c>
      <c r="AM21" s="675"/>
      <c r="AN21" s="675"/>
      <c r="AO21" s="692"/>
      <c r="AP21" s="650" t="s">
        <v>575</v>
      </c>
      <c r="AQ21" s="762"/>
      <c r="AR21" s="762"/>
      <c r="AS21" s="762"/>
      <c r="AT21" s="762"/>
      <c r="AU21" s="762"/>
      <c r="AV21" s="762"/>
      <c r="AW21" s="762"/>
      <c r="AX21" s="762"/>
      <c r="AY21" s="762"/>
      <c r="AZ21" s="762"/>
      <c r="BA21" s="762"/>
      <c r="BB21" s="762"/>
      <c r="BC21" s="762"/>
      <c r="BD21" s="762"/>
      <c r="BE21" s="762"/>
      <c r="BF21" s="757"/>
      <c r="BG21" s="671" t="s">
        <v>430</v>
      </c>
      <c r="BH21" s="641"/>
      <c r="BI21" s="641"/>
      <c r="BJ21" s="641"/>
      <c r="BK21" s="641"/>
      <c r="BL21" s="641"/>
      <c r="BM21" s="641"/>
      <c r="BN21" s="642"/>
      <c r="BO21" s="690" t="s">
        <v>430</v>
      </c>
      <c r="BP21" s="690"/>
      <c r="BQ21" s="690"/>
      <c r="BR21" s="690"/>
      <c r="BS21" s="691" t="s">
        <v>430</v>
      </c>
      <c r="BT21" s="691"/>
      <c r="BU21" s="691"/>
      <c r="BV21" s="691"/>
      <c r="BW21" s="691"/>
      <c r="BX21" s="691"/>
      <c r="BY21" s="691"/>
      <c r="BZ21" s="691"/>
      <c r="CA21" s="691"/>
      <c r="CB21" s="741"/>
      <c r="CD21" s="773"/>
      <c r="CE21" s="694"/>
      <c r="CF21" s="694"/>
      <c r="CG21" s="694"/>
      <c r="CH21" s="694"/>
      <c r="CI21" s="694"/>
      <c r="CJ21" s="694"/>
      <c r="CK21" s="694"/>
      <c r="CL21" s="694"/>
      <c r="CM21" s="694"/>
      <c r="CN21" s="694"/>
      <c r="CO21" s="694"/>
      <c r="CP21" s="694"/>
      <c r="CQ21" s="695"/>
      <c r="CR21" s="774"/>
      <c r="CS21" s="771"/>
      <c r="CT21" s="771"/>
      <c r="CU21" s="771"/>
      <c r="CV21" s="771"/>
      <c r="CW21" s="771"/>
      <c r="CX21" s="771"/>
      <c r="CY21" s="775"/>
      <c r="CZ21" s="776"/>
      <c r="DA21" s="776"/>
      <c r="DB21" s="776"/>
      <c r="DC21" s="776"/>
      <c r="DD21" s="770"/>
      <c r="DE21" s="771"/>
      <c r="DF21" s="771"/>
      <c r="DG21" s="771"/>
      <c r="DH21" s="771"/>
      <c r="DI21" s="771"/>
      <c r="DJ21" s="771"/>
      <c r="DK21" s="771"/>
      <c r="DL21" s="771"/>
      <c r="DM21" s="771"/>
      <c r="DN21" s="771"/>
      <c r="DO21" s="771"/>
      <c r="DP21" s="775"/>
      <c r="DQ21" s="770"/>
      <c r="DR21" s="771"/>
      <c r="DS21" s="771"/>
      <c r="DT21" s="771"/>
      <c r="DU21" s="771"/>
      <c r="DV21" s="771"/>
      <c r="DW21" s="771"/>
      <c r="DX21" s="771"/>
      <c r="DY21" s="771"/>
      <c r="DZ21" s="771"/>
      <c r="EA21" s="771"/>
      <c r="EB21" s="771"/>
      <c r="EC21" s="772"/>
    </row>
    <row r="22" spans="2:133" ht="11.25" customHeight="1" x14ac:dyDescent="0.15">
      <c r="B22" s="726" t="s">
        <v>574</v>
      </c>
      <c r="C22" s="727"/>
      <c r="D22" s="727"/>
      <c r="E22" s="727"/>
      <c r="F22" s="727"/>
      <c r="G22" s="727"/>
      <c r="H22" s="727"/>
      <c r="I22" s="727"/>
      <c r="J22" s="727"/>
      <c r="K22" s="727"/>
      <c r="L22" s="727"/>
      <c r="M22" s="727"/>
      <c r="N22" s="727"/>
      <c r="O22" s="727"/>
      <c r="P22" s="727"/>
      <c r="Q22" s="728"/>
      <c r="R22" s="671">
        <v>231093</v>
      </c>
      <c r="S22" s="641"/>
      <c r="T22" s="641"/>
      <c r="U22" s="641"/>
      <c r="V22" s="641"/>
      <c r="W22" s="641"/>
      <c r="X22" s="641"/>
      <c r="Y22" s="642"/>
      <c r="Z22" s="690">
        <v>0.2</v>
      </c>
      <c r="AA22" s="690"/>
      <c r="AB22" s="690"/>
      <c r="AC22" s="690"/>
      <c r="AD22" s="691">
        <v>218257</v>
      </c>
      <c r="AE22" s="691"/>
      <c r="AF22" s="691"/>
      <c r="AG22" s="691"/>
      <c r="AH22" s="691"/>
      <c r="AI22" s="691"/>
      <c r="AJ22" s="691"/>
      <c r="AK22" s="691"/>
      <c r="AL22" s="672">
        <v>0.30000001192092896</v>
      </c>
      <c r="AM22" s="675"/>
      <c r="AN22" s="675"/>
      <c r="AO22" s="692"/>
      <c r="AP22" s="650" t="s">
        <v>573</v>
      </c>
      <c r="AQ22" s="762"/>
      <c r="AR22" s="762"/>
      <c r="AS22" s="762"/>
      <c r="AT22" s="762"/>
      <c r="AU22" s="762"/>
      <c r="AV22" s="762"/>
      <c r="AW22" s="762"/>
      <c r="AX22" s="762"/>
      <c r="AY22" s="762"/>
      <c r="AZ22" s="762"/>
      <c r="BA22" s="762"/>
      <c r="BB22" s="762"/>
      <c r="BC22" s="762"/>
      <c r="BD22" s="762"/>
      <c r="BE22" s="762"/>
      <c r="BF22" s="757"/>
      <c r="BG22" s="671">
        <v>841368</v>
      </c>
      <c r="BH22" s="641"/>
      <c r="BI22" s="641"/>
      <c r="BJ22" s="641"/>
      <c r="BK22" s="641"/>
      <c r="BL22" s="641"/>
      <c r="BM22" s="641"/>
      <c r="BN22" s="642"/>
      <c r="BO22" s="690">
        <v>1.7</v>
      </c>
      <c r="BP22" s="690"/>
      <c r="BQ22" s="690"/>
      <c r="BR22" s="690"/>
      <c r="BS22" s="691" t="s">
        <v>430</v>
      </c>
      <c r="BT22" s="691"/>
      <c r="BU22" s="691"/>
      <c r="BV22" s="691"/>
      <c r="BW22" s="691"/>
      <c r="BX22" s="691"/>
      <c r="BY22" s="691"/>
      <c r="BZ22" s="691"/>
      <c r="CA22" s="691"/>
      <c r="CB22" s="741"/>
      <c r="CD22" s="767" t="s">
        <v>572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50" t="s">
        <v>246</v>
      </c>
      <c r="C23" s="651"/>
      <c r="D23" s="651"/>
      <c r="E23" s="651"/>
      <c r="F23" s="651"/>
      <c r="G23" s="651"/>
      <c r="H23" s="651"/>
      <c r="I23" s="651"/>
      <c r="J23" s="651"/>
      <c r="K23" s="651"/>
      <c r="L23" s="651"/>
      <c r="M23" s="651"/>
      <c r="N23" s="651"/>
      <c r="O23" s="651"/>
      <c r="P23" s="651"/>
      <c r="Q23" s="652"/>
      <c r="R23" s="671">
        <v>6568895</v>
      </c>
      <c r="S23" s="641"/>
      <c r="T23" s="641"/>
      <c r="U23" s="641"/>
      <c r="V23" s="641"/>
      <c r="W23" s="641"/>
      <c r="X23" s="641"/>
      <c r="Y23" s="642"/>
      <c r="Z23" s="690">
        <v>4.9000000000000004</v>
      </c>
      <c r="AA23" s="690"/>
      <c r="AB23" s="690"/>
      <c r="AC23" s="690"/>
      <c r="AD23" s="691">
        <v>6188358</v>
      </c>
      <c r="AE23" s="691"/>
      <c r="AF23" s="691"/>
      <c r="AG23" s="691"/>
      <c r="AH23" s="691"/>
      <c r="AI23" s="691"/>
      <c r="AJ23" s="691"/>
      <c r="AK23" s="691"/>
      <c r="AL23" s="672">
        <v>9.6999999999999993</v>
      </c>
      <c r="AM23" s="675"/>
      <c r="AN23" s="675"/>
      <c r="AO23" s="692"/>
      <c r="AP23" s="650" t="s">
        <v>571</v>
      </c>
      <c r="AQ23" s="762"/>
      <c r="AR23" s="762"/>
      <c r="AS23" s="762"/>
      <c r="AT23" s="762"/>
      <c r="AU23" s="762"/>
      <c r="AV23" s="762"/>
      <c r="AW23" s="762"/>
      <c r="AX23" s="762"/>
      <c r="AY23" s="762"/>
      <c r="AZ23" s="762"/>
      <c r="BA23" s="762"/>
      <c r="BB23" s="762"/>
      <c r="BC23" s="762"/>
      <c r="BD23" s="762"/>
      <c r="BE23" s="762"/>
      <c r="BF23" s="757"/>
      <c r="BG23" s="671">
        <v>2440131</v>
      </c>
      <c r="BH23" s="641"/>
      <c r="BI23" s="641"/>
      <c r="BJ23" s="641"/>
      <c r="BK23" s="641"/>
      <c r="BL23" s="641"/>
      <c r="BM23" s="641"/>
      <c r="BN23" s="642"/>
      <c r="BO23" s="690">
        <v>4.9000000000000004</v>
      </c>
      <c r="BP23" s="690"/>
      <c r="BQ23" s="690"/>
      <c r="BR23" s="690"/>
      <c r="BS23" s="691" t="s">
        <v>430</v>
      </c>
      <c r="BT23" s="691"/>
      <c r="BU23" s="691"/>
      <c r="BV23" s="691"/>
      <c r="BW23" s="691"/>
      <c r="BX23" s="691"/>
      <c r="BY23" s="691"/>
      <c r="BZ23" s="691"/>
      <c r="CA23" s="691"/>
      <c r="CB23" s="741"/>
      <c r="CD23" s="767" t="s">
        <v>217</v>
      </c>
      <c r="CE23" s="768"/>
      <c r="CF23" s="768"/>
      <c r="CG23" s="768"/>
      <c r="CH23" s="768"/>
      <c r="CI23" s="768"/>
      <c r="CJ23" s="768"/>
      <c r="CK23" s="768"/>
      <c r="CL23" s="768"/>
      <c r="CM23" s="768"/>
      <c r="CN23" s="768"/>
      <c r="CO23" s="768"/>
      <c r="CP23" s="768"/>
      <c r="CQ23" s="769"/>
      <c r="CR23" s="767" t="s">
        <v>247</v>
      </c>
      <c r="CS23" s="768"/>
      <c r="CT23" s="768"/>
      <c r="CU23" s="768"/>
      <c r="CV23" s="768"/>
      <c r="CW23" s="768"/>
      <c r="CX23" s="768"/>
      <c r="CY23" s="769"/>
      <c r="CZ23" s="767" t="s">
        <v>570</v>
      </c>
      <c r="DA23" s="768"/>
      <c r="DB23" s="768"/>
      <c r="DC23" s="769"/>
      <c r="DD23" s="767" t="s">
        <v>569</v>
      </c>
      <c r="DE23" s="768"/>
      <c r="DF23" s="768"/>
      <c r="DG23" s="768"/>
      <c r="DH23" s="768"/>
      <c r="DI23" s="768"/>
      <c r="DJ23" s="768"/>
      <c r="DK23" s="769"/>
      <c r="DL23" s="764" t="s">
        <v>248</v>
      </c>
      <c r="DM23" s="765"/>
      <c r="DN23" s="765"/>
      <c r="DO23" s="765"/>
      <c r="DP23" s="765"/>
      <c r="DQ23" s="765"/>
      <c r="DR23" s="765"/>
      <c r="DS23" s="765"/>
      <c r="DT23" s="765"/>
      <c r="DU23" s="765"/>
      <c r="DV23" s="766"/>
      <c r="DW23" s="767" t="s">
        <v>249</v>
      </c>
      <c r="DX23" s="768"/>
      <c r="DY23" s="768"/>
      <c r="DZ23" s="768"/>
      <c r="EA23" s="768"/>
      <c r="EB23" s="768"/>
      <c r="EC23" s="769"/>
    </row>
    <row r="24" spans="2:133" ht="11.25" customHeight="1" x14ac:dyDescent="0.15">
      <c r="B24" s="650" t="s">
        <v>568</v>
      </c>
      <c r="C24" s="651"/>
      <c r="D24" s="651"/>
      <c r="E24" s="651"/>
      <c r="F24" s="651"/>
      <c r="G24" s="651"/>
      <c r="H24" s="651"/>
      <c r="I24" s="651"/>
      <c r="J24" s="651"/>
      <c r="K24" s="651"/>
      <c r="L24" s="651"/>
      <c r="M24" s="651"/>
      <c r="N24" s="651"/>
      <c r="O24" s="651"/>
      <c r="P24" s="651"/>
      <c r="Q24" s="652"/>
      <c r="R24" s="671">
        <v>6188358</v>
      </c>
      <c r="S24" s="641"/>
      <c r="T24" s="641"/>
      <c r="U24" s="641"/>
      <c r="V24" s="641"/>
      <c r="W24" s="641"/>
      <c r="X24" s="641"/>
      <c r="Y24" s="642"/>
      <c r="Z24" s="690">
        <v>4.5999999999999996</v>
      </c>
      <c r="AA24" s="690"/>
      <c r="AB24" s="690"/>
      <c r="AC24" s="690"/>
      <c r="AD24" s="691">
        <v>6188358</v>
      </c>
      <c r="AE24" s="691"/>
      <c r="AF24" s="691"/>
      <c r="AG24" s="691"/>
      <c r="AH24" s="691"/>
      <c r="AI24" s="691"/>
      <c r="AJ24" s="691"/>
      <c r="AK24" s="691"/>
      <c r="AL24" s="672">
        <v>9.6999999999999993</v>
      </c>
      <c r="AM24" s="675"/>
      <c r="AN24" s="675"/>
      <c r="AO24" s="692"/>
      <c r="AP24" s="650" t="s">
        <v>567</v>
      </c>
      <c r="AQ24" s="762"/>
      <c r="AR24" s="762"/>
      <c r="AS24" s="762"/>
      <c r="AT24" s="762"/>
      <c r="AU24" s="762"/>
      <c r="AV24" s="762"/>
      <c r="AW24" s="762"/>
      <c r="AX24" s="762"/>
      <c r="AY24" s="762"/>
      <c r="AZ24" s="762"/>
      <c r="BA24" s="762"/>
      <c r="BB24" s="762"/>
      <c r="BC24" s="762"/>
      <c r="BD24" s="762"/>
      <c r="BE24" s="762"/>
      <c r="BF24" s="757"/>
      <c r="BG24" s="671" t="s">
        <v>430</v>
      </c>
      <c r="BH24" s="641"/>
      <c r="BI24" s="641"/>
      <c r="BJ24" s="641"/>
      <c r="BK24" s="641"/>
      <c r="BL24" s="641"/>
      <c r="BM24" s="641"/>
      <c r="BN24" s="642"/>
      <c r="BO24" s="690" t="s">
        <v>430</v>
      </c>
      <c r="BP24" s="690"/>
      <c r="BQ24" s="690"/>
      <c r="BR24" s="690"/>
      <c r="BS24" s="691" t="s">
        <v>430</v>
      </c>
      <c r="BT24" s="691"/>
      <c r="BU24" s="691"/>
      <c r="BV24" s="691"/>
      <c r="BW24" s="691"/>
      <c r="BX24" s="691"/>
      <c r="BY24" s="691"/>
      <c r="BZ24" s="691"/>
      <c r="CA24" s="691"/>
      <c r="CB24" s="741"/>
      <c r="CD24" s="719" t="s">
        <v>566</v>
      </c>
      <c r="CE24" s="720"/>
      <c r="CF24" s="720"/>
      <c r="CG24" s="720"/>
      <c r="CH24" s="720"/>
      <c r="CI24" s="720"/>
      <c r="CJ24" s="720"/>
      <c r="CK24" s="720"/>
      <c r="CL24" s="720"/>
      <c r="CM24" s="720"/>
      <c r="CN24" s="720"/>
      <c r="CO24" s="720"/>
      <c r="CP24" s="720"/>
      <c r="CQ24" s="721"/>
      <c r="CR24" s="716">
        <v>68961014</v>
      </c>
      <c r="CS24" s="717"/>
      <c r="CT24" s="717"/>
      <c r="CU24" s="717"/>
      <c r="CV24" s="717"/>
      <c r="CW24" s="717"/>
      <c r="CX24" s="717"/>
      <c r="CY24" s="759"/>
      <c r="CZ24" s="760">
        <v>56.1</v>
      </c>
      <c r="DA24" s="736"/>
      <c r="DB24" s="736"/>
      <c r="DC24" s="763"/>
      <c r="DD24" s="758">
        <v>36519480</v>
      </c>
      <c r="DE24" s="717"/>
      <c r="DF24" s="717"/>
      <c r="DG24" s="717"/>
      <c r="DH24" s="717"/>
      <c r="DI24" s="717"/>
      <c r="DJ24" s="717"/>
      <c r="DK24" s="759"/>
      <c r="DL24" s="758">
        <v>34732781</v>
      </c>
      <c r="DM24" s="717"/>
      <c r="DN24" s="717"/>
      <c r="DO24" s="717"/>
      <c r="DP24" s="717"/>
      <c r="DQ24" s="717"/>
      <c r="DR24" s="717"/>
      <c r="DS24" s="717"/>
      <c r="DT24" s="717"/>
      <c r="DU24" s="717"/>
      <c r="DV24" s="759"/>
      <c r="DW24" s="760">
        <v>49.6</v>
      </c>
      <c r="DX24" s="736"/>
      <c r="DY24" s="736"/>
      <c r="DZ24" s="736"/>
      <c r="EA24" s="736"/>
      <c r="EB24" s="736"/>
      <c r="EC24" s="761"/>
    </row>
    <row r="25" spans="2:133" ht="11.25" customHeight="1" x14ac:dyDescent="0.15">
      <c r="B25" s="650" t="s">
        <v>565</v>
      </c>
      <c r="C25" s="651"/>
      <c r="D25" s="651"/>
      <c r="E25" s="651"/>
      <c r="F25" s="651"/>
      <c r="G25" s="651"/>
      <c r="H25" s="651"/>
      <c r="I25" s="651"/>
      <c r="J25" s="651"/>
      <c r="K25" s="651"/>
      <c r="L25" s="651"/>
      <c r="M25" s="651"/>
      <c r="N25" s="651"/>
      <c r="O25" s="651"/>
      <c r="P25" s="651"/>
      <c r="Q25" s="652"/>
      <c r="R25" s="671">
        <v>380133</v>
      </c>
      <c r="S25" s="641"/>
      <c r="T25" s="641"/>
      <c r="U25" s="641"/>
      <c r="V25" s="641"/>
      <c r="W25" s="641"/>
      <c r="X25" s="641"/>
      <c r="Y25" s="642"/>
      <c r="Z25" s="690">
        <v>0.3</v>
      </c>
      <c r="AA25" s="690"/>
      <c r="AB25" s="690"/>
      <c r="AC25" s="690"/>
      <c r="AD25" s="691" t="s">
        <v>430</v>
      </c>
      <c r="AE25" s="691"/>
      <c r="AF25" s="691"/>
      <c r="AG25" s="691"/>
      <c r="AH25" s="691"/>
      <c r="AI25" s="691"/>
      <c r="AJ25" s="691"/>
      <c r="AK25" s="691"/>
      <c r="AL25" s="672" t="s">
        <v>430</v>
      </c>
      <c r="AM25" s="675"/>
      <c r="AN25" s="675"/>
      <c r="AO25" s="692"/>
      <c r="AP25" s="650" t="s">
        <v>564</v>
      </c>
      <c r="AQ25" s="762"/>
      <c r="AR25" s="762"/>
      <c r="AS25" s="762"/>
      <c r="AT25" s="762"/>
      <c r="AU25" s="762"/>
      <c r="AV25" s="762"/>
      <c r="AW25" s="762"/>
      <c r="AX25" s="762"/>
      <c r="AY25" s="762"/>
      <c r="AZ25" s="762"/>
      <c r="BA25" s="762"/>
      <c r="BB25" s="762"/>
      <c r="BC25" s="762"/>
      <c r="BD25" s="762"/>
      <c r="BE25" s="762"/>
      <c r="BF25" s="757"/>
      <c r="BG25" s="671" t="s">
        <v>430</v>
      </c>
      <c r="BH25" s="641"/>
      <c r="BI25" s="641"/>
      <c r="BJ25" s="641"/>
      <c r="BK25" s="641"/>
      <c r="BL25" s="641"/>
      <c r="BM25" s="641"/>
      <c r="BN25" s="642"/>
      <c r="BO25" s="690" t="s">
        <v>430</v>
      </c>
      <c r="BP25" s="690"/>
      <c r="BQ25" s="690"/>
      <c r="BR25" s="690"/>
      <c r="BS25" s="691" t="s">
        <v>430</v>
      </c>
      <c r="BT25" s="691"/>
      <c r="BU25" s="691"/>
      <c r="BV25" s="691"/>
      <c r="BW25" s="691"/>
      <c r="BX25" s="691"/>
      <c r="BY25" s="691"/>
      <c r="BZ25" s="691"/>
      <c r="CA25" s="691"/>
      <c r="CB25" s="741"/>
      <c r="CD25" s="700" t="s">
        <v>563</v>
      </c>
      <c r="CE25" s="701"/>
      <c r="CF25" s="701"/>
      <c r="CG25" s="701"/>
      <c r="CH25" s="701"/>
      <c r="CI25" s="701"/>
      <c r="CJ25" s="701"/>
      <c r="CK25" s="701"/>
      <c r="CL25" s="701"/>
      <c r="CM25" s="701"/>
      <c r="CN25" s="701"/>
      <c r="CO25" s="701"/>
      <c r="CP25" s="701"/>
      <c r="CQ25" s="702"/>
      <c r="CR25" s="671">
        <v>19955719</v>
      </c>
      <c r="CS25" s="669"/>
      <c r="CT25" s="669"/>
      <c r="CU25" s="669"/>
      <c r="CV25" s="669"/>
      <c r="CW25" s="669"/>
      <c r="CX25" s="669"/>
      <c r="CY25" s="670"/>
      <c r="CZ25" s="672">
        <v>16.2</v>
      </c>
      <c r="DA25" s="673"/>
      <c r="DB25" s="673"/>
      <c r="DC25" s="674"/>
      <c r="DD25" s="640">
        <v>18202979</v>
      </c>
      <c r="DE25" s="669"/>
      <c r="DF25" s="669"/>
      <c r="DG25" s="669"/>
      <c r="DH25" s="669"/>
      <c r="DI25" s="669"/>
      <c r="DJ25" s="669"/>
      <c r="DK25" s="670"/>
      <c r="DL25" s="640">
        <v>16738749</v>
      </c>
      <c r="DM25" s="669"/>
      <c r="DN25" s="669"/>
      <c r="DO25" s="669"/>
      <c r="DP25" s="669"/>
      <c r="DQ25" s="669"/>
      <c r="DR25" s="669"/>
      <c r="DS25" s="669"/>
      <c r="DT25" s="669"/>
      <c r="DU25" s="669"/>
      <c r="DV25" s="670"/>
      <c r="DW25" s="672">
        <v>23.9</v>
      </c>
      <c r="DX25" s="673"/>
      <c r="DY25" s="673"/>
      <c r="DZ25" s="673"/>
      <c r="EA25" s="673"/>
      <c r="EB25" s="673"/>
      <c r="EC25" s="712"/>
    </row>
    <row r="26" spans="2:133" ht="11.25" customHeight="1" x14ac:dyDescent="0.15">
      <c r="B26" s="650" t="s">
        <v>562</v>
      </c>
      <c r="C26" s="651"/>
      <c r="D26" s="651"/>
      <c r="E26" s="651"/>
      <c r="F26" s="651"/>
      <c r="G26" s="651"/>
      <c r="H26" s="651"/>
      <c r="I26" s="651"/>
      <c r="J26" s="651"/>
      <c r="K26" s="651"/>
      <c r="L26" s="651"/>
      <c r="M26" s="651"/>
      <c r="N26" s="651"/>
      <c r="O26" s="651"/>
      <c r="P26" s="651"/>
      <c r="Q26" s="652"/>
      <c r="R26" s="671">
        <v>404</v>
      </c>
      <c r="S26" s="641"/>
      <c r="T26" s="641"/>
      <c r="U26" s="641"/>
      <c r="V26" s="641"/>
      <c r="W26" s="641"/>
      <c r="X26" s="641"/>
      <c r="Y26" s="642"/>
      <c r="Z26" s="690">
        <v>0</v>
      </c>
      <c r="AA26" s="690"/>
      <c r="AB26" s="690"/>
      <c r="AC26" s="690"/>
      <c r="AD26" s="691" t="s">
        <v>430</v>
      </c>
      <c r="AE26" s="691"/>
      <c r="AF26" s="691"/>
      <c r="AG26" s="691"/>
      <c r="AH26" s="691"/>
      <c r="AI26" s="691"/>
      <c r="AJ26" s="691"/>
      <c r="AK26" s="691"/>
      <c r="AL26" s="672" t="s">
        <v>430</v>
      </c>
      <c r="AM26" s="675"/>
      <c r="AN26" s="675"/>
      <c r="AO26" s="692"/>
      <c r="AP26" s="650" t="s">
        <v>250</v>
      </c>
      <c r="AQ26" s="756"/>
      <c r="AR26" s="756"/>
      <c r="AS26" s="756"/>
      <c r="AT26" s="756"/>
      <c r="AU26" s="756"/>
      <c r="AV26" s="756"/>
      <c r="AW26" s="756"/>
      <c r="AX26" s="756"/>
      <c r="AY26" s="756"/>
      <c r="AZ26" s="756"/>
      <c r="BA26" s="756"/>
      <c r="BB26" s="756"/>
      <c r="BC26" s="756"/>
      <c r="BD26" s="756"/>
      <c r="BE26" s="756"/>
      <c r="BF26" s="757"/>
      <c r="BG26" s="671" t="s">
        <v>430</v>
      </c>
      <c r="BH26" s="641"/>
      <c r="BI26" s="641"/>
      <c r="BJ26" s="641"/>
      <c r="BK26" s="641"/>
      <c r="BL26" s="641"/>
      <c r="BM26" s="641"/>
      <c r="BN26" s="642"/>
      <c r="BO26" s="690" t="s">
        <v>430</v>
      </c>
      <c r="BP26" s="690"/>
      <c r="BQ26" s="690"/>
      <c r="BR26" s="690"/>
      <c r="BS26" s="691" t="s">
        <v>430</v>
      </c>
      <c r="BT26" s="691"/>
      <c r="BU26" s="691"/>
      <c r="BV26" s="691"/>
      <c r="BW26" s="691"/>
      <c r="BX26" s="691"/>
      <c r="BY26" s="691"/>
      <c r="BZ26" s="691"/>
      <c r="CA26" s="691"/>
      <c r="CB26" s="741"/>
      <c r="CD26" s="700" t="s">
        <v>561</v>
      </c>
      <c r="CE26" s="701"/>
      <c r="CF26" s="701"/>
      <c r="CG26" s="701"/>
      <c r="CH26" s="701"/>
      <c r="CI26" s="701"/>
      <c r="CJ26" s="701"/>
      <c r="CK26" s="701"/>
      <c r="CL26" s="701"/>
      <c r="CM26" s="701"/>
      <c r="CN26" s="701"/>
      <c r="CO26" s="701"/>
      <c r="CP26" s="701"/>
      <c r="CQ26" s="702"/>
      <c r="CR26" s="671">
        <v>12980241</v>
      </c>
      <c r="CS26" s="641"/>
      <c r="CT26" s="641"/>
      <c r="CU26" s="641"/>
      <c r="CV26" s="641"/>
      <c r="CW26" s="641"/>
      <c r="CX26" s="641"/>
      <c r="CY26" s="642"/>
      <c r="CZ26" s="672">
        <v>10.6</v>
      </c>
      <c r="DA26" s="673"/>
      <c r="DB26" s="673"/>
      <c r="DC26" s="674"/>
      <c r="DD26" s="640">
        <v>11813920</v>
      </c>
      <c r="DE26" s="641"/>
      <c r="DF26" s="641"/>
      <c r="DG26" s="641"/>
      <c r="DH26" s="641"/>
      <c r="DI26" s="641"/>
      <c r="DJ26" s="641"/>
      <c r="DK26" s="642"/>
      <c r="DL26" s="640" t="s">
        <v>430</v>
      </c>
      <c r="DM26" s="641"/>
      <c r="DN26" s="641"/>
      <c r="DO26" s="641"/>
      <c r="DP26" s="641"/>
      <c r="DQ26" s="641"/>
      <c r="DR26" s="641"/>
      <c r="DS26" s="641"/>
      <c r="DT26" s="641"/>
      <c r="DU26" s="641"/>
      <c r="DV26" s="642"/>
      <c r="DW26" s="672" t="s">
        <v>430</v>
      </c>
      <c r="DX26" s="673"/>
      <c r="DY26" s="673"/>
      <c r="DZ26" s="673"/>
      <c r="EA26" s="673"/>
      <c r="EB26" s="673"/>
      <c r="EC26" s="712"/>
    </row>
    <row r="27" spans="2:133" ht="11.25" customHeight="1" x14ac:dyDescent="0.15">
      <c r="B27" s="650" t="s">
        <v>560</v>
      </c>
      <c r="C27" s="651"/>
      <c r="D27" s="651"/>
      <c r="E27" s="651"/>
      <c r="F27" s="651"/>
      <c r="G27" s="651"/>
      <c r="H27" s="651"/>
      <c r="I27" s="651"/>
      <c r="J27" s="651"/>
      <c r="K27" s="651"/>
      <c r="L27" s="651"/>
      <c r="M27" s="651"/>
      <c r="N27" s="651"/>
      <c r="O27" s="651"/>
      <c r="P27" s="651"/>
      <c r="Q27" s="652"/>
      <c r="R27" s="671">
        <v>66265339</v>
      </c>
      <c r="S27" s="641"/>
      <c r="T27" s="641"/>
      <c r="U27" s="641"/>
      <c r="V27" s="641"/>
      <c r="W27" s="641"/>
      <c r="X27" s="641"/>
      <c r="Y27" s="642"/>
      <c r="Z27" s="690">
        <v>49.3</v>
      </c>
      <c r="AA27" s="690"/>
      <c r="AB27" s="690"/>
      <c r="AC27" s="690"/>
      <c r="AD27" s="691">
        <v>63431835</v>
      </c>
      <c r="AE27" s="691"/>
      <c r="AF27" s="691"/>
      <c r="AG27" s="691"/>
      <c r="AH27" s="691"/>
      <c r="AI27" s="691"/>
      <c r="AJ27" s="691"/>
      <c r="AK27" s="691"/>
      <c r="AL27" s="672">
        <v>99.400001525878906</v>
      </c>
      <c r="AM27" s="675"/>
      <c r="AN27" s="675"/>
      <c r="AO27" s="692"/>
      <c r="AP27" s="650" t="s">
        <v>251</v>
      </c>
      <c r="AQ27" s="651"/>
      <c r="AR27" s="651"/>
      <c r="AS27" s="651"/>
      <c r="AT27" s="651"/>
      <c r="AU27" s="651"/>
      <c r="AV27" s="651"/>
      <c r="AW27" s="651"/>
      <c r="AX27" s="651"/>
      <c r="AY27" s="651"/>
      <c r="AZ27" s="651"/>
      <c r="BA27" s="651"/>
      <c r="BB27" s="651"/>
      <c r="BC27" s="651"/>
      <c r="BD27" s="651"/>
      <c r="BE27" s="651"/>
      <c r="BF27" s="652"/>
      <c r="BG27" s="671">
        <v>49558010</v>
      </c>
      <c r="BH27" s="641"/>
      <c r="BI27" s="641"/>
      <c r="BJ27" s="641"/>
      <c r="BK27" s="641"/>
      <c r="BL27" s="641"/>
      <c r="BM27" s="641"/>
      <c r="BN27" s="642"/>
      <c r="BO27" s="690">
        <v>100</v>
      </c>
      <c r="BP27" s="690"/>
      <c r="BQ27" s="690"/>
      <c r="BR27" s="690"/>
      <c r="BS27" s="691">
        <v>488787</v>
      </c>
      <c r="BT27" s="691"/>
      <c r="BU27" s="691"/>
      <c r="BV27" s="691"/>
      <c r="BW27" s="691"/>
      <c r="BX27" s="691"/>
      <c r="BY27" s="691"/>
      <c r="BZ27" s="691"/>
      <c r="CA27" s="691"/>
      <c r="CB27" s="741"/>
      <c r="CD27" s="700" t="s">
        <v>559</v>
      </c>
      <c r="CE27" s="701"/>
      <c r="CF27" s="701"/>
      <c r="CG27" s="701"/>
      <c r="CH27" s="701"/>
      <c r="CI27" s="701"/>
      <c r="CJ27" s="701"/>
      <c r="CK27" s="701"/>
      <c r="CL27" s="701"/>
      <c r="CM27" s="701"/>
      <c r="CN27" s="701"/>
      <c r="CO27" s="701"/>
      <c r="CP27" s="701"/>
      <c r="CQ27" s="702"/>
      <c r="CR27" s="671">
        <v>40661202</v>
      </c>
      <c r="CS27" s="669"/>
      <c r="CT27" s="669"/>
      <c r="CU27" s="669"/>
      <c r="CV27" s="669"/>
      <c r="CW27" s="669"/>
      <c r="CX27" s="669"/>
      <c r="CY27" s="670"/>
      <c r="CZ27" s="672">
        <v>33.1</v>
      </c>
      <c r="DA27" s="673"/>
      <c r="DB27" s="673"/>
      <c r="DC27" s="674"/>
      <c r="DD27" s="640">
        <v>9982232</v>
      </c>
      <c r="DE27" s="669"/>
      <c r="DF27" s="669"/>
      <c r="DG27" s="669"/>
      <c r="DH27" s="669"/>
      <c r="DI27" s="669"/>
      <c r="DJ27" s="669"/>
      <c r="DK27" s="670"/>
      <c r="DL27" s="640">
        <v>9659763</v>
      </c>
      <c r="DM27" s="669"/>
      <c r="DN27" s="669"/>
      <c r="DO27" s="669"/>
      <c r="DP27" s="669"/>
      <c r="DQ27" s="669"/>
      <c r="DR27" s="669"/>
      <c r="DS27" s="669"/>
      <c r="DT27" s="669"/>
      <c r="DU27" s="669"/>
      <c r="DV27" s="670"/>
      <c r="DW27" s="672">
        <v>13.8</v>
      </c>
      <c r="DX27" s="673"/>
      <c r="DY27" s="673"/>
      <c r="DZ27" s="673"/>
      <c r="EA27" s="673"/>
      <c r="EB27" s="673"/>
      <c r="EC27" s="712"/>
    </row>
    <row r="28" spans="2:133" ht="11.25" customHeight="1" x14ac:dyDescent="0.15">
      <c r="B28" s="650" t="s">
        <v>558</v>
      </c>
      <c r="C28" s="651"/>
      <c r="D28" s="651"/>
      <c r="E28" s="651"/>
      <c r="F28" s="651"/>
      <c r="G28" s="651"/>
      <c r="H28" s="651"/>
      <c r="I28" s="651"/>
      <c r="J28" s="651"/>
      <c r="K28" s="651"/>
      <c r="L28" s="651"/>
      <c r="M28" s="651"/>
      <c r="N28" s="651"/>
      <c r="O28" s="651"/>
      <c r="P28" s="651"/>
      <c r="Q28" s="652"/>
      <c r="R28" s="671">
        <v>41587</v>
      </c>
      <c r="S28" s="641"/>
      <c r="T28" s="641"/>
      <c r="U28" s="641"/>
      <c r="V28" s="641"/>
      <c r="W28" s="641"/>
      <c r="X28" s="641"/>
      <c r="Y28" s="642"/>
      <c r="Z28" s="690">
        <v>0</v>
      </c>
      <c r="AA28" s="690"/>
      <c r="AB28" s="690"/>
      <c r="AC28" s="690"/>
      <c r="AD28" s="691">
        <v>41587</v>
      </c>
      <c r="AE28" s="691"/>
      <c r="AF28" s="691"/>
      <c r="AG28" s="691"/>
      <c r="AH28" s="691"/>
      <c r="AI28" s="691"/>
      <c r="AJ28" s="691"/>
      <c r="AK28" s="691"/>
      <c r="AL28" s="672">
        <v>0.1</v>
      </c>
      <c r="AM28" s="675"/>
      <c r="AN28" s="675"/>
      <c r="AO28" s="692"/>
      <c r="AP28" s="650"/>
      <c r="AQ28" s="651"/>
      <c r="AR28" s="651"/>
      <c r="AS28" s="651"/>
      <c r="AT28" s="651"/>
      <c r="AU28" s="651"/>
      <c r="AV28" s="651"/>
      <c r="AW28" s="651"/>
      <c r="AX28" s="651"/>
      <c r="AY28" s="651"/>
      <c r="AZ28" s="651"/>
      <c r="BA28" s="651"/>
      <c r="BB28" s="651"/>
      <c r="BC28" s="651"/>
      <c r="BD28" s="651"/>
      <c r="BE28" s="651"/>
      <c r="BF28" s="652"/>
      <c r="BG28" s="671"/>
      <c r="BH28" s="641"/>
      <c r="BI28" s="641"/>
      <c r="BJ28" s="641"/>
      <c r="BK28" s="641"/>
      <c r="BL28" s="641"/>
      <c r="BM28" s="641"/>
      <c r="BN28" s="642"/>
      <c r="BO28" s="690"/>
      <c r="BP28" s="690"/>
      <c r="BQ28" s="690"/>
      <c r="BR28" s="690"/>
      <c r="BS28" s="640"/>
      <c r="BT28" s="641"/>
      <c r="BU28" s="641"/>
      <c r="BV28" s="641"/>
      <c r="BW28" s="641"/>
      <c r="BX28" s="641"/>
      <c r="BY28" s="641"/>
      <c r="BZ28" s="641"/>
      <c r="CA28" s="641"/>
      <c r="CB28" s="703"/>
      <c r="CD28" s="700" t="s">
        <v>557</v>
      </c>
      <c r="CE28" s="701"/>
      <c r="CF28" s="701"/>
      <c r="CG28" s="701"/>
      <c r="CH28" s="701"/>
      <c r="CI28" s="701"/>
      <c r="CJ28" s="701"/>
      <c r="CK28" s="701"/>
      <c r="CL28" s="701"/>
      <c r="CM28" s="701"/>
      <c r="CN28" s="701"/>
      <c r="CO28" s="701"/>
      <c r="CP28" s="701"/>
      <c r="CQ28" s="702"/>
      <c r="CR28" s="671">
        <v>8344093</v>
      </c>
      <c r="CS28" s="641"/>
      <c r="CT28" s="641"/>
      <c r="CU28" s="641"/>
      <c r="CV28" s="641"/>
      <c r="CW28" s="641"/>
      <c r="CX28" s="641"/>
      <c r="CY28" s="642"/>
      <c r="CZ28" s="672">
        <v>6.8</v>
      </c>
      <c r="DA28" s="673"/>
      <c r="DB28" s="673"/>
      <c r="DC28" s="674"/>
      <c r="DD28" s="640">
        <v>8334269</v>
      </c>
      <c r="DE28" s="641"/>
      <c r="DF28" s="641"/>
      <c r="DG28" s="641"/>
      <c r="DH28" s="641"/>
      <c r="DI28" s="641"/>
      <c r="DJ28" s="641"/>
      <c r="DK28" s="642"/>
      <c r="DL28" s="640">
        <v>8334269</v>
      </c>
      <c r="DM28" s="641"/>
      <c r="DN28" s="641"/>
      <c r="DO28" s="641"/>
      <c r="DP28" s="641"/>
      <c r="DQ28" s="641"/>
      <c r="DR28" s="641"/>
      <c r="DS28" s="641"/>
      <c r="DT28" s="641"/>
      <c r="DU28" s="641"/>
      <c r="DV28" s="642"/>
      <c r="DW28" s="672">
        <v>11.9</v>
      </c>
      <c r="DX28" s="673"/>
      <c r="DY28" s="673"/>
      <c r="DZ28" s="673"/>
      <c r="EA28" s="673"/>
      <c r="EB28" s="673"/>
      <c r="EC28" s="712"/>
    </row>
    <row r="29" spans="2:133" ht="11.25" customHeight="1" x14ac:dyDescent="0.15">
      <c r="B29" s="650" t="s">
        <v>252</v>
      </c>
      <c r="C29" s="651"/>
      <c r="D29" s="651"/>
      <c r="E29" s="651"/>
      <c r="F29" s="651"/>
      <c r="G29" s="651"/>
      <c r="H29" s="651"/>
      <c r="I29" s="651"/>
      <c r="J29" s="651"/>
      <c r="K29" s="651"/>
      <c r="L29" s="651"/>
      <c r="M29" s="651"/>
      <c r="N29" s="651"/>
      <c r="O29" s="651"/>
      <c r="P29" s="651"/>
      <c r="Q29" s="652"/>
      <c r="R29" s="671">
        <v>513544</v>
      </c>
      <c r="S29" s="641"/>
      <c r="T29" s="641"/>
      <c r="U29" s="641"/>
      <c r="V29" s="641"/>
      <c r="W29" s="641"/>
      <c r="X29" s="641"/>
      <c r="Y29" s="642"/>
      <c r="Z29" s="690">
        <v>0.4</v>
      </c>
      <c r="AA29" s="690"/>
      <c r="AB29" s="690"/>
      <c r="AC29" s="690"/>
      <c r="AD29" s="691" t="s">
        <v>430</v>
      </c>
      <c r="AE29" s="691"/>
      <c r="AF29" s="691"/>
      <c r="AG29" s="691"/>
      <c r="AH29" s="691"/>
      <c r="AI29" s="691"/>
      <c r="AJ29" s="691"/>
      <c r="AK29" s="691"/>
      <c r="AL29" s="672" t="s">
        <v>430</v>
      </c>
      <c r="AM29" s="675"/>
      <c r="AN29" s="675"/>
      <c r="AO29" s="692"/>
      <c r="AP29" s="653"/>
      <c r="AQ29" s="654"/>
      <c r="AR29" s="654"/>
      <c r="AS29" s="654"/>
      <c r="AT29" s="654"/>
      <c r="AU29" s="654"/>
      <c r="AV29" s="654"/>
      <c r="AW29" s="654"/>
      <c r="AX29" s="654"/>
      <c r="AY29" s="654"/>
      <c r="AZ29" s="654"/>
      <c r="BA29" s="654"/>
      <c r="BB29" s="654"/>
      <c r="BC29" s="654"/>
      <c r="BD29" s="654"/>
      <c r="BE29" s="654"/>
      <c r="BF29" s="655"/>
      <c r="BG29" s="671"/>
      <c r="BH29" s="641"/>
      <c r="BI29" s="641"/>
      <c r="BJ29" s="641"/>
      <c r="BK29" s="641"/>
      <c r="BL29" s="641"/>
      <c r="BM29" s="641"/>
      <c r="BN29" s="642"/>
      <c r="BO29" s="690"/>
      <c r="BP29" s="690"/>
      <c r="BQ29" s="690"/>
      <c r="BR29" s="690"/>
      <c r="BS29" s="691"/>
      <c r="BT29" s="691"/>
      <c r="BU29" s="691"/>
      <c r="BV29" s="691"/>
      <c r="BW29" s="691"/>
      <c r="BX29" s="691"/>
      <c r="BY29" s="691"/>
      <c r="BZ29" s="691"/>
      <c r="CA29" s="691"/>
      <c r="CB29" s="741"/>
      <c r="CD29" s="730" t="s">
        <v>518</v>
      </c>
      <c r="CE29" s="731"/>
      <c r="CF29" s="700" t="s">
        <v>11</v>
      </c>
      <c r="CG29" s="701"/>
      <c r="CH29" s="701"/>
      <c r="CI29" s="701"/>
      <c r="CJ29" s="701"/>
      <c r="CK29" s="701"/>
      <c r="CL29" s="701"/>
      <c r="CM29" s="701"/>
      <c r="CN29" s="701"/>
      <c r="CO29" s="701"/>
      <c r="CP29" s="701"/>
      <c r="CQ29" s="702"/>
      <c r="CR29" s="671">
        <v>8344093</v>
      </c>
      <c r="CS29" s="669"/>
      <c r="CT29" s="669"/>
      <c r="CU29" s="669"/>
      <c r="CV29" s="669"/>
      <c r="CW29" s="669"/>
      <c r="CX29" s="669"/>
      <c r="CY29" s="670"/>
      <c r="CZ29" s="672">
        <v>6.8</v>
      </c>
      <c r="DA29" s="673"/>
      <c r="DB29" s="673"/>
      <c r="DC29" s="674"/>
      <c r="DD29" s="640">
        <v>8334269</v>
      </c>
      <c r="DE29" s="669"/>
      <c r="DF29" s="669"/>
      <c r="DG29" s="669"/>
      <c r="DH29" s="669"/>
      <c r="DI29" s="669"/>
      <c r="DJ29" s="669"/>
      <c r="DK29" s="670"/>
      <c r="DL29" s="640">
        <v>8334269</v>
      </c>
      <c r="DM29" s="669"/>
      <c r="DN29" s="669"/>
      <c r="DO29" s="669"/>
      <c r="DP29" s="669"/>
      <c r="DQ29" s="669"/>
      <c r="DR29" s="669"/>
      <c r="DS29" s="669"/>
      <c r="DT29" s="669"/>
      <c r="DU29" s="669"/>
      <c r="DV29" s="670"/>
      <c r="DW29" s="672">
        <v>11.9</v>
      </c>
      <c r="DX29" s="673"/>
      <c r="DY29" s="673"/>
      <c r="DZ29" s="673"/>
      <c r="EA29" s="673"/>
      <c r="EB29" s="673"/>
      <c r="EC29" s="712"/>
    </row>
    <row r="30" spans="2:133" ht="11.25" customHeight="1" x14ac:dyDescent="0.15">
      <c r="B30" s="650" t="s">
        <v>253</v>
      </c>
      <c r="C30" s="651"/>
      <c r="D30" s="651"/>
      <c r="E30" s="651"/>
      <c r="F30" s="651"/>
      <c r="G30" s="651"/>
      <c r="H30" s="651"/>
      <c r="I30" s="651"/>
      <c r="J30" s="651"/>
      <c r="K30" s="651"/>
      <c r="L30" s="651"/>
      <c r="M30" s="651"/>
      <c r="N30" s="651"/>
      <c r="O30" s="651"/>
      <c r="P30" s="651"/>
      <c r="Q30" s="652"/>
      <c r="R30" s="671">
        <v>1184363</v>
      </c>
      <c r="S30" s="641"/>
      <c r="T30" s="641"/>
      <c r="U30" s="641"/>
      <c r="V30" s="641"/>
      <c r="W30" s="641"/>
      <c r="X30" s="641"/>
      <c r="Y30" s="642"/>
      <c r="Z30" s="690">
        <v>0.9</v>
      </c>
      <c r="AA30" s="690"/>
      <c r="AB30" s="690"/>
      <c r="AC30" s="690"/>
      <c r="AD30" s="691">
        <v>214119</v>
      </c>
      <c r="AE30" s="691"/>
      <c r="AF30" s="691"/>
      <c r="AG30" s="691"/>
      <c r="AH30" s="691"/>
      <c r="AI30" s="691"/>
      <c r="AJ30" s="691"/>
      <c r="AK30" s="691"/>
      <c r="AL30" s="672">
        <v>0.3</v>
      </c>
      <c r="AM30" s="675"/>
      <c r="AN30" s="675"/>
      <c r="AO30" s="692"/>
      <c r="AP30" s="722" t="s">
        <v>217</v>
      </c>
      <c r="AQ30" s="723"/>
      <c r="AR30" s="723"/>
      <c r="AS30" s="723"/>
      <c r="AT30" s="723"/>
      <c r="AU30" s="723"/>
      <c r="AV30" s="723"/>
      <c r="AW30" s="723"/>
      <c r="AX30" s="723"/>
      <c r="AY30" s="723"/>
      <c r="AZ30" s="723"/>
      <c r="BA30" s="723"/>
      <c r="BB30" s="723"/>
      <c r="BC30" s="723"/>
      <c r="BD30" s="723"/>
      <c r="BE30" s="723"/>
      <c r="BF30" s="724"/>
      <c r="BG30" s="722" t="s">
        <v>556</v>
      </c>
      <c r="BH30" s="739"/>
      <c r="BI30" s="739"/>
      <c r="BJ30" s="739"/>
      <c r="BK30" s="739"/>
      <c r="BL30" s="739"/>
      <c r="BM30" s="739"/>
      <c r="BN30" s="739"/>
      <c r="BO30" s="739"/>
      <c r="BP30" s="739"/>
      <c r="BQ30" s="740"/>
      <c r="BR30" s="722" t="s">
        <v>555</v>
      </c>
      <c r="BS30" s="739"/>
      <c r="BT30" s="739"/>
      <c r="BU30" s="739"/>
      <c r="BV30" s="739"/>
      <c r="BW30" s="739"/>
      <c r="BX30" s="739"/>
      <c r="BY30" s="739"/>
      <c r="BZ30" s="739"/>
      <c r="CA30" s="739"/>
      <c r="CB30" s="740"/>
      <c r="CD30" s="732"/>
      <c r="CE30" s="733"/>
      <c r="CF30" s="700" t="s">
        <v>554</v>
      </c>
      <c r="CG30" s="701"/>
      <c r="CH30" s="701"/>
      <c r="CI30" s="701"/>
      <c r="CJ30" s="701"/>
      <c r="CK30" s="701"/>
      <c r="CL30" s="701"/>
      <c r="CM30" s="701"/>
      <c r="CN30" s="701"/>
      <c r="CO30" s="701"/>
      <c r="CP30" s="701"/>
      <c r="CQ30" s="702"/>
      <c r="CR30" s="671">
        <v>8047873</v>
      </c>
      <c r="CS30" s="641"/>
      <c r="CT30" s="641"/>
      <c r="CU30" s="641"/>
      <c r="CV30" s="641"/>
      <c r="CW30" s="641"/>
      <c r="CX30" s="641"/>
      <c r="CY30" s="642"/>
      <c r="CZ30" s="672">
        <v>6.5</v>
      </c>
      <c r="DA30" s="673"/>
      <c r="DB30" s="673"/>
      <c r="DC30" s="674"/>
      <c r="DD30" s="640">
        <v>8038049</v>
      </c>
      <c r="DE30" s="641"/>
      <c r="DF30" s="641"/>
      <c r="DG30" s="641"/>
      <c r="DH30" s="641"/>
      <c r="DI30" s="641"/>
      <c r="DJ30" s="641"/>
      <c r="DK30" s="642"/>
      <c r="DL30" s="640">
        <v>8038049</v>
      </c>
      <c r="DM30" s="641"/>
      <c r="DN30" s="641"/>
      <c r="DO30" s="641"/>
      <c r="DP30" s="641"/>
      <c r="DQ30" s="641"/>
      <c r="DR30" s="641"/>
      <c r="DS30" s="641"/>
      <c r="DT30" s="641"/>
      <c r="DU30" s="641"/>
      <c r="DV30" s="642"/>
      <c r="DW30" s="672">
        <v>11.5</v>
      </c>
      <c r="DX30" s="673"/>
      <c r="DY30" s="673"/>
      <c r="DZ30" s="673"/>
      <c r="EA30" s="673"/>
      <c r="EB30" s="673"/>
      <c r="EC30" s="712"/>
    </row>
    <row r="31" spans="2:133" ht="11.25" customHeight="1" x14ac:dyDescent="0.15">
      <c r="B31" s="650" t="s">
        <v>255</v>
      </c>
      <c r="C31" s="651"/>
      <c r="D31" s="651"/>
      <c r="E31" s="651"/>
      <c r="F31" s="651"/>
      <c r="G31" s="651"/>
      <c r="H31" s="651"/>
      <c r="I31" s="651"/>
      <c r="J31" s="651"/>
      <c r="K31" s="651"/>
      <c r="L31" s="651"/>
      <c r="M31" s="651"/>
      <c r="N31" s="651"/>
      <c r="O31" s="651"/>
      <c r="P31" s="651"/>
      <c r="Q31" s="652"/>
      <c r="R31" s="671">
        <v>262923</v>
      </c>
      <c r="S31" s="641"/>
      <c r="T31" s="641"/>
      <c r="U31" s="641"/>
      <c r="V31" s="641"/>
      <c r="W31" s="641"/>
      <c r="X31" s="641"/>
      <c r="Y31" s="642"/>
      <c r="Z31" s="690">
        <v>0.2</v>
      </c>
      <c r="AA31" s="690"/>
      <c r="AB31" s="690"/>
      <c r="AC31" s="690"/>
      <c r="AD31" s="691">
        <v>625</v>
      </c>
      <c r="AE31" s="691"/>
      <c r="AF31" s="691"/>
      <c r="AG31" s="691"/>
      <c r="AH31" s="691"/>
      <c r="AI31" s="691"/>
      <c r="AJ31" s="691"/>
      <c r="AK31" s="691"/>
      <c r="AL31" s="672">
        <v>0</v>
      </c>
      <c r="AM31" s="675"/>
      <c r="AN31" s="675"/>
      <c r="AO31" s="692"/>
      <c r="AP31" s="746" t="s">
        <v>553</v>
      </c>
      <c r="AQ31" s="747"/>
      <c r="AR31" s="747"/>
      <c r="AS31" s="747"/>
      <c r="AT31" s="752" t="s">
        <v>552</v>
      </c>
      <c r="AU31" s="360"/>
      <c r="AV31" s="360"/>
      <c r="AW31" s="360"/>
      <c r="AX31" s="742" t="s">
        <v>551</v>
      </c>
      <c r="AY31" s="743"/>
      <c r="AZ31" s="743"/>
      <c r="BA31" s="743"/>
      <c r="BB31" s="743"/>
      <c r="BC31" s="743"/>
      <c r="BD31" s="743"/>
      <c r="BE31" s="743"/>
      <c r="BF31" s="744"/>
      <c r="BG31" s="745">
        <v>99.3</v>
      </c>
      <c r="BH31" s="737"/>
      <c r="BI31" s="737"/>
      <c r="BJ31" s="737"/>
      <c r="BK31" s="737"/>
      <c r="BL31" s="737"/>
      <c r="BM31" s="736">
        <v>98</v>
      </c>
      <c r="BN31" s="737"/>
      <c r="BO31" s="737"/>
      <c r="BP31" s="737"/>
      <c r="BQ31" s="738"/>
      <c r="BR31" s="745">
        <v>98.9</v>
      </c>
      <c r="BS31" s="737"/>
      <c r="BT31" s="737"/>
      <c r="BU31" s="737"/>
      <c r="BV31" s="737"/>
      <c r="BW31" s="737"/>
      <c r="BX31" s="736">
        <v>97.4</v>
      </c>
      <c r="BY31" s="737"/>
      <c r="BZ31" s="737"/>
      <c r="CA31" s="737"/>
      <c r="CB31" s="738"/>
      <c r="CD31" s="732"/>
      <c r="CE31" s="733"/>
      <c r="CF31" s="700" t="s">
        <v>550</v>
      </c>
      <c r="CG31" s="701"/>
      <c r="CH31" s="701"/>
      <c r="CI31" s="701"/>
      <c r="CJ31" s="701"/>
      <c r="CK31" s="701"/>
      <c r="CL31" s="701"/>
      <c r="CM31" s="701"/>
      <c r="CN31" s="701"/>
      <c r="CO31" s="701"/>
      <c r="CP31" s="701"/>
      <c r="CQ31" s="702"/>
      <c r="CR31" s="671">
        <v>296220</v>
      </c>
      <c r="CS31" s="669"/>
      <c r="CT31" s="669"/>
      <c r="CU31" s="669"/>
      <c r="CV31" s="669"/>
      <c r="CW31" s="669"/>
      <c r="CX31" s="669"/>
      <c r="CY31" s="670"/>
      <c r="CZ31" s="672">
        <v>0.2</v>
      </c>
      <c r="DA31" s="673"/>
      <c r="DB31" s="673"/>
      <c r="DC31" s="674"/>
      <c r="DD31" s="640">
        <v>296220</v>
      </c>
      <c r="DE31" s="669"/>
      <c r="DF31" s="669"/>
      <c r="DG31" s="669"/>
      <c r="DH31" s="669"/>
      <c r="DI31" s="669"/>
      <c r="DJ31" s="669"/>
      <c r="DK31" s="670"/>
      <c r="DL31" s="640">
        <v>296220</v>
      </c>
      <c r="DM31" s="669"/>
      <c r="DN31" s="669"/>
      <c r="DO31" s="669"/>
      <c r="DP31" s="669"/>
      <c r="DQ31" s="669"/>
      <c r="DR31" s="669"/>
      <c r="DS31" s="669"/>
      <c r="DT31" s="669"/>
      <c r="DU31" s="669"/>
      <c r="DV31" s="670"/>
      <c r="DW31" s="672">
        <v>0.4</v>
      </c>
      <c r="DX31" s="673"/>
      <c r="DY31" s="673"/>
      <c r="DZ31" s="673"/>
      <c r="EA31" s="673"/>
      <c r="EB31" s="673"/>
      <c r="EC31" s="712"/>
    </row>
    <row r="32" spans="2:133" ht="11.25" customHeight="1" x14ac:dyDescent="0.15">
      <c r="B32" s="650" t="s">
        <v>256</v>
      </c>
      <c r="C32" s="651"/>
      <c r="D32" s="651"/>
      <c r="E32" s="651"/>
      <c r="F32" s="651"/>
      <c r="G32" s="651"/>
      <c r="H32" s="651"/>
      <c r="I32" s="651"/>
      <c r="J32" s="651"/>
      <c r="K32" s="651"/>
      <c r="L32" s="651"/>
      <c r="M32" s="651"/>
      <c r="N32" s="651"/>
      <c r="O32" s="651"/>
      <c r="P32" s="651"/>
      <c r="Q32" s="652"/>
      <c r="R32" s="671">
        <v>34289513</v>
      </c>
      <c r="S32" s="641"/>
      <c r="T32" s="641"/>
      <c r="U32" s="641"/>
      <c r="V32" s="641"/>
      <c r="W32" s="641"/>
      <c r="X32" s="641"/>
      <c r="Y32" s="642"/>
      <c r="Z32" s="690">
        <v>25.5</v>
      </c>
      <c r="AA32" s="690"/>
      <c r="AB32" s="690"/>
      <c r="AC32" s="690"/>
      <c r="AD32" s="691" t="s">
        <v>430</v>
      </c>
      <c r="AE32" s="691"/>
      <c r="AF32" s="691"/>
      <c r="AG32" s="691"/>
      <c r="AH32" s="691"/>
      <c r="AI32" s="691"/>
      <c r="AJ32" s="691"/>
      <c r="AK32" s="691"/>
      <c r="AL32" s="672" t="s">
        <v>430</v>
      </c>
      <c r="AM32" s="675"/>
      <c r="AN32" s="675"/>
      <c r="AO32" s="692"/>
      <c r="AP32" s="748"/>
      <c r="AQ32" s="749"/>
      <c r="AR32" s="749"/>
      <c r="AS32" s="749"/>
      <c r="AT32" s="753"/>
      <c r="AU32" s="215" t="s">
        <v>549</v>
      </c>
      <c r="AV32" s="215"/>
      <c r="AW32" s="215"/>
      <c r="AX32" s="650" t="s">
        <v>548</v>
      </c>
      <c r="AY32" s="651"/>
      <c r="AZ32" s="651"/>
      <c r="BA32" s="651"/>
      <c r="BB32" s="651"/>
      <c r="BC32" s="651"/>
      <c r="BD32" s="651"/>
      <c r="BE32" s="651"/>
      <c r="BF32" s="652"/>
      <c r="BG32" s="755">
        <v>99.1</v>
      </c>
      <c r="BH32" s="669"/>
      <c r="BI32" s="669"/>
      <c r="BJ32" s="669"/>
      <c r="BK32" s="669"/>
      <c r="BL32" s="669"/>
      <c r="BM32" s="675">
        <v>97.5</v>
      </c>
      <c r="BN32" s="729"/>
      <c r="BO32" s="729"/>
      <c r="BP32" s="729"/>
      <c r="BQ32" s="707"/>
      <c r="BR32" s="755">
        <v>98.7</v>
      </c>
      <c r="BS32" s="669"/>
      <c r="BT32" s="669"/>
      <c r="BU32" s="669"/>
      <c r="BV32" s="669"/>
      <c r="BW32" s="669"/>
      <c r="BX32" s="675">
        <v>96.9</v>
      </c>
      <c r="BY32" s="729"/>
      <c r="BZ32" s="729"/>
      <c r="CA32" s="729"/>
      <c r="CB32" s="707"/>
      <c r="CD32" s="734"/>
      <c r="CE32" s="735"/>
      <c r="CF32" s="700" t="s">
        <v>547</v>
      </c>
      <c r="CG32" s="701"/>
      <c r="CH32" s="701"/>
      <c r="CI32" s="701"/>
      <c r="CJ32" s="701"/>
      <c r="CK32" s="701"/>
      <c r="CL32" s="701"/>
      <c r="CM32" s="701"/>
      <c r="CN32" s="701"/>
      <c r="CO32" s="701"/>
      <c r="CP32" s="701"/>
      <c r="CQ32" s="702"/>
      <c r="CR32" s="671" t="s">
        <v>430</v>
      </c>
      <c r="CS32" s="641"/>
      <c r="CT32" s="641"/>
      <c r="CU32" s="641"/>
      <c r="CV32" s="641"/>
      <c r="CW32" s="641"/>
      <c r="CX32" s="641"/>
      <c r="CY32" s="642"/>
      <c r="CZ32" s="672" t="s">
        <v>430</v>
      </c>
      <c r="DA32" s="673"/>
      <c r="DB32" s="673"/>
      <c r="DC32" s="674"/>
      <c r="DD32" s="640" t="s">
        <v>430</v>
      </c>
      <c r="DE32" s="641"/>
      <c r="DF32" s="641"/>
      <c r="DG32" s="641"/>
      <c r="DH32" s="641"/>
      <c r="DI32" s="641"/>
      <c r="DJ32" s="641"/>
      <c r="DK32" s="642"/>
      <c r="DL32" s="640" t="s">
        <v>430</v>
      </c>
      <c r="DM32" s="641"/>
      <c r="DN32" s="641"/>
      <c r="DO32" s="641"/>
      <c r="DP32" s="641"/>
      <c r="DQ32" s="641"/>
      <c r="DR32" s="641"/>
      <c r="DS32" s="641"/>
      <c r="DT32" s="641"/>
      <c r="DU32" s="641"/>
      <c r="DV32" s="642"/>
      <c r="DW32" s="672" t="s">
        <v>430</v>
      </c>
      <c r="DX32" s="673"/>
      <c r="DY32" s="673"/>
      <c r="DZ32" s="673"/>
      <c r="EA32" s="673"/>
      <c r="EB32" s="673"/>
      <c r="EC32" s="712"/>
    </row>
    <row r="33" spans="2:133" ht="11.25" customHeight="1" x14ac:dyDescent="0.15">
      <c r="B33" s="726" t="s">
        <v>257</v>
      </c>
      <c r="C33" s="727"/>
      <c r="D33" s="727"/>
      <c r="E33" s="727"/>
      <c r="F33" s="727"/>
      <c r="G33" s="727"/>
      <c r="H33" s="727"/>
      <c r="I33" s="727"/>
      <c r="J33" s="727"/>
      <c r="K33" s="727"/>
      <c r="L33" s="727"/>
      <c r="M33" s="727"/>
      <c r="N33" s="727"/>
      <c r="O33" s="727"/>
      <c r="P33" s="727"/>
      <c r="Q33" s="728"/>
      <c r="R33" s="671" t="s">
        <v>430</v>
      </c>
      <c r="S33" s="641"/>
      <c r="T33" s="641"/>
      <c r="U33" s="641"/>
      <c r="V33" s="641"/>
      <c r="W33" s="641"/>
      <c r="X33" s="641"/>
      <c r="Y33" s="642"/>
      <c r="Z33" s="690" t="s">
        <v>430</v>
      </c>
      <c r="AA33" s="690"/>
      <c r="AB33" s="690"/>
      <c r="AC33" s="690"/>
      <c r="AD33" s="691" t="s">
        <v>430</v>
      </c>
      <c r="AE33" s="691"/>
      <c r="AF33" s="691"/>
      <c r="AG33" s="691"/>
      <c r="AH33" s="691"/>
      <c r="AI33" s="691"/>
      <c r="AJ33" s="691"/>
      <c r="AK33" s="691"/>
      <c r="AL33" s="672" t="s">
        <v>430</v>
      </c>
      <c r="AM33" s="675"/>
      <c r="AN33" s="675"/>
      <c r="AO33" s="692"/>
      <c r="AP33" s="750"/>
      <c r="AQ33" s="751"/>
      <c r="AR33" s="751"/>
      <c r="AS33" s="751"/>
      <c r="AT33" s="754"/>
      <c r="AU33" s="361"/>
      <c r="AV33" s="361"/>
      <c r="AW33" s="361"/>
      <c r="AX33" s="653" t="s">
        <v>546</v>
      </c>
      <c r="AY33" s="654"/>
      <c r="AZ33" s="654"/>
      <c r="BA33" s="654"/>
      <c r="BB33" s="654"/>
      <c r="BC33" s="654"/>
      <c r="BD33" s="654"/>
      <c r="BE33" s="654"/>
      <c r="BF33" s="655"/>
      <c r="BG33" s="725">
        <v>99.5</v>
      </c>
      <c r="BH33" s="657"/>
      <c r="BI33" s="657"/>
      <c r="BJ33" s="657"/>
      <c r="BK33" s="657"/>
      <c r="BL33" s="657"/>
      <c r="BM33" s="681">
        <v>98.3</v>
      </c>
      <c r="BN33" s="657"/>
      <c r="BO33" s="657"/>
      <c r="BP33" s="657"/>
      <c r="BQ33" s="693"/>
      <c r="BR33" s="725">
        <v>99</v>
      </c>
      <c r="BS33" s="657"/>
      <c r="BT33" s="657"/>
      <c r="BU33" s="657"/>
      <c r="BV33" s="657"/>
      <c r="BW33" s="657"/>
      <c r="BX33" s="681">
        <v>97.7</v>
      </c>
      <c r="BY33" s="657"/>
      <c r="BZ33" s="657"/>
      <c r="CA33" s="657"/>
      <c r="CB33" s="693"/>
      <c r="CD33" s="700" t="s">
        <v>545</v>
      </c>
      <c r="CE33" s="701"/>
      <c r="CF33" s="701"/>
      <c r="CG33" s="701"/>
      <c r="CH33" s="701"/>
      <c r="CI33" s="701"/>
      <c r="CJ33" s="701"/>
      <c r="CK33" s="701"/>
      <c r="CL33" s="701"/>
      <c r="CM33" s="701"/>
      <c r="CN33" s="701"/>
      <c r="CO33" s="701"/>
      <c r="CP33" s="701"/>
      <c r="CQ33" s="702"/>
      <c r="CR33" s="671">
        <v>45672739</v>
      </c>
      <c r="CS33" s="669"/>
      <c r="CT33" s="669"/>
      <c r="CU33" s="669"/>
      <c r="CV33" s="669"/>
      <c r="CW33" s="669"/>
      <c r="CX33" s="669"/>
      <c r="CY33" s="670"/>
      <c r="CZ33" s="672">
        <v>37.200000000000003</v>
      </c>
      <c r="DA33" s="673"/>
      <c r="DB33" s="673"/>
      <c r="DC33" s="674"/>
      <c r="DD33" s="640">
        <v>36443494</v>
      </c>
      <c r="DE33" s="669"/>
      <c r="DF33" s="669"/>
      <c r="DG33" s="669"/>
      <c r="DH33" s="669"/>
      <c r="DI33" s="669"/>
      <c r="DJ33" s="669"/>
      <c r="DK33" s="670"/>
      <c r="DL33" s="640">
        <v>24410726</v>
      </c>
      <c r="DM33" s="669"/>
      <c r="DN33" s="669"/>
      <c r="DO33" s="669"/>
      <c r="DP33" s="669"/>
      <c r="DQ33" s="669"/>
      <c r="DR33" s="669"/>
      <c r="DS33" s="669"/>
      <c r="DT33" s="669"/>
      <c r="DU33" s="669"/>
      <c r="DV33" s="670"/>
      <c r="DW33" s="672">
        <v>34.9</v>
      </c>
      <c r="DX33" s="673"/>
      <c r="DY33" s="673"/>
      <c r="DZ33" s="673"/>
      <c r="EA33" s="673"/>
      <c r="EB33" s="673"/>
      <c r="EC33" s="712"/>
    </row>
    <row r="34" spans="2:133" ht="11.25" customHeight="1" x14ac:dyDescent="0.15">
      <c r="B34" s="650" t="s">
        <v>258</v>
      </c>
      <c r="C34" s="651"/>
      <c r="D34" s="651"/>
      <c r="E34" s="651"/>
      <c r="F34" s="651"/>
      <c r="G34" s="651"/>
      <c r="H34" s="651"/>
      <c r="I34" s="651"/>
      <c r="J34" s="651"/>
      <c r="K34" s="651"/>
      <c r="L34" s="651"/>
      <c r="M34" s="651"/>
      <c r="N34" s="651"/>
      <c r="O34" s="651"/>
      <c r="P34" s="651"/>
      <c r="Q34" s="652"/>
      <c r="R34" s="671">
        <v>7472624</v>
      </c>
      <c r="S34" s="641"/>
      <c r="T34" s="641"/>
      <c r="U34" s="641"/>
      <c r="V34" s="641"/>
      <c r="W34" s="641"/>
      <c r="X34" s="641"/>
      <c r="Y34" s="642"/>
      <c r="Z34" s="690">
        <v>5.6</v>
      </c>
      <c r="AA34" s="690"/>
      <c r="AB34" s="690"/>
      <c r="AC34" s="690"/>
      <c r="AD34" s="691" t="s">
        <v>430</v>
      </c>
      <c r="AE34" s="691"/>
      <c r="AF34" s="691"/>
      <c r="AG34" s="691"/>
      <c r="AH34" s="691"/>
      <c r="AI34" s="691"/>
      <c r="AJ34" s="691"/>
      <c r="AK34" s="691"/>
      <c r="AL34" s="672" t="s">
        <v>430</v>
      </c>
      <c r="AM34" s="675"/>
      <c r="AN34" s="675"/>
      <c r="AO34" s="692"/>
      <c r="AP34" s="211"/>
      <c r="AQ34" s="212"/>
      <c r="AR34" s="215"/>
      <c r="AS34" s="360"/>
      <c r="AT34" s="360"/>
      <c r="AU34" s="360"/>
      <c r="AV34" s="360"/>
      <c r="AW34" s="360"/>
      <c r="AX34" s="360"/>
      <c r="AY34" s="360"/>
      <c r="AZ34" s="360"/>
      <c r="BA34" s="360"/>
      <c r="BB34" s="360"/>
      <c r="BC34" s="360"/>
      <c r="BD34" s="360"/>
      <c r="BE34" s="360"/>
      <c r="BF34" s="360"/>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700" t="s">
        <v>544</v>
      </c>
      <c r="CE34" s="701"/>
      <c r="CF34" s="701"/>
      <c r="CG34" s="701"/>
      <c r="CH34" s="701"/>
      <c r="CI34" s="701"/>
      <c r="CJ34" s="701"/>
      <c r="CK34" s="701"/>
      <c r="CL34" s="701"/>
      <c r="CM34" s="701"/>
      <c r="CN34" s="701"/>
      <c r="CO34" s="701"/>
      <c r="CP34" s="701"/>
      <c r="CQ34" s="702"/>
      <c r="CR34" s="671">
        <v>19753781</v>
      </c>
      <c r="CS34" s="641"/>
      <c r="CT34" s="641"/>
      <c r="CU34" s="641"/>
      <c r="CV34" s="641"/>
      <c r="CW34" s="641"/>
      <c r="CX34" s="641"/>
      <c r="CY34" s="642"/>
      <c r="CZ34" s="672">
        <v>16.100000000000001</v>
      </c>
      <c r="DA34" s="673"/>
      <c r="DB34" s="673"/>
      <c r="DC34" s="674"/>
      <c r="DD34" s="640">
        <v>13041180</v>
      </c>
      <c r="DE34" s="641"/>
      <c r="DF34" s="641"/>
      <c r="DG34" s="641"/>
      <c r="DH34" s="641"/>
      <c r="DI34" s="641"/>
      <c r="DJ34" s="641"/>
      <c r="DK34" s="642"/>
      <c r="DL34" s="640">
        <v>10759184</v>
      </c>
      <c r="DM34" s="641"/>
      <c r="DN34" s="641"/>
      <c r="DO34" s="641"/>
      <c r="DP34" s="641"/>
      <c r="DQ34" s="641"/>
      <c r="DR34" s="641"/>
      <c r="DS34" s="641"/>
      <c r="DT34" s="641"/>
      <c r="DU34" s="641"/>
      <c r="DV34" s="642"/>
      <c r="DW34" s="672">
        <v>15.4</v>
      </c>
      <c r="DX34" s="673"/>
      <c r="DY34" s="673"/>
      <c r="DZ34" s="673"/>
      <c r="EA34" s="673"/>
      <c r="EB34" s="673"/>
      <c r="EC34" s="712"/>
    </row>
    <row r="35" spans="2:133" ht="11.25" customHeight="1" x14ac:dyDescent="0.15">
      <c r="B35" s="650" t="s">
        <v>259</v>
      </c>
      <c r="C35" s="651"/>
      <c r="D35" s="651"/>
      <c r="E35" s="651"/>
      <c r="F35" s="651"/>
      <c r="G35" s="651"/>
      <c r="H35" s="651"/>
      <c r="I35" s="651"/>
      <c r="J35" s="651"/>
      <c r="K35" s="651"/>
      <c r="L35" s="651"/>
      <c r="M35" s="651"/>
      <c r="N35" s="651"/>
      <c r="O35" s="651"/>
      <c r="P35" s="651"/>
      <c r="Q35" s="652"/>
      <c r="R35" s="671">
        <v>126808</v>
      </c>
      <c r="S35" s="641"/>
      <c r="T35" s="641"/>
      <c r="U35" s="641"/>
      <c r="V35" s="641"/>
      <c r="W35" s="641"/>
      <c r="X35" s="641"/>
      <c r="Y35" s="642"/>
      <c r="Z35" s="690">
        <v>0.1</v>
      </c>
      <c r="AA35" s="690"/>
      <c r="AB35" s="690"/>
      <c r="AC35" s="690"/>
      <c r="AD35" s="691">
        <v>60105</v>
      </c>
      <c r="AE35" s="691"/>
      <c r="AF35" s="691"/>
      <c r="AG35" s="691"/>
      <c r="AH35" s="691"/>
      <c r="AI35" s="691"/>
      <c r="AJ35" s="691"/>
      <c r="AK35" s="691"/>
      <c r="AL35" s="672">
        <v>0.1</v>
      </c>
      <c r="AM35" s="675"/>
      <c r="AN35" s="675"/>
      <c r="AO35" s="692"/>
      <c r="AP35" s="213"/>
      <c r="AQ35" s="722" t="s">
        <v>543</v>
      </c>
      <c r="AR35" s="723"/>
      <c r="AS35" s="723"/>
      <c r="AT35" s="723"/>
      <c r="AU35" s="723"/>
      <c r="AV35" s="723"/>
      <c r="AW35" s="723"/>
      <c r="AX35" s="723"/>
      <c r="AY35" s="723"/>
      <c r="AZ35" s="723"/>
      <c r="BA35" s="723"/>
      <c r="BB35" s="723"/>
      <c r="BC35" s="723"/>
      <c r="BD35" s="723"/>
      <c r="BE35" s="723"/>
      <c r="BF35" s="724"/>
      <c r="BG35" s="722" t="s">
        <v>542</v>
      </c>
      <c r="BH35" s="723"/>
      <c r="BI35" s="723"/>
      <c r="BJ35" s="723"/>
      <c r="BK35" s="723"/>
      <c r="BL35" s="723"/>
      <c r="BM35" s="723"/>
      <c r="BN35" s="723"/>
      <c r="BO35" s="723"/>
      <c r="BP35" s="723"/>
      <c r="BQ35" s="723"/>
      <c r="BR35" s="723"/>
      <c r="BS35" s="723"/>
      <c r="BT35" s="723"/>
      <c r="BU35" s="723"/>
      <c r="BV35" s="723"/>
      <c r="BW35" s="723"/>
      <c r="BX35" s="723"/>
      <c r="BY35" s="723"/>
      <c r="BZ35" s="723"/>
      <c r="CA35" s="723"/>
      <c r="CB35" s="724"/>
      <c r="CD35" s="700" t="s">
        <v>541</v>
      </c>
      <c r="CE35" s="701"/>
      <c r="CF35" s="701"/>
      <c r="CG35" s="701"/>
      <c r="CH35" s="701"/>
      <c r="CI35" s="701"/>
      <c r="CJ35" s="701"/>
      <c r="CK35" s="701"/>
      <c r="CL35" s="701"/>
      <c r="CM35" s="701"/>
      <c r="CN35" s="701"/>
      <c r="CO35" s="701"/>
      <c r="CP35" s="701"/>
      <c r="CQ35" s="702"/>
      <c r="CR35" s="671">
        <v>483434</v>
      </c>
      <c r="CS35" s="669"/>
      <c r="CT35" s="669"/>
      <c r="CU35" s="669"/>
      <c r="CV35" s="669"/>
      <c r="CW35" s="669"/>
      <c r="CX35" s="669"/>
      <c r="CY35" s="670"/>
      <c r="CZ35" s="672">
        <v>0.4</v>
      </c>
      <c r="DA35" s="673"/>
      <c r="DB35" s="673"/>
      <c r="DC35" s="674"/>
      <c r="DD35" s="640">
        <v>466971</v>
      </c>
      <c r="DE35" s="669"/>
      <c r="DF35" s="669"/>
      <c r="DG35" s="669"/>
      <c r="DH35" s="669"/>
      <c r="DI35" s="669"/>
      <c r="DJ35" s="669"/>
      <c r="DK35" s="670"/>
      <c r="DL35" s="640">
        <v>466971</v>
      </c>
      <c r="DM35" s="669"/>
      <c r="DN35" s="669"/>
      <c r="DO35" s="669"/>
      <c r="DP35" s="669"/>
      <c r="DQ35" s="669"/>
      <c r="DR35" s="669"/>
      <c r="DS35" s="669"/>
      <c r="DT35" s="669"/>
      <c r="DU35" s="669"/>
      <c r="DV35" s="670"/>
      <c r="DW35" s="672">
        <v>0.7</v>
      </c>
      <c r="DX35" s="673"/>
      <c r="DY35" s="673"/>
      <c r="DZ35" s="673"/>
      <c r="EA35" s="673"/>
      <c r="EB35" s="673"/>
      <c r="EC35" s="712"/>
    </row>
    <row r="36" spans="2:133" ht="11.25" customHeight="1" x14ac:dyDescent="0.15">
      <c r="B36" s="650" t="s">
        <v>260</v>
      </c>
      <c r="C36" s="651"/>
      <c r="D36" s="651"/>
      <c r="E36" s="651"/>
      <c r="F36" s="651"/>
      <c r="G36" s="651"/>
      <c r="H36" s="651"/>
      <c r="I36" s="651"/>
      <c r="J36" s="651"/>
      <c r="K36" s="651"/>
      <c r="L36" s="651"/>
      <c r="M36" s="651"/>
      <c r="N36" s="651"/>
      <c r="O36" s="651"/>
      <c r="P36" s="651"/>
      <c r="Q36" s="652"/>
      <c r="R36" s="671">
        <v>19825</v>
      </c>
      <c r="S36" s="641"/>
      <c r="T36" s="641"/>
      <c r="U36" s="641"/>
      <c r="V36" s="641"/>
      <c r="W36" s="641"/>
      <c r="X36" s="641"/>
      <c r="Y36" s="642"/>
      <c r="Z36" s="690">
        <v>0</v>
      </c>
      <c r="AA36" s="690"/>
      <c r="AB36" s="690"/>
      <c r="AC36" s="690"/>
      <c r="AD36" s="691" t="s">
        <v>430</v>
      </c>
      <c r="AE36" s="691"/>
      <c r="AF36" s="691"/>
      <c r="AG36" s="691"/>
      <c r="AH36" s="691"/>
      <c r="AI36" s="691"/>
      <c r="AJ36" s="691"/>
      <c r="AK36" s="691"/>
      <c r="AL36" s="672" t="s">
        <v>430</v>
      </c>
      <c r="AM36" s="675"/>
      <c r="AN36" s="675"/>
      <c r="AO36" s="692"/>
      <c r="AP36" s="213"/>
      <c r="AQ36" s="713" t="s">
        <v>251</v>
      </c>
      <c r="AR36" s="714"/>
      <c r="AS36" s="714"/>
      <c r="AT36" s="714"/>
      <c r="AU36" s="714"/>
      <c r="AV36" s="714"/>
      <c r="AW36" s="714"/>
      <c r="AX36" s="714"/>
      <c r="AY36" s="715"/>
      <c r="AZ36" s="716">
        <v>13258747</v>
      </c>
      <c r="BA36" s="717"/>
      <c r="BB36" s="717"/>
      <c r="BC36" s="717"/>
      <c r="BD36" s="717"/>
      <c r="BE36" s="717"/>
      <c r="BF36" s="718"/>
      <c r="BG36" s="719" t="s">
        <v>540</v>
      </c>
      <c r="BH36" s="720"/>
      <c r="BI36" s="720"/>
      <c r="BJ36" s="720"/>
      <c r="BK36" s="720"/>
      <c r="BL36" s="720"/>
      <c r="BM36" s="720"/>
      <c r="BN36" s="720"/>
      <c r="BO36" s="720"/>
      <c r="BP36" s="720"/>
      <c r="BQ36" s="720"/>
      <c r="BR36" s="720"/>
      <c r="BS36" s="720"/>
      <c r="BT36" s="720"/>
      <c r="BU36" s="721"/>
      <c r="BV36" s="716">
        <v>788854</v>
      </c>
      <c r="BW36" s="717"/>
      <c r="BX36" s="717"/>
      <c r="BY36" s="717"/>
      <c r="BZ36" s="717"/>
      <c r="CA36" s="717"/>
      <c r="CB36" s="718"/>
      <c r="CD36" s="700" t="s">
        <v>539</v>
      </c>
      <c r="CE36" s="701"/>
      <c r="CF36" s="701"/>
      <c r="CG36" s="701"/>
      <c r="CH36" s="701"/>
      <c r="CI36" s="701"/>
      <c r="CJ36" s="701"/>
      <c r="CK36" s="701"/>
      <c r="CL36" s="701"/>
      <c r="CM36" s="701"/>
      <c r="CN36" s="701"/>
      <c r="CO36" s="701"/>
      <c r="CP36" s="701"/>
      <c r="CQ36" s="702"/>
      <c r="CR36" s="671">
        <v>8239722</v>
      </c>
      <c r="CS36" s="641"/>
      <c r="CT36" s="641"/>
      <c r="CU36" s="641"/>
      <c r="CV36" s="641"/>
      <c r="CW36" s="641"/>
      <c r="CX36" s="641"/>
      <c r="CY36" s="642"/>
      <c r="CZ36" s="672">
        <v>6.7</v>
      </c>
      <c r="DA36" s="673"/>
      <c r="DB36" s="673"/>
      <c r="DC36" s="674"/>
      <c r="DD36" s="640">
        <v>7435657</v>
      </c>
      <c r="DE36" s="641"/>
      <c r="DF36" s="641"/>
      <c r="DG36" s="641"/>
      <c r="DH36" s="641"/>
      <c r="DI36" s="641"/>
      <c r="DJ36" s="641"/>
      <c r="DK36" s="642"/>
      <c r="DL36" s="640">
        <v>5868006</v>
      </c>
      <c r="DM36" s="641"/>
      <c r="DN36" s="641"/>
      <c r="DO36" s="641"/>
      <c r="DP36" s="641"/>
      <c r="DQ36" s="641"/>
      <c r="DR36" s="641"/>
      <c r="DS36" s="641"/>
      <c r="DT36" s="641"/>
      <c r="DU36" s="641"/>
      <c r="DV36" s="642"/>
      <c r="DW36" s="672">
        <v>8.4</v>
      </c>
      <c r="DX36" s="673"/>
      <c r="DY36" s="673"/>
      <c r="DZ36" s="673"/>
      <c r="EA36" s="673"/>
      <c r="EB36" s="673"/>
      <c r="EC36" s="712"/>
    </row>
    <row r="37" spans="2:133" ht="11.25" customHeight="1" x14ac:dyDescent="0.15">
      <c r="B37" s="650" t="s">
        <v>261</v>
      </c>
      <c r="C37" s="651"/>
      <c r="D37" s="651"/>
      <c r="E37" s="651"/>
      <c r="F37" s="651"/>
      <c r="G37" s="651"/>
      <c r="H37" s="651"/>
      <c r="I37" s="651"/>
      <c r="J37" s="651"/>
      <c r="K37" s="651"/>
      <c r="L37" s="651"/>
      <c r="M37" s="651"/>
      <c r="N37" s="651"/>
      <c r="O37" s="651"/>
      <c r="P37" s="651"/>
      <c r="Q37" s="652"/>
      <c r="R37" s="671">
        <v>4626732</v>
      </c>
      <c r="S37" s="641"/>
      <c r="T37" s="641"/>
      <c r="U37" s="641"/>
      <c r="V37" s="641"/>
      <c r="W37" s="641"/>
      <c r="X37" s="641"/>
      <c r="Y37" s="642"/>
      <c r="Z37" s="690">
        <v>3.4</v>
      </c>
      <c r="AA37" s="690"/>
      <c r="AB37" s="690"/>
      <c r="AC37" s="690"/>
      <c r="AD37" s="691" t="s">
        <v>430</v>
      </c>
      <c r="AE37" s="691"/>
      <c r="AF37" s="691"/>
      <c r="AG37" s="691"/>
      <c r="AH37" s="691"/>
      <c r="AI37" s="691"/>
      <c r="AJ37" s="691"/>
      <c r="AK37" s="691"/>
      <c r="AL37" s="672" t="s">
        <v>430</v>
      </c>
      <c r="AM37" s="675"/>
      <c r="AN37" s="675"/>
      <c r="AO37" s="692"/>
      <c r="AQ37" s="704" t="s">
        <v>538</v>
      </c>
      <c r="AR37" s="705"/>
      <c r="AS37" s="705"/>
      <c r="AT37" s="705"/>
      <c r="AU37" s="705"/>
      <c r="AV37" s="705"/>
      <c r="AW37" s="705"/>
      <c r="AX37" s="705"/>
      <c r="AY37" s="706"/>
      <c r="AZ37" s="671">
        <v>2110000</v>
      </c>
      <c r="BA37" s="641"/>
      <c r="BB37" s="641"/>
      <c r="BC37" s="641"/>
      <c r="BD37" s="669"/>
      <c r="BE37" s="669"/>
      <c r="BF37" s="707"/>
      <c r="BG37" s="700" t="s">
        <v>537</v>
      </c>
      <c r="BH37" s="701"/>
      <c r="BI37" s="701"/>
      <c r="BJ37" s="701"/>
      <c r="BK37" s="701"/>
      <c r="BL37" s="701"/>
      <c r="BM37" s="701"/>
      <c r="BN37" s="701"/>
      <c r="BO37" s="701"/>
      <c r="BP37" s="701"/>
      <c r="BQ37" s="701"/>
      <c r="BR37" s="701"/>
      <c r="BS37" s="701"/>
      <c r="BT37" s="701"/>
      <c r="BU37" s="702"/>
      <c r="BV37" s="671">
        <v>1114321</v>
      </c>
      <c r="BW37" s="641"/>
      <c r="BX37" s="641"/>
      <c r="BY37" s="641"/>
      <c r="BZ37" s="641"/>
      <c r="CA37" s="641"/>
      <c r="CB37" s="703"/>
      <c r="CD37" s="700" t="s">
        <v>536</v>
      </c>
      <c r="CE37" s="701"/>
      <c r="CF37" s="701"/>
      <c r="CG37" s="701"/>
      <c r="CH37" s="701"/>
      <c r="CI37" s="701"/>
      <c r="CJ37" s="701"/>
      <c r="CK37" s="701"/>
      <c r="CL37" s="701"/>
      <c r="CM37" s="701"/>
      <c r="CN37" s="701"/>
      <c r="CO37" s="701"/>
      <c r="CP37" s="701"/>
      <c r="CQ37" s="702"/>
      <c r="CR37" s="671">
        <v>986404</v>
      </c>
      <c r="CS37" s="669"/>
      <c r="CT37" s="669"/>
      <c r="CU37" s="669"/>
      <c r="CV37" s="669"/>
      <c r="CW37" s="669"/>
      <c r="CX37" s="669"/>
      <c r="CY37" s="670"/>
      <c r="CZ37" s="672">
        <v>0.8</v>
      </c>
      <c r="DA37" s="673"/>
      <c r="DB37" s="673"/>
      <c r="DC37" s="674"/>
      <c r="DD37" s="640">
        <v>986404</v>
      </c>
      <c r="DE37" s="669"/>
      <c r="DF37" s="669"/>
      <c r="DG37" s="669"/>
      <c r="DH37" s="669"/>
      <c r="DI37" s="669"/>
      <c r="DJ37" s="669"/>
      <c r="DK37" s="670"/>
      <c r="DL37" s="640">
        <v>892112</v>
      </c>
      <c r="DM37" s="669"/>
      <c r="DN37" s="669"/>
      <c r="DO37" s="669"/>
      <c r="DP37" s="669"/>
      <c r="DQ37" s="669"/>
      <c r="DR37" s="669"/>
      <c r="DS37" s="669"/>
      <c r="DT37" s="669"/>
      <c r="DU37" s="669"/>
      <c r="DV37" s="670"/>
      <c r="DW37" s="672">
        <v>1.3</v>
      </c>
      <c r="DX37" s="673"/>
      <c r="DY37" s="673"/>
      <c r="DZ37" s="673"/>
      <c r="EA37" s="673"/>
      <c r="EB37" s="673"/>
      <c r="EC37" s="712"/>
    </row>
    <row r="38" spans="2:133" ht="11.25" customHeight="1" x14ac:dyDescent="0.15">
      <c r="B38" s="650" t="s">
        <v>262</v>
      </c>
      <c r="C38" s="651"/>
      <c r="D38" s="651"/>
      <c r="E38" s="651"/>
      <c r="F38" s="651"/>
      <c r="G38" s="651"/>
      <c r="H38" s="651"/>
      <c r="I38" s="651"/>
      <c r="J38" s="651"/>
      <c r="K38" s="651"/>
      <c r="L38" s="651"/>
      <c r="M38" s="651"/>
      <c r="N38" s="651"/>
      <c r="O38" s="651"/>
      <c r="P38" s="651"/>
      <c r="Q38" s="652"/>
      <c r="R38" s="671">
        <v>6678595</v>
      </c>
      <c r="S38" s="641"/>
      <c r="T38" s="641"/>
      <c r="U38" s="641"/>
      <c r="V38" s="641"/>
      <c r="W38" s="641"/>
      <c r="X38" s="641"/>
      <c r="Y38" s="642"/>
      <c r="Z38" s="690">
        <v>5</v>
      </c>
      <c r="AA38" s="690"/>
      <c r="AB38" s="690"/>
      <c r="AC38" s="690"/>
      <c r="AD38" s="691" t="s">
        <v>430</v>
      </c>
      <c r="AE38" s="691"/>
      <c r="AF38" s="691"/>
      <c r="AG38" s="691"/>
      <c r="AH38" s="691"/>
      <c r="AI38" s="691"/>
      <c r="AJ38" s="691"/>
      <c r="AK38" s="691"/>
      <c r="AL38" s="672" t="s">
        <v>430</v>
      </c>
      <c r="AM38" s="675"/>
      <c r="AN38" s="675"/>
      <c r="AO38" s="692"/>
      <c r="AQ38" s="704" t="s">
        <v>535</v>
      </c>
      <c r="AR38" s="705"/>
      <c r="AS38" s="705"/>
      <c r="AT38" s="705"/>
      <c r="AU38" s="705"/>
      <c r="AV38" s="705"/>
      <c r="AW38" s="705"/>
      <c r="AX38" s="705"/>
      <c r="AY38" s="706"/>
      <c r="AZ38" s="671">
        <v>1300000</v>
      </c>
      <c r="BA38" s="641"/>
      <c r="BB38" s="641"/>
      <c r="BC38" s="641"/>
      <c r="BD38" s="669"/>
      <c r="BE38" s="669"/>
      <c r="BF38" s="707"/>
      <c r="BG38" s="700" t="s">
        <v>263</v>
      </c>
      <c r="BH38" s="701"/>
      <c r="BI38" s="701"/>
      <c r="BJ38" s="701"/>
      <c r="BK38" s="701"/>
      <c r="BL38" s="701"/>
      <c r="BM38" s="701"/>
      <c r="BN38" s="701"/>
      <c r="BO38" s="701"/>
      <c r="BP38" s="701"/>
      <c r="BQ38" s="701"/>
      <c r="BR38" s="701"/>
      <c r="BS38" s="701"/>
      <c r="BT38" s="701"/>
      <c r="BU38" s="702"/>
      <c r="BV38" s="671">
        <v>44748</v>
      </c>
      <c r="BW38" s="641"/>
      <c r="BX38" s="641"/>
      <c r="BY38" s="641"/>
      <c r="BZ38" s="641"/>
      <c r="CA38" s="641"/>
      <c r="CB38" s="703"/>
      <c r="CD38" s="700" t="s">
        <v>534</v>
      </c>
      <c r="CE38" s="701"/>
      <c r="CF38" s="701"/>
      <c r="CG38" s="701"/>
      <c r="CH38" s="701"/>
      <c r="CI38" s="701"/>
      <c r="CJ38" s="701"/>
      <c r="CK38" s="701"/>
      <c r="CL38" s="701"/>
      <c r="CM38" s="701"/>
      <c r="CN38" s="701"/>
      <c r="CO38" s="701"/>
      <c r="CP38" s="701"/>
      <c r="CQ38" s="702"/>
      <c r="CR38" s="671">
        <v>9809866</v>
      </c>
      <c r="CS38" s="641"/>
      <c r="CT38" s="641"/>
      <c r="CU38" s="641"/>
      <c r="CV38" s="641"/>
      <c r="CW38" s="641"/>
      <c r="CX38" s="641"/>
      <c r="CY38" s="642"/>
      <c r="CZ38" s="672">
        <v>8</v>
      </c>
      <c r="DA38" s="673"/>
      <c r="DB38" s="673"/>
      <c r="DC38" s="674"/>
      <c r="DD38" s="640">
        <v>8205877</v>
      </c>
      <c r="DE38" s="641"/>
      <c r="DF38" s="641"/>
      <c r="DG38" s="641"/>
      <c r="DH38" s="641"/>
      <c r="DI38" s="641"/>
      <c r="DJ38" s="641"/>
      <c r="DK38" s="642"/>
      <c r="DL38" s="640">
        <v>7316565</v>
      </c>
      <c r="DM38" s="641"/>
      <c r="DN38" s="641"/>
      <c r="DO38" s="641"/>
      <c r="DP38" s="641"/>
      <c r="DQ38" s="641"/>
      <c r="DR38" s="641"/>
      <c r="DS38" s="641"/>
      <c r="DT38" s="641"/>
      <c r="DU38" s="641"/>
      <c r="DV38" s="642"/>
      <c r="DW38" s="672">
        <v>10.4</v>
      </c>
      <c r="DX38" s="673"/>
      <c r="DY38" s="673"/>
      <c r="DZ38" s="673"/>
      <c r="EA38" s="673"/>
      <c r="EB38" s="673"/>
      <c r="EC38" s="712"/>
    </row>
    <row r="39" spans="2:133" ht="11.25" customHeight="1" x14ac:dyDescent="0.15">
      <c r="B39" s="650" t="s">
        <v>264</v>
      </c>
      <c r="C39" s="651"/>
      <c r="D39" s="651"/>
      <c r="E39" s="651"/>
      <c r="F39" s="651"/>
      <c r="G39" s="651"/>
      <c r="H39" s="651"/>
      <c r="I39" s="651"/>
      <c r="J39" s="651"/>
      <c r="K39" s="651"/>
      <c r="L39" s="651"/>
      <c r="M39" s="651"/>
      <c r="N39" s="651"/>
      <c r="O39" s="651"/>
      <c r="P39" s="651"/>
      <c r="Q39" s="652"/>
      <c r="R39" s="671">
        <v>2774457</v>
      </c>
      <c r="S39" s="641"/>
      <c r="T39" s="641"/>
      <c r="U39" s="641"/>
      <c r="V39" s="641"/>
      <c r="W39" s="641"/>
      <c r="X39" s="641"/>
      <c r="Y39" s="642"/>
      <c r="Z39" s="690">
        <v>2.1</v>
      </c>
      <c r="AA39" s="690"/>
      <c r="AB39" s="690"/>
      <c r="AC39" s="690"/>
      <c r="AD39" s="691">
        <v>72552</v>
      </c>
      <c r="AE39" s="691"/>
      <c r="AF39" s="691"/>
      <c r="AG39" s="691"/>
      <c r="AH39" s="691"/>
      <c r="AI39" s="691"/>
      <c r="AJ39" s="691"/>
      <c r="AK39" s="691"/>
      <c r="AL39" s="672">
        <v>0.1</v>
      </c>
      <c r="AM39" s="675"/>
      <c r="AN39" s="675"/>
      <c r="AO39" s="692"/>
      <c r="AQ39" s="704" t="s">
        <v>533</v>
      </c>
      <c r="AR39" s="705"/>
      <c r="AS39" s="705"/>
      <c r="AT39" s="705"/>
      <c r="AU39" s="705"/>
      <c r="AV39" s="705"/>
      <c r="AW39" s="705"/>
      <c r="AX39" s="705"/>
      <c r="AY39" s="706"/>
      <c r="AZ39" s="671">
        <v>38881</v>
      </c>
      <c r="BA39" s="641"/>
      <c r="BB39" s="641"/>
      <c r="BC39" s="641"/>
      <c r="BD39" s="669"/>
      <c r="BE39" s="669"/>
      <c r="BF39" s="707"/>
      <c r="BG39" s="700" t="s">
        <v>265</v>
      </c>
      <c r="BH39" s="701"/>
      <c r="BI39" s="701"/>
      <c r="BJ39" s="701"/>
      <c r="BK39" s="701"/>
      <c r="BL39" s="701"/>
      <c r="BM39" s="701"/>
      <c r="BN39" s="701"/>
      <c r="BO39" s="701"/>
      <c r="BP39" s="701"/>
      <c r="BQ39" s="701"/>
      <c r="BR39" s="701"/>
      <c r="BS39" s="701"/>
      <c r="BT39" s="701"/>
      <c r="BU39" s="702"/>
      <c r="BV39" s="671">
        <v>66733</v>
      </c>
      <c r="BW39" s="641"/>
      <c r="BX39" s="641"/>
      <c r="BY39" s="641"/>
      <c r="BZ39" s="641"/>
      <c r="CA39" s="641"/>
      <c r="CB39" s="703"/>
      <c r="CD39" s="700" t="s">
        <v>532</v>
      </c>
      <c r="CE39" s="701"/>
      <c r="CF39" s="701"/>
      <c r="CG39" s="701"/>
      <c r="CH39" s="701"/>
      <c r="CI39" s="701"/>
      <c r="CJ39" s="701"/>
      <c r="CK39" s="701"/>
      <c r="CL39" s="701"/>
      <c r="CM39" s="701"/>
      <c r="CN39" s="701"/>
      <c r="CO39" s="701"/>
      <c r="CP39" s="701"/>
      <c r="CQ39" s="702"/>
      <c r="CR39" s="671">
        <v>7240830</v>
      </c>
      <c r="CS39" s="669"/>
      <c r="CT39" s="669"/>
      <c r="CU39" s="669"/>
      <c r="CV39" s="669"/>
      <c r="CW39" s="669"/>
      <c r="CX39" s="669"/>
      <c r="CY39" s="670"/>
      <c r="CZ39" s="672">
        <v>5.9</v>
      </c>
      <c r="DA39" s="673"/>
      <c r="DB39" s="673"/>
      <c r="DC39" s="674"/>
      <c r="DD39" s="640">
        <v>7238357</v>
      </c>
      <c r="DE39" s="669"/>
      <c r="DF39" s="669"/>
      <c r="DG39" s="669"/>
      <c r="DH39" s="669"/>
      <c r="DI39" s="669"/>
      <c r="DJ39" s="669"/>
      <c r="DK39" s="670"/>
      <c r="DL39" s="640" t="s">
        <v>430</v>
      </c>
      <c r="DM39" s="669"/>
      <c r="DN39" s="669"/>
      <c r="DO39" s="669"/>
      <c r="DP39" s="669"/>
      <c r="DQ39" s="669"/>
      <c r="DR39" s="669"/>
      <c r="DS39" s="669"/>
      <c r="DT39" s="669"/>
      <c r="DU39" s="669"/>
      <c r="DV39" s="670"/>
      <c r="DW39" s="672" t="s">
        <v>430</v>
      </c>
      <c r="DX39" s="673"/>
      <c r="DY39" s="673"/>
      <c r="DZ39" s="673"/>
      <c r="EA39" s="673"/>
      <c r="EB39" s="673"/>
      <c r="EC39" s="712"/>
    </row>
    <row r="40" spans="2:133" ht="11.25" customHeight="1" x14ac:dyDescent="0.15">
      <c r="B40" s="650" t="s">
        <v>266</v>
      </c>
      <c r="C40" s="651"/>
      <c r="D40" s="651"/>
      <c r="E40" s="651"/>
      <c r="F40" s="651"/>
      <c r="G40" s="651"/>
      <c r="H40" s="651"/>
      <c r="I40" s="651"/>
      <c r="J40" s="651"/>
      <c r="K40" s="651"/>
      <c r="L40" s="651"/>
      <c r="M40" s="651"/>
      <c r="N40" s="651"/>
      <c r="O40" s="651"/>
      <c r="P40" s="651"/>
      <c r="Q40" s="652"/>
      <c r="R40" s="671">
        <v>10115300</v>
      </c>
      <c r="S40" s="641"/>
      <c r="T40" s="641"/>
      <c r="U40" s="641"/>
      <c r="V40" s="641"/>
      <c r="W40" s="641"/>
      <c r="X40" s="641"/>
      <c r="Y40" s="642"/>
      <c r="Z40" s="690">
        <v>7.5</v>
      </c>
      <c r="AA40" s="690"/>
      <c r="AB40" s="690"/>
      <c r="AC40" s="690"/>
      <c r="AD40" s="691" t="s">
        <v>430</v>
      </c>
      <c r="AE40" s="691"/>
      <c r="AF40" s="691"/>
      <c r="AG40" s="691"/>
      <c r="AH40" s="691"/>
      <c r="AI40" s="691"/>
      <c r="AJ40" s="691"/>
      <c r="AK40" s="691"/>
      <c r="AL40" s="672" t="s">
        <v>430</v>
      </c>
      <c r="AM40" s="675"/>
      <c r="AN40" s="675"/>
      <c r="AO40" s="692"/>
      <c r="AQ40" s="704" t="s">
        <v>531</v>
      </c>
      <c r="AR40" s="705"/>
      <c r="AS40" s="705"/>
      <c r="AT40" s="705"/>
      <c r="AU40" s="705"/>
      <c r="AV40" s="705"/>
      <c r="AW40" s="705"/>
      <c r="AX40" s="705"/>
      <c r="AY40" s="706"/>
      <c r="AZ40" s="671">
        <v>8526</v>
      </c>
      <c r="BA40" s="641"/>
      <c r="BB40" s="641"/>
      <c r="BC40" s="641"/>
      <c r="BD40" s="669"/>
      <c r="BE40" s="669"/>
      <c r="BF40" s="707"/>
      <c r="BG40" s="708" t="s">
        <v>530</v>
      </c>
      <c r="BH40" s="709"/>
      <c r="BI40" s="709"/>
      <c r="BJ40" s="709"/>
      <c r="BK40" s="709"/>
      <c r="BL40" s="354"/>
      <c r="BM40" s="701" t="s">
        <v>529</v>
      </c>
      <c r="BN40" s="701"/>
      <c r="BO40" s="701"/>
      <c r="BP40" s="701"/>
      <c r="BQ40" s="701"/>
      <c r="BR40" s="701"/>
      <c r="BS40" s="701"/>
      <c r="BT40" s="701"/>
      <c r="BU40" s="702"/>
      <c r="BV40" s="671">
        <v>104</v>
      </c>
      <c r="BW40" s="641"/>
      <c r="BX40" s="641"/>
      <c r="BY40" s="641"/>
      <c r="BZ40" s="641"/>
      <c r="CA40" s="641"/>
      <c r="CB40" s="703"/>
      <c r="CD40" s="700" t="s">
        <v>528</v>
      </c>
      <c r="CE40" s="701"/>
      <c r="CF40" s="701"/>
      <c r="CG40" s="701"/>
      <c r="CH40" s="701"/>
      <c r="CI40" s="701"/>
      <c r="CJ40" s="701"/>
      <c r="CK40" s="701"/>
      <c r="CL40" s="701"/>
      <c r="CM40" s="701"/>
      <c r="CN40" s="701"/>
      <c r="CO40" s="701"/>
      <c r="CP40" s="701"/>
      <c r="CQ40" s="702"/>
      <c r="CR40" s="671">
        <v>145106</v>
      </c>
      <c r="CS40" s="641"/>
      <c r="CT40" s="641"/>
      <c r="CU40" s="641"/>
      <c r="CV40" s="641"/>
      <c r="CW40" s="641"/>
      <c r="CX40" s="641"/>
      <c r="CY40" s="642"/>
      <c r="CZ40" s="672">
        <v>0.1</v>
      </c>
      <c r="DA40" s="673"/>
      <c r="DB40" s="673"/>
      <c r="DC40" s="674"/>
      <c r="DD40" s="640">
        <v>55452</v>
      </c>
      <c r="DE40" s="641"/>
      <c r="DF40" s="641"/>
      <c r="DG40" s="641"/>
      <c r="DH40" s="641"/>
      <c r="DI40" s="641"/>
      <c r="DJ40" s="641"/>
      <c r="DK40" s="642"/>
      <c r="DL40" s="640" t="s">
        <v>430</v>
      </c>
      <c r="DM40" s="641"/>
      <c r="DN40" s="641"/>
      <c r="DO40" s="641"/>
      <c r="DP40" s="641"/>
      <c r="DQ40" s="641"/>
      <c r="DR40" s="641"/>
      <c r="DS40" s="641"/>
      <c r="DT40" s="641"/>
      <c r="DU40" s="641"/>
      <c r="DV40" s="642"/>
      <c r="DW40" s="672" t="s">
        <v>430</v>
      </c>
      <c r="DX40" s="673"/>
      <c r="DY40" s="673"/>
      <c r="DZ40" s="673"/>
      <c r="EA40" s="673"/>
      <c r="EB40" s="673"/>
      <c r="EC40" s="712"/>
    </row>
    <row r="41" spans="2:133" ht="11.25" customHeight="1" x14ac:dyDescent="0.15">
      <c r="B41" s="650" t="s">
        <v>267</v>
      </c>
      <c r="C41" s="651"/>
      <c r="D41" s="651"/>
      <c r="E41" s="651"/>
      <c r="F41" s="651"/>
      <c r="G41" s="651"/>
      <c r="H41" s="651"/>
      <c r="I41" s="651"/>
      <c r="J41" s="651"/>
      <c r="K41" s="651"/>
      <c r="L41" s="651"/>
      <c r="M41" s="651"/>
      <c r="N41" s="651"/>
      <c r="O41" s="651"/>
      <c r="P41" s="651"/>
      <c r="Q41" s="652"/>
      <c r="R41" s="671" t="s">
        <v>430</v>
      </c>
      <c r="S41" s="641"/>
      <c r="T41" s="641"/>
      <c r="U41" s="641"/>
      <c r="V41" s="641"/>
      <c r="W41" s="641"/>
      <c r="X41" s="641"/>
      <c r="Y41" s="642"/>
      <c r="Z41" s="690" t="s">
        <v>430</v>
      </c>
      <c r="AA41" s="690"/>
      <c r="AB41" s="690"/>
      <c r="AC41" s="690"/>
      <c r="AD41" s="691" t="s">
        <v>430</v>
      </c>
      <c r="AE41" s="691"/>
      <c r="AF41" s="691"/>
      <c r="AG41" s="691"/>
      <c r="AH41" s="691"/>
      <c r="AI41" s="691"/>
      <c r="AJ41" s="691"/>
      <c r="AK41" s="691"/>
      <c r="AL41" s="672" t="s">
        <v>430</v>
      </c>
      <c r="AM41" s="675"/>
      <c r="AN41" s="675"/>
      <c r="AO41" s="692"/>
      <c r="AQ41" s="704" t="s">
        <v>527</v>
      </c>
      <c r="AR41" s="705"/>
      <c r="AS41" s="705"/>
      <c r="AT41" s="705"/>
      <c r="AU41" s="705"/>
      <c r="AV41" s="705"/>
      <c r="AW41" s="705"/>
      <c r="AX41" s="705"/>
      <c r="AY41" s="706"/>
      <c r="AZ41" s="671">
        <v>2561234</v>
      </c>
      <c r="BA41" s="641"/>
      <c r="BB41" s="641"/>
      <c r="BC41" s="641"/>
      <c r="BD41" s="669"/>
      <c r="BE41" s="669"/>
      <c r="BF41" s="707"/>
      <c r="BG41" s="708"/>
      <c r="BH41" s="709"/>
      <c r="BI41" s="709"/>
      <c r="BJ41" s="709"/>
      <c r="BK41" s="709"/>
      <c r="BL41" s="354"/>
      <c r="BM41" s="701" t="s">
        <v>256</v>
      </c>
      <c r="BN41" s="701"/>
      <c r="BO41" s="701"/>
      <c r="BP41" s="701"/>
      <c r="BQ41" s="701"/>
      <c r="BR41" s="701"/>
      <c r="BS41" s="701"/>
      <c r="BT41" s="701"/>
      <c r="BU41" s="702"/>
      <c r="BV41" s="671">
        <v>1</v>
      </c>
      <c r="BW41" s="641"/>
      <c r="BX41" s="641"/>
      <c r="BY41" s="641"/>
      <c r="BZ41" s="641"/>
      <c r="CA41" s="641"/>
      <c r="CB41" s="703"/>
      <c r="CD41" s="700" t="s">
        <v>526</v>
      </c>
      <c r="CE41" s="701"/>
      <c r="CF41" s="701"/>
      <c r="CG41" s="701"/>
      <c r="CH41" s="701"/>
      <c r="CI41" s="701"/>
      <c r="CJ41" s="701"/>
      <c r="CK41" s="701"/>
      <c r="CL41" s="701"/>
      <c r="CM41" s="701"/>
      <c r="CN41" s="701"/>
      <c r="CO41" s="701"/>
      <c r="CP41" s="701"/>
      <c r="CQ41" s="702"/>
      <c r="CR41" s="671" t="s">
        <v>430</v>
      </c>
      <c r="CS41" s="669"/>
      <c r="CT41" s="669"/>
      <c r="CU41" s="669"/>
      <c r="CV41" s="669"/>
      <c r="CW41" s="669"/>
      <c r="CX41" s="669"/>
      <c r="CY41" s="670"/>
      <c r="CZ41" s="672" t="s">
        <v>430</v>
      </c>
      <c r="DA41" s="673"/>
      <c r="DB41" s="673"/>
      <c r="DC41" s="674"/>
      <c r="DD41" s="640" t="s">
        <v>430</v>
      </c>
      <c r="DE41" s="669"/>
      <c r="DF41" s="669"/>
      <c r="DG41" s="669"/>
      <c r="DH41" s="669"/>
      <c r="DI41" s="669"/>
      <c r="DJ41" s="669"/>
      <c r="DK41" s="67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50" t="s">
        <v>525</v>
      </c>
      <c r="C42" s="651"/>
      <c r="D42" s="651"/>
      <c r="E42" s="651"/>
      <c r="F42" s="651"/>
      <c r="G42" s="651"/>
      <c r="H42" s="651"/>
      <c r="I42" s="651"/>
      <c r="J42" s="651"/>
      <c r="K42" s="651"/>
      <c r="L42" s="651"/>
      <c r="M42" s="651"/>
      <c r="N42" s="651"/>
      <c r="O42" s="651"/>
      <c r="P42" s="651"/>
      <c r="Q42" s="652"/>
      <c r="R42" s="671" t="s">
        <v>430</v>
      </c>
      <c r="S42" s="641"/>
      <c r="T42" s="641"/>
      <c r="U42" s="641"/>
      <c r="V42" s="641"/>
      <c r="W42" s="641"/>
      <c r="X42" s="641"/>
      <c r="Y42" s="642"/>
      <c r="Z42" s="690" t="s">
        <v>430</v>
      </c>
      <c r="AA42" s="690"/>
      <c r="AB42" s="690"/>
      <c r="AC42" s="690"/>
      <c r="AD42" s="691" t="s">
        <v>430</v>
      </c>
      <c r="AE42" s="691"/>
      <c r="AF42" s="691"/>
      <c r="AG42" s="691"/>
      <c r="AH42" s="691"/>
      <c r="AI42" s="691"/>
      <c r="AJ42" s="691"/>
      <c r="AK42" s="691"/>
      <c r="AL42" s="672" t="s">
        <v>430</v>
      </c>
      <c r="AM42" s="675"/>
      <c r="AN42" s="675"/>
      <c r="AO42" s="692"/>
      <c r="AQ42" s="697" t="s">
        <v>524</v>
      </c>
      <c r="AR42" s="698"/>
      <c r="AS42" s="698"/>
      <c r="AT42" s="698"/>
      <c r="AU42" s="698"/>
      <c r="AV42" s="698"/>
      <c r="AW42" s="698"/>
      <c r="AX42" s="698"/>
      <c r="AY42" s="699"/>
      <c r="AZ42" s="656">
        <v>7240106</v>
      </c>
      <c r="BA42" s="677"/>
      <c r="BB42" s="677"/>
      <c r="BC42" s="677"/>
      <c r="BD42" s="657"/>
      <c r="BE42" s="657"/>
      <c r="BF42" s="693"/>
      <c r="BG42" s="710"/>
      <c r="BH42" s="711"/>
      <c r="BI42" s="711"/>
      <c r="BJ42" s="711"/>
      <c r="BK42" s="711"/>
      <c r="BL42" s="355"/>
      <c r="BM42" s="694" t="s">
        <v>523</v>
      </c>
      <c r="BN42" s="694"/>
      <c r="BO42" s="694"/>
      <c r="BP42" s="694"/>
      <c r="BQ42" s="694"/>
      <c r="BR42" s="694"/>
      <c r="BS42" s="694"/>
      <c r="BT42" s="694"/>
      <c r="BU42" s="695"/>
      <c r="BV42" s="656">
        <v>310</v>
      </c>
      <c r="BW42" s="677"/>
      <c r="BX42" s="677"/>
      <c r="BY42" s="677"/>
      <c r="BZ42" s="677"/>
      <c r="CA42" s="677"/>
      <c r="CB42" s="696"/>
      <c r="CD42" s="650" t="s">
        <v>522</v>
      </c>
      <c r="CE42" s="651"/>
      <c r="CF42" s="651"/>
      <c r="CG42" s="651"/>
      <c r="CH42" s="651"/>
      <c r="CI42" s="651"/>
      <c r="CJ42" s="651"/>
      <c r="CK42" s="651"/>
      <c r="CL42" s="651"/>
      <c r="CM42" s="651"/>
      <c r="CN42" s="651"/>
      <c r="CO42" s="651"/>
      <c r="CP42" s="651"/>
      <c r="CQ42" s="652"/>
      <c r="CR42" s="671">
        <v>8297747</v>
      </c>
      <c r="CS42" s="669"/>
      <c r="CT42" s="669"/>
      <c r="CU42" s="669"/>
      <c r="CV42" s="669"/>
      <c r="CW42" s="669"/>
      <c r="CX42" s="669"/>
      <c r="CY42" s="670"/>
      <c r="CZ42" s="672">
        <v>6.7</v>
      </c>
      <c r="DA42" s="673"/>
      <c r="DB42" s="673"/>
      <c r="DC42" s="674"/>
      <c r="DD42" s="640">
        <v>3065392</v>
      </c>
      <c r="DE42" s="669"/>
      <c r="DF42" s="669"/>
      <c r="DG42" s="669"/>
      <c r="DH42" s="669"/>
      <c r="DI42" s="669"/>
      <c r="DJ42" s="669"/>
      <c r="DK42" s="670"/>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43" s="650" t="s">
        <v>521</v>
      </c>
      <c r="C43" s="651"/>
      <c r="D43" s="651"/>
      <c r="E43" s="651"/>
      <c r="F43" s="651"/>
      <c r="G43" s="651"/>
      <c r="H43" s="651"/>
      <c r="I43" s="651"/>
      <c r="J43" s="651"/>
      <c r="K43" s="651"/>
      <c r="L43" s="651"/>
      <c r="M43" s="651"/>
      <c r="N43" s="651"/>
      <c r="O43" s="651"/>
      <c r="P43" s="651"/>
      <c r="Q43" s="652"/>
      <c r="R43" s="671">
        <v>6200900</v>
      </c>
      <c r="S43" s="641"/>
      <c r="T43" s="641"/>
      <c r="U43" s="641"/>
      <c r="V43" s="641"/>
      <c r="W43" s="641"/>
      <c r="X43" s="641"/>
      <c r="Y43" s="642"/>
      <c r="Z43" s="690">
        <v>4.5999999999999996</v>
      </c>
      <c r="AA43" s="690"/>
      <c r="AB43" s="690"/>
      <c r="AC43" s="690"/>
      <c r="AD43" s="691" t="s">
        <v>430</v>
      </c>
      <c r="AE43" s="691"/>
      <c r="AF43" s="691"/>
      <c r="AG43" s="691"/>
      <c r="AH43" s="691"/>
      <c r="AI43" s="691"/>
      <c r="AJ43" s="691"/>
      <c r="AK43" s="691"/>
      <c r="AL43" s="672" t="s">
        <v>430</v>
      </c>
      <c r="AM43" s="675"/>
      <c r="AN43" s="675"/>
      <c r="AO43" s="692"/>
      <c r="BV43" s="359"/>
      <c r="BW43" s="359"/>
      <c r="BX43" s="359"/>
      <c r="BY43" s="359"/>
      <c r="BZ43" s="359"/>
      <c r="CA43" s="359"/>
      <c r="CB43" s="359"/>
      <c r="CD43" s="650" t="s">
        <v>520</v>
      </c>
      <c r="CE43" s="651"/>
      <c r="CF43" s="651"/>
      <c r="CG43" s="651"/>
      <c r="CH43" s="651"/>
      <c r="CI43" s="651"/>
      <c r="CJ43" s="651"/>
      <c r="CK43" s="651"/>
      <c r="CL43" s="651"/>
      <c r="CM43" s="651"/>
      <c r="CN43" s="651"/>
      <c r="CO43" s="651"/>
      <c r="CP43" s="651"/>
      <c r="CQ43" s="652"/>
      <c r="CR43" s="671">
        <v>209272</v>
      </c>
      <c r="CS43" s="669"/>
      <c r="CT43" s="669"/>
      <c r="CU43" s="669"/>
      <c r="CV43" s="669"/>
      <c r="CW43" s="669"/>
      <c r="CX43" s="669"/>
      <c r="CY43" s="670"/>
      <c r="CZ43" s="672">
        <v>0.2</v>
      </c>
      <c r="DA43" s="673"/>
      <c r="DB43" s="673"/>
      <c r="DC43" s="674"/>
      <c r="DD43" s="640">
        <v>209272</v>
      </c>
      <c r="DE43" s="669"/>
      <c r="DF43" s="669"/>
      <c r="DG43" s="669"/>
      <c r="DH43" s="669"/>
      <c r="DI43" s="669"/>
      <c r="DJ43" s="669"/>
      <c r="DK43" s="67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B44" s="653" t="s">
        <v>519</v>
      </c>
      <c r="C44" s="654"/>
      <c r="D44" s="654"/>
      <c r="E44" s="654"/>
      <c r="F44" s="654"/>
      <c r="G44" s="654"/>
      <c r="H44" s="654"/>
      <c r="I44" s="654"/>
      <c r="J44" s="654"/>
      <c r="K44" s="654"/>
      <c r="L44" s="654"/>
      <c r="M44" s="654"/>
      <c r="N44" s="654"/>
      <c r="O44" s="654"/>
      <c r="P44" s="654"/>
      <c r="Q44" s="655"/>
      <c r="R44" s="656">
        <v>134371610</v>
      </c>
      <c r="S44" s="677"/>
      <c r="T44" s="677"/>
      <c r="U44" s="677"/>
      <c r="V44" s="677"/>
      <c r="W44" s="677"/>
      <c r="X44" s="677"/>
      <c r="Y44" s="678"/>
      <c r="Z44" s="679">
        <v>100</v>
      </c>
      <c r="AA44" s="679"/>
      <c r="AB44" s="679"/>
      <c r="AC44" s="679"/>
      <c r="AD44" s="680">
        <v>63820823</v>
      </c>
      <c r="AE44" s="680"/>
      <c r="AF44" s="680"/>
      <c r="AG44" s="680"/>
      <c r="AH44" s="680"/>
      <c r="AI44" s="680"/>
      <c r="AJ44" s="680"/>
      <c r="AK44" s="680"/>
      <c r="AL44" s="659">
        <v>100</v>
      </c>
      <c r="AM44" s="681"/>
      <c r="AN44" s="681"/>
      <c r="AO44" s="682"/>
      <c r="CD44" s="683" t="s">
        <v>518</v>
      </c>
      <c r="CE44" s="684"/>
      <c r="CF44" s="650" t="s">
        <v>517</v>
      </c>
      <c r="CG44" s="651"/>
      <c r="CH44" s="651"/>
      <c r="CI44" s="651"/>
      <c r="CJ44" s="651"/>
      <c r="CK44" s="651"/>
      <c r="CL44" s="651"/>
      <c r="CM44" s="651"/>
      <c r="CN44" s="651"/>
      <c r="CO44" s="651"/>
      <c r="CP44" s="651"/>
      <c r="CQ44" s="652"/>
      <c r="CR44" s="671">
        <v>8297418</v>
      </c>
      <c r="CS44" s="641"/>
      <c r="CT44" s="641"/>
      <c r="CU44" s="641"/>
      <c r="CV44" s="641"/>
      <c r="CW44" s="641"/>
      <c r="CX44" s="641"/>
      <c r="CY44" s="642"/>
      <c r="CZ44" s="672">
        <v>6.7</v>
      </c>
      <c r="DA44" s="675"/>
      <c r="DB44" s="675"/>
      <c r="DC44" s="676"/>
      <c r="DD44" s="640">
        <v>3065063</v>
      </c>
      <c r="DE44" s="641"/>
      <c r="DF44" s="641"/>
      <c r="DG44" s="641"/>
      <c r="DH44" s="641"/>
      <c r="DI44" s="641"/>
      <c r="DJ44" s="641"/>
      <c r="DK44" s="642"/>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85"/>
      <c r="CE45" s="686"/>
      <c r="CF45" s="650" t="s">
        <v>516</v>
      </c>
      <c r="CG45" s="651"/>
      <c r="CH45" s="651"/>
      <c r="CI45" s="651"/>
      <c r="CJ45" s="651"/>
      <c r="CK45" s="651"/>
      <c r="CL45" s="651"/>
      <c r="CM45" s="651"/>
      <c r="CN45" s="651"/>
      <c r="CO45" s="651"/>
      <c r="CP45" s="651"/>
      <c r="CQ45" s="652"/>
      <c r="CR45" s="671">
        <v>2376090</v>
      </c>
      <c r="CS45" s="669"/>
      <c r="CT45" s="669"/>
      <c r="CU45" s="669"/>
      <c r="CV45" s="669"/>
      <c r="CW45" s="669"/>
      <c r="CX45" s="669"/>
      <c r="CY45" s="670"/>
      <c r="CZ45" s="672">
        <v>1.9</v>
      </c>
      <c r="DA45" s="673"/>
      <c r="DB45" s="673"/>
      <c r="DC45" s="674"/>
      <c r="DD45" s="640">
        <v>97331</v>
      </c>
      <c r="DE45" s="669"/>
      <c r="DF45" s="669"/>
      <c r="DG45" s="669"/>
      <c r="DH45" s="669"/>
      <c r="DI45" s="669"/>
      <c r="DJ45" s="669"/>
      <c r="DK45" s="67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215" t="s">
        <v>515</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CD46" s="685"/>
      <c r="CE46" s="686"/>
      <c r="CF46" s="650" t="s">
        <v>514</v>
      </c>
      <c r="CG46" s="651"/>
      <c r="CH46" s="651"/>
      <c r="CI46" s="651"/>
      <c r="CJ46" s="651"/>
      <c r="CK46" s="651"/>
      <c r="CL46" s="651"/>
      <c r="CM46" s="651"/>
      <c r="CN46" s="651"/>
      <c r="CO46" s="651"/>
      <c r="CP46" s="651"/>
      <c r="CQ46" s="652"/>
      <c r="CR46" s="671">
        <v>5798664</v>
      </c>
      <c r="CS46" s="641"/>
      <c r="CT46" s="641"/>
      <c r="CU46" s="641"/>
      <c r="CV46" s="641"/>
      <c r="CW46" s="641"/>
      <c r="CX46" s="641"/>
      <c r="CY46" s="642"/>
      <c r="CZ46" s="672">
        <v>4.7</v>
      </c>
      <c r="DA46" s="675"/>
      <c r="DB46" s="675"/>
      <c r="DC46" s="676"/>
      <c r="DD46" s="640">
        <v>2942268</v>
      </c>
      <c r="DE46" s="641"/>
      <c r="DF46" s="641"/>
      <c r="DG46" s="641"/>
      <c r="DH46" s="641"/>
      <c r="DI46" s="641"/>
      <c r="DJ46" s="641"/>
      <c r="DK46" s="642"/>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649" t="s">
        <v>513</v>
      </c>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49"/>
      <c r="AY47" s="649"/>
      <c r="AZ47" s="649"/>
      <c r="BA47" s="649"/>
      <c r="BB47" s="649"/>
      <c r="BC47" s="649"/>
      <c r="BD47" s="649"/>
      <c r="BE47" s="649"/>
      <c r="BF47" s="649"/>
      <c r="BG47" s="649"/>
      <c r="BH47" s="649"/>
      <c r="BI47" s="649"/>
      <c r="BJ47" s="649"/>
      <c r="BK47" s="649"/>
      <c r="BL47" s="649"/>
      <c r="BM47" s="649"/>
      <c r="BN47" s="649"/>
      <c r="BO47" s="649"/>
      <c r="BP47" s="649"/>
      <c r="BQ47" s="649"/>
      <c r="BR47" s="649"/>
      <c r="BS47" s="649"/>
      <c r="BT47" s="649"/>
      <c r="BU47" s="649"/>
      <c r="BV47" s="649"/>
      <c r="BW47" s="649"/>
      <c r="BX47" s="649"/>
      <c r="BY47" s="649"/>
      <c r="BZ47" s="649"/>
      <c r="CA47" s="649"/>
      <c r="CB47" s="649"/>
      <c r="CD47" s="685"/>
      <c r="CE47" s="686"/>
      <c r="CF47" s="650" t="s">
        <v>512</v>
      </c>
      <c r="CG47" s="651"/>
      <c r="CH47" s="651"/>
      <c r="CI47" s="651"/>
      <c r="CJ47" s="651"/>
      <c r="CK47" s="651"/>
      <c r="CL47" s="651"/>
      <c r="CM47" s="651"/>
      <c r="CN47" s="651"/>
      <c r="CO47" s="651"/>
      <c r="CP47" s="651"/>
      <c r="CQ47" s="652"/>
      <c r="CR47" s="671">
        <v>329</v>
      </c>
      <c r="CS47" s="669"/>
      <c r="CT47" s="669"/>
      <c r="CU47" s="669"/>
      <c r="CV47" s="669"/>
      <c r="CW47" s="669"/>
      <c r="CX47" s="669"/>
      <c r="CY47" s="670"/>
      <c r="CZ47" s="672">
        <v>0</v>
      </c>
      <c r="DA47" s="673"/>
      <c r="DB47" s="673"/>
      <c r="DC47" s="674"/>
      <c r="DD47" s="640">
        <v>329</v>
      </c>
      <c r="DE47" s="669"/>
      <c r="DF47" s="669"/>
      <c r="DG47" s="669"/>
      <c r="DH47" s="669"/>
      <c r="DI47" s="669"/>
      <c r="DJ47" s="669"/>
      <c r="DK47" s="670"/>
      <c r="DL47" s="643"/>
      <c r="DM47" s="644"/>
      <c r="DN47" s="644"/>
      <c r="DO47" s="644"/>
      <c r="DP47" s="644"/>
      <c r="DQ47" s="644"/>
      <c r="DR47" s="644"/>
      <c r="DS47" s="644"/>
      <c r="DT47" s="644"/>
      <c r="DU47" s="644"/>
      <c r="DV47" s="645"/>
      <c r="DW47" s="646"/>
      <c r="DX47" s="647"/>
      <c r="DY47" s="647"/>
      <c r="DZ47" s="647"/>
      <c r="EA47" s="647"/>
      <c r="EB47" s="647"/>
      <c r="EC47" s="648"/>
    </row>
    <row r="48" spans="2:133" ht="11.25" x14ac:dyDescent="0.15">
      <c r="B48" s="689" t="s">
        <v>511</v>
      </c>
      <c r="C48" s="689"/>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c r="CB48" s="689"/>
      <c r="CD48" s="687"/>
      <c r="CE48" s="688"/>
      <c r="CF48" s="650" t="s">
        <v>510</v>
      </c>
      <c r="CG48" s="651"/>
      <c r="CH48" s="651"/>
      <c r="CI48" s="651"/>
      <c r="CJ48" s="651"/>
      <c r="CK48" s="651"/>
      <c r="CL48" s="651"/>
      <c r="CM48" s="651"/>
      <c r="CN48" s="651"/>
      <c r="CO48" s="651"/>
      <c r="CP48" s="651"/>
      <c r="CQ48" s="652"/>
      <c r="CR48" s="671" t="s">
        <v>430</v>
      </c>
      <c r="CS48" s="641"/>
      <c r="CT48" s="641"/>
      <c r="CU48" s="641"/>
      <c r="CV48" s="641"/>
      <c r="CW48" s="641"/>
      <c r="CX48" s="641"/>
      <c r="CY48" s="642"/>
      <c r="CZ48" s="672" t="s">
        <v>430</v>
      </c>
      <c r="DA48" s="675"/>
      <c r="DB48" s="675"/>
      <c r="DC48" s="676"/>
      <c r="DD48" s="640" t="s">
        <v>430</v>
      </c>
      <c r="DE48" s="641"/>
      <c r="DF48" s="641"/>
      <c r="DG48" s="641"/>
      <c r="DH48" s="641"/>
      <c r="DI48" s="641"/>
      <c r="DJ48" s="641"/>
      <c r="DK48" s="642"/>
      <c r="DL48" s="643"/>
      <c r="DM48" s="644"/>
      <c r="DN48" s="644"/>
      <c r="DO48" s="644"/>
      <c r="DP48" s="644"/>
      <c r="DQ48" s="644"/>
      <c r="DR48" s="644"/>
      <c r="DS48" s="644"/>
      <c r="DT48" s="644"/>
      <c r="DU48" s="644"/>
      <c r="DV48" s="645"/>
      <c r="DW48" s="646"/>
      <c r="DX48" s="647"/>
      <c r="DY48" s="647"/>
      <c r="DZ48" s="647"/>
      <c r="EA48" s="647"/>
      <c r="EB48" s="647"/>
      <c r="EC48" s="648"/>
    </row>
    <row r="49" spans="2:133" ht="11.25" customHeight="1" x14ac:dyDescent="0.15">
      <c r="B49" s="357"/>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CD49" s="653" t="s">
        <v>244</v>
      </c>
      <c r="CE49" s="654"/>
      <c r="CF49" s="654"/>
      <c r="CG49" s="654"/>
      <c r="CH49" s="654"/>
      <c r="CI49" s="654"/>
      <c r="CJ49" s="654"/>
      <c r="CK49" s="654"/>
      <c r="CL49" s="654"/>
      <c r="CM49" s="654"/>
      <c r="CN49" s="654"/>
      <c r="CO49" s="654"/>
      <c r="CP49" s="654"/>
      <c r="CQ49" s="655"/>
      <c r="CR49" s="656">
        <v>122931500</v>
      </c>
      <c r="CS49" s="657"/>
      <c r="CT49" s="657"/>
      <c r="CU49" s="657"/>
      <c r="CV49" s="657"/>
      <c r="CW49" s="657"/>
      <c r="CX49" s="657"/>
      <c r="CY49" s="658"/>
      <c r="CZ49" s="659">
        <v>100</v>
      </c>
      <c r="DA49" s="660"/>
      <c r="DB49" s="660"/>
      <c r="DC49" s="661"/>
      <c r="DD49" s="662">
        <v>76028366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2:133" ht="11.25" hidden="1" x14ac:dyDescent="0.15">
      <c r="B50" s="356"/>
    </row>
  </sheetData>
  <sheetProtection algorithmName="SHA-512" hashValue="fpKOszt/5lQDzDiJksCMUUYK8wh0wQBEbYNaaGwqZtuC+4ewu9zbSzN8zLIrGh0qUA5z6oWlvYeMCrZYNrGL3A==" saltValue="o46glC0mVD3qAseEmZYeH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election activeCell="Q73" sqref="Q73:U73"/>
    </sheetView>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159" t="s">
        <v>268</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60" t="s">
        <v>269</v>
      </c>
      <c r="DK2" s="1161"/>
      <c r="DL2" s="1161"/>
      <c r="DM2" s="1161"/>
      <c r="DN2" s="1161"/>
      <c r="DO2" s="1162"/>
      <c r="DP2" s="218"/>
      <c r="DQ2" s="1160" t="s">
        <v>270</v>
      </c>
      <c r="DR2" s="1161"/>
      <c r="DS2" s="1161"/>
      <c r="DT2" s="1161"/>
      <c r="DU2" s="1161"/>
      <c r="DV2" s="1161"/>
      <c r="DW2" s="1161"/>
      <c r="DX2" s="1161"/>
      <c r="DY2" s="1161"/>
      <c r="DZ2" s="1162"/>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125" t="s">
        <v>271</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2"/>
      <c r="BA4" s="222"/>
      <c r="BB4" s="222"/>
      <c r="BC4" s="222"/>
      <c r="BD4" s="222"/>
      <c r="BE4" s="223"/>
      <c r="BF4" s="223"/>
      <c r="BG4" s="223"/>
      <c r="BH4" s="223"/>
      <c r="BI4" s="223"/>
      <c r="BJ4" s="223"/>
      <c r="BK4" s="223"/>
      <c r="BL4" s="223"/>
      <c r="BM4" s="223"/>
      <c r="BN4" s="223"/>
      <c r="BO4" s="223"/>
      <c r="BP4" s="223"/>
      <c r="BQ4" s="792" t="s">
        <v>272</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24"/>
    </row>
    <row r="5" spans="1:131" s="225" customFormat="1" ht="26.25" customHeight="1" x14ac:dyDescent="0.15">
      <c r="A5" s="1061" t="s">
        <v>273</v>
      </c>
      <c r="B5" s="1062"/>
      <c r="C5" s="1062"/>
      <c r="D5" s="1062"/>
      <c r="E5" s="1062"/>
      <c r="F5" s="1062"/>
      <c r="G5" s="1062"/>
      <c r="H5" s="1062"/>
      <c r="I5" s="1062"/>
      <c r="J5" s="1062"/>
      <c r="K5" s="1062"/>
      <c r="L5" s="1062"/>
      <c r="M5" s="1062"/>
      <c r="N5" s="1062"/>
      <c r="O5" s="1062"/>
      <c r="P5" s="1063"/>
      <c r="Q5" s="1067" t="s">
        <v>274</v>
      </c>
      <c r="R5" s="1068"/>
      <c r="S5" s="1068"/>
      <c r="T5" s="1068"/>
      <c r="U5" s="1069"/>
      <c r="V5" s="1067" t="s">
        <v>275</v>
      </c>
      <c r="W5" s="1068"/>
      <c r="X5" s="1068"/>
      <c r="Y5" s="1068"/>
      <c r="Z5" s="1069"/>
      <c r="AA5" s="1067" t="s">
        <v>276</v>
      </c>
      <c r="AB5" s="1068"/>
      <c r="AC5" s="1068"/>
      <c r="AD5" s="1068"/>
      <c r="AE5" s="1068"/>
      <c r="AF5" s="1163" t="s">
        <v>277</v>
      </c>
      <c r="AG5" s="1068"/>
      <c r="AH5" s="1068"/>
      <c r="AI5" s="1068"/>
      <c r="AJ5" s="1081"/>
      <c r="AK5" s="1068" t="s">
        <v>278</v>
      </c>
      <c r="AL5" s="1068"/>
      <c r="AM5" s="1068"/>
      <c r="AN5" s="1068"/>
      <c r="AO5" s="1069"/>
      <c r="AP5" s="1067" t="s">
        <v>279</v>
      </c>
      <c r="AQ5" s="1068"/>
      <c r="AR5" s="1068"/>
      <c r="AS5" s="1068"/>
      <c r="AT5" s="1069"/>
      <c r="AU5" s="1067" t="s">
        <v>280</v>
      </c>
      <c r="AV5" s="1068"/>
      <c r="AW5" s="1068"/>
      <c r="AX5" s="1068"/>
      <c r="AY5" s="1081"/>
      <c r="AZ5" s="222"/>
      <c r="BA5" s="222"/>
      <c r="BB5" s="222"/>
      <c r="BC5" s="222"/>
      <c r="BD5" s="222"/>
      <c r="BE5" s="223"/>
      <c r="BF5" s="223"/>
      <c r="BG5" s="223"/>
      <c r="BH5" s="223"/>
      <c r="BI5" s="223"/>
      <c r="BJ5" s="223"/>
      <c r="BK5" s="223"/>
      <c r="BL5" s="223"/>
      <c r="BM5" s="223"/>
      <c r="BN5" s="223"/>
      <c r="BO5" s="223"/>
      <c r="BP5" s="223"/>
      <c r="BQ5" s="1061" t="s">
        <v>281</v>
      </c>
      <c r="BR5" s="1062"/>
      <c r="BS5" s="1062"/>
      <c r="BT5" s="1062"/>
      <c r="BU5" s="1062"/>
      <c r="BV5" s="1062"/>
      <c r="BW5" s="1062"/>
      <c r="BX5" s="1062"/>
      <c r="BY5" s="1062"/>
      <c r="BZ5" s="1062"/>
      <c r="CA5" s="1062"/>
      <c r="CB5" s="1062"/>
      <c r="CC5" s="1062"/>
      <c r="CD5" s="1062"/>
      <c r="CE5" s="1062"/>
      <c r="CF5" s="1062"/>
      <c r="CG5" s="1063"/>
      <c r="CH5" s="1067" t="s">
        <v>282</v>
      </c>
      <c r="CI5" s="1068"/>
      <c r="CJ5" s="1068"/>
      <c r="CK5" s="1068"/>
      <c r="CL5" s="1069"/>
      <c r="CM5" s="1067" t="s">
        <v>283</v>
      </c>
      <c r="CN5" s="1068"/>
      <c r="CO5" s="1068"/>
      <c r="CP5" s="1068"/>
      <c r="CQ5" s="1069"/>
      <c r="CR5" s="1067" t="s">
        <v>284</v>
      </c>
      <c r="CS5" s="1068"/>
      <c r="CT5" s="1068"/>
      <c r="CU5" s="1068"/>
      <c r="CV5" s="1069"/>
      <c r="CW5" s="1067" t="s">
        <v>285</v>
      </c>
      <c r="CX5" s="1068"/>
      <c r="CY5" s="1068"/>
      <c r="CZ5" s="1068"/>
      <c r="DA5" s="1069"/>
      <c r="DB5" s="1067" t="s">
        <v>286</v>
      </c>
      <c r="DC5" s="1068"/>
      <c r="DD5" s="1068"/>
      <c r="DE5" s="1068"/>
      <c r="DF5" s="1069"/>
      <c r="DG5" s="1153" t="s">
        <v>287</v>
      </c>
      <c r="DH5" s="1154"/>
      <c r="DI5" s="1154"/>
      <c r="DJ5" s="1154"/>
      <c r="DK5" s="1155"/>
      <c r="DL5" s="1153" t="s">
        <v>288</v>
      </c>
      <c r="DM5" s="1154"/>
      <c r="DN5" s="1154"/>
      <c r="DO5" s="1154"/>
      <c r="DP5" s="1155"/>
      <c r="DQ5" s="1067" t="s">
        <v>289</v>
      </c>
      <c r="DR5" s="1068"/>
      <c r="DS5" s="1068"/>
      <c r="DT5" s="1068"/>
      <c r="DU5" s="1069"/>
      <c r="DV5" s="1067" t="s">
        <v>280</v>
      </c>
      <c r="DW5" s="1068"/>
      <c r="DX5" s="1068"/>
      <c r="DY5" s="1068"/>
      <c r="DZ5" s="1081"/>
      <c r="EA5" s="224"/>
    </row>
    <row r="6" spans="1:131" s="225"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4"/>
      <c r="AG6" s="1071"/>
      <c r="AH6" s="1071"/>
      <c r="AI6" s="1071"/>
      <c r="AJ6" s="1082"/>
      <c r="AK6" s="1071"/>
      <c r="AL6" s="1071"/>
      <c r="AM6" s="1071"/>
      <c r="AN6" s="1071"/>
      <c r="AO6" s="1072"/>
      <c r="AP6" s="1070"/>
      <c r="AQ6" s="1071"/>
      <c r="AR6" s="1071"/>
      <c r="AS6" s="1071"/>
      <c r="AT6" s="1072"/>
      <c r="AU6" s="1070"/>
      <c r="AV6" s="1071"/>
      <c r="AW6" s="1071"/>
      <c r="AX6" s="1071"/>
      <c r="AY6" s="1082"/>
      <c r="AZ6" s="222"/>
      <c r="BA6" s="222"/>
      <c r="BB6" s="222"/>
      <c r="BC6" s="222"/>
      <c r="BD6" s="222"/>
      <c r="BE6" s="223"/>
      <c r="BF6" s="223"/>
      <c r="BG6" s="223"/>
      <c r="BH6" s="223"/>
      <c r="BI6" s="223"/>
      <c r="BJ6" s="223"/>
      <c r="BK6" s="223"/>
      <c r="BL6" s="223"/>
      <c r="BM6" s="223"/>
      <c r="BN6" s="223"/>
      <c r="BO6" s="223"/>
      <c r="BP6" s="22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6"/>
      <c r="DH6" s="1157"/>
      <c r="DI6" s="1157"/>
      <c r="DJ6" s="1157"/>
      <c r="DK6" s="1158"/>
      <c r="DL6" s="1156"/>
      <c r="DM6" s="1157"/>
      <c r="DN6" s="1157"/>
      <c r="DO6" s="1157"/>
      <c r="DP6" s="1158"/>
      <c r="DQ6" s="1070"/>
      <c r="DR6" s="1071"/>
      <c r="DS6" s="1071"/>
      <c r="DT6" s="1071"/>
      <c r="DU6" s="1072"/>
      <c r="DV6" s="1070"/>
      <c r="DW6" s="1071"/>
      <c r="DX6" s="1071"/>
      <c r="DY6" s="1071"/>
      <c r="DZ6" s="1082"/>
      <c r="EA6" s="224"/>
    </row>
    <row r="7" spans="1:131" s="225" customFormat="1" ht="26.25" customHeight="1" thickTop="1" x14ac:dyDescent="0.15">
      <c r="A7" s="226">
        <v>1</v>
      </c>
      <c r="B7" s="1113" t="s">
        <v>290</v>
      </c>
      <c r="C7" s="1114"/>
      <c r="D7" s="1114"/>
      <c r="E7" s="1114"/>
      <c r="F7" s="1114"/>
      <c r="G7" s="1114"/>
      <c r="H7" s="1114"/>
      <c r="I7" s="1114"/>
      <c r="J7" s="1114"/>
      <c r="K7" s="1114"/>
      <c r="L7" s="1114"/>
      <c r="M7" s="1114"/>
      <c r="N7" s="1114"/>
      <c r="O7" s="1114"/>
      <c r="P7" s="1115"/>
      <c r="Q7" s="1171">
        <v>133627</v>
      </c>
      <c r="R7" s="1172"/>
      <c r="S7" s="1172"/>
      <c r="T7" s="1172"/>
      <c r="U7" s="1172"/>
      <c r="V7" s="1172">
        <v>122214</v>
      </c>
      <c r="W7" s="1172"/>
      <c r="X7" s="1172"/>
      <c r="Y7" s="1172"/>
      <c r="Z7" s="1172"/>
      <c r="AA7" s="1172">
        <v>11413</v>
      </c>
      <c r="AB7" s="1172"/>
      <c r="AC7" s="1172"/>
      <c r="AD7" s="1172"/>
      <c r="AE7" s="1173"/>
      <c r="AF7" s="1174">
        <v>11369</v>
      </c>
      <c r="AG7" s="1175"/>
      <c r="AH7" s="1175"/>
      <c r="AI7" s="1175"/>
      <c r="AJ7" s="1176"/>
      <c r="AK7" s="1177">
        <v>4630</v>
      </c>
      <c r="AL7" s="1178"/>
      <c r="AM7" s="1178"/>
      <c r="AN7" s="1178"/>
      <c r="AO7" s="1178"/>
      <c r="AP7" s="1178">
        <v>78435</v>
      </c>
      <c r="AQ7" s="1178"/>
      <c r="AR7" s="1178"/>
      <c r="AS7" s="1178"/>
      <c r="AT7" s="1178"/>
      <c r="AU7" s="1179"/>
      <c r="AV7" s="1179"/>
      <c r="AW7" s="1179"/>
      <c r="AX7" s="1179"/>
      <c r="AY7" s="1180"/>
      <c r="AZ7" s="222"/>
      <c r="BA7" s="222"/>
      <c r="BB7" s="222"/>
      <c r="BC7" s="222"/>
      <c r="BD7" s="222"/>
      <c r="BE7" s="223"/>
      <c r="BF7" s="223"/>
      <c r="BG7" s="223"/>
      <c r="BH7" s="223"/>
      <c r="BI7" s="223"/>
      <c r="BJ7" s="223"/>
      <c r="BK7" s="223"/>
      <c r="BL7" s="223"/>
      <c r="BM7" s="223"/>
      <c r="BN7" s="223"/>
      <c r="BO7" s="223"/>
      <c r="BP7" s="223"/>
      <c r="BQ7" s="226">
        <v>1</v>
      </c>
      <c r="BR7" s="227"/>
      <c r="BS7" s="1181" t="s">
        <v>504</v>
      </c>
      <c r="BT7" s="1182"/>
      <c r="BU7" s="1182"/>
      <c r="BV7" s="1182"/>
      <c r="BW7" s="1182"/>
      <c r="BX7" s="1182"/>
      <c r="BY7" s="1182"/>
      <c r="BZ7" s="1182"/>
      <c r="CA7" s="1182"/>
      <c r="CB7" s="1182"/>
      <c r="CC7" s="1182"/>
      <c r="CD7" s="1182"/>
      <c r="CE7" s="1182"/>
      <c r="CF7" s="1182"/>
      <c r="CG7" s="1183"/>
      <c r="CH7" s="1165">
        <v>5</v>
      </c>
      <c r="CI7" s="1166"/>
      <c r="CJ7" s="1166"/>
      <c r="CK7" s="1166"/>
      <c r="CL7" s="1167"/>
      <c r="CM7" s="1165">
        <v>278</v>
      </c>
      <c r="CN7" s="1166"/>
      <c r="CO7" s="1166"/>
      <c r="CP7" s="1166"/>
      <c r="CQ7" s="1167"/>
      <c r="CR7" s="1165" t="s">
        <v>430</v>
      </c>
      <c r="CS7" s="1166"/>
      <c r="CT7" s="1166"/>
      <c r="CU7" s="1166"/>
      <c r="CV7" s="1167"/>
      <c r="CW7" s="1165" t="s">
        <v>430</v>
      </c>
      <c r="CX7" s="1166"/>
      <c r="CY7" s="1166"/>
      <c r="CZ7" s="1166"/>
      <c r="DA7" s="1167"/>
      <c r="DB7" s="1165" t="s">
        <v>430</v>
      </c>
      <c r="DC7" s="1166"/>
      <c r="DD7" s="1166"/>
      <c r="DE7" s="1166"/>
      <c r="DF7" s="1167"/>
      <c r="DG7" s="1165" t="s">
        <v>430</v>
      </c>
      <c r="DH7" s="1166"/>
      <c r="DI7" s="1166"/>
      <c r="DJ7" s="1166"/>
      <c r="DK7" s="1167"/>
      <c r="DL7" s="1165" t="s">
        <v>430</v>
      </c>
      <c r="DM7" s="1166"/>
      <c r="DN7" s="1166"/>
      <c r="DO7" s="1166"/>
      <c r="DP7" s="1167"/>
      <c r="DQ7" s="1165" t="s">
        <v>430</v>
      </c>
      <c r="DR7" s="1166"/>
      <c r="DS7" s="1166"/>
      <c r="DT7" s="1166"/>
      <c r="DU7" s="1167"/>
      <c r="DV7" s="1168"/>
      <c r="DW7" s="1169"/>
      <c r="DX7" s="1169"/>
      <c r="DY7" s="1169"/>
      <c r="DZ7" s="1170"/>
      <c r="EA7" s="224"/>
    </row>
    <row r="8" spans="1:131" s="225" customFormat="1" ht="26.25" customHeight="1" x14ac:dyDescent="0.15">
      <c r="A8" s="228">
        <v>2</v>
      </c>
      <c r="B8" s="1096" t="s">
        <v>291</v>
      </c>
      <c r="C8" s="1097"/>
      <c r="D8" s="1097"/>
      <c r="E8" s="1097"/>
      <c r="F8" s="1097"/>
      <c r="G8" s="1097"/>
      <c r="H8" s="1097"/>
      <c r="I8" s="1097"/>
      <c r="J8" s="1097"/>
      <c r="K8" s="1097"/>
      <c r="L8" s="1097"/>
      <c r="M8" s="1097"/>
      <c r="N8" s="1097"/>
      <c r="O8" s="1097"/>
      <c r="P8" s="1098"/>
      <c r="Q8" s="1104">
        <v>453</v>
      </c>
      <c r="R8" s="1105"/>
      <c r="S8" s="1105"/>
      <c r="T8" s="1105"/>
      <c r="U8" s="1105"/>
      <c r="V8" s="1105">
        <v>453</v>
      </c>
      <c r="W8" s="1105"/>
      <c r="X8" s="1105"/>
      <c r="Y8" s="1105"/>
      <c r="Z8" s="1105"/>
      <c r="AA8" s="1105">
        <v>0</v>
      </c>
      <c r="AB8" s="1105"/>
      <c r="AC8" s="1105"/>
      <c r="AD8" s="1105"/>
      <c r="AE8" s="1106"/>
      <c r="AF8" s="1101">
        <v>0</v>
      </c>
      <c r="AG8" s="1102"/>
      <c r="AH8" s="1102"/>
      <c r="AI8" s="1102"/>
      <c r="AJ8" s="1103"/>
      <c r="AK8" s="1146">
        <v>3</v>
      </c>
      <c r="AL8" s="1147"/>
      <c r="AM8" s="1147"/>
      <c r="AN8" s="1147"/>
      <c r="AO8" s="1147"/>
      <c r="AP8" s="1147">
        <v>1219</v>
      </c>
      <c r="AQ8" s="1147"/>
      <c r="AR8" s="1147"/>
      <c r="AS8" s="1147"/>
      <c r="AT8" s="1147"/>
      <c r="AU8" s="1148"/>
      <c r="AV8" s="1148"/>
      <c r="AW8" s="1148"/>
      <c r="AX8" s="1148"/>
      <c r="AY8" s="1149"/>
      <c r="AZ8" s="222"/>
      <c r="BA8" s="222"/>
      <c r="BB8" s="222"/>
      <c r="BC8" s="222"/>
      <c r="BD8" s="222"/>
      <c r="BE8" s="223"/>
      <c r="BF8" s="223"/>
      <c r="BG8" s="223"/>
      <c r="BH8" s="223"/>
      <c r="BI8" s="223"/>
      <c r="BJ8" s="223"/>
      <c r="BK8" s="223"/>
      <c r="BL8" s="223"/>
      <c r="BM8" s="223"/>
      <c r="BN8" s="223"/>
      <c r="BO8" s="223"/>
      <c r="BP8" s="223"/>
      <c r="BQ8" s="228">
        <v>2</v>
      </c>
      <c r="BR8" s="229" t="s">
        <v>505</v>
      </c>
      <c r="BS8" s="1058" t="s">
        <v>506</v>
      </c>
      <c r="BT8" s="1059"/>
      <c r="BU8" s="1059"/>
      <c r="BV8" s="1059"/>
      <c r="BW8" s="1059"/>
      <c r="BX8" s="1059"/>
      <c r="BY8" s="1059"/>
      <c r="BZ8" s="1059"/>
      <c r="CA8" s="1059"/>
      <c r="CB8" s="1059"/>
      <c r="CC8" s="1059"/>
      <c r="CD8" s="1059"/>
      <c r="CE8" s="1059"/>
      <c r="CF8" s="1059"/>
      <c r="CG8" s="1080"/>
      <c r="CH8" s="1055">
        <v>14</v>
      </c>
      <c r="CI8" s="1056"/>
      <c r="CJ8" s="1056"/>
      <c r="CK8" s="1056"/>
      <c r="CL8" s="1057"/>
      <c r="CM8" s="1055">
        <v>416</v>
      </c>
      <c r="CN8" s="1056"/>
      <c r="CO8" s="1056"/>
      <c r="CP8" s="1056"/>
      <c r="CQ8" s="1057"/>
      <c r="CR8" s="1055">
        <v>5</v>
      </c>
      <c r="CS8" s="1056"/>
      <c r="CT8" s="1056"/>
      <c r="CU8" s="1056"/>
      <c r="CV8" s="1057"/>
      <c r="CW8" s="1055">
        <v>6</v>
      </c>
      <c r="CX8" s="1056"/>
      <c r="CY8" s="1056"/>
      <c r="CZ8" s="1056"/>
      <c r="DA8" s="1057"/>
      <c r="DB8" s="1055" t="s">
        <v>430</v>
      </c>
      <c r="DC8" s="1056"/>
      <c r="DD8" s="1056"/>
      <c r="DE8" s="1056"/>
      <c r="DF8" s="1057"/>
      <c r="DG8" s="1055">
        <v>4936</v>
      </c>
      <c r="DH8" s="1056"/>
      <c r="DI8" s="1056"/>
      <c r="DJ8" s="1056"/>
      <c r="DK8" s="1057"/>
      <c r="DL8" s="1055" t="s">
        <v>430</v>
      </c>
      <c r="DM8" s="1056"/>
      <c r="DN8" s="1056"/>
      <c r="DO8" s="1056"/>
      <c r="DP8" s="1057"/>
      <c r="DQ8" s="1055">
        <v>4877</v>
      </c>
      <c r="DR8" s="1056"/>
      <c r="DS8" s="1056"/>
      <c r="DT8" s="1056"/>
      <c r="DU8" s="1057"/>
      <c r="DV8" s="1150"/>
      <c r="DW8" s="1151"/>
      <c r="DX8" s="1151"/>
      <c r="DY8" s="1151"/>
      <c r="DZ8" s="1152"/>
      <c r="EA8" s="224"/>
    </row>
    <row r="9" spans="1:131" s="225" customFormat="1" ht="26.25" customHeight="1" x14ac:dyDescent="0.15">
      <c r="A9" s="228">
        <v>3</v>
      </c>
      <c r="B9" s="1096" t="s">
        <v>292</v>
      </c>
      <c r="C9" s="1097"/>
      <c r="D9" s="1097"/>
      <c r="E9" s="1097"/>
      <c r="F9" s="1097"/>
      <c r="G9" s="1097"/>
      <c r="H9" s="1097"/>
      <c r="I9" s="1097"/>
      <c r="J9" s="1097"/>
      <c r="K9" s="1097"/>
      <c r="L9" s="1097"/>
      <c r="M9" s="1097"/>
      <c r="N9" s="1097"/>
      <c r="O9" s="1097"/>
      <c r="P9" s="1098"/>
      <c r="Q9" s="1104">
        <v>1784</v>
      </c>
      <c r="R9" s="1105"/>
      <c r="S9" s="1105"/>
      <c r="T9" s="1105"/>
      <c r="U9" s="1105"/>
      <c r="V9" s="1105">
        <v>1590</v>
      </c>
      <c r="W9" s="1105"/>
      <c r="X9" s="1105"/>
      <c r="Y9" s="1105"/>
      <c r="Z9" s="1105"/>
      <c r="AA9" s="1105">
        <v>194</v>
      </c>
      <c r="AB9" s="1105"/>
      <c r="AC9" s="1105"/>
      <c r="AD9" s="1105"/>
      <c r="AE9" s="1106"/>
      <c r="AF9" s="1101">
        <v>187</v>
      </c>
      <c r="AG9" s="1102"/>
      <c r="AH9" s="1102"/>
      <c r="AI9" s="1102"/>
      <c r="AJ9" s="1103"/>
      <c r="AK9" s="1146">
        <v>640</v>
      </c>
      <c r="AL9" s="1147"/>
      <c r="AM9" s="1147"/>
      <c r="AN9" s="1147"/>
      <c r="AO9" s="1147"/>
      <c r="AP9" s="1147">
        <v>5384</v>
      </c>
      <c r="AQ9" s="1147"/>
      <c r="AR9" s="1147"/>
      <c r="AS9" s="1147"/>
      <c r="AT9" s="1147"/>
      <c r="AU9" s="1148"/>
      <c r="AV9" s="1148"/>
      <c r="AW9" s="1148"/>
      <c r="AX9" s="1148"/>
      <c r="AY9" s="1149"/>
      <c r="AZ9" s="222"/>
      <c r="BA9" s="222"/>
      <c r="BB9" s="222"/>
      <c r="BC9" s="222"/>
      <c r="BD9" s="222"/>
      <c r="BE9" s="223"/>
      <c r="BF9" s="223"/>
      <c r="BG9" s="223"/>
      <c r="BH9" s="223"/>
      <c r="BI9" s="223"/>
      <c r="BJ9" s="223"/>
      <c r="BK9" s="223"/>
      <c r="BL9" s="223"/>
      <c r="BM9" s="223"/>
      <c r="BN9" s="223"/>
      <c r="BO9" s="223"/>
      <c r="BP9" s="223"/>
      <c r="BQ9" s="228">
        <v>3</v>
      </c>
      <c r="BR9" s="229"/>
      <c r="BS9" s="1058" t="s">
        <v>507</v>
      </c>
      <c r="BT9" s="1059"/>
      <c r="BU9" s="1059"/>
      <c r="BV9" s="1059"/>
      <c r="BW9" s="1059"/>
      <c r="BX9" s="1059"/>
      <c r="BY9" s="1059"/>
      <c r="BZ9" s="1059"/>
      <c r="CA9" s="1059"/>
      <c r="CB9" s="1059"/>
      <c r="CC9" s="1059"/>
      <c r="CD9" s="1059"/>
      <c r="CE9" s="1059"/>
      <c r="CF9" s="1059"/>
      <c r="CG9" s="1080"/>
      <c r="CH9" s="1055">
        <v>11</v>
      </c>
      <c r="CI9" s="1056"/>
      <c r="CJ9" s="1056"/>
      <c r="CK9" s="1056"/>
      <c r="CL9" s="1057"/>
      <c r="CM9" s="1055">
        <v>203</v>
      </c>
      <c r="CN9" s="1056"/>
      <c r="CO9" s="1056"/>
      <c r="CP9" s="1056"/>
      <c r="CQ9" s="1057"/>
      <c r="CR9" s="1055">
        <v>159</v>
      </c>
      <c r="CS9" s="1056"/>
      <c r="CT9" s="1056"/>
      <c r="CU9" s="1056"/>
      <c r="CV9" s="1057"/>
      <c r="CW9" s="1055" t="s">
        <v>430</v>
      </c>
      <c r="CX9" s="1056"/>
      <c r="CY9" s="1056"/>
      <c r="CZ9" s="1056"/>
      <c r="DA9" s="1057"/>
      <c r="DB9" s="1055" t="s">
        <v>430</v>
      </c>
      <c r="DC9" s="1056"/>
      <c r="DD9" s="1056"/>
      <c r="DE9" s="1056"/>
      <c r="DF9" s="1057"/>
      <c r="DG9" s="1055" t="s">
        <v>430</v>
      </c>
      <c r="DH9" s="1056"/>
      <c r="DI9" s="1056"/>
      <c r="DJ9" s="1056"/>
      <c r="DK9" s="1057"/>
      <c r="DL9" s="1055" t="s">
        <v>430</v>
      </c>
      <c r="DM9" s="1056"/>
      <c r="DN9" s="1056"/>
      <c r="DO9" s="1056"/>
      <c r="DP9" s="1057"/>
      <c r="DQ9" s="1055" t="s">
        <v>430</v>
      </c>
      <c r="DR9" s="1056"/>
      <c r="DS9" s="1056"/>
      <c r="DT9" s="1056"/>
      <c r="DU9" s="1057"/>
      <c r="DV9" s="1150"/>
      <c r="DW9" s="1151"/>
      <c r="DX9" s="1151"/>
      <c r="DY9" s="1151"/>
      <c r="DZ9" s="1152"/>
      <c r="EA9" s="224"/>
    </row>
    <row r="10" spans="1:131" s="225" customFormat="1" ht="26.25" customHeight="1" x14ac:dyDescent="0.15">
      <c r="A10" s="228">
        <v>4</v>
      </c>
      <c r="B10" s="1096" t="s">
        <v>293</v>
      </c>
      <c r="C10" s="1097"/>
      <c r="D10" s="1097"/>
      <c r="E10" s="1097"/>
      <c r="F10" s="1097"/>
      <c r="G10" s="1097"/>
      <c r="H10" s="1097"/>
      <c r="I10" s="1097"/>
      <c r="J10" s="1097"/>
      <c r="K10" s="1097"/>
      <c r="L10" s="1097"/>
      <c r="M10" s="1097"/>
      <c r="N10" s="1097"/>
      <c r="O10" s="1097"/>
      <c r="P10" s="1098"/>
      <c r="Q10" s="1104">
        <v>123</v>
      </c>
      <c r="R10" s="1105"/>
      <c r="S10" s="1105"/>
      <c r="T10" s="1105"/>
      <c r="U10" s="1105"/>
      <c r="V10" s="1105">
        <v>103</v>
      </c>
      <c r="W10" s="1105"/>
      <c r="X10" s="1105"/>
      <c r="Y10" s="1105"/>
      <c r="Z10" s="1105"/>
      <c r="AA10" s="1105">
        <v>19</v>
      </c>
      <c r="AB10" s="1105"/>
      <c r="AC10" s="1105"/>
      <c r="AD10" s="1105"/>
      <c r="AE10" s="1106"/>
      <c r="AF10" s="1101" t="s">
        <v>130</v>
      </c>
      <c r="AG10" s="1102"/>
      <c r="AH10" s="1102"/>
      <c r="AI10" s="1102"/>
      <c r="AJ10" s="1103"/>
      <c r="AK10" s="1146">
        <v>15</v>
      </c>
      <c r="AL10" s="1147"/>
      <c r="AM10" s="1147"/>
      <c r="AN10" s="1147"/>
      <c r="AO10" s="1147"/>
      <c r="AP10" s="1147">
        <v>64</v>
      </c>
      <c r="AQ10" s="1147"/>
      <c r="AR10" s="1147"/>
      <c r="AS10" s="1147"/>
      <c r="AT10" s="1147"/>
      <c r="AU10" s="1148"/>
      <c r="AV10" s="1148"/>
      <c r="AW10" s="1148"/>
      <c r="AX10" s="1148"/>
      <c r="AY10" s="1149"/>
      <c r="AZ10" s="222"/>
      <c r="BA10" s="222"/>
      <c r="BB10" s="222"/>
      <c r="BC10" s="222"/>
      <c r="BD10" s="222"/>
      <c r="BE10" s="223"/>
      <c r="BF10" s="223"/>
      <c r="BG10" s="223"/>
      <c r="BH10" s="223"/>
      <c r="BI10" s="223"/>
      <c r="BJ10" s="223"/>
      <c r="BK10" s="223"/>
      <c r="BL10" s="223"/>
      <c r="BM10" s="223"/>
      <c r="BN10" s="223"/>
      <c r="BO10" s="223"/>
      <c r="BP10" s="223"/>
      <c r="BQ10" s="228">
        <v>4</v>
      </c>
      <c r="BR10" s="229"/>
      <c r="BS10" s="1058" t="s">
        <v>508</v>
      </c>
      <c r="BT10" s="1059"/>
      <c r="BU10" s="1059"/>
      <c r="BV10" s="1059"/>
      <c r="BW10" s="1059"/>
      <c r="BX10" s="1059"/>
      <c r="BY10" s="1059"/>
      <c r="BZ10" s="1059"/>
      <c r="CA10" s="1059"/>
      <c r="CB10" s="1059"/>
      <c r="CC10" s="1059"/>
      <c r="CD10" s="1059"/>
      <c r="CE10" s="1059"/>
      <c r="CF10" s="1059"/>
      <c r="CG10" s="1080"/>
      <c r="CH10" s="1055">
        <v>32</v>
      </c>
      <c r="CI10" s="1056"/>
      <c r="CJ10" s="1056"/>
      <c r="CK10" s="1056"/>
      <c r="CL10" s="1057"/>
      <c r="CM10" s="1055">
        <v>368</v>
      </c>
      <c r="CN10" s="1056"/>
      <c r="CO10" s="1056"/>
      <c r="CP10" s="1056"/>
      <c r="CQ10" s="1057"/>
      <c r="CR10" s="1055">
        <v>10</v>
      </c>
      <c r="CS10" s="1056"/>
      <c r="CT10" s="1056"/>
      <c r="CU10" s="1056"/>
      <c r="CV10" s="1057"/>
      <c r="CW10" s="1055" t="s">
        <v>430</v>
      </c>
      <c r="CX10" s="1056"/>
      <c r="CY10" s="1056"/>
      <c r="CZ10" s="1056"/>
      <c r="DA10" s="1057"/>
      <c r="DB10" s="1055">
        <v>77</v>
      </c>
      <c r="DC10" s="1056"/>
      <c r="DD10" s="1056"/>
      <c r="DE10" s="1056"/>
      <c r="DF10" s="1057"/>
      <c r="DG10" s="1055" t="s">
        <v>430</v>
      </c>
      <c r="DH10" s="1056"/>
      <c r="DI10" s="1056"/>
      <c r="DJ10" s="1056"/>
      <c r="DK10" s="1057"/>
      <c r="DL10" s="1055" t="s">
        <v>430</v>
      </c>
      <c r="DM10" s="1056"/>
      <c r="DN10" s="1056"/>
      <c r="DO10" s="1056"/>
      <c r="DP10" s="1057"/>
      <c r="DQ10" s="1055" t="s">
        <v>430</v>
      </c>
      <c r="DR10" s="1056"/>
      <c r="DS10" s="1056"/>
      <c r="DT10" s="1056"/>
      <c r="DU10" s="1057"/>
      <c r="DV10" s="1150"/>
      <c r="DW10" s="1151"/>
      <c r="DX10" s="1151"/>
      <c r="DY10" s="1151"/>
      <c r="DZ10" s="1152"/>
      <c r="EA10" s="224"/>
    </row>
    <row r="11" spans="1:131" s="225" customFormat="1" ht="26.25" customHeight="1" x14ac:dyDescent="0.15">
      <c r="A11" s="228">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2"/>
      <c r="BA11" s="222"/>
      <c r="BB11" s="222"/>
      <c r="BC11" s="222"/>
      <c r="BD11" s="222"/>
      <c r="BE11" s="223"/>
      <c r="BF11" s="223"/>
      <c r="BG11" s="223"/>
      <c r="BH11" s="223"/>
      <c r="BI11" s="223"/>
      <c r="BJ11" s="223"/>
      <c r="BK11" s="223"/>
      <c r="BL11" s="223"/>
      <c r="BM11" s="223"/>
      <c r="BN11" s="223"/>
      <c r="BO11" s="223"/>
      <c r="BP11" s="223"/>
      <c r="BQ11" s="228">
        <v>5</v>
      </c>
      <c r="BR11" s="229"/>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24"/>
    </row>
    <row r="12" spans="1:131" s="225" customFormat="1" ht="26.25" customHeight="1" x14ac:dyDescent="0.15">
      <c r="A12" s="228">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2"/>
      <c r="BA12" s="222"/>
      <c r="BB12" s="222"/>
      <c r="BC12" s="222"/>
      <c r="BD12" s="222"/>
      <c r="BE12" s="223"/>
      <c r="BF12" s="223"/>
      <c r="BG12" s="223"/>
      <c r="BH12" s="223"/>
      <c r="BI12" s="223"/>
      <c r="BJ12" s="223"/>
      <c r="BK12" s="223"/>
      <c r="BL12" s="223"/>
      <c r="BM12" s="223"/>
      <c r="BN12" s="223"/>
      <c r="BO12" s="223"/>
      <c r="BP12" s="223"/>
      <c r="BQ12" s="228">
        <v>6</v>
      </c>
      <c r="BR12" s="229"/>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24"/>
    </row>
    <row r="13" spans="1:131" s="225" customFormat="1" ht="26.25" customHeight="1" x14ac:dyDescent="0.15">
      <c r="A13" s="228">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2"/>
      <c r="BA13" s="222"/>
      <c r="BB13" s="222"/>
      <c r="BC13" s="222"/>
      <c r="BD13" s="222"/>
      <c r="BE13" s="223"/>
      <c r="BF13" s="223"/>
      <c r="BG13" s="223"/>
      <c r="BH13" s="223"/>
      <c r="BI13" s="223"/>
      <c r="BJ13" s="223"/>
      <c r="BK13" s="223"/>
      <c r="BL13" s="223"/>
      <c r="BM13" s="223"/>
      <c r="BN13" s="223"/>
      <c r="BO13" s="223"/>
      <c r="BP13" s="223"/>
      <c r="BQ13" s="228">
        <v>7</v>
      </c>
      <c r="BR13" s="229"/>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24"/>
    </row>
    <row r="14" spans="1:131" s="225" customFormat="1" ht="26.25" customHeight="1" x14ac:dyDescent="0.15">
      <c r="A14" s="228">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2"/>
      <c r="BA14" s="222"/>
      <c r="BB14" s="222"/>
      <c r="BC14" s="222"/>
      <c r="BD14" s="222"/>
      <c r="BE14" s="223"/>
      <c r="BF14" s="223"/>
      <c r="BG14" s="223"/>
      <c r="BH14" s="223"/>
      <c r="BI14" s="223"/>
      <c r="BJ14" s="223"/>
      <c r="BK14" s="223"/>
      <c r="BL14" s="223"/>
      <c r="BM14" s="223"/>
      <c r="BN14" s="223"/>
      <c r="BO14" s="223"/>
      <c r="BP14" s="223"/>
      <c r="BQ14" s="228">
        <v>8</v>
      </c>
      <c r="BR14" s="229"/>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24"/>
    </row>
    <row r="15" spans="1:131" s="225" customFormat="1" ht="26.25" customHeight="1" x14ac:dyDescent="0.15">
      <c r="A15" s="228">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2"/>
      <c r="BA15" s="222"/>
      <c r="BB15" s="222"/>
      <c r="BC15" s="222"/>
      <c r="BD15" s="222"/>
      <c r="BE15" s="223"/>
      <c r="BF15" s="223"/>
      <c r="BG15" s="223"/>
      <c r="BH15" s="223"/>
      <c r="BI15" s="223"/>
      <c r="BJ15" s="223"/>
      <c r="BK15" s="223"/>
      <c r="BL15" s="223"/>
      <c r="BM15" s="223"/>
      <c r="BN15" s="223"/>
      <c r="BO15" s="223"/>
      <c r="BP15" s="223"/>
      <c r="BQ15" s="228">
        <v>9</v>
      </c>
      <c r="BR15" s="229"/>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24"/>
    </row>
    <row r="16" spans="1:131" s="225" customFormat="1" ht="26.25" customHeight="1" x14ac:dyDescent="0.15">
      <c r="A16" s="228">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2"/>
      <c r="BA16" s="222"/>
      <c r="BB16" s="222"/>
      <c r="BC16" s="222"/>
      <c r="BD16" s="222"/>
      <c r="BE16" s="223"/>
      <c r="BF16" s="223"/>
      <c r="BG16" s="223"/>
      <c r="BH16" s="223"/>
      <c r="BI16" s="223"/>
      <c r="BJ16" s="223"/>
      <c r="BK16" s="223"/>
      <c r="BL16" s="223"/>
      <c r="BM16" s="223"/>
      <c r="BN16" s="223"/>
      <c r="BO16" s="223"/>
      <c r="BP16" s="223"/>
      <c r="BQ16" s="228">
        <v>10</v>
      </c>
      <c r="BR16" s="229"/>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24"/>
    </row>
    <row r="17" spans="1:131" s="225" customFormat="1" ht="26.25" customHeight="1" x14ac:dyDescent="0.15">
      <c r="A17" s="228">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2"/>
      <c r="BA17" s="222"/>
      <c r="BB17" s="222"/>
      <c r="BC17" s="222"/>
      <c r="BD17" s="222"/>
      <c r="BE17" s="223"/>
      <c r="BF17" s="223"/>
      <c r="BG17" s="223"/>
      <c r="BH17" s="223"/>
      <c r="BI17" s="223"/>
      <c r="BJ17" s="223"/>
      <c r="BK17" s="223"/>
      <c r="BL17" s="223"/>
      <c r="BM17" s="223"/>
      <c r="BN17" s="223"/>
      <c r="BO17" s="223"/>
      <c r="BP17" s="223"/>
      <c r="BQ17" s="228">
        <v>11</v>
      </c>
      <c r="BR17" s="229"/>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24"/>
    </row>
    <row r="18" spans="1:131" s="225" customFormat="1" ht="26.25" customHeight="1" x14ac:dyDescent="0.15">
      <c r="A18" s="228">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2"/>
      <c r="BA18" s="222"/>
      <c r="BB18" s="222"/>
      <c r="BC18" s="222"/>
      <c r="BD18" s="222"/>
      <c r="BE18" s="223"/>
      <c r="BF18" s="223"/>
      <c r="BG18" s="223"/>
      <c r="BH18" s="223"/>
      <c r="BI18" s="223"/>
      <c r="BJ18" s="223"/>
      <c r="BK18" s="223"/>
      <c r="BL18" s="223"/>
      <c r="BM18" s="223"/>
      <c r="BN18" s="223"/>
      <c r="BO18" s="223"/>
      <c r="BP18" s="223"/>
      <c r="BQ18" s="228">
        <v>12</v>
      </c>
      <c r="BR18" s="229"/>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24"/>
    </row>
    <row r="19" spans="1:131" s="225" customFormat="1" ht="26.25" customHeight="1" x14ac:dyDescent="0.15">
      <c r="A19" s="228">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2"/>
      <c r="BA19" s="222"/>
      <c r="BB19" s="222"/>
      <c r="BC19" s="222"/>
      <c r="BD19" s="222"/>
      <c r="BE19" s="223"/>
      <c r="BF19" s="223"/>
      <c r="BG19" s="223"/>
      <c r="BH19" s="223"/>
      <c r="BI19" s="223"/>
      <c r="BJ19" s="223"/>
      <c r="BK19" s="223"/>
      <c r="BL19" s="223"/>
      <c r="BM19" s="223"/>
      <c r="BN19" s="223"/>
      <c r="BO19" s="223"/>
      <c r="BP19" s="223"/>
      <c r="BQ19" s="228">
        <v>13</v>
      </c>
      <c r="BR19" s="229"/>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24"/>
    </row>
    <row r="20" spans="1:131" s="225" customFormat="1" ht="26.25" customHeight="1" x14ac:dyDescent="0.15">
      <c r="A20" s="228">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2"/>
      <c r="BA20" s="222"/>
      <c r="BB20" s="222"/>
      <c r="BC20" s="222"/>
      <c r="BD20" s="222"/>
      <c r="BE20" s="223"/>
      <c r="BF20" s="223"/>
      <c r="BG20" s="223"/>
      <c r="BH20" s="223"/>
      <c r="BI20" s="223"/>
      <c r="BJ20" s="223"/>
      <c r="BK20" s="223"/>
      <c r="BL20" s="223"/>
      <c r="BM20" s="223"/>
      <c r="BN20" s="223"/>
      <c r="BO20" s="223"/>
      <c r="BP20" s="223"/>
      <c r="BQ20" s="228">
        <v>14</v>
      </c>
      <c r="BR20" s="229"/>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24"/>
    </row>
    <row r="21" spans="1:131" s="225" customFormat="1" ht="26.25" customHeight="1" thickBot="1" x14ac:dyDescent="0.2">
      <c r="A21" s="228">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2"/>
      <c r="BA21" s="222"/>
      <c r="BB21" s="222"/>
      <c r="BC21" s="222"/>
      <c r="BD21" s="222"/>
      <c r="BE21" s="223"/>
      <c r="BF21" s="223"/>
      <c r="BG21" s="223"/>
      <c r="BH21" s="223"/>
      <c r="BI21" s="223"/>
      <c r="BJ21" s="223"/>
      <c r="BK21" s="223"/>
      <c r="BL21" s="223"/>
      <c r="BM21" s="223"/>
      <c r="BN21" s="223"/>
      <c r="BO21" s="223"/>
      <c r="BP21" s="223"/>
      <c r="BQ21" s="228">
        <v>15</v>
      </c>
      <c r="BR21" s="229"/>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24"/>
    </row>
    <row r="22" spans="1:131" s="225" customFormat="1" ht="26.25" customHeight="1" x14ac:dyDescent="0.15">
      <c r="A22" s="228">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294</v>
      </c>
      <c r="BA22" s="1094"/>
      <c r="BB22" s="1094"/>
      <c r="BC22" s="1094"/>
      <c r="BD22" s="1095"/>
      <c r="BE22" s="223"/>
      <c r="BF22" s="223"/>
      <c r="BG22" s="223"/>
      <c r="BH22" s="223"/>
      <c r="BI22" s="223"/>
      <c r="BJ22" s="223"/>
      <c r="BK22" s="223"/>
      <c r="BL22" s="223"/>
      <c r="BM22" s="223"/>
      <c r="BN22" s="223"/>
      <c r="BO22" s="223"/>
      <c r="BP22" s="223"/>
      <c r="BQ22" s="228">
        <v>16</v>
      </c>
      <c r="BR22" s="229"/>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24"/>
    </row>
    <row r="23" spans="1:131" s="225" customFormat="1" ht="26.25" customHeight="1" thickBot="1" x14ac:dyDescent="0.2">
      <c r="A23" s="230" t="s">
        <v>295</v>
      </c>
      <c r="B23" s="999" t="s">
        <v>296</v>
      </c>
      <c r="C23" s="1000"/>
      <c r="D23" s="1000"/>
      <c r="E23" s="1000"/>
      <c r="F23" s="1000"/>
      <c r="G23" s="1000"/>
      <c r="H23" s="1000"/>
      <c r="I23" s="1000"/>
      <c r="J23" s="1000"/>
      <c r="K23" s="1000"/>
      <c r="L23" s="1000"/>
      <c r="M23" s="1000"/>
      <c r="N23" s="1000"/>
      <c r="O23" s="1000"/>
      <c r="P23" s="1010"/>
      <c r="Q23" s="1133">
        <v>135074</v>
      </c>
      <c r="R23" s="1127"/>
      <c r="S23" s="1127"/>
      <c r="T23" s="1127"/>
      <c r="U23" s="1127"/>
      <c r="V23" s="1127">
        <v>123448</v>
      </c>
      <c r="W23" s="1127"/>
      <c r="X23" s="1127"/>
      <c r="Y23" s="1127"/>
      <c r="Z23" s="1127"/>
      <c r="AA23" s="1127">
        <v>11627</v>
      </c>
      <c r="AB23" s="1127"/>
      <c r="AC23" s="1127"/>
      <c r="AD23" s="1127"/>
      <c r="AE23" s="1134"/>
      <c r="AF23" s="1135">
        <v>11556</v>
      </c>
      <c r="AG23" s="1127"/>
      <c r="AH23" s="1127"/>
      <c r="AI23" s="1127"/>
      <c r="AJ23" s="1136"/>
      <c r="AK23" s="1137"/>
      <c r="AL23" s="1138"/>
      <c r="AM23" s="1138"/>
      <c r="AN23" s="1138"/>
      <c r="AO23" s="1138"/>
      <c r="AP23" s="1127">
        <v>85101</v>
      </c>
      <c r="AQ23" s="1127"/>
      <c r="AR23" s="1127"/>
      <c r="AS23" s="1127"/>
      <c r="AT23" s="1127"/>
      <c r="AU23" s="1128"/>
      <c r="AV23" s="1128"/>
      <c r="AW23" s="1128"/>
      <c r="AX23" s="1128"/>
      <c r="AY23" s="1129"/>
      <c r="AZ23" s="1130" t="s">
        <v>297</v>
      </c>
      <c r="BA23" s="1131"/>
      <c r="BB23" s="1131"/>
      <c r="BC23" s="1131"/>
      <c r="BD23" s="1132"/>
      <c r="BE23" s="223"/>
      <c r="BF23" s="223"/>
      <c r="BG23" s="223"/>
      <c r="BH23" s="223"/>
      <c r="BI23" s="223"/>
      <c r="BJ23" s="223"/>
      <c r="BK23" s="223"/>
      <c r="BL23" s="223"/>
      <c r="BM23" s="223"/>
      <c r="BN23" s="223"/>
      <c r="BO23" s="223"/>
      <c r="BP23" s="223"/>
      <c r="BQ23" s="228">
        <v>17</v>
      </c>
      <c r="BR23" s="229"/>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24"/>
    </row>
    <row r="24" spans="1:131" s="225" customFormat="1" ht="26.25" customHeight="1" x14ac:dyDescent="0.15">
      <c r="A24" s="1126" t="s">
        <v>298</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2"/>
      <c r="BA24" s="222"/>
      <c r="BB24" s="222"/>
      <c r="BC24" s="222"/>
      <c r="BD24" s="222"/>
      <c r="BE24" s="223"/>
      <c r="BF24" s="223"/>
      <c r="BG24" s="223"/>
      <c r="BH24" s="223"/>
      <c r="BI24" s="223"/>
      <c r="BJ24" s="223"/>
      <c r="BK24" s="223"/>
      <c r="BL24" s="223"/>
      <c r="BM24" s="223"/>
      <c r="BN24" s="223"/>
      <c r="BO24" s="223"/>
      <c r="BP24" s="223"/>
      <c r="BQ24" s="228">
        <v>18</v>
      </c>
      <c r="BR24" s="229"/>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24"/>
    </row>
    <row r="25" spans="1:131" ht="26.25" customHeight="1" thickBot="1" x14ac:dyDescent="0.2">
      <c r="A25" s="1125" t="s">
        <v>299</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2"/>
      <c r="BK25" s="222"/>
      <c r="BL25" s="222"/>
      <c r="BM25" s="222"/>
      <c r="BN25" s="222"/>
      <c r="BO25" s="231"/>
      <c r="BP25" s="231"/>
      <c r="BQ25" s="228">
        <v>19</v>
      </c>
      <c r="BR25" s="229"/>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0"/>
    </row>
    <row r="26" spans="1:131" ht="26.25" customHeight="1" x14ac:dyDescent="0.15">
      <c r="A26" s="1061" t="s">
        <v>273</v>
      </c>
      <c r="B26" s="1062"/>
      <c r="C26" s="1062"/>
      <c r="D26" s="1062"/>
      <c r="E26" s="1062"/>
      <c r="F26" s="1062"/>
      <c r="G26" s="1062"/>
      <c r="H26" s="1062"/>
      <c r="I26" s="1062"/>
      <c r="J26" s="1062"/>
      <c r="K26" s="1062"/>
      <c r="L26" s="1062"/>
      <c r="M26" s="1062"/>
      <c r="N26" s="1062"/>
      <c r="O26" s="1062"/>
      <c r="P26" s="1063"/>
      <c r="Q26" s="1067" t="s">
        <v>300</v>
      </c>
      <c r="R26" s="1068"/>
      <c r="S26" s="1068"/>
      <c r="T26" s="1068"/>
      <c r="U26" s="1069"/>
      <c r="V26" s="1067" t="s">
        <v>301</v>
      </c>
      <c r="W26" s="1068"/>
      <c r="X26" s="1068"/>
      <c r="Y26" s="1068"/>
      <c r="Z26" s="1069"/>
      <c r="AA26" s="1067" t="s">
        <v>302</v>
      </c>
      <c r="AB26" s="1068"/>
      <c r="AC26" s="1068"/>
      <c r="AD26" s="1068"/>
      <c r="AE26" s="1068"/>
      <c r="AF26" s="1121" t="s">
        <v>303</v>
      </c>
      <c r="AG26" s="1074"/>
      <c r="AH26" s="1074"/>
      <c r="AI26" s="1074"/>
      <c r="AJ26" s="1122"/>
      <c r="AK26" s="1068" t="s">
        <v>304</v>
      </c>
      <c r="AL26" s="1068"/>
      <c r="AM26" s="1068"/>
      <c r="AN26" s="1068"/>
      <c r="AO26" s="1069"/>
      <c r="AP26" s="1067" t="s">
        <v>305</v>
      </c>
      <c r="AQ26" s="1068"/>
      <c r="AR26" s="1068"/>
      <c r="AS26" s="1068"/>
      <c r="AT26" s="1069"/>
      <c r="AU26" s="1067" t="s">
        <v>306</v>
      </c>
      <c r="AV26" s="1068"/>
      <c r="AW26" s="1068"/>
      <c r="AX26" s="1068"/>
      <c r="AY26" s="1069"/>
      <c r="AZ26" s="1067" t="s">
        <v>307</v>
      </c>
      <c r="BA26" s="1068"/>
      <c r="BB26" s="1068"/>
      <c r="BC26" s="1068"/>
      <c r="BD26" s="1069"/>
      <c r="BE26" s="1067" t="s">
        <v>280</v>
      </c>
      <c r="BF26" s="1068"/>
      <c r="BG26" s="1068"/>
      <c r="BH26" s="1068"/>
      <c r="BI26" s="1081"/>
      <c r="BJ26" s="222"/>
      <c r="BK26" s="222"/>
      <c r="BL26" s="222"/>
      <c r="BM26" s="222"/>
      <c r="BN26" s="222"/>
      <c r="BO26" s="231"/>
      <c r="BP26" s="231"/>
      <c r="BQ26" s="228">
        <v>20</v>
      </c>
      <c r="BR26" s="229"/>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0"/>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2"/>
      <c r="BK27" s="222"/>
      <c r="BL27" s="222"/>
      <c r="BM27" s="222"/>
      <c r="BN27" s="222"/>
      <c r="BO27" s="231"/>
      <c r="BP27" s="231"/>
      <c r="BQ27" s="228">
        <v>21</v>
      </c>
      <c r="BR27" s="229"/>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0"/>
    </row>
    <row r="28" spans="1:131" ht="26.25" customHeight="1" thickTop="1" x14ac:dyDescent="0.15">
      <c r="A28" s="232">
        <v>1</v>
      </c>
      <c r="B28" s="1113" t="s">
        <v>308</v>
      </c>
      <c r="C28" s="1114"/>
      <c r="D28" s="1114"/>
      <c r="E28" s="1114"/>
      <c r="F28" s="1114"/>
      <c r="G28" s="1114"/>
      <c r="H28" s="1114"/>
      <c r="I28" s="1114"/>
      <c r="J28" s="1114"/>
      <c r="K28" s="1114"/>
      <c r="L28" s="1114"/>
      <c r="M28" s="1114"/>
      <c r="N28" s="1114"/>
      <c r="O28" s="1114"/>
      <c r="P28" s="1115"/>
      <c r="Q28" s="1116">
        <v>31475</v>
      </c>
      <c r="R28" s="1117"/>
      <c r="S28" s="1117"/>
      <c r="T28" s="1117"/>
      <c r="U28" s="1117"/>
      <c r="V28" s="1117">
        <v>30686</v>
      </c>
      <c r="W28" s="1117"/>
      <c r="X28" s="1117"/>
      <c r="Y28" s="1117"/>
      <c r="Z28" s="1117"/>
      <c r="AA28" s="1117">
        <v>789</v>
      </c>
      <c r="AB28" s="1117"/>
      <c r="AC28" s="1117"/>
      <c r="AD28" s="1117"/>
      <c r="AE28" s="1118"/>
      <c r="AF28" s="1119">
        <v>789</v>
      </c>
      <c r="AG28" s="1117"/>
      <c r="AH28" s="1117"/>
      <c r="AI28" s="1117"/>
      <c r="AJ28" s="1120"/>
      <c r="AK28" s="1108">
        <v>2561</v>
      </c>
      <c r="AL28" s="1109"/>
      <c r="AM28" s="1109"/>
      <c r="AN28" s="1109"/>
      <c r="AO28" s="1109"/>
      <c r="AP28" s="1109" t="s">
        <v>430</v>
      </c>
      <c r="AQ28" s="1109"/>
      <c r="AR28" s="1109"/>
      <c r="AS28" s="1109"/>
      <c r="AT28" s="1109"/>
      <c r="AU28" s="1109" t="s">
        <v>430</v>
      </c>
      <c r="AV28" s="1109"/>
      <c r="AW28" s="1109"/>
      <c r="AX28" s="1109"/>
      <c r="AY28" s="1109"/>
      <c r="AZ28" s="1110" t="s">
        <v>430</v>
      </c>
      <c r="BA28" s="1110"/>
      <c r="BB28" s="1110"/>
      <c r="BC28" s="1110"/>
      <c r="BD28" s="1110"/>
      <c r="BE28" s="1111"/>
      <c r="BF28" s="1111"/>
      <c r="BG28" s="1111"/>
      <c r="BH28" s="1111"/>
      <c r="BI28" s="1112"/>
      <c r="BJ28" s="222"/>
      <c r="BK28" s="222"/>
      <c r="BL28" s="222"/>
      <c r="BM28" s="222"/>
      <c r="BN28" s="222"/>
      <c r="BO28" s="231"/>
      <c r="BP28" s="231"/>
      <c r="BQ28" s="228">
        <v>22</v>
      </c>
      <c r="BR28" s="229"/>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0"/>
    </row>
    <row r="29" spans="1:131" ht="26.25" customHeight="1" x14ac:dyDescent="0.15">
      <c r="A29" s="232">
        <v>2</v>
      </c>
      <c r="B29" s="1096" t="s">
        <v>309</v>
      </c>
      <c r="C29" s="1097"/>
      <c r="D29" s="1097"/>
      <c r="E29" s="1097"/>
      <c r="F29" s="1097"/>
      <c r="G29" s="1097"/>
      <c r="H29" s="1097"/>
      <c r="I29" s="1097"/>
      <c r="J29" s="1097"/>
      <c r="K29" s="1097"/>
      <c r="L29" s="1097"/>
      <c r="M29" s="1097"/>
      <c r="N29" s="1097"/>
      <c r="O29" s="1097"/>
      <c r="P29" s="1098"/>
      <c r="Q29" s="1104">
        <v>4106</v>
      </c>
      <c r="R29" s="1105"/>
      <c r="S29" s="1105"/>
      <c r="T29" s="1105"/>
      <c r="U29" s="1105"/>
      <c r="V29" s="1105">
        <v>4064</v>
      </c>
      <c r="W29" s="1105"/>
      <c r="X29" s="1105"/>
      <c r="Y29" s="1105"/>
      <c r="Z29" s="1105"/>
      <c r="AA29" s="1105">
        <v>42</v>
      </c>
      <c r="AB29" s="1105"/>
      <c r="AC29" s="1105"/>
      <c r="AD29" s="1105"/>
      <c r="AE29" s="1106"/>
      <c r="AF29" s="1101">
        <v>42</v>
      </c>
      <c r="AG29" s="1102"/>
      <c r="AH29" s="1102"/>
      <c r="AI29" s="1102"/>
      <c r="AJ29" s="1103"/>
      <c r="AK29" s="1042">
        <v>729</v>
      </c>
      <c r="AL29" s="1033"/>
      <c r="AM29" s="1033"/>
      <c r="AN29" s="1033"/>
      <c r="AO29" s="1033"/>
      <c r="AP29" s="1033" t="s">
        <v>430</v>
      </c>
      <c r="AQ29" s="1033"/>
      <c r="AR29" s="1033"/>
      <c r="AS29" s="1033"/>
      <c r="AT29" s="1033"/>
      <c r="AU29" s="1033" t="s">
        <v>430</v>
      </c>
      <c r="AV29" s="1033"/>
      <c r="AW29" s="1033"/>
      <c r="AX29" s="1033"/>
      <c r="AY29" s="1033"/>
      <c r="AZ29" s="1107" t="s">
        <v>430</v>
      </c>
      <c r="BA29" s="1107"/>
      <c r="BB29" s="1107"/>
      <c r="BC29" s="1107"/>
      <c r="BD29" s="1107"/>
      <c r="BE29" s="1034"/>
      <c r="BF29" s="1034"/>
      <c r="BG29" s="1034"/>
      <c r="BH29" s="1034"/>
      <c r="BI29" s="1035"/>
      <c r="BJ29" s="222"/>
      <c r="BK29" s="222"/>
      <c r="BL29" s="222"/>
      <c r="BM29" s="222"/>
      <c r="BN29" s="222"/>
      <c r="BO29" s="231"/>
      <c r="BP29" s="231"/>
      <c r="BQ29" s="228">
        <v>23</v>
      </c>
      <c r="BR29" s="229"/>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0"/>
    </row>
    <row r="30" spans="1:131" ht="26.25" customHeight="1" x14ac:dyDescent="0.15">
      <c r="A30" s="232">
        <v>3</v>
      </c>
      <c r="B30" s="1096" t="s">
        <v>310</v>
      </c>
      <c r="C30" s="1097"/>
      <c r="D30" s="1097"/>
      <c r="E30" s="1097"/>
      <c r="F30" s="1097"/>
      <c r="G30" s="1097"/>
      <c r="H30" s="1097"/>
      <c r="I30" s="1097"/>
      <c r="J30" s="1097"/>
      <c r="K30" s="1097"/>
      <c r="L30" s="1097"/>
      <c r="M30" s="1097"/>
      <c r="N30" s="1097"/>
      <c r="O30" s="1097"/>
      <c r="P30" s="1098"/>
      <c r="Q30" s="1104">
        <v>24100</v>
      </c>
      <c r="R30" s="1105"/>
      <c r="S30" s="1105"/>
      <c r="T30" s="1105"/>
      <c r="U30" s="1105"/>
      <c r="V30" s="1105">
        <v>22818</v>
      </c>
      <c r="W30" s="1105"/>
      <c r="X30" s="1105"/>
      <c r="Y30" s="1105"/>
      <c r="Z30" s="1105"/>
      <c r="AA30" s="1105">
        <v>1282</v>
      </c>
      <c r="AB30" s="1105"/>
      <c r="AC30" s="1105"/>
      <c r="AD30" s="1105"/>
      <c r="AE30" s="1106"/>
      <c r="AF30" s="1101">
        <v>1282</v>
      </c>
      <c r="AG30" s="1102"/>
      <c r="AH30" s="1102"/>
      <c r="AI30" s="1102"/>
      <c r="AJ30" s="1103"/>
      <c r="AK30" s="1042">
        <v>3940</v>
      </c>
      <c r="AL30" s="1033"/>
      <c r="AM30" s="1033"/>
      <c r="AN30" s="1033"/>
      <c r="AO30" s="1033"/>
      <c r="AP30" s="1033" t="s">
        <v>430</v>
      </c>
      <c r="AQ30" s="1033"/>
      <c r="AR30" s="1033"/>
      <c r="AS30" s="1033"/>
      <c r="AT30" s="1033"/>
      <c r="AU30" s="1033" t="s">
        <v>430</v>
      </c>
      <c r="AV30" s="1033"/>
      <c r="AW30" s="1033"/>
      <c r="AX30" s="1033"/>
      <c r="AY30" s="1033"/>
      <c r="AZ30" s="1107" t="s">
        <v>430</v>
      </c>
      <c r="BA30" s="1107"/>
      <c r="BB30" s="1107"/>
      <c r="BC30" s="1107"/>
      <c r="BD30" s="1107"/>
      <c r="BE30" s="1034"/>
      <c r="BF30" s="1034"/>
      <c r="BG30" s="1034"/>
      <c r="BH30" s="1034"/>
      <c r="BI30" s="1035"/>
      <c r="BJ30" s="222"/>
      <c r="BK30" s="222"/>
      <c r="BL30" s="222"/>
      <c r="BM30" s="222"/>
      <c r="BN30" s="222"/>
      <c r="BO30" s="231"/>
      <c r="BP30" s="231"/>
      <c r="BQ30" s="228">
        <v>24</v>
      </c>
      <c r="BR30" s="229"/>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0"/>
    </row>
    <row r="31" spans="1:131" ht="26.25" customHeight="1" x14ac:dyDescent="0.15">
      <c r="A31" s="232">
        <v>4</v>
      </c>
      <c r="B31" s="1096" t="s">
        <v>311</v>
      </c>
      <c r="C31" s="1097"/>
      <c r="D31" s="1097"/>
      <c r="E31" s="1097"/>
      <c r="F31" s="1097"/>
      <c r="G31" s="1097"/>
      <c r="H31" s="1097"/>
      <c r="I31" s="1097"/>
      <c r="J31" s="1097"/>
      <c r="K31" s="1097"/>
      <c r="L31" s="1097"/>
      <c r="M31" s="1097"/>
      <c r="N31" s="1097"/>
      <c r="O31" s="1097"/>
      <c r="P31" s="1098"/>
      <c r="Q31" s="1104">
        <v>11623</v>
      </c>
      <c r="R31" s="1105"/>
      <c r="S31" s="1105"/>
      <c r="T31" s="1105"/>
      <c r="U31" s="1105"/>
      <c r="V31" s="1105">
        <v>11517</v>
      </c>
      <c r="W31" s="1105"/>
      <c r="X31" s="1105"/>
      <c r="Y31" s="1105"/>
      <c r="Z31" s="1105"/>
      <c r="AA31" s="1105">
        <v>106</v>
      </c>
      <c r="AB31" s="1105"/>
      <c r="AC31" s="1105"/>
      <c r="AD31" s="1105"/>
      <c r="AE31" s="1106"/>
      <c r="AF31" s="1101">
        <v>1032</v>
      </c>
      <c r="AG31" s="1102"/>
      <c r="AH31" s="1102"/>
      <c r="AI31" s="1102"/>
      <c r="AJ31" s="1103"/>
      <c r="AK31" s="1042">
        <v>1300</v>
      </c>
      <c r="AL31" s="1033"/>
      <c r="AM31" s="1033"/>
      <c r="AN31" s="1033"/>
      <c r="AO31" s="1033"/>
      <c r="AP31" s="1033">
        <v>2914</v>
      </c>
      <c r="AQ31" s="1033"/>
      <c r="AR31" s="1033"/>
      <c r="AS31" s="1033"/>
      <c r="AT31" s="1033"/>
      <c r="AU31" s="1033">
        <v>2019</v>
      </c>
      <c r="AV31" s="1033"/>
      <c r="AW31" s="1033"/>
      <c r="AX31" s="1033"/>
      <c r="AY31" s="1033"/>
      <c r="AZ31" s="1107" t="s">
        <v>430</v>
      </c>
      <c r="BA31" s="1107"/>
      <c r="BB31" s="1107"/>
      <c r="BC31" s="1107"/>
      <c r="BD31" s="1107"/>
      <c r="BE31" s="1034" t="s">
        <v>312</v>
      </c>
      <c r="BF31" s="1034"/>
      <c r="BG31" s="1034"/>
      <c r="BH31" s="1034"/>
      <c r="BI31" s="1035"/>
      <c r="BJ31" s="222"/>
      <c r="BK31" s="222"/>
      <c r="BL31" s="222"/>
      <c r="BM31" s="222"/>
      <c r="BN31" s="222"/>
      <c r="BO31" s="231"/>
      <c r="BP31" s="231"/>
      <c r="BQ31" s="228">
        <v>25</v>
      </c>
      <c r="BR31" s="229"/>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0"/>
    </row>
    <row r="32" spans="1:131" ht="26.25" customHeight="1" x14ac:dyDescent="0.15">
      <c r="A32" s="232">
        <v>5</v>
      </c>
      <c r="B32" s="1096" t="s">
        <v>313</v>
      </c>
      <c r="C32" s="1097"/>
      <c r="D32" s="1097"/>
      <c r="E32" s="1097"/>
      <c r="F32" s="1097"/>
      <c r="G32" s="1097"/>
      <c r="H32" s="1097"/>
      <c r="I32" s="1097"/>
      <c r="J32" s="1097"/>
      <c r="K32" s="1097"/>
      <c r="L32" s="1097"/>
      <c r="M32" s="1097"/>
      <c r="N32" s="1097"/>
      <c r="O32" s="1097"/>
      <c r="P32" s="1098"/>
      <c r="Q32" s="1104">
        <v>6416</v>
      </c>
      <c r="R32" s="1105"/>
      <c r="S32" s="1105"/>
      <c r="T32" s="1105"/>
      <c r="U32" s="1105"/>
      <c r="V32" s="1105">
        <v>5839</v>
      </c>
      <c r="W32" s="1105"/>
      <c r="X32" s="1105"/>
      <c r="Y32" s="1105"/>
      <c r="Z32" s="1105"/>
      <c r="AA32" s="1105">
        <v>577</v>
      </c>
      <c r="AB32" s="1105"/>
      <c r="AC32" s="1105"/>
      <c r="AD32" s="1105"/>
      <c r="AE32" s="1106"/>
      <c r="AF32" s="1101">
        <v>776</v>
      </c>
      <c r="AG32" s="1102"/>
      <c r="AH32" s="1102"/>
      <c r="AI32" s="1102"/>
      <c r="AJ32" s="1103"/>
      <c r="AK32" s="1042">
        <v>2110</v>
      </c>
      <c r="AL32" s="1033"/>
      <c r="AM32" s="1033"/>
      <c r="AN32" s="1033"/>
      <c r="AO32" s="1033"/>
      <c r="AP32" s="1033">
        <v>25171</v>
      </c>
      <c r="AQ32" s="1033"/>
      <c r="AR32" s="1033"/>
      <c r="AS32" s="1033"/>
      <c r="AT32" s="1033"/>
      <c r="AU32" s="1033">
        <v>13970</v>
      </c>
      <c r="AV32" s="1033"/>
      <c r="AW32" s="1033"/>
      <c r="AX32" s="1033"/>
      <c r="AY32" s="1033"/>
      <c r="AZ32" s="1107" t="s">
        <v>430</v>
      </c>
      <c r="BA32" s="1107"/>
      <c r="BB32" s="1107"/>
      <c r="BC32" s="1107"/>
      <c r="BD32" s="1107"/>
      <c r="BE32" s="1034" t="s">
        <v>312</v>
      </c>
      <c r="BF32" s="1034"/>
      <c r="BG32" s="1034"/>
      <c r="BH32" s="1034"/>
      <c r="BI32" s="1035"/>
      <c r="BJ32" s="222"/>
      <c r="BK32" s="222"/>
      <c r="BL32" s="222"/>
      <c r="BM32" s="222"/>
      <c r="BN32" s="222"/>
      <c r="BO32" s="231"/>
      <c r="BP32" s="231"/>
      <c r="BQ32" s="228">
        <v>26</v>
      </c>
      <c r="BR32" s="229"/>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0"/>
    </row>
    <row r="33" spans="1:131" ht="26.25" customHeight="1" x14ac:dyDescent="0.15">
      <c r="A33" s="232">
        <v>6</v>
      </c>
      <c r="B33" s="1096" t="s">
        <v>314</v>
      </c>
      <c r="C33" s="1097"/>
      <c r="D33" s="1097"/>
      <c r="E33" s="1097"/>
      <c r="F33" s="1097"/>
      <c r="G33" s="1097"/>
      <c r="H33" s="1097"/>
      <c r="I33" s="1097"/>
      <c r="J33" s="1097"/>
      <c r="K33" s="1097"/>
      <c r="L33" s="1097"/>
      <c r="M33" s="1097"/>
      <c r="N33" s="1097"/>
      <c r="O33" s="1097"/>
      <c r="P33" s="1098"/>
      <c r="Q33" s="1104">
        <v>172</v>
      </c>
      <c r="R33" s="1105"/>
      <c r="S33" s="1105"/>
      <c r="T33" s="1105"/>
      <c r="U33" s="1105"/>
      <c r="V33" s="1105">
        <v>46</v>
      </c>
      <c r="W33" s="1105"/>
      <c r="X33" s="1105"/>
      <c r="Y33" s="1105"/>
      <c r="Z33" s="1105"/>
      <c r="AA33" s="1105">
        <v>126</v>
      </c>
      <c r="AB33" s="1105"/>
      <c r="AC33" s="1105"/>
      <c r="AD33" s="1105"/>
      <c r="AE33" s="1106"/>
      <c r="AF33" s="1101">
        <v>126</v>
      </c>
      <c r="AG33" s="1102"/>
      <c r="AH33" s="1102"/>
      <c r="AI33" s="1102"/>
      <c r="AJ33" s="1103"/>
      <c r="AK33" s="1042">
        <v>37</v>
      </c>
      <c r="AL33" s="1033"/>
      <c r="AM33" s="1033"/>
      <c r="AN33" s="1033"/>
      <c r="AO33" s="1033"/>
      <c r="AP33" s="1033">
        <v>56</v>
      </c>
      <c r="AQ33" s="1033"/>
      <c r="AR33" s="1033"/>
      <c r="AS33" s="1033"/>
      <c r="AT33" s="1033"/>
      <c r="AU33" s="1033">
        <v>45</v>
      </c>
      <c r="AV33" s="1033"/>
      <c r="AW33" s="1033"/>
      <c r="AX33" s="1033"/>
      <c r="AY33" s="1033"/>
      <c r="AZ33" s="1107" t="s">
        <v>430</v>
      </c>
      <c r="BA33" s="1107"/>
      <c r="BB33" s="1107"/>
      <c r="BC33" s="1107"/>
      <c r="BD33" s="1107"/>
      <c r="BE33" s="1034" t="s">
        <v>315</v>
      </c>
      <c r="BF33" s="1034"/>
      <c r="BG33" s="1034"/>
      <c r="BH33" s="1034"/>
      <c r="BI33" s="1035"/>
      <c r="BJ33" s="222"/>
      <c r="BK33" s="222"/>
      <c r="BL33" s="222"/>
      <c r="BM33" s="222"/>
      <c r="BN33" s="222"/>
      <c r="BO33" s="231"/>
      <c r="BP33" s="231"/>
      <c r="BQ33" s="228">
        <v>27</v>
      </c>
      <c r="BR33" s="229"/>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0"/>
    </row>
    <row r="34" spans="1:131" ht="26.25" customHeight="1" x14ac:dyDescent="0.15">
      <c r="A34" s="232">
        <v>7</v>
      </c>
      <c r="B34" s="1096" t="s">
        <v>316</v>
      </c>
      <c r="C34" s="1097"/>
      <c r="D34" s="1097"/>
      <c r="E34" s="1097"/>
      <c r="F34" s="1097"/>
      <c r="G34" s="1097"/>
      <c r="H34" s="1097"/>
      <c r="I34" s="1097"/>
      <c r="J34" s="1097"/>
      <c r="K34" s="1097"/>
      <c r="L34" s="1097"/>
      <c r="M34" s="1097"/>
      <c r="N34" s="1097"/>
      <c r="O34" s="1097"/>
      <c r="P34" s="1098"/>
      <c r="Q34" s="1104">
        <v>212</v>
      </c>
      <c r="R34" s="1105"/>
      <c r="S34" s="1105"/>
      <c r="T34" s="1105"/>
      <c r="U34" s="1105"/>
      <c r="V34" s="1105">
        <v>80</v>
      </c>
      <c r="W34" s="1105"/>
      <c r="X34" s="1105"/>
      <c r="Y34" s="1105"/>
      <c r="Z34" s="1105"/>
      <c r="AA34" s="1105">
        <v>132</v>
      </c>
      <c r="AB34" s="1105"/>
      <c r="AC34" s="1105"/>
      <c r="AD34" s="1105"/>
      <c r="AE34" s="1106"/>
      <c r="AF34" s="1101">
        <v>132</v>
      </c>
      <c r="AG34" s="1102"/>
      <c r="AH34" s="1102"/>
      <c r="AI34" s="1102"/>
      <c r="AJ34" s="1103"/>
      <c r="AK34" s="1042">
        <v>71</v>
      </c>
      <c r="AL34" s="1033"/>
      <c r="AM34" s="1033"/>
      <c r="AN34" s="1033"/>
      <c r="AO34" s="1033"/>
      <c r="AP34" s="1033">
        <v>182</v>
      </c>
      <c r="AQ34" s="1033"/>
      <c r="AR34" s="1033"/>
      <c r="AS34" s="1033"/>
      <c r="AT34" s="1033"/>
      <c r="AU34" s="1033">
        <v>182</v>
      </c>
      <c r="AV34" s="1033"/>
      <c r="AW34" s="1033"/>
      <c r="AX34" s="1033"/>
      <c r="AY34" s="1033"/>
      <c r="AZ34" s="1107" t="s">
        <v>430</v>
      </c>
      <c r="BA34" s="1107"/>
      <c r="BB34" s="1107"/>
      <c r="BC34" s="1107"/>
      <c r="BD34" s="1107"/>
      <c r="BE34" s="1034" t="s">
        <v>315</v>
      </c>
      <c r="BF34" s="1034"/>
      <c r="BG34" s="1034"/>
      <c r="BH34" s="1034"/>
      <c r="BI34" s="1035"/>
      <c r="BJ34" s="222"/>
      <c r="BK34" s="222"/>
      <c r="BL34" s="222"/>
      <c r="BM34" s="222"/>
      <c r="BN34" s="222"/>
      <c r="BO34" s="231"/>
      <c r="BP34" s="231"/>
      <c r="BQ34" s="228">
        <v>28</v>
      </c>
      <c r="BR34" s="229"/>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0"/>
    </row>
    <row r="35" spans="1:131" ht="26.25" customHeight="1" x14ac:dyDescent="0.15">
      <c r="A35" s="232">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2"/>
      <c r="AL35" s="1033"/>
      <c r="AM35" s="1033"/>
      <c r="AN35" s="1033"/>
      <c r="AO35" s="1033"/>
      <c r="AP35" s="1033"/>
      <c r="AQ35" s="1033"/>
      <c r="AR35" s="1033"/>
      <c r="AS35" s="1033"/>
      <c r="AT35" s="1033"/>
      <c r="AU35" s="1033"/>
      <c r="AV35" s="1033"/>
      <c r="AW35" s="1033"/>
      <c r="AX35" s="1033"/>
      <c r="AY35" s="1033"/>
      <c r="AZ35" s="1107"/>
      <c r="BA35" s="1107"/>
      <c r="BB35" s="1107"/>
      <c r="BC35" s="1107"/>
      <c r="BD35" s="1107"/>
      <c r="BE35" s="1034"/>
      <c r="BF35" s="1034"/>
      <c r="BG35" s="1034"/>
      <c r="BH35" s="1034"/>
      <c r="BI35" s="1035"/>
      <c r="BJ35" s="222"/>
      <c r="BK35" s="222"/>
      <c r="BL35" s="222"/>
      <c r="BM35" s="222"/>
      <c r="BN35" s="222"/>
      <c r="BO35" s="231"/>
      <c r="BP35" s="231"/>
      <c r="BQ35" s="228">
        <v>29</v>
      </c>
      <c r="BR35" s="229"/>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0"/>
    </row>
    <row r="36" spans="1:131" ht="26.25" customHeight="1" x14ac:dyDescent="0.15">
      <c r="A36" s="232">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2"/>
      <c r="AL36" s="1033"/>
      <c r="AM36" s="1033"/>
      <c r="AN36" s="1033"/>
      <c r="AO36" s="1033"/>
      <c r="AP36" s="1033"/>
      <c r="AQ36" s="1033"/>
      <c r="AR36" s="1033"/>
      <c r="AS36" s="1033"/>
      <c r="AT36" s="1033"/>
      <c r="AU36" s="1033"/>
      <c r="AV36" s="1033"/>
      <c r="AW36" s="1033"/>
      <c r="AX36" s="1033"/>
      <c r="AY36" s="1033"/>
      <c r="AZ36" s="1107"/>
      <c r="BA36" s="1107"/>
      <c r="BB36" s="1107"/>
      <c r="BC36" s="1107"/>
      <c r="BD36" s="1107"/>
      <c r="BE36" s="1034"/>
      <c r="BF36" s="1034"/>
      <c r="BG36" s="1034"/>
      <c r="BH36" s="1034"/>
      <c r="BI36" s="1035"/>
      <c r="BJ36" s="222"/>
      <c r="BK36" s="222"/>
      <c r="BL36" s="222"/>
      <c r="BM36" s="222"/>
      <c r="BN36" s="222"/>
      <c r="BO36" s="231"/>
      <c r="BP36" s="231"/>
      <c r="BQ36" s="228">
        <v>30</v>
      </c>
      <c r="BR36" s="229"/>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0"/>
    </row>
    <row r="37" spans="1:131" ht="26.25" customHeight="1" x14ac:dyDescent="0.15">
      <c r="A37" s="232">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2"/>
      <c r="AL37" s="1033"/>
      <c r="AM37" s="1033"/>
      <c r="AN37" s="1033"/>
      <c r="AO37" s="1033"/>
      <c r="AP37" s="1033"/>
      <c r="AQ37" s="1033"/>
      <c r="AR37" s="1033"/>
      <c r="AS37" s="1033"/>
      <c r="AT37" s="1033"/>
      <c r="AU37" s="1033"/>
      <c r="AV37" s="1033"/>
      <c r="AW37" s="1033"/>
      <c r="AX37" s="1033"/>
      <c r="AY37" s="1033"/>
      <c r="AZ37" s="1107"/>
      <c r="BA37" s="1107"/>
      <c r="BB37" s="1107"/>
      <c r="BC37" s="1107"/>
      <c r="BD37" s="1107"/>
      <c r="BE37" s="1034"/>
      <c r="BF37" s="1034"/>
      <c r="BG37" s="1034"/>
      <c r="BH37" s="1034"/>
      <c r="BI37" s="1035"/>
      <c r="BJ37" s="222"/>
      <c r="BK37" s="222"/>
      <c r="BL37" s="222"/>
      <c r="BM37" s="222"/>
      <c r="BN37" s="222"/>
      <c r="BO37" s="231"/>
      <c r="BP37" s="231"/>
      <c r="BQ37" s="228">
        <v>31</v>
      </c>
      <c r="BR37" s="229"/>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0"/>
    </row>
    <row r="38" spans="1:131" ht="26.25" customHeight="1" x14ac:dyDescent="0.15">
      <c r="A38" s="232">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2"/>
      <c r="AL38" s="1033"/>
      <c r="AM38" s="1033"/>
      <c r="AN38" s="1033"/>
      <c r="AO38" s="1033"/>
      <c r="AP38" s="1033"/>
      <c r="AQ38" s="1033"/>
      <c r="AR38" s="1033"/>
      <c r="AS38" s="1033"/>
      <c r="AT38" s="1033"/>
      <c r="AU38" s="1033"/>
      <c r="AV38" s="1033"/>
      <c r="AW38" s="1033"/>
      <c r="AX38" s="1033"/>
      <c r="AY38" s="1033"/>
      <c r="AZ38" s="1107"/>
      <c r="BA38" s="1107"/>
      <c r="BB38" s="1107"/>
      <c r="BC38" s="1107"/>
      <c r="BD38" s="1107"/>
      <c r="BE38" s="1034"/>
      <c r="BF38" s="1034"/>
      <c r="BG38" s="1034"/>
      <c r="BH38" s="1034"/>
      <c r="BI38" s="1035"/>
      <c r="BJ38" s="222"/>
      <c r="BK38" s="222"/>
      <c r="BL38" s="222"/>
      <c r="BM38" s="222"/>
      <c r="BN38" s="222"/>
      <c r="BO38" s="231"/>
      <c r="BP38" s="231"/>
      <c r="BQ38" s="228">
        <v>32</v>
      </c>
      <c r="BR38" s="229"/>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0"/>
    </row>
    <row r="39" spans="1:131" ht="26.25" customHeight="1" x14ac:dyDescent="0.15">
      <c r="A39" s="232">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2"/>
      <c r="AL39" s="1033"/>
      <c r="AM39" s="1033"/>
      <c r="AN39" s="1033"/>
      <c r="AO39" s="1033"/>
      <c r="AP39" s="1033"/>
      <c r="AQ39" s="1033"/>
      <c r="AR39" s="1033"/>
      <c r="AS39" s="1033"/>
      <c r="AT39" s="1033"/>
      <c r="AU39" s="1033"/>
      <c r="AV39" s="1033"/>
      <c r="AW39" s="1033"/>
      <c r="AX39" s="1033"/>
      <c r="AY39" s="1033"/>
      <c r="AZ39" s="1107"/>
      <c r="BA39" s="1107"/>
      <c r="BB39" s="1107"/>
      <c r="BC39" s="1107"/>
      <c r="BD39" s="1107"/>
      <c r="BE39" s="1034"/>
      <c r="BF39" s="1034"/>
      <c r="BG39" s="1034"/>
      <c r="BH39" s="1034"/>
      <c r="BI39" s="1035"/>
      <c r="BJ39" s="222"/>
      <c r="BK39" s="222"/>
      <c r="BL39" s="222"/>
      <c r="BM39" s="222"/>
      <c r="BN39" s="222"/>
      <c r="BO39" s="231"/>
      <c r="BP39" s="231"/>
      <c r="BQ39" s="228">
        <v>33</v>
      </c>
      <c r="BR39" s="229"/>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0"/>
    </row>
    <row r="40" spans="1:131" ht="26.25" customHeight="1" x14ac:dyDescent="0.15">
      <c r="A40" s="228">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2"/>
      <c r="AL40" s="1033"/>
      <c r="AM40" s="1033"/>
      <c r="AN40" s="1033"/>
      <c r="AO40" s="1033"/>
      <c r="AP40" s="1033"/>
      <c r="AQ40" s="1033"/>
      <c r="AR40" s="1033"/>
      <c r="AS40" s="1033"/>
      <c r="AT40" s="1033"/>
      <c r="AU40" s="1033"/>
      <c r="AV40" s="1033"/>
      <c r="AW40" s="1033"/>
      <c r="AX40" s="1033"/>
      <c r="AY40" s="1033"/>
      <c r="AZ40" s="1107"/>
      <c r="BA40" s="1107"/>
      <c r="BB40" s="1107"/>
      <c r="BC40" s="1107"/>
      <c r="BD40" s="1107"/>
      <c r="BE40" s="1034"/>
      <c r="BF40" s="1034"/>
      <c r="BG40" s="1034"/>
      <c r="BH40" s="1034"/>
      <c r="BI40" s="1035"/>
      <c r="BJ40" s="222"/>
      <c r="BK40" s="222"/>
      <c r="BL40" s="222"/>
      <c r="BM40" s="222"/>
      <c r="BN40" s="222"/>
      <c r="BO40" s="231"/>
      <c r="BP40" s="231"/>
      <c r="BQ40" s="228">
        <v>34</v>
      </c>
      <c r="BR40" s="229"/>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0"/>
    </row>
    <row r="41" spans="1:131" ht="26.25" customHeight="1" x14ac:dyDescent="0.15">
      <c r="A41" s="228">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2"/>
      <c r="AL41" s="1033"/>
      <c r="AM41" s="1033"/>
      <c r="AN41" s="1033"/>
      <c r="AO41" s="1033"/>
      <c r="AP41" s="1033"/>
      <c r="AQ41" s="1033"/>
      <c r="AR41" s="1033"/>
      <c r="AS41" s="1033"/>
      <c r="AT41" s="1033"/>
      <c r="AU41" s="1033"/>
      <c r="AV41" s="1033"/>
      <c r="AW41" s="1033"/>
      <c r="AX41" s="1033"/>
      <c r="AY41" s="1033"/>
      <c r="AZ41" s="1107"/>
      <c r="BA41" s="1107"/>
      <c r="BB41" s="1107"/>
      <c r="BC41" s="1107"/>
      <c r="BD41" s="1107"/>
      <c r="BE41" s="1034"/>
      <c r="BF41" s="1034"/>
      <c r="BG41" s="1034"/>
      <c r="BH41" s="1034"/>
      <c r="BI41" s="1035"/>
      <c r="BJ41" s="222"/>
      <c r="BK41" s="222"/>
      <c r="BL41" s="222"/>
      <c r="BM41" s="222"/>
      <c r="BN41" s="222"/>
      <c r="BO41" s="231"/>
      <c r="BP41" s="231"/>
      <c r="BQ41" s="228">
        <v>35</v>
      </c>
      <c r="BR41" s="229"/>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0"/>
    </row>
    <row r="42" spans="1:131" ht="26.25" customHeight="1" x14ac:dyDescent="0.15">
      <c r="A42" s="228">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2"/>
      <c r="AL42" s="1033"/>
      <c r="AM42" s="1033"/>
      <c r="AN42" s="1033"/>
      <c r="AO42" s="1033"/>
      <c r="AP42" s="1033"/>
      <c r="AQ42" s="1033"/>
      <c r="AR42" s="1033"/>
      <c r="AS42" s="1033"/>
      <c r="AT42" s="1033"/>
      <c r="AU42" s="1033"/>
      <c r="AV42" s="1033"/>
      <c r="AW42" s="1033"/>
      <c r="AX42" s="1033"/>
      <c r="AY42" s="1033"/>
      <c r="AZ42" s="1107"/>
      <c r="BA42" s="1107"/>
      <c r="BB42" s="1107"/>
      <c r="BC42" s="1107"/>
      <c r="BD42" s="1107"/>
      <c r="BE42" s="1034"/>
      <c r="BF42" s="1034"/>
      <c r="BG42" s="1034"/>
      <c r="BH42" s="1034"/>
      <c r="BI42" s="1035"/>
      <c r="BJ42" s="222"/>
      <c r="BK42" s="222"/>
      <c r="BL42" s="222"/>
      <c r="BM42" s="222"/>
      <c r="BN42" s="222"/>
      <c r="BO42" s="231"/>
      <c r="BP42" s="231"/>
      <c r="BQ42" s="228">
        <v>36</v>
      </c>
      <c r="BR42" s="229"/>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0"/>
    </row>
    <row r="43" spans="1:131" ht="26.25" customHeight="1" x14ac:dyDescent="0.15">
      <c r="A43" s="228">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2"/>
      <c r="AL43" s="1033"/>
      <c r="AM43" s="1033"/>
      <c r="AN43" s="1033"/>
      <c r="AO43" s="1033"/>
      <c r="AP43" s="1033"/>
      <c r="AQ43" s="1033"/>
      <c r="AR43" s="1033"/>
      <c r="AS43" s="1033"/>
      <c r="AT43" s="1033"/>
      <c r="AU43" s="1033"/>
      <c r="AV43" s="1033"/>
      <c r="AW43" s="1033"/>
      <c r="AX43" s="1033"/>
      <c r="AY43" s="1033"/>
      <c r="AZ43" s="1107"/>
      <c r="BA43" s="1107"/>
      <c r="BB43" s="1107"/>
      <c r="BC43" s="1107"/>
      <c r="BD43" s="1107"/>
      <c r="BE43" s="1034"/>
      <c r="BF43" s="1034"/>
      <c r="BG43" s="1034"/>
      <c r="BH43" s="1034"/>
      <c r="BI43" s="1035"/>
      <c r="BJ43" s="222"/>
      <c r="BK43" s="222"/>
      <c r="BL43" s="222"/>
      <c r="BM43" s="222"/>
      <c r="BN43" s="222"/>
      <c r="BO43" s="231"/>
      <c r="BP43" s="231"/>
      <c r="BQ43" s="228">
        <v>37</v>
      </c>
      <c r="BR43" s="229"/>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0"/>
    </row>
    <row r="44" spans="1:131" ht="26.25" customHeight="1" x14ac:dyDescent="0.15">
      <c r="A44" s="228">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2"/>
      <c r="AL44" s="1033"/>
      <c r="AM44" s="1033"/>
      <c r="AN44" s="1033"/>
      <c r="AO44" s="1033"/>
      <c r="AP44" s="1033"/>
      <c r="AQ44" s="1033"/>
      <c r="AR44" s="1033"/>
      <c r="AS44" s="1033"/>
      <c r="AT44" s="1033"/>
      <c r="AU44" s="1033"/>
      <c r="AV44" s="1033"/>
      <c r="AW44" s="1033"/>
      <c r="AX44" s="1033"/>
      <c r="AY44" s="1033"/>
      <c r="AZ44" s="1107"/>
      <c r="BA44" s="1107"/>
      <c r="BB44" s="1107"/>
      <c r="BC44" s="1107"/>
      <c r="BD44" s="1107"/>
      <c r="BE44" s="1034"/>
      <c r="BF44" s="1034"/>
      <c r="BG44" s="1034"/>
      <c r="BH44" s="1034"/>
      <c r="BI44" s="1035"/>
      <c r="BJ44" s="222"/>
      <c r="BK44" s="222"/>
      <c r="BL44" s="222"/>
      <c r="BM44" s="222"/>
      <c r="BN44" s="222"/>
      <c r="BO44" s="231"/>
      <c r="BP44" s="231"/>
      <c r="BQ44" s="228">
        <v>38</v>
      </c>
      <c r="BR44" s="229"/>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0"/>
    </row>
    <row r="45" spans="1:131" ht="26.25" customHeight="1" x14ac:dyDescent="0.15">
      <c r="A45" s="228">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2"/>
      <c r="AL45" s="1033"/>
      <c r="AM45" s="1033"/>
      <c r="AN45" s="1033"/>
      <c r="AO45" s="1033"/>
      <c r="AP45" s="1033"/>
      <c r="AQ45" s="1033"/>
      <c r="AR45" s="1033"/>
      <c r="AS45" s="1033"/>
      <c r="AT45" s="1033"/>
      <c r="AU45" s="1033"/>
      <c r="AV45" s="1033"/>
      <c r="AW45" s="1033"/>
      <c r="AX45" s="1033"/>
      <c r="AY45" s="1033"/>
      <c r="AZ45" s="1107"/>
      <c r="BA45" s="1107"/>
      <c r="BB45" s="1107"/>
      <c r="BC45" s="1107"/>
      <c r="BD45" s="1107"/>
      <c r="BE45" s="1034"/>
      <c r="BF45" s="1034"/>
      <c r="BG45" s="1034"/>
      <c r="BH45" s="1034"/>
      <c r="BI45" s="1035"/>
      <c r="BJ45" s="222"/>
      <c r="BK45" s="222"/>
      <c r="BL45" s="222"/>
      <c r="BM45" s="222"/>
      <c r="BN45" s="222"/>
      <c r="BO45" s="231"/>
      <c r="BP45" s="231"/>
      <c r="BQ45" s="228">
        <v>39</v>
      </c>
      <c r="BR45" s="229"/>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0"/>
    </row>
    <row r="46" spans="1:131" ht="26.25" customHeight="1" x14ac:dyDescent="0.15">
      <c r="A46" s="228">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2"/>
      <c r="AL46" s="1033"/>
      <c r="AM46" s="1033"/>
      <c r="AN46" s="1033"/>
      <c r="AO46" s="1033"/>
      <c r="AP46" s="1033"/>
      <c r="AQ46" s="1033"/>
      <c r="AR46" s="1033"/>
      <c r="AS46" s="1033"/>
      <c r="AT46" s="1033"/>
      <c r="AU46" s="1033"/>
      <c r="AV46" s="1033"/>
      <c r="AW46" s="1033"/>
      <c r="AX46" s="1033"/>
      <c r="AY46" s="1033"/>
      <c r="AZ46" s="1107"/>
      <c r="BA46" s="1107"/>
      <c r="BB46" s="1107"/>
      <c r="BC46" s="1107"/>
      <c r="BD46" s="1107"/>
      <c r="BE46" s="1034"/>
      <c r="BF46" s="1034"/>
      <c r="BG46" s="1034"/>
      <c r="BH46" s="1034"/>
      <c r="BI46" s="1035"/>
      <c r="BJ46" s="222"/>
      <c r="BK46" s="222"/>
      <c r="BL46" s="222"/>
      <c r="BM46" s="222"/>
      <c r="BN46" s="222"/>
      <c r="BO46" s="231"/>
      <c r="BP46" s="231"/>
      <c r="BQ46" s="228">
        <v>40</v>
      </c>
      <c r="BR46" s="229"/>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0"/>
    </row>
    <row r="47" spans="1:131" ht="26.25" customHeight="1" x14ac:dyDescent="0.15">
      <c r="A47" s="228">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2"/>
      <c r="AL47" s="1033"/>
      <c r="AM47" s="1033"/>
      <c r="AN47" s="1033"/>
      <c r="AO47" s="1033"/>
      <c r="AP47" s="1033"/>
      <c r="AQ47" s="1033"/>
      <c r="AR47" s="1033"/>
      <c r="AS47" s="1033"/>
      <c r="AT47" s="1033"/>
      <c r="AU47" s="1033"/>
      <c r="AV47" s="1033"/>
      <c r="AW47" s="1033"/>
      <c r="AX47" s="1033"/>
      <c r="AY47" s="1033"/>
      <c r="AZ47" s="1107"/>
      <c r="BA47" s="1107"/>
      <c r="BB47" s="1107"/>
      <c r="BC47" s="1107"/>
      <c r="BD47" s="1107"/>
      <c r="BE47" s="1034"/>
      <c r="BF47" s="1034"/>
      <c r="BG47" s="1034"/>
      <c r="BH47" s="1034"/>
      <c r="BI47" s="1035"/>
      <c r="BJ47" s="222"/>
      <c r="BK47" s="222"/>
      <c r="BL47" s="222"/>
      <c r="BM47" s="222"/>
      <c r="BN47" s="222"/>
      <c r="BO47" s="231"/>
      <c r="BP47" s="231"/>
      <c r="BQ47" s="228">
        <v>41</v>
      </c>
      <c r="BR47" s="229"/>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0"/>
    </row>
    <row r="48" spans="1:131" ht="26.25" customHeight="1" x14ac:dyDescent="0.15">
      <c r="A48" s="228">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2"/>
      <c r="AL48" s="1033"/>
      <c r="AM48" s="1033"/>
      <c r="AN48" s="1033"/>
      <c r="AO48" s="1033"/>
      <c r="AP48" s="1033"/>
      <c r="AQ48" s="1033"/>
      <c r="AR48" s="1033"/>
      <c r="AS48" s="1033"/>
      <c r="AT48" s="1033"/>
      <c r="AU48" s="1033"/>
      <c r="AV48" s="1033"/>
      <c r="AW48" s="1033"/>
      <c r="AX48" s="1033"/>
      <c r="AY48" s="1033"/>
      <c r="AZ48" s="1107"/>
      <c r="BA48" s="1107"/>
      <c r="BB48" s="1107"/>
      <c r="BC48" s="1107"/>
      <c r="BD48" s="1107"/>
      <c r="BE48" s="1034"/>
      <c r="BF48" s="1034"/>
      <c r="BG48" s="1034"/>
      <c r="BH48" s="1034"/>
      <c r="BI48" s="1035"/>
      <c r="BJ48" s="222"/>
      <c r="BK48" s="222"/>
      <c r="BL48" s="222"/>
      <c r="BM48" s="222"/>
      <c r="BN48" s="222"/>
      <c r="BO48" s="231"/>
      <c r="BP48" s="231"/>
      <c r="BQ48" s="228">
        <v>42</v>
      </c>
      <c r="BR48" s="229"/>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0"/>
    </row>
    <row r="49" spans="1:131" ht="26.25" customHeight="1" x14ac:dyDescent="0.15">
      <c r="A49" s="228">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2"/>
      <c r="AL49" s="1033"/>
      <c r="AM49" s="1033"/>
      <c r="AN49" s="1033"/>
      <c r="AO49" s="1033"/>
      <c r="AP49" s="1033"/>
      <c r="AQ49" s="1033"/>
      <c r="AR49" s="1033"/>
      <c r="AS49" s="1033"/>
      <c r="AT49" s="1033"/>
      <c r="AU49" s="1033"/>
      <c r="AV49" s="1033"/>
      <c r="AW49" s="1033"/>
      <c r="AX49" s="1033"/>
      <c r="AY49" s="1033"/>
      <c r="AZ49" s="1107"/>
      <c r="BA49" s="1107"/>
      <c r="BB49" s="1107"/>
      <c r="BC49" s="1107"/>
      <c r="BD49" s="1107"/>
      <c r="BE49" s="1034"/>
      <c r="BF49" s="1034"/>
      <c r="BG49" s="1034"/>
      <c r="BH49" s="1034"/>
      <c r="BI49" s="1035"/>
      <c r="BJ49" s="222"/>
      <c r="BK49" s="222"/>
      <c r="BL49" s="222"/>
      <c r="BM49" s="222"/>
      <c r="BN49" s="222"/>
      <c r="BO49" s="231"/>
      <c r="BP49" s="231"/>
      <c r="BQ49" s="228">
        <v>43</v>
      </c>
      <c r="BR49" s="229"/>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0"/>
    </row>
    <row r="50" spans="1:131" ht="26.25" customHeight="1" x14ac:dyDescent="0.15">
      <c r="A50" s="228">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4"/>
      <c r="BF50" s="1034"/>
      <c r="BG50" s="1034"/>
      <c r="BH50" s="1034"/>
      <c r="BI50" s="1035"/>
      <c r="BJ50" s="222"/>
      <c r="BK50" s="222"/>
      <c r="BL50" s="222"/>
      <c r="BM50" s="222"/>
      <c r="BN50" s="222"/>
      <c r="BO50" s="231"/>
      <c r="BP50" s="231"/>
      <c r="BQ50" s="228">
        <v>44</v>
      </c>
      <c r="BR50" s="229"/>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0"/>
    </row>
    <row r="51" spans="1:131" ht="26.25" customHeight="1" x14ac:dyDescent="0.15">
      <c r="A51" s="228">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4"/>
      <c r="BF51" s="1034"/>
      <c r="BG51" s="1034"/>
      <c r="BH51" s="1034"/>
      <c r="BI51" s="1035"/>
      <c r="BJ51" s="222"/>
      <c r="BK51" s="222"/>
      <c r="BL51" s="222"/>
      <c r="BM51" s="222"/>
      <c r="BN51" s="222"/>
      <c r="BO51" s="231"/>
      <c r="BP51" s="231"/>
      <c r="BQ51" s="228">
        <v>45</v>
      </c>
      <c r="BR51" s="229"/>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0"/>
    </row>
    <row r="52" spans="1:131" ht="26.25" customHeight="1" x14ac:dyDescent="0.15">
      <c r="A52" s="228">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4"/>
      <c r="BF52" s="1034"/>
      <c r="BG52" s="1034"/>
      <c r="BH52" s="1034"/>
      <c r="BI52" s="1035"/>
      <c r="BJ52" s="222"/>
      <c r="BK52" s="222"/>
      <c r="BL52" s="222"/>
      <c r="BM52" s="222"/>
      <c r="BN52" s="222"/>
      <c r="BO52" s="231"/>
      <c r="BP52" s="231"/>
      <c r="BQ52" s="228">
        <v>46</v>
      </c>
      <c r="BR52" s="229"/>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0"/>
    </row>
    <row r="53" spans="1:131" ht="26.25" customHeight="1" x14ac:dyDescent="0.15">
      <c r="A53" s="228">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4"/>
      <c r="BF53" s="1034"/>
      <c r="BG53" s="1034"/>
      <c r="BH53" s="1034"/>
      <c r="BI53" s="1035"/>
      <c r="BJ53" s="222"/>
      <c r="BK53" s="222"/>
      <c r="BL53" s="222"/>
      <c r="BM53" s="222"/>
      <c r="BN53" s="222"/>
      <c r="BO53" s="231"/>
      <c r="BP53" s="231"/>
      <c r="BQ53" s="228">
        <v>47</v>
      </c>
      <c r="BR53" s="229"/>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0"/>
    </row>
    <row r="54" spans="1:131" ht="26.25" customHeight="1" x14ac:dyDescent="0.15">
      <c r="A54" s="228">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4"/>
      <c r="BF54" s="1034"/>
      <c r="BG54" s="1034"/>
      <c r="BH54" s="1034"/>
      <c r="BI54" s="1035"/>
      <c r="BJ54" s="222"/>
      <c r="BK54" s="222"/>
      <c r="BL54" s="222"/>
      <c r="BM54" s="222"/>
      <c r="BN54" s="222"/>
      <c r="BO54" s="231"/>
      <c r="BP54" s="231"/>
      <c r="BQ54" s="228">
        <v>48</v>
      </c>
      <c r="BR54" s="229"/>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0"/>
    </row>
    <row r="55" spans="1:131" ht="26.25" customHeight="1" x14ac:dyDescent="0.15">
      <c r="A55" s="228">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4"/>
      <c r="BF55" s="1034"/>
      <c r="BG55" s="1034"/>
      <c r="BH55" s="1034"/>
      <c r="BI55" s="1035"/>
      <c r="BJ55" s="222"/>
      <c r="BK55" s="222"/>
      <c r="BL55" s="222"/>
      <c r="BM55" s="222"/>
      <c r="BN55" s="222"/>
      <c r="BO55" s="231"/>
      <c r="BP55" s="231"/>
      <c r="BQ55" s="228">
        <v>49</v>
      </c>
      <c r="BR55" s="229"/>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0"/>
    </row>
    <row r="56" spans="1:131" ht="26.25" customHeight="1" x14ac:dyDescent="0.15">
      <c r="A56" s="228">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4"/>
      <c r="BF56" s="1034"/>
      <c r="BG56" s="1034"/>
      <c r="BH56" s="1034"/>
      <c r="BI56" s="1035"/>
      <c r="BJ56" s="222"/>
      <c r="BK56" s="222"/>
      <c r="BL56" s="222"/>
      <c r="BM56" s="222"/>
      <c r="BN56" s="222"/>
      <c r="BO56" s="231"/>
      <c r="BP56" s="231"/>
      <c r="BQ56" s="228">
        <v>50</v>
      </c>
      <c r="BR56" s="229"/>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0"/>
    </row>
    <row r="57" spans="1:131" ht="26.25" customHeight="1" x14ac:dyDescent="0.15">
      <c r="A57" s="228">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4"/>
      <c r="BF57" s="1034"/>
      <c r="BG57" s="1034"/>
      <c r="BH57" s="1034"/>
      <c r="BI57" s="1035"/>
      <c r="BJ57" s="222"/>
      <c r="BK57" s="222"/>
      <c r="BL57" s="222"/>
      <c r="BM57" s="222"/>
      <c r="BN57" s="222"/>
      <c r="BO57" s="231"/>
      <c r="BP57" s="231"/>
      <c r="BQ57" s="228">
        <v>51</v>
      </c>
      <c r="BR57" s="229"/>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0"/>
    </row>
    <row r="58" spans="1:131" ht="26.25" customHeight="1" x14ac:dyDescent="0.15">
      <c r="A58" s="228">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4"/>
      <c r="BF58" s="1034"/>
      <c r="BG58" s="1034"/>
      <c r="BH58" s="1034"/>
      <c r="BI58" s="1035"/>
      <c r="BJ58" s="222"/>
      <c r="BK58" s="222"/>
      <c r="BL58" s="222"/>
      <c r="BM58" s="222"/>
      <c r="BN58" s="222"/>
      <c r="BO58" s="231"/>
      <c r="BP58" s="231"/>
      <c r="BQ58" s="228">
        <v>52</v>
      </c>
      <c r="BR58" s="229"/>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0"/>
    </row>
    <row r="59" spans="1:131" ht="26.25" customHeight="1" x14ac:dyDescent="0.15">
      <c r="A59" s="228">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4"/>
      <c r="BF59" s="1034"/>
      <c r="BG59" s="1034"/>
      <c r="BH59" s="1034"/>
      <c r="BI59" s="1035"/>
      <c r="BJ59" s="222"/>
      <c r="BK59" s="222"/>
      <c r="BL59" s="222"/>
      <c r="BM59" s="222"/>
      <c r="BN59" s="222"/>
      <c r="BO59" s="231"/>
      <c r="BP59" s="231"/>
      <c r="BQ59" s="228">
        <v>53</v>
      </c>
      <c r="BR59" s="229"/>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0"/>
    </row>
    <row r="60" spans="1:131" ht="26.25" customHeight="1" x14ac:dyDescent="0.15">
      <c r="A60" s="228">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4"/>
      <c r="BF60" s="1034"/>
      <c r="BG60" s="1034"/>
      <c r="BH60" s="1034"/>
      <c r="BI60" s="1035"/>
      <c r="BJ60" s="222"/>
      <c r="BK60" s="222"/>
      <c r="BL60" s="222"/>
      <c r="BM60" s="222"/>
      <c r="BN60" s="222"/>
      <c r="BO60" s="231"/>
      <c r="BP60" s="231"/>
      <c r="BQ60" s="228">
        <v>54</v>
      </c>
      <c r="BR60" s="229"/>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0"/>
    </row>
    <row r="61" spans="1:131" ht="26.25" customHeight="1" thickBot="1" x14ac:dyDescent="0.2">
      <c r="A61" s="228">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4"/>
      <c r="BF61" s="1034"/>
      <c r="BG61" s="1034"/>
      <c r="BH61" s="1034"/>
      <c r="BI61" s="1035"/>
      <c r="BJ61" s="222"/>
      <c r="BK61" s="222"/>
      <c r="BL61" s="222"/>
      <c r="BM61" s="222"/>
      <c r="BN61" s="222"/>
      <c r="BO61" s="231"/>
      <c r="BP61" s="231"/>
      <c r="BQ61" s="228">
        <v>55</v>
      </c>
      <c r="BR61" s="229"/>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0"/>
    </row>
    <row r="62" spans="1:131" ht="26.25" customHeight="1" x14ac:dyDescent="0.15">
      <c r="A62" s="228">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4"/>
      <c r="BF62" s="1034"/>
      <c r="BG62" s="1034"/>
      <c r="BH62" s="1034"/>
      <c r="BI62" s="1035"/>
      <c r="BJ62" s="1093" t="s">
        <v>317</v>
      </c>
      <c r="BK62" s="1094"/>
      <c r="BL62" s="1094"/>
      <c r="BM62" s="1094"/>
      <c r="BN62" s="1095"/>
      <c r="BO62" s="231"/>
      <c r="BP62" s="231"/>
      <c r="BQ62" s="228">
        <v>56</v>
      </c>
      <c r="BR62" s="229"/>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0"/>
    </row>
    <row r="63" spans="1:131" ht="26.25" customHeight="1" thickBot="1" x14ac:dyDescent="0.2">
      <c r="A63" s="230" t="s">
        <v>295</v>
      </c>
      <c r="B63" s="999" t="s">
        <v>318</v>
      </c>
      <c r="C63" s="1000"/>
      <c r="D63" s="1000"/>
      <c r="E63" s="1000"/>
      <c r="F63" s="1000"/>
      <c r="G63" s="1000"/>
      <c r="H63" s="1000"/>
      <c r="I63" s="1000"/>
      <c r="J63" s="1000"/>
      <c r="K63" s="1000"/>
      <c r="L63" s="1000"/>
      <c r="M63" s="1000"/>
      <c r="N63" s="1000"/>
      <c r="O63" s="1000"/>
      <c r="P63" s="1010"/>
      <c r="Q63" s="1024"/>
      <c r="R63" s="1025"/>
      <c r="S63" s="1025"/>
      <c r="T63" s="1025"/>
      <c r="U63" s="1025"/>
      <c r="V63" s="1025"/>
      <c r="W63" s="1025"/>
      <c r="X63" s="1025"/>
      <c r="Y63" s="1025"/>
      <c r="Z63" s="1025"/>
      <c r="AA63" s="1025"/>
      <c r="AB63" s="1025"/>
      <c r="AC63" s="1025"/>
      <c r="AD63" s="1025"/>
      <c r="AE63" s="1086"/>
      <c r="AF63" s="1087">
        <v>4178</v>
      </c>
      <c r="AG63" s="1021"/>
      <c r="AH63" s="1021"/>
      <c r="AI63" s="1021"/>
      <c r="AJ63" s="1088"/>
      <c r="AK63" s="1089"/>
      <c r="AL63" s="1025"/>
      <c r="AM63" s="1025"/>
      <c r="AN63" s="1025"/>
      <c r="AO63" s="1025"/>
      <c r="AP63" s="1021">
        <v>28323</v>
      </c>
      <c r="AQ63" s="1021"/>
      <c r="AR63" s="1021"/>
      <c r="AS63" s="1021"/>
      <c r="AT63" s="1021"/>
      <c r="AU63" s="1021">
        <v>16216</v>
      </c>
      <c r="AV63" s="1021"/>
      <c r="AW63" s="1021"/>
      <c r="AX63" s="1021"/>
      <c r="AY63" s="1021"/>
      <c r="AZ63" s="1083"/>
      <c r="BA63" s="1083"/>
      <c r="BB63" s="1083"/>
      <c r="BC63" s="1083"/>
      <c r="BD63" s="1083"/>
      <c r="BE63" s="1022"/>
      <c r="BF63" s="1022"/>
      <c r="BG63" s="1022"/>
      <c r="BH63" s="1022"/>
      <c r="BI63" s="1023"/>
      <c r="BJ63" s="1084" t="s">
        <v>319</v>
      </c>
      <c r="BK63" s="1015"/>
      <c r="BL63" s="1015"/>
      <c r="BM63" s="1015"/>
      <c r="BN63" s="1085"/>
      <c r="BO63" s="231"/>
      <c r="BP63" s="231"/>
      <c r="BQ63" s="228">
        <v>57</v>
      </c>
      <c r="BR63" s="229"/>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0"/>
    </row>
    <row r="65" spans="1:131" ht="26.25" customHeight="1" thickBot="1" x14ac:dyDescent="0.2">
      <c r="A65" s="222" t="s">
        <v>320</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0"/>
    </row>
    <row r="66" spans="1:131" ht="26.25" customHeight="1" x14ac:dyDescent="0.15">
      <c r="A66" s="1061" t="s">
        <v>321</v>
      </c>
      <c r="B66" s="1062"/>
      <c r="C66" s="1062"/>
      <c r="D66" s="1062"/>
      <c r="E66" s="1062"/>
      <c r="F66" s="1062"/>
      <c r="G66" s="1062"/>
      <c r="H66" s="1062"/>
      <c r="I66" s="1062"/>
      <c r="J66" s="1062"/>
      <c r="K66" s="1062"/>
      <c r="L66" s="1062"/>
      <c r="M66" s="1062"/>
      <c r="N66" s="1062"/>
      <c r="O66" s="1062"/>
      <c r="P66" s="1063"/>
      <c r="Q66" s="1067" t="s">
        <v>322</v>
      </c>
      <c r="R66" s="1068"/>
      <c r="S66" s="1068"/>
      <c r="T66" s="1068"/>
      <c r="U66" s="1069"/>
      <c r="V66" s="1067" t="s">
        <v>323</v>
      </c>
      <c r="W66" s="1068"/>
      <c r="X66" s="1068"/>
      <c r="Y66" s="1068"/>
      <c r="Z66" s="1069"/>
      <c r="AA66" s="1067" t="s">
        <v>324</v>
      </c>
      <c r="AB66" s="1068"/>
      <c r="AC66" s="1068"/>
      <c r="AD66" s="1068"/>
      <c r="AE66" s="1069"/>
      <c r="AF66" s="1073" t="s">
        <v>325</v>
      </c>
      <c r="AG66" s="1074"/>
      <c r="AH66" s="1074"/>
      <c r="AI66" s="1074"/>
      <c r="AJ66" s="1075"/>
      <c r="AK66" s="1067" t="s">
        <v>326</v>
      </c>
      <c r="AL66" s="1062"/>
      <c r="AM66" s="1062"/>
      <c r="AN66" s="1062"/>
      <c r="AO66" s="1063"/>
      <c r="AP66" s="1067" t="s">
        <v>327</v>
      </c>
      <c r="AQ66" s="1068"/>
      <c r="AR66" s="1068"/>
      <c r="AS66" s="1068"/>
      <c r="AT66" s="1069"/>
      <c r="AU66" s="1067" t="s">
        <v>328</v>
      </c>
      <c r="AV66" s="1068"/>
      <c r="AW66" s="1068"/>
      <c r="AX66" s="1068"/>
      <c r="AY66" s="1069"/>
      <c r="AZ66" s="1067" t="s">
        <v>280</v>
      </c>
      <c r="BA66" s="1068"/>
      <c r="BB66" s="1068"/>
      <c r="BC66" s="1068"/>
      <c r="BD66" s="1081"/>
      <c r="BE66" s="231"/>
      <c r="BF66" s="231"/>
      <c r="BG66" s="231"/>
      <c r="BH66" s="231"/>
      <c r="BI66" s="231"/>
      <c r="BJ66" s="231"/>
      <c r="BK66" s="231"/>
      <c r="BL66" s="231"/>
      <c r="BM66" s="231"/>
      <c r="BN66" s="231"/>
      <c r="BO66" s="231"/>
      <c r="BP66" s="231"/>
      <c r="BQ66" s="228">
        <v>60</v>
      </c>
      <c r="BR66" s="233"/>
      <c r="BS66" s="1007"/>
      <c r="BT66" s="1008"/>
      <c r="BU66" s="1008"/>
      <c r="BV66" s="1008"/>
      <c r="BW66" s="1008"/>
      <c r="BX66" s="1008"/>
      <c r="BY66" s="1008"/>
      <c r="BZ66" s="1008"/>
      <c r="CA66" s="1008"/>
      <c r="CB66" s="1008"/>
      <c r="CC66" s="1008"/>
      <c r="CD66" s="1008"/>
      <c r="CE66" s="1008"/>
      <c r="CF66" s="1008"/>
      <c r="CG66" s="1017"/>
      <c r="CH66" s="1018"/>
      <c r="CI66" s="1019"/>
      <c r="CJ66" s="1019"/>
      <c r="CK66" s="1019"/>
      <c r="CL66" s="1020"/>
      <c r="CM66" s="1018"/>
      <c r="CN66" s="1019"/>
      <c r="CO66" s="1019"/>
      <c r="CP66" s="1019"/>
      <c r="CQ66" s="1020"/>
      <c r="CR66" s="1018"/>
      <c r="CS66" s="1019"/>
      <c r="CT66" s="1019"/>
      <c r="CU66" s="1019"/>
      <c r="CV66" s="1020"/>
      <c r="CW66" s="1018"/>
      <c r="CX66" s="1019"/>
      <c r="CY66" s="1019"/>
      <c r="CZ66" s="1019"/>
      <c r="DA66" s="1020"/>
      <c r="DB66" s="1018"/>
      <c r="DC66" s="1019"/>
      <c r="DD66" s="1019"/>
      <c r="DE66" s="1019"/>
      <c r="DF66" s="1020"/>
      <c r="DG66" s="1018"/>
      <c r="DH66" s="1019"/>
      <c r="DI66" s="1019"/>
      <c r="DJ66" s="1019"/>
      <c r="DK66" s="1020"/>
      <c r="DL66" s="1018"/>
      <c r="DM66" s="1019"/>
      <c r="DN66" s="1019"/>
      <c r="DO66" s="1019"/>
      <c r="DP66" s="1020"/>
      <c r="DQ66" s="1018"/>
      <c r="DR66" s="1019"/>
      <c r="DS66" s="1019"/>
      <c r="DT66" s="1019"/>
      <c r="DU66" s="1020"/>
      <c r="DV66" s="1007"/>
      <c r="DW66" s="1008"/>
      <c r="DX66" s="1008"/>
      <c r="DY66" s="1008"/>
      <c r="DZ66" s="1009"/>
      <c r="EA66" s="220"/>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1"/>
      <c r="BF67" s="231"/>
      <c r="BG67" s="231"/>
      <c r="BH67" s="231"/>
      <c r="BI67" s="231"/>
      <c r="BJ67" s="231"/>
      <c r="BK67" s="231"/>
      <c r="BL67" s="231"/>
      <c r="BM67" s="231"/>
      <c r="BN67" s="231"/>
      <c r="BO67" s="231"/>
      <c r="BP67" s="231"/>
      <c r="BQ67" s="228">
        <v>61</v>
      </c>
      <c r="BR67" s="233"/>
      <c r="BS67" s="1007"/>
      <c r="BT67" s="1008"/>
      <c r="BU67" s="1008"/>
      <c r="BV67" s="1008"/>
      <c r="BW67" s="1008"/>
      <c r="BX67" s="1008"/>
      <c r="BY67" s="1008"/>
      <c r="BZ67" s="1008"/>
      <c r="CA67" s="1008"/>
      <c r="CB67" s="1008"/>
      <c r="CC67" s="1008"/>
      <c r="CD67" s="1008"/>
      <c r="CE67" s="1008"/>
      <c r="CF67" s="1008"/>
      <c r="CG67" s="1017"/>
      <c r="CH67" s="1018"/>
      <c r="CI67" s="1019"/>
      <c r="CJ67" s="1019"/>
      <c r="CK67" s="1019"/>
      <c r="CL67" s="1020"/>
      <c r="CM67" s="1018"/>
      <c r="CN67" s="1019"/>
      <c r="CO67" s="1019"/>
      <c r="CP67" s="1019"/>
      <c r="CQ67" s="1020"/>
      <c r="CR67" s="1018"/>
      <c r="CS67" s="1019"/>
      <c r="CT67" s="1019"/>
      <c r="CU67" s="1019"/>
      <c r="CV67" s="1020"/>
      <c r="CW67" s="1018"/>
      <c r="CX67" s="1019"/>
      <c r="CY67" s="1019"/>
      <c r="CZ67" s="1019"/>
      <c r="DA67" s="1020"/>
      <c r="DB67" s="1018"/>
      <c r="DC67" s="1019"/>
      <c r="DD67" s="1019"/>
      <c r="DE67" s="1019"/>
      <c r="DF67" s="1020"/>
      <c r="DG67" s="1018"/>
      <c r="DH67" s="1019"/>
      <c r="DI67" s="1019"/>
      <c r="DJ67" s="1019"/>
      <c r="DK67" s="1020"/>
      <c r="DL67" s="1018"/>
      <c r="DM67" s="1019"/>
      <c r="DN67" s="1019"/>
      <c r="DO67" s="1019"/>
      <c r="DP67" s="1020"/>
      <c r="DQ67" s="1018"/>
      <c r="DR67" s="1019"/>
      <c r="DS67" s="1019"/>
      <c r="DT67" s="1019"/>
      <c r="DU67" s="1020"/>
      <c r="DV67" s="1007"/>
      <c r="DW67" s="1008"/>
      <c r="DX67" s="1008"/>
      <c r="DY67" s="1008"/>
      <c r="DZ67" s="1009"/>
      <c r="EA67" s="220"/>
    </row>
    <row r="68" spans="1:131" ht="26.25" customHeight="1" thickTop="1" x14ac:dyDescent="0.15">
      <c r="A68" s="226">
        <v>1</v>
      </c>
      <c r="B68" s="1052" t="s">
        <v>492</v>
      </c>
      <c r="C68" s="1050"/>
      <c r="D68" s="1050"/>
      <c r="E68" s="1050"/>
      <c r="F68" s="1050"/>
      <c r="G68" s="1050"/>
      <c r="H68" s="1050"/>
      <c r="I68" s="1050"/>
      <c r="J68" s="1050"/>
      <c r="K68" s="1050"/>
      <c r="L68" s="1050"/>
      <c r="M68" s="1050"/>
      <c r="N68" s="1050"/>
      <c r="O68" s="1050"/>
      <c r="P68" s="1053"/>
      <c r="Q68" s="1054">
        <v>5878</v>
      </c>
      <c r="R68" s="1047"/>
      <c r="S68" s="1047"/>
      <c r="T68" s="1047"/>
      <c r="U68" s="1048"/>
      <c r="V68" s="1046">
        <v>5646</v>
      </c>
      <c r="W68" s="1047"/>
      <c r="X68" s="1047"/>
      <c r="Y68" s="1047"/>
      <c r="Z68" s="1048"/>
      <c r="AA68" s="1046">
        <v>232</v>
      </c>
      <c r="AB68" s="1047"/>
      <c r="AC68" s="1047"/>
      <c r="AD68" s="1047"/>
      <c r="AE68" s="1048"/>
      <c r="AF68" s="1046">
        <v>232</v>
      </c>
      <c r="AG68" s="1047"/>
      <c r="AH68" s="1047"/>
      <c r="AI68" s="1047"/>
      <c r="AJ68" s="1048"/>
      <c r="AK68" s="1046">
        <v>400</v>
      </c>
      <c r="AL68" s="1047"/>
      <c r="AM68" s="1047"/>
      <c r="AN68" s="1047"/>
      <c r="AO68" s="1048"/>
      <c r="AP68" s="1046">
        <v>9621</v>
      </c>
      <c r="AQ68" s="1047"/>
      <c r="AR68" s="1047"/>
      <c r="AS68" s="1047"/>
      <c r="AT68" s="1048"/>
      <c r="AU68" s="1046">
        <v>2305</v>
      </c>
      <c r="AV68" s="1047"/>
      <c r="AW68" s="1047"/>
      <c r="AX68" s="1047"/>
      <c r="AY68" s="1048"/>
      <c r="AZ68" s="1049" t="s">
        <v>493</v>
      </c>
      <c r="BA68" s="1050"/>
      <c r="BB68" s="1050"/>
      <c r="BC68" s="1050"/>
      <c r="BD68" s="1051"/>
      <c r="BE68" s="231"/>
      <c r="BF68" s="231"/>
      <c r="BG68" s="231"/>
      <c r="BH68" s="231"/>
      <c r="BI68" s="231"/>
      <c r="BJ68" s="231"/>
      <c r="BK68" s="231"/>
      <c r="BL68" s="231"/>
      <c r="BM68" s="231"/>
      <c r="BN68" s="231"/>
      <c r="BO68" s="231"/>
      <c r="BP68" s="231"/>
      <c r="BQ68" s="228">
        <v>62</v>
      </c>
      <c r="BR68" s="233"/>
      <c r="BS68" s="1007"/>
      <c r="BT68" s="1008"/>
      <c r="BU68" s="1008"/>
      <c r="BV68" s="1008"/>
      <c r="BW68" s="1008"/>
      <c r="BX68" s="1008"/>
      <c r="BY68" s="1008"/>
      <c r="BZ68" s="1008"/>
      <c r="CA68" s="1008"/>
      <c r="CB68" s="1008"/>
      <c r="CC68" s="1008"/>
      <c r="CD68" s="1008"/>
      <c r="CE68" s="1008"/>
      <c r="CF68" s="1008"/>
      <c r="CG68" s="1017"/>
      <c r="CH68" s="1018"/>
      <c r="CI68" s="1019"/>
      <c r="CJ68" s="1019"/>
      <c r="CK68" s="1019"/>
      <c r="CL68" s="1020"/>
      <c r="CM68" s="1018"/>
      <c r="CN68" s="1019"/>
      <c r="CO68" s="1019"/>
      <c r="CP68" s="1019"/>
      <c r="CQ68" s="1020"/>
      <c r="CR68" s="1018"/>
      <c r="CS68" s="1019"/>
      <c r="CT68" s="1019"/>
      <c r="CU68" s="1019"/>
      <c r="CV68" s="1020"/>
      <c r="CW68" s="1018"/>
      <c r="CX68" s="1019"/>
      <c r="CY68" s="1019"/>
      <c r="CZ68" s="1019"/>
      <c r="DA68" s="1020"/>
      <c r="DB68" s="1018"/>
      <c r="DC68" s="1019"/>
      <c r="DD68" s="1019"/>
      <c r="DE68" s="1019"/>
      <c r="DF68" s="1020"/>
      <c r="DG68" s="1018"/>
      <c r="DH68" s="1019"/>
      <c r="DI68" s="1019"/>
      <c r="DJ68" s="1019"/>
      <c r="DK68" s="1020"/>
      <c r="DL68" s="1018"/>
      <c r="DM68" s="1019"/>
      <c r="DN68" s="1019"/>
      <c r="DO68" s="1019"/>
      <c r="DP68" s="1020"/>
      <c r="DQ68" s="1018"/>
      <c r="DR68" s="1019"/>
      <c r="DS68" s="1019"/>
      <c r="DT68" s="1019"/>
      <c r="DU68" s="1020"/>
      <c r="DV68" s="1007"/>
      <c r="DW68" s="1008"/>
      <c r="DX68" s="1008"/>
      <c r="DY68" s="1008"/>
      <c r="DZ68" s="1009"/>
      <c r="EA68" s="220"/>
    </row>
    <row r="69" spans="1:131" ht="26.25" customHeight="1" x14ac:dyDescent="0.15">
      <c r="A69" s="228">
        <v>2</v>
      </c>
      <c r="B69" s="1036" t="s">
        <v>494</v>
      </c>
      <c r="C69" s="1037"/>
      <c r="D69" s="1037"/>
      <c r="E69" s="1037"/>
      <c r="F69" s="1037"/>
      <c r="G69" s="1037"/>
      <c r="H69" s="1037"/>
      <c r="I69" s="1037"/>
      <c r="J69" s="1037"/>
      <c r="K69" s="1037"/>
      <c r="L69" s="1037"/>
      <c r="M69" s="1037"/>
      <c r="N69" s="1037"/>
      <c r="O69" s="1037"/>
      <c r="P69" s="1038"/>
      <c r="Q69" s="1040">
        <v>7500</v>
      </c>
      <c r="R69" s="1041"/>
      <c r="S69" s="1041"/>
      <c r="T69" s="1041"/>
      <c r="U69" s="1042"/>
      <c r="V69" s="1043">
        <v>6317</v>
      </c>
      <c r="W69" s="1041"/>
      <c r="X69" s="1041"/>
      <c r="Y69" s="1041"/>
      <c r="Z69" s="1042"/>
      <c r="AA69" s="1043">
        <v>1183</v>
      </c>
      <c r="AB69" s="1041"/>
      <c r="AC69" s="1041"/>
      <c r="AD69" s="1041"/>
      <c r="AE69" s="1042"/>
      <c r="AF69" s="1043">
        <v>8161</v>
      </c>
      <c r="AG69" s="1041"/>
      <c r="AH69" s="1041"/>
      <c r="AI69" s="1041"/>
      <c r="AJ69" s="1042"/>
      <c r="AK69" s="1043">
        <v>46</v>
      </c>
      <c r="AL69" s="1041"/>
      <c r="AM69" s="1041"/>
      <c r="AN69" s="1041"/>
      <c r="AO69" s="1042"/>
      <c r="AP69" s="1043">
        <v>9720</v>
      </c>
      <c r="AQ69" s="1041"/>
      <c r="AR69" s="1041"/>
      <c r="AS69" s="1041"/>
      <c r="AT69" s="1042"/>
      <c r="AU69" s="1043">
        <v>10</v>
      </c>
      <c r="AV69" s="1041"/>
      <c r="AW69" s="1041"/>
      <c r="AX69" s="1041"/>
      <c r="AY69" s="1042"/>
      <c r="AZ69" s="1044" t="s">
        <v>495</v>
      </c>
      <c r="BA69" s="1037"/>
      <c r="BB69" s="1037"/>
      <c r="BC69" s="1037"/>
      <c r="BD69" s="1045"/>
      <c r="BE69" s="231"/>
      <c r="BF69" s="231"/>
      <c r="BG69" s="231"/>
      <c r="BH69" s="231"/>
      <c r="BI69" s="231"/>
      <c r="BJ69" s="231"/>
      <c r="BK69" s="231"/>
      <c r="BL69" s="231"/>
      <c r="BM69" s="231"/>
      <c r="BN69" s="231"/>
      <c r="BO69" s="231"/>
      <c r="BP69" s="231"/>
      <c r="BQ69" s="228">
        <v>63</v>
      </c>
      <c r="BR69" s="233"/>
      <c r="BS69" s="1007"/>
      <c r="BT69" s="1008"/>
      <c r="BU69" s="1008"/>
      <c r="BV69" s="1008"/>
      <c r="BW69" s="1008"/>
      <c r="BX69" s="1008"/>
      <c r="BY69" s="1008"/>
      <c r="BZ69" s="1008"/>
      <c r="CA69" s="1008"/>
      <c r="CB69" s="1008"/>
      <c r="CC69" s="1008"/>
      <c r="CD69" s="1008"/>
      <c r="CE69" s="1008"/>
      <c r="CF69" s="1008"/>
      <c r="CG69" s="1017"/>
      <c r="CH69" s="1018"/>
      <c r="CI69" s="1019"/>
      <c r="CJ69" s="1019"/>
      <c r="CK69" s="1019"/>
      <c r="CL69" s="1020"/>
      <c r="CM69" s="1018"/>
      <c r="CN69" s="1019"/>
      <c r="CO69" s="1019"/>
      <c r="CP69" s="1019"/>
      <c r="CQ69" s="1020"/>
      <c r="CR69" s="1018"/>
      <c r="CS69" s="1019"/>
      <c r="CT69" s="1019"/>
      <c r="CU69" s="1019"/>
      <c r="CV69" s="1020"/>
      <c r="CW69" s="1018"/>
      <c r="CX69" s="1019"/>
      <c r="CY69" s="1019"/>
      <c r="CZ69" s="1019"/>
      <c r="DA69" s="1020"/>
      <c r="DB69" s="1018"/>
      <c r="DC69" s="1019"/>
      <c r="DD69" s="1019"/>
      <c r="DE69" s="1019"/>
      <c r="DF69" s="1020"/>
      <c r="DG69" s="1018"/>
      <c r="DH69" s="1019"/>
      <c r="DI69" s="1019"/>
      <c r="DJ69" s="1019"/>
      <c r="DK69" s="1020"/>
      <c r="DL69" s="1018"/>
      <c r="DM69" s="1019"/>
      <c r="DN69" s="1019"/>
      <c r="DO69" s="1019"/>
      <c r="DP69" s="1020"/>
      <c r="DQ69" s="1018"/>
      <c r="DR69" s="1019"/>
      <c r="DS69" s="1019"/>
      <c r="DT69" s="1019"/>
      <c r="DU69" s="1020"/>
      <c r="DV69" s="1007"/>
      <c r="DW69" s="1008"/>
      <c r="DX69" s="1008"/>
      <c r="DY69" s="1008"/>
      <c r="DZ69" s="1009"/>
      <c r="EA69" s="220"/>
    </row>
    <row r="70" spans="1:131" ht="26.25" customHeight="1" x14ac:dyDescent="0.15">
      <c r="A70" s="228">
        <v>3</v>
      </c>
      <c r="B70" s="1036" t="s">
        <v>496</v>
      </c>
      <c r="C70" s="1037"/>
      <c r="D70" s="1037"/>
      <c r="E70" s="1037"/>
      <c r="F70" s="1037"/>
      <c r="G70" s="1037"/>
      <c r="H70" s="1037"/>
      <c r="I70" s="1037"/>
      <c r="J70" s="1037"/>
      <c r="K70" s="1037"/>
      <c r="L70" s="1037"/>
      <c r="M70" s="1037"/>
      <c r="N70" s="1037"/>
      <c r="O70" s="1037"/>
      <c r="P70" s="1038"/>
      <c r="Q70" s="1040">
        <v>43335</v>
      </c>
      <c r="R70" s="1041"/>
      <c r="S70" s="1041"/>
      <c r="T70" s="1041"/>
      <c r="U70" s="1042"/>
      <c r="V70" s="1043">
        <v>41922</v>
      </c>
      <c r="W70" s="1041"/>
      <c r="X70" s="1041"/>
      <c r="Y70" s="1041"/>
      <c r="Z70" s="1042"/>
      <c r="AA70" s="1043">
        <v>1413</v>
      </c>
      <c r="AB70" s="1041"/>
      <c r="AC70" s="1041"/>
      <c r="AD70" s="1041"/>
      <c r="AE70" s="1042"/>
      <c r="AF70" s="1043">
        <v>6408</v>
      </c>
      <c r="AG70" s="1041"/>
      <c r="AH70" s="1041"/>
      <c r="AI70" s="1041"/>
      <c r="AJ70" s="1042"/>
      <c r="AK70" s="1043" t="s">
        <v>430</v>
      </c>
      <c r="AL70" s="1041"/>
      <c r="AM70" s="1041"/>
      <c r="AN70" s="1041"/>
      <c r="AO70" s="1042"/>
      <c r="AP70" s="1043" t="s">
        <v>430</v>
      </c>
      <c r="AQ70" s="1041"/>
      <c r="AR70" s="1041"/>
      <c r="AS70" s="1041"/>
      <c r="AT70" s="1042"/>
      <c r="AU70" s="1043" t="s">
        <v>430</v>
      </c>
      <c r="AV70" s="1041"/>
      <c r="AW70" s="1041"/>
      <c r="AX70" s="1041"/>
      <c r="AY70" s="1042"/>
      <c r="AZ70" s="1044" t="s">
        <v>497</v>
      </c>
      <c r="BA70" s="1037"/>
      <c r="BB70" s="1037"/>
      <c r="BC70" s="1037"/>
      <c r="BD70" s="1045"/>
      <c r="BE70" s="231"/>
      <c r="BF70" s="231"/>
      <c r="BG70" s="231"/>
      <c r="BH70" s="231"/>
      <c r="BI70" s="231"/>
      <c r="BJ70" s="231"/>
      <c r="BK70" s="231"/>
      <c r="BL70" s="231"/>
      <c r="BM70" s="231"/>
      <c r="BN70" s="231"/>
      <c r="BO70" s="231"/>
      <c r="BP70" s="231"/>
      <c r="BQ70" s="228">
        <v>64</v>
      </c>
      <c r="BR70" s="233"/>
      <c r="BS70" s="1007"/>
      <c r="BT70" s="1008"/>
      <c r="BU70" s="1008"/>
      <c r="BV70" s="1008"/>
      <c r="BW70" s="1008"/>
      <c r="BX70" s="1008"/>
      <c r="BY70" s="1008"/>
      <c r="BZ70" s="1008"/>
      <c r="CA70" s="1008"/>
      <c r="CB70" s="1008"/>
      <c r="CC70" s="1008"/>
      <c r="CD70" s="1008"/>
      <c r="CE70" s="1008"/>
      <c r="CF70" s="1008"/>
      <c r="CG70" s="1017"/>
      <c r="CH70" s="1018"/>
      <c r="CI70" s="1019"/>
      <c r="CJ70" s="1019"/>
      <c r="CK70" s="1019"/>
      <c r="CL70" s="1020"/>
      <c r="CM70" s="1018"/>
      <c r="CN70" s="1019"/>
      <c r="CO70" s="1019"/>
      <c r="CP70" s="1019"/>
      <c r="CQ70" s="1020"/>
      <c r="CR70" s="1018"/>
      <c r="CS70" s="1019"/>
      <c r="CT70" s="1019"/>
      <c r="CU70" s="1019"/>
      <c r="CV70" s="1020"/>
      <c r="CW70" s="1018"/>
      <c r="CX70" s="1019"/>
      <c r="CY70" s="1019"/>
      <c r="CZ70" s="1019"/>
      <c r="DA70" s="1020"/>
      <c r="DB70" s="1018"/>
      <c r="DC70" s="1019"/>
      <c r="DD70" s="1019"/>
      <c r="DE70" s="1019"/>
      <c r="DF70" s="1020"/>
      <c r="DG70" s="1018"/>
      <c r="DH70" s="1019"/>
      <c r="DI70" s="1019"/>
      <c r="DJ70" s="1019"/>
      <c r="DK70" s="1020"/>
      <c r="DL70" s="1018"/>
      <c r="DM70" s="1019"/>
      <c r="DN70" s="1019"/>
      <c r="DO70" s="1019"/>
      <c r="DP70" s="1020"/>
      <c r="DQ70" s="1018"/>
      <c r="DR70" s="1019"/>
      <c r="DS70" s="1019"/>
      <c r="DT70" s="1019"/>
      <c r="DU70" s="1020"/>
      <c r="DV70" s="1007"/>
      <c r="DW70" s="1008"/>
      <c r="DX70" s="1008"/>
      <c r="DY70" s="1008"/>
      <c r="DZ70" s="1009"/>
      <c r="EA70" s="220"/>
    </row>
    <row r="71" spans="1:131" ht="26.25" customHeight="1" x14ac:dyDescent="0.15">
      <c r="A71" s="228">
        <v>4</v>
      </c>
      <c r="B71" s="1036" t="s">
        <v>498</v>
      </c>
      <c r="C71" s="1037"/>
      <c r="D71" s="1037"/>
      <c r="E71" s="1037"/>
      <c r="F71" s="1037"/>
      <c r="G71" s="1037"/>
      <c r="H71" s="1037"/>
      <c r="I71" s="1037"/>
      <c r="J71" s="1037"/>
      <c r="K71" s="1037"/>
      <c r="L71" s="1037"/>
      <c r="M71" s="1037"/>
      <c r="N71" s="1037"/>
      <c r="O71" s="1037"/>
      <c r="P71" s="1038"/>
      <c r="Q71" s="1040">
        <v>1730</v>
      </c>
      <c r="R71" s="1041"/>
      <c r="S71" s="1041"/>
      <c r="T71" s="1041"/>
      <c r="U71" s="1042"/>
      <c r="V71" s="1043">
        <v>1694</v>
      </c>
      <c r="W71" s="1041"/>
      <c r="X71" s="1041"/>
      <c r="Y71" s="1041"/>
      <c r="Z71" s="1042"/>
      <c r="AA71" s="1043">
        <v>36</v>
      </c>
      <c r="AB71" s="1041"/>
      <c r="AC71" s="1041"/>
      <c r="AD71" s="1041"/>
      <c r="AE71" s="1042"/>
      <c r="AF71" s="1043">
        <v>36</v>
      </c>
      <c r="AG71" s="1041"/>
      <c r="AH71" s="1041"/>
      <c r="AI71" s="1041"/>
      <c r="AJ71" s="1042"/>
      <c r="AK71" s="1043" t="s">
        <v>430</v>
      </c>
      <c r="AL71" s="1041"/>
      <c r="AM71" s="1041"/>
      <c r="AN71" s="1041"/>
      <c r="AO71" s="1042"/>
      <c r="AP71" s="1043" t="s">
        <v>430</v>
      </c>
      <c r="AQ71" s="1041"/>
      <c r="AR71" s="1041"/>
      <c r="AS71" s="1041"/>
      <c r="AT71" s="1042"/>
      <c r="AU71" s="1043" t="s">
        <v>430</v>
      </c>
      <c r="AV71" s="1041"/>
      <c r="AW71" s="1041"/>
      <c r="AX71" s="1041"/>
      <c r="AY71" s="1042"/>
      <c r="AZ71" s="1044" t="s">
        <v>499</v>
      </c>
      <c r="BA71" s="1037"/>
      <c r="BB71" s="1037"/>
      <c r="BC71" s="1037"/>
      <c r="BD71" s="1045"/>
      <c r="BE71" s="231"/>
      <c r="BF71" s="231"/>
      <c r="BG71" s="231"/>
      <c r="BH71" s="231"/>
      <c r="BI71" s="231"/>
      <c r="BJ71" s="231"/>
      <c r="BK71" s="231"/>
      <c r="BL71" s="231"/>
      <c r="BM71" s="231"/>
      <c r="BN71" s="231"/>
      <c r="BO71" s="231"/>
      <c r="BP71" s="231"/>
      <c r="BQ71" s="228">
        <v>65</v>
      </c>
      <c r="BR71" s="233"/>
      <c r="BS71" s="1007"/>
      <c r="BT71" s="1008"/>
      <c r="BU71" s="1008"/>
      <c r="BV71" s="1008"/>
      <c r="BW71" s="1008"/>
      <c r="BX71" s="1008"/>
      <c r="BY71" s="1008"/>
      <c r="BZ71" s="1008"/>
      <c r="CA71" s="1008"/>
      <c r="CB71" s="1008"/>
      <c r="CC71" s="1008"/>
      <c r="CD71" s="1008"/>
      <c r="CE71" s="1008"/>
      <c r="CF71" s="1008"/>
      <c r="CG71" s="1017"/>
      <c r="CH71" s="1018"/>
      <c r="CI71" s="1019"/>
      <c r="CJ71" s="1019"/>
      <c r="CK71" s="1019"/>
      <c r="CL71" s="1020"/>
      <c r="CM71" s="1018"/>
      <c r="CN71" s="1019"/>
      <c r="CO71" s="1019"/>
      <c r="CP71" s="1019"/>
      <c r="CQ71" s="1020"/>
      <c r="CR71" s="1018"/>
      <c r="CS71" s="1019"/>
      <c r="CT71" s="1019"/>
      <c r="CU71" s="1019"/>
      <c r="CV71" s="1020"/>
      <c r="CW71" s="1018"/>
      <c r="CX71" s="1019"/>
      <c r="CY71" s="1019"/>
      <c r="CZ71" s="1019"/>
      <c r="DA71" s="1020"/>
      <c r="DB71" s="1018"/>
      <c r="DC71" s="1019"/>
      <c r="DD71" s="1019"/>
      <c r="DE71" s="1019"/>
      <c r="DF71" s="1020"/>
      <c r="DG71" s="1018"/>
      <c r="DH71" s="1019"/>
      <c r="DI71" s="1019"/>
      <c r="DJ71" s="1019"/>
      <c r="DK71" s="1020"/>
      <c r="DL71" s="1018"/>
      <c r="DM71" s="1019"/>
      <c r="DN71" s="1019"/>
      <c r="DO71" s="1019"/>
      <c r="DP71" s="1020"/>
      <c r="DQ71" s="1018"/>
      <c r="DR71" s="1019"/>
      <c r="DS71" s="1019"/>
      <c r="DT71" s="1019"/>
      <c r="DU71" s="1020"/>
      <c r="DV71" s="1007"/>
      <c r="DW71" s="1008"/>
      <c r="DX71" s="1008"/>
      <c r="DY71" s="1008"/>
      <c r="DZ71" s="1009"/>
      <c r="EA71" s="220"/>
    </row>
    <row r="72" spans="1:131" ht="26.25" customHeight="1" x14ac:dyDescent="0.15">
      <c r="A72" s="228">
        <v>5</v>
      </c>
      <c r="B72" s="1036" t="s">
        <v>498</v>
      </c>
      <c r="C72" s="1037"/>
      <c r="D72" s="1037"/>
      <c r="E72" s="1037"/>
      <c r="F72" s="1037"/>
      <c r="G72" s="1037"/>
      <c r="H72" s="1037"/>
      <c r="I72" s="1037"/>
      <c r="J72" s="1037"/>
      <c r="K72" s="1037"/>
      <c r="L72" s="1037"/>
      <c r="M72" s="1037"/>
      <c r="N72" s="1037"/>
      <c r="O72" s="1037"/>
      <c r="P72" s="1038"/>
      <c r="Q72" s="1040">
        <v>824275</v>
      </c>
      <c r="R72" s="1041"/>
      <c r="S72" s="1041"/>
      <c r="T72" s="1041"/>
      <c r="U72" s="1042"/>
      <c r="V72" s="1043">
        <v>793576</v>
      </c>
      <c r="W72" s="1041"/>
      <c r="X72" s="1041"/>
      <c r="Y72" s="1041"/>
      <c r="Z72" s="1042"/>
      <c r="AA72" s="1043">
        <v>30699</v>
      </c>
      <c r="AB72" s="1041"/>
      <c r="AC72" s="1041"/>
      <c r="AD72" s="1041"/>
      <c r="AE72" s="1042"/>
      <c r="AF72" s="1043">
        <v>30699</v>
      </c>
      <c r="AG72" s="1041"/>
      <c r="AH72" s="1041"/>
      <c r="AI72" s="1041"/>
      <c r="AJ72" s="1042"/>
      <c r="AK72" s="1043">
        <v>9728</v>
      </c>
      <c r="AL72" s="1041"/>
      <c r="AM72" s="1041"/>
      <c r="AN72" s="1041"/>
      <c r="AO72" s="1042"/>
      <c r="AP72" s="1043" t="s">
        <v>430</v>
      </c>
      <c r="AQ72" s="1041"/>
      <c r="AR72" s="1041"/>
      <c r="AS72" s="1041"/>
      <c r="AT72" s="1042"/>
      <c r="AU72" s="1043" t="s">
        <v>430</v>
      </c>
      <c r="AV72" s="1041"/>
      <c r="AW72" s="1041"/>
      <c r="AX72" s="1041"/>
      <c r="AY72" s="1042"/>
      <c r="AZ72" s="1044" t="s">
        <v>500</v>
      </c>
      <c r="BA72" s="1037"/>
      <c r="BB72" s="1037"/>
      <c r="BC72" s="1037"/>
      <c r="BD72" s="1045"/>
      <c r="BE72" s="231"/>
      <c r="BF72" s="231"/>
      <c r="BG72" s="231"/>
      <c r="BH72" s="231"/>
      <c r="BI72" s="231"/>
      <c r="BJ72" s="231"/>
      <c r="BK72" s="231"/>
      <c r="BL72" s="231"/>
      <c r="BM72" s="231"/>
      <c r="BN72" s="231"/>
      <c r="BO72" s="231"/>
      <c r="BP72" s="231"/>
      <c r="BQ72" s="228">
        <v>66</v>
      </c>
      <c r="BR72" s="233"/>
      <c r="BS72" s="1007"/>
      <c r="BT72" s="1008"/>
      <c r="BU72" s="1008"/>
      <c r="BV72" s="1008"/>
      <c r="BW72" s="1008"/>
      <c r="BX72" s="1008"/>
      <c r="BY72" s="1008"/>
      <c r="BZ72" s="1008"/>
      <c r="CA72" s="1008"/>
      <c r="CB72" s="1008"/>
      <c r="CC72" s="1008"/>
      <c r="CD72" s="1008"/>
      <c r="CE72" s="1008"/>
      <c r="CF72" s="1008"/>
      <c r="CG72" s="1017"/>
      <c r="CH72" s="1018"/>
      <c r="CI72" s="1019"/>
      <c r="CJ72" s="1019"/>
      <c r="CK72" s="1019"/>
      <c r="CL72" s="1020"/>
      <c r="CM72" s="1018"/>
      <c r="CN72" s="1019"/>
      <c r="CO72" s="1019"/>
      <c r="CP72" s="1019"/>
      <c r="CQ72" s="1020"/>
      <c r="CR72" s="1018"/>
      <c r="CS72" s="1019"/>
      <c r="CT72" s="1019"/>
      <c r="CU72" s="1019"/>
      <c r="CV72" s="1020"/>
      <c r="CW72" s="1018"/>
      <c r="CX72" s="1019"/>
      <c r="CY72" s="1019"/>
      <c r="CZ72" s="1019"/>
      <c r="DA72" s="1020"/>
      <c r="DB72" s="1018"/>
      <c r="DC72" s="1019"/>
      <c r="DD72" s="1019"/>
      <c r="DE72" s="1019"/>
      <c r="DF72" s="1020"/>
      <c r="DG72" s="1018"/>
      <c r="DH72" s="1019"/>
      <c r="DI72" s="1019"/>
      <c r="DJ72" s="1019"/>
      <c r="DK72" s="1020"/>
      <c r="DL72" s="1018"/>
      <c r="DM72" s="1019"/>
      <c r="DN72" s="1019"/>
      <c r="DO72" s="1019"/>
      <c r="DP72" s="1020"/>
      <c r="DQ72" s="1018"/>
      <c r="DR72" s="1019"/>
      <c r="DS72" s="1019"/>
      <c r="DT72" s="1019"/>
      <c r="DU72" s="1020"/>
      <c r="DV72" s="1007"/>
      <c r="DW72" s="1008"/>
      <c r="DX72" s="1008"/>
      <c r="DY72" s="1008"/>
      <c r="DZ72" s="1009"/>
      <c r="EA72" s="220"/>
    </row>
    <row r="73" spans="1:131" ht="26.25" customHeight="1" x14ac:dyDescent="0.15">
      <c r="A73" s="228">
        <v>6</v>
      </c>
      <c r="B73" s="1036" t="s">
        <v>501</v>
      </c>
      <c r="C73" s="1037"/>
      <c r="D73" s="1037"/>
      <c r="E73" s="1037"/>
      <c r="F73" s="1037"/>
      <c r="G73" s="1037"/>
      <c r="H73" s="1037"/>
      <c r="I73" s="1037"/>
      <c r="J73" s="1037"/>
      <c r="K73" s="1037"/>
      <c r="L73" s="1037"/>
      <c r="M73" s="1037"/>
      <c r="N73" s="1037"/>
      <c r="O73" s="1037"/>
      <c r="P73" s="1038"/>
      <c r="Q73" s="1040">
        <v>23194</v>
      </c>
      <c r="R73" s="1041"/>
      <c r="S73" s="1041"/>
      <c r="T73" s="1041"/>
      <c r="U73" s="1042"/>
      <c r="V73" s="1043">
        <v>22714</v>
      </c>
      <c r="W73" s="1041"/>
      <c r="X73" s="1041"/>
      <c r="Y73" s="1041"/>
      <c r="Z73" s="1042"/>
      <c r="AA73" s="1043">
        <v>480</v>
      </c>
      <c r="AB73" s="1041"/>
      <c r="AC73" s="1041"/>
      <c r="AD73" s="1041"/>
      <c r="AE73" s="1042"/>
      <c r="AF73" s="1043">
        <v>480</v>
      </c>
      <c r="AG73" s="1041"/>
      <c r="AH73" s="1041"/>
      <c r="AI73" s="1041"/>
      <c r="AJ73" s="1042"/>
      <c r="AK73" s="1043">
        <v>23</v>
      </c>
      <c r="AL73" s="1041"/>
      <c r="AM73" s="1041"/>
      <c r="AN73" s="1041"/>
      <c r="AO73" s="1042"/>
      <c r="AP73" s="1043" t="s">
        <v>430</v>
      </c>
      <c r="AQ73" s="1041"/>
      <c r="AR73" s="1041"/>
      <c r="AS73" s="1041"/>
      <c r="AT73" s="1042"/>
      <c r="AU73" s="1043" t="s">
        <v>430</v>
      </c>
      <c r="AV73" s="1041"/>
      <c r="AW73" s="1041"/>
      <c r="AX73" s="1041"/>
      <c r="AY73" s="1042"/>
      <c r="AZ73" s="1044" t="s">
        <v>499</v>
      </c>
      <c r="BA73" s="1037"/>
      <c r="BB73" s="1037"/>
      <c r="BC73" s="1037"/>
      <c r="BD73" s="1045"/>
      <c r="BE73" s="231"/>
      <c r="BF73" s="231"/>
      <c r="BG73" s="231"/>
      <c r="BH73" s="231"/>
      <c r="BI73" s="231"/>
      <c r="BJ73" s="231"/>
      <c r="BK73" s="231"/>
      <c r="BL73" s="231"/>
      <c r="BM73" s="231"/>
      <c r="BN73" s="231"/>
      <c r="BO73" s="231"/>
      <c r="BP73" s="231"/>
      <c r="BQ73" s="228">
        <v>67</v>
      </c>
      <c r="BR73" s="233"/>
      <c r="BS73" s="1007"/>
      <c r="BT73" s="1008"/>
      <c r="BU73" s="1008"/>
      <c r="BV73" s="1008"/>
      <c r="BW73" s="1008"/>
      <c r="BX73" s="1008"/>
      <c r="BY73" s="1008"/>
      <c r="BZ73" s="1008"/>
      <c r="CA73" s="1008"/>
      <c r="CB73" s="1008"/>
      <c r="CC73" s="1008"/>
      <c r="CD73" s="1008"/>
      <c r="CE73" s="1008"/>
      <c r="CF73" s="1008"/>
      <c r="CG73" s="1017"/>
      <c r="CH73" s="1018"/>
      <c r="CI73" s="1019"/>
      <c r="CJ73" s="1019"/>
      <c r="CK73" s="1019"/>
      <c r="CL73" s="1020"/>
      <c r="CM73" s="1018"/>
      <c r="CN73" s="1019"/>
      <c r="CO73" s="1019"/>
      <c r="CP73" s="1019"/>
      <c r="CQ73" s="1020"/>
      <c r="CR73" s="1018"/>
      <c r="CS73" s="1019"/>
      <c r="CT73" s="1019"/>
      <c r="CU73" s="1019"/>
      <c r="CV73" s="1020"/>
      <c r="CW73" s="1018"/>
      <c r="CX73" s="1019"/>
      <c r="CY73" s="1019"/>
      <c r="CZ73" s="1019"/>
      <c r="DA73" s="1020"/>
      <c r="DB73" s="1018"/>
      <c r="DC73" s="1019"/>
      <c r="DD73" s="1019"/>
      <c r="DE73" s="1019"/>
      <c r="DF73" s="1020"/>
      <c r="DG73" s="1018"/>
      <c r="DH73" s="1019"/>
      <c r="DI73" s="1019"/>
      <c r="DJ73" s="1019"/>
      <c r="DK73" s="1020"/>
      <c r="DL73" s="1018"/>
      <c r="DM73" s="1019"/>
      <c r="DN73" s="1019"/>
      <c r="DO73" s="1019"/>
      <c r="DP73" s="1020"/>
      <c r="DQ73" s="1018"/>
      <c r="DR73" s="1019"/>
      <c r="DS73" s="1019"/>
      <c r="DT73" s="1019"/>
      <c r="DU73" s="1020"/>
      <c r="DV73" s="1007"/>
      <c r="DW73" s="1008"/>
      <c r="DX73" s="1008"/>
      <c r="DY73" s="1008"/>
      <c r="DZ73" s="1009"/>
      <c r="EA73" s="220"/>
    </row>
    <row r="74" spans="1:131" ht="26.25" customHeight="1" x14ac:dyDescent="0.15">
      <c r="A74" s="228">
        <v>7</v>
      </c>
      <c r="B74" s="1036" t="s">
        <v>501</v>
      </c>
      <c r="C74" s="1037"/>
      <c r="D74" s="1037"/>
      <c r="E74" s="1037"/>
      <c r="F74" s="1037"/>
      <c r="G74" s="1037"/>
      <c r="H74" s="1037"/>
      <c r="I74" s="1037"/>
      <c r="J74" s="1037"/>
      <c r="K74" s="1037"/>
      <c r="L74" s="1037"/>
      <c r="M74" s="1037"/>
      <c r="N74" s="1037"/>
      <c r="O74" s="1037"/>
      <c r="P74" s="1038"/>
      <c r="Q74" s="1040">
        <v>238</v>
      </c>
      <c r="R74" s="1041"/>
      <c r="S74" s="1041"/>
      <c r="T74" s="1041"/>
      <c r="U74" s="1042"/>
      <c r="V74" s="1043">
        <v>112</v>
      </c>
      <c r="W74" s="1041"/>
      <c r="X74" s="1041"/>
      <c r="Y74" s="1041"/>
      <c r="Z74" s="1042"/>
      <c r="AA74" s="1043">
        <v>125</v>
      </c>
      <c r="AB74" s="1041"/>
      <c r="AC74" s="1041"/>
      <c r="AD74" s="1041"/>
      <c r="AE74" s="1042"/>
      <c r="AF74" s="1043">
        <v>125</v>
      </c>
      <c r="AG74" s="1041"/>
      <c r="AH74" s="1041"/>
      <c r="AI74" s="1041"/>
      <c r="AJ74" s="1042"/>
      <c r="AK74" s="1043" t="s">
        <v>430</v>
      </c>
      <c r="AL74" s="1041"/>
      <c r="AM74" s="1041"/>
      <c r="AN74" s="1041"/>
      <c r="AO74" s="1042"/>
      <c r="AP74" s="1043" t="s">
        <v>430</v>
      </c>
      <c r="AQ74" s="1041"/>
      <c r="AR74" s="1041"/>
      <c r="AS74" s="1041"/>
      <c r="AT74" s="1042"/>
      <c r="AU74" s="1043" t="s">
        <v>430</v>
      </c>
      <c r="AV74" s="1041"/>
      <c r="AW74" s="1041"/>
      <c r="AX74" s="1041"/>
      <c r="AY74" s="1042"/>
      <c r="AZ74" s="1044" t="s">
        <v>502</v>
      </c>
      <c r="BA74" s="1037"/>
      <c r="BB74" s="1037"/>
      <c r="BC74" s="1037"/>
      <c r="BD74" s="1045"/>
      <c r="BE74" s="231"/>
      <c r="BF74" s="231"/>
      <c r="BG74" s="231"/>
      <c r="BH74" s="231"/>
      <c r="BI74" s="231"/>
      <c r="BJ74" s="231"/>
      <c r="BK74" s="231"/>
      <c r="BL74" s="231"/>
      <c r="BM74" s="231"/>
      <c r="BN74" s="231"/>
      <c r="BO74" s="231"/>
      <c r="BP74" s="231"/>
      <c r="BQ74" s="228">
        <v>68</v>
      </c>
      <c r="BR74" s="233"/>
      <c r="BS74" s="1007"/>
      <c r="BT74" s="1008"/>
      <c r="BU74" s="1008"/>
      <c r="BV74" s="1008"/>
      <c r="BW74" s="1008"/>
      <c r="BX74" s="1008"/>
      <c r="BY74" s="1008"/>
      <c r="BZ74" s="1008"/>
      <c r="CA74" s="1008"/>
      <c r="CB74" s="1008"/>
      <c r="CC74" s="1008"/>
      <c r="CD74" s="1008"/>
      <c r="CE74" s="1008"/>
      <c r="CF74" s="1008"/>
      <c r="CG74" s="1017"/>
      <c r="CH74" s="1018"/>
      <c r="CI74" s="1019"/>
      <c r="CJ74" s="1019"/>
      <c r="CK74" s="1019"/>
      <c r="CL74" s="1020"/>
      <c r="CM74" s="1018"/>
      <c r="CN74" s="1019"/>
      <c r="CO74" s="1019"/>
      <c r="CP74" s="1019"/>
      <c r="CQ74" s="1020"/>
      <c r="CR74" s="1018"/>
      <c r="CS74" s="1019"/>
      <c r="CT74" s="1019"/>
      <c r="CU74" s="1019"/>
      <c r="CV74" s="1020"/>
      <c r="CW74" s="1018"/>
      <c r="CX74" s="1019"/>
      <c r="CY74" s="1019"/>
      <c r="CZ74" s="1019"/>
      <c r="DA74" s="1020"/>
      <c r="DB74" s="1018"/>
      <c r="DC74" s="1019"/>
      <c r="DD74" s="1019"/>
      <c r="DE74" s="1019"/>
      <c r="DF74" s="1020"/>
      <c r="DG74" s="1018"/>
      <c r="DH74" s="1019"/>
      <c r="DI74" s="1019"/>
      <c r="DJ74" s="1019"/>
      <c r="DK74" s="1020"/>
      <c r="DL74" s="1018"/>
      <c r="DM74" s="1019"/>
      <c r="DN74" s="1019"/>
      <c r="DO74" s="1019"/>
      <c r="DP74" s="1020"/>
      <c r="DQ74" s="1018"/>
      <c r="DR74" s="1019"/>
      <c r="DS74" s="1019"/>
      <c r="DT74" s="1019"/>
      <c r="DU74" s="1020"/>
      <c r="DV74" s="1007"/>
      <c r="DW74" s="1008"/>
      <c r="DX74" s="1008"/>
      <c r="DY74" s="1008"/>
      <c r="DZ74" s="1009"/>
      <c r="EA74" s="220"/>
    </row>
    <row r="75" spans="1:131" ht="26.25" customHeight="1" x14ac:dyDescent="0.15">
      <c r="A75" s="228">
        <v>8</v>
      </c>
      <c r="B75" s="1036" t="s">
        <v>503</v>
      </c>
      <c r="C75" s="1037"/>
      <c r="D75" s="1037"/>
      <c r="E75" s="1037"/>
      <c r="F75" s="1037"/>
      <c r="G75" s="1037"/>
      <c r="H75" s="1037"/>
      <c r="I75" s="1037"/>
      <c r="J75" s="1037"/>
      <c r="K75" s="1037"/>
      <c r="L75" s="1037"/>
      <c r="M75" s="1037"/>
      <c r="N75" s="1037"/>
      <c r="O75" s="1037"/>
      <c r="P75" s="1038"/>
      <c r="Q75" s="1040">
        <v>332</v>
      </c>
      <c r="R75" s="1041"/>
      <c r="S75" s="1041"/>
      <c r="T75" s="1041"/>
      <c r="U75" s="1042"/>
      <c r="V75" s="1043">
        <v>324</v>
      </c>
      <c r="W75" s="1041"/>
      <c r="X75" s="1041"/>
      <c r="Y75" s="1041"/>
      <c r="Z75" s="1042"/>
      <c r="AA75" s="1043">
        <v>8</v>
      </c>
      <c r="AB75" s="1041"/>
      <c r="AC75" s="1041"/>
      <c r="AD75" s="1041"/>
      <c r="AE75" s="1042"/>
      <c r="AF75" s="1043">
        <v>8</v>
      </c>
      <c r="AG75" s="1041"/>
      <c r="AH75" s="1041"/>
      <c r="AI75" s="1041"/>
      <c r="AJ75" s="1042"/>
      <c r="AK75" s="1043">
        <v>5</v>
      </c>
      <c r="AL75" s="1041"/>
      <c r="AM75" s="1041"/>
      <c r="AN75" s="1041"/>
      <c r="AO75" s="1042"/>
      <c r="AP75" s="1043" t="s">
        <v>430</v>
      </c>
      <c r="AQ75" s="1041"/>
      <c r="AR75" s="1041"/>
      <c r="AS75" s="1041"/>
      <c r="AT75" s="1042"/>
      <c r="AU75" s="1043" t="s">
        <v>430</v>
      </c>
      <c r="AV75" s="1041"/>
      <c r="AW75" s="1041"/>
      <c r="AX75" s="1041"/>
      <c r="AY75" s="1042"/>
      <c r="AZ75" s="1044"/>
      <c r="BA75" s="1037"/>
      <c r="BB75" s="1037"/>
      <c r="BC75" s="1037"/>
      <c r="BD75" s="1045"/>
      <c r="BE75" s="231"/>
      <c r="BF75" s="231"/>
      <c r="BG75" s="231"/>
      <c r="BH75" s="231"/>
      <c r="BI75" s="231"/>
      <c r="BJ75" s="231"/>
      <c r="BK75" s="231"/>
      <c r="BL75" s="231"/>
      <c r="BM75" s="231"/>
      <c r="BN75" s="231"/>
      <c r="BO75" s="231"/>
      <c r="BP75" s="231"/>
      <c r="BQ75" s="228">
        <v>69</v>
      </c>
      <c r="BR75" s="233"/>
      <c r="BS75" s="1007"/>
      <c r="BT75" s="1008"/>
      <c r="BU75" s="1008"/>
      <c r="BV75" s="1008"/>
      <c r="BW75" s="1008"/>
      <c r="BX75" s="1008"/>
      <c r="BY75" s="1008"/>
      <c r="BZ75" s="1008"/>
      <c r="CA75" s="1008"/>
      <c r="CB75" s="1008"/>
      <c r="CC75" s="1008"/>
      <c r="CD75" s="1008"/>
      <c r="CE75" s="1008"/>
      <c r="CF75" s="1008"/>
      <c r="CG75" s="1017"/>
      <c r="CH75" s="1018"/>
      <c r="CI75" s="1019"/>
      <c r="CJ75" s="1019"/>
      <c r="CK75" s="1019"/>
      <c r="CL75" s="1020"/>
      <c r="CM75" s="1018"/>
      <c r="CN75" s="1019"/>
      <c r="CO75" s="1019"/>
      <c r="CP75" s="1019"/>
      <c r="CQ75" s="1020"/>
      <c r="CR75" s="1018"/>
      <c r="CS75" s="1019"/>
      <c r="CT75" s="1019"/>
      <c r="CU75" s="1019"/>
      <c r="CV75" s="1020"/>
      <c r="CW75" s="1018"/>
      <c r="CX75" s="1019"/>
      <c r="CY75" s="1019"/>
      <c r="CZ75" s="1019"/>
      <c r="DA75" s="1020"/>
      <c r="DB75" s="1018"/>
      <c r="DC75" s="1019"/>
      <c r="DD75" s="1019"/>
      <c r="DE75" s="1019"/>
      <c r="DF75" s="1020"/>
      <c r="DG75" s="1018"/>
      <c r="DH75" s="1019"/>
      <c r="DI75" s="1019"/>
      <c r="DJ75" s="1019"/>
      <c r="DK75" s="1020"/>
      <c r="DL75" s="1018"/>
      <c r="DM75" s="1019"/>
      <c r="DN75" s="1019"/>
      <c r="DO75" s="1019"/>
      <c r="DP75" s="1020"/>
      <c r="DQ75" s="1018"/>
      <c r="DR75" s="1019"/>
      <c r="DS75" s="1019"/>
      <c r="DT75" s="1019"/>
      <c r="DU75" s="1020"/>
      <c r="DV75" s="1007"/>
      <c r="DW75" s="1008"/>
      <c r="DX75" s="1008"/>
      <c r="DY75" s="1008"/>
      <c r="DZ75" s="1009"/>
      <c r="EA75" s="220"/>
    </row>
    <row r="76" spans="1:131" ht="26.25" customHeight="1" x14ac:dyDescent="0.15">
      <c r="A76" s="228">
        <v>9</v>
      </c>
      <c r="B76" s="1036"/>
      <c r="C76" s="1037"/>
      <c r="D76" s="1037"/>
      <c r="E76" s="1037"/>
      <c r="F76" s="1037"/>
      <c r="G76" s="1037"/>
      <c r="H76" s="1037"/>
      <c r="I76" s="1037"/>
      <c r="J76" s="1037"/>
      <c r="K76" s="1037"/>
      <c r="L76" s="1037"/>
      <c r="M76" s="1037"/>
      <c r="N76" s="1037"/>
      <c r="O76" s="1037"/>
      <c r="P76" s="1038"/>
      <c r="Q76" s="1040"/>
      <c r="R76" s="1041"/>
      <c r="S76" s="1041"/>
      <c r="T76" s="1041"/>
      <c r="U76" s="1042"/>
      <c r="V76" s="1043"/>
      <c r="W76" s="1041"/>
      <c r="X76" s="1041"/>
      <c r="Y76" s="1041"/>
      <c r="Z76" s="1042"/>
      <c r="AA76" s="1043"/>
      <c r="AB76" s="1041"/>
      <c r="AC76" s="1041"/>
      <c r="AD76" s="1041"/>
      <c r="AE76" s="1042"/>
      <c r="AF76" s="1043"/>
      <c r="AG76" s="1041"/>
      <c r="AH76" s="1041"/>
      <c r="AI76" s="1041"/>
      <c r="AJ76" s="1042"/>
      <c r="AK76" s="1043"/>
      <c r="AL76" s="1041"/>
      <c r="AM76" s="1041"/>
      <c r="AN76" s="1041"/>
      <c r="AO76" s="1042"/>
      <c r="AP76" s="1043"/>
      <c r="AQ76" s="1041"/>
      <c r="AR76" s="1041"/>
      <c r="AS76" s="1041"/>
      <c r="AT76" s="1042"/>
      <c r="AU76" s="1043"/>
      <c r="AV76" s="1041"/>
      <c r="AW76" s="1041"/>
      <c r="AX76" s="1041"/>
      <c r="AY76" s="1042"/>
      <c r="AZ76" s="1034"/>
      <c r="BA76" s="1034"/>
      <c r="BB76" s="1034"/>
      <c r="BC76" s="1034"/>
      <c r="BD76" s="1035"/>
      <c r="BE76" s="231"/>
      <c r="BF76" s="231"/>
      <c r="BG76" s="231"/>
      <c r="BH76" s="231"/>
      <c r="BI76" s="231"/>
      <c r="BJ76" s="231"/>
      <c r="BK76" s="231"/>
      <c r="BL76" s="231"/>
      <c r="BM76" s="231"/>
      <c r="BN76" s="231"/>
      <c r="BO76" s="231"/>
      <c r="BP76" s="231"/>
      <c r="BQ76" s="228">
        <v>70</v>
      </c>
      <c r="BR76" s="233"/>
      <c r="BS76" s="1007"/>
      <c r="BT76" s="1008"/>
      <c r="BU76" s="1008"/>
      <c r="BV76" s="1008"/>
      <c r="BW76" s="1008"/>
      <c r="BX76" s="1008"/>
      <c r="BY76" s="1008"/>
      <c r="BZ76" s="1008"/>
      <c r="CA76" s="1008"/>
      <c r="CB76" s="1008"/>
      <c r="CC76" s="1008"/>
      <c r="CD76" s="1008"/>
      <c r="CE76" s="1008"/>
      <c r="CF76" s="1008"/>
      <c r="CG76" s="1017"/>
      <c r="CH76" s="1018"/>
      <c r="CI76" s="1019"/>
      <c r="CJ76" s="1019"/>
      <c r="CK76" s="1019"/>
      <c r="CL76" s="1020"/>
      <c r="CM76" s="1018"/>
      <c r="CN76" s="1019"/>
      <c r="CO76" s="1019"/>
      <c r="CP76" s="1019"/>
      <c r="CQ76" s="1020"/>
      <c r="CR76" s="1018"/>
      <c r="CS76" s="1019"/>
      <c r="CT76" s="1019"/>
      <c r="CU76" s="1019"/>
      <c r="CV76" s="1020"/>
      <c r="CW76" s="1018"/>
      <c r="CX76" s="1019"/>
      <c r="CY76" s="1019"/>
      <c r="CZ76" s="1019"/>
      <c r="DA76" s="1020"/>
      <c r="DB76" s="1018"/>
      <c r="DC76" s="1019"/>
      <c r="DD76" s="1019"/>
      <c r="DE76" s="1019"/>
      <c r="DF76" s="1020"/>
      <c r="DG76" s="1018"/>
      <c r="DH76" s="1019"/>
      <c r="DI76" s="1019"/>
      <c r="DJ76" s="1019"/>
      <c r="DK76" s="1020"/>
      <c r="DL76" s="1018"/>
      <c r="DM76" s="1019"/>
      <c r="DN76" s="1019"/>
      <c r="DO76" s="1019"/>
      <c r="DP76" s="1020"/>
      <c r="DQ76" s="1018"/>
      <c r="DR76" s="1019"/>
      <c r="DS76" s="1019"/>
      <c r="DT76" s="1019"/>
      <c r="DU76" s="1020"/>
      <c r="DV76" s="1007"/>
      <c r="DW76" s="1008"/>
      <c r="DX76" s="1008"/>
      <c r="DY76" s="1008"/>
      <c r="DZ76" s="1009"/>
      <c r="EA76" s="220"/>
    </row>
    <row r="77" spans="1:131" ht="26.25" customHeight="1" x14ac:dyDescent="0.15">
      <c r="A77" s="228">
        <v>10</v>
      </c>
      <c r="B77" s="1036"/>
      <c r="C77" s="1037"/>
      <c r="D77" s="1037"/>
      <c r="E77" s="1037"/>
      <c r="F77" s="1037"/>
      <c r="G77" s="1037"/>
      <c r="H77" s="1037"/>
      <c r="I77" s="1037"/>
      <c r="J77" s="1037"/>
      <c r="K77" s="1037"/>
      <c r="L77" s="1037"/>
      <c r="M77" s="1037"/>
      <c r="N77" s="1037"/>
      <c r="O77" s="1037"/>
      <c r="P77" s="1038"/>
      <c r="Q77" s="1040"/>
      <c r="R77" s="1041"/>
      <c r="S77" s="1041"/>
      <c r="T77" s="1041"/>
      <c r="U77" s="1042"/>
      <c r="V77" s="1043"/>
      <c r="W77" s="1041"/>
      <c r="X77" s="1041"/>
      <c r="Y77" s="1041"/>
      <c r="Z77" s="1042"/>
      <c r="AA77" s="1043"/>
      <c r="AB77" s="1041"/>
      <c r="AC77" s="1041"/>
      <c r="AD77" s="1041"/>
      <c r="AE77" s="1042"/>
      <c r="AF77" s="1043"/>
      <c r="AG77" s="1041"/>
      <c r="AH77" s="1041"/>
      <c r="AI77" s="1041"/>
      <c r="AJ77" s="1042"/>
      <c r="AK77" s="1043"/>
      <c r="AL77" s="1041"/>
      <c r="AM77" s="1041"/>
      <c r="AN77" s="1041"/>
      <c r="AO77" s="1042"/>
      <c r="AP77" s="1043"/>
      <c r="AQ77" s="1041"/>
      <c r="AR77" s="1041"/>
      <c r="AS77" s="1041"/>
      <c r="AT77" s="1042"/>
      <c r="AU77" s="1043"/>
      <c r="AV77" s="1041"/>
      <c r="AW77" s="1041"/>
      <c r="AX77" s="1041"/>
      <c r="AY77" s="1042"/>
      <c r="AZ77" s="1034"/>
      <c r="BA77" s="1034"/>
      <c r="BB77" s="1034"/>
      <c r="BC77" s="1034"/>
      <c r="BD77" s="1035"/>
      <c r="BE77" s="231"/>
      <c r="BF77" s="231"/>
      <c r="BG77" s="231"/>
      <c r="BH77" s="231"/>
      <c r="BI77" s="231"/>
      <c r="BJ77" s="231"/>
      <c r="BK77" s="231"/>
      <c r="BL77" s="231"/>
      <c r="BM77" s="231"/>
      <c r="BN77" s="231"/>
      <c r="BO77" s="231"/>
      <c r="BP77" s="231"/>
      <c r="BQ77" s="228">
        <v>71</v>
      </c>
      <c r="BR77" s="233"/>
      <c r="BS77" s="1007"/>
      <c r="BT77" s="1008"/>
      <c r="BU77" s="1008"/>
      <c r="BV77" s="1008"/>
      <c r="BW77" s="1008"/>
      <c r="BX77" s="1008"/>
      <c r="BY77" s="1008"/>
      <c r="BZ77" s="1008"/>
      <c r="CA77" s="1008"/>
      <c r="CB77" s="1008"/>
      <c r="CC77" s="1008"/>
      <c r="CD77" s="1008"/>
      <c r="CE77" s="1008"/>
      <c r="CF77" s="1008"/>
      <c r="CG77" s="1017"/>
      <c r="CH77" s="1018"/>
      <c r="CI77" s="1019"/>
      <c r="CJ77" s="1019"/>
      <c r="CK77" s="1019"/>
      <c r="CL77" s="1020"/>
      <c r="CM77" s="1018"/>
      <c r="CN77" s="1019"/>
      <c r="CO77" s="1019"/>
      <c r="CP77" s="1019"/>
      <c r="CQ77" s="1020"/>
      <c r="CR77" s="1018"/>
      <c r="CS77" s="1019"/>
      <c r="CT77" s="1019"/>
      <c r="CU77" s="1019"/>
      <c r="CV77" s="1020"/>
      <c r="CW77" s="1018"/>
      <c r="CX77" s="1019"/>
      <c r="CY77" s="1019"/>
      <c r="CZ77" s="1019"/>
      <c r="DA77" s="1020"/>
      <c r="DB77" s="1018"/>
      <c r="DC77" s="1019"/>
      <c r="DD77" s="1019"/>
      <c r="DE77" s="1019"/>
      <c r="DF77" s="1020"/>
      <c r="DG77" s="1018"/>
      <c r="DH77" s="1019"/>
      <c r="DI77" s="1019"/>
      <c r="DJ77" s="1019"/>
      <c r="DK77" s="1020"/>
      <c r="DL77" s="1018"/>
      <c r="DM77" s="1019"/>
      <c r="DN77" s="1019"/>
      <c r="DO77" s="1019"/>
      <c r="DP77" s="1020"/>
      <c r="DQ77" s="1018"/>
      <c r="DR77" s="1019"/>
      <c r="DS77" s="1019"/>
      <c r="DT77" s="1019"/>
      <c r="DU77" s="1020"/>
      <c r="DV77" s="1007"/>
      <c r="DW77" s="1008"/>
      <c r="DX77" s="1008"/>
      <c r="DY77" s="1008"/>
      <c r="DZ77" s="1009"/>
      <c r="EA77" s="220"/>
    </row>
    <row r="78" spans="1:131" ht="26.25" customHeight="1" x14ac:dyDescent="0.15">
      <c r="A78" s="228">
        <v>11</v>
      </c>
      <c r="B78" s="1036"/>
      <c r="C78" s="1037"/>
      <c r="D78" s="1037"/>
      <c r="E78" s="1037"/>
      <c r="F78" s="1037"/>
      <c r="G78" s="1037"/>
      <c r="H78" s="1037"/>
      <c r="I78" s="1037"/>
      <c r="J78" s="1037"/>
      <c r="K78" s="1037"/>
      <c r="L78" s="1037"/>
      <c r="M78" s="1037"/>
      <c r="N78" s="1037"/>
      <c r="O78" s="1037"/>
      <c r="P78" s="1038"/>
      <c r="Q78" s="1039"/>
      <c r="R78" s="1033"/>
      <c r="S78" s="1033"/>
      <c r="T78" s="1033"/>
      <c r="U78" s="1033"/>
      <c r="V78" s="1033"/>
      <c r="W78" s="1033"/>
      <c r="X78" s="1033"/>
      <c r="Y78" s="1033"/>
      <c r="Z78" s="1033"/>
      <c r="AA78" s="1033"/>
      <c r="AB78" s="1033"/>
      <c r="AC78" s="1033"/>
      <c r="AD78" s="1033"/>
      <c r="AE78" s="1033"/>
      <c r="AF78" s="1033"/>
      <c r="AG78" s="1033"/>
      <c r="AH78" s="1033"/>
      <c r="AI78" s="1033"/>
      <c r="AJ78" s="1033"/>
      <c r="AK78" s="1033"/>
      <c r="AL78" s="1033"/>
      <c r="AM78" s="1033"/>
      <c r="AN78" s="1033"/>
      <c r="AO78" s="1033"/>
      <c r="AP78" s="1033"/>
      <c r="AQ78" s="1033"/>
      <c r="AR78" s="1033"/>
      <c r="AS78" s="1033"/>
      <c r="AT78" s="1033"/>
      <c r="AU78" s="1033"/>
      <c r="AV78" s="1033"/>
      <c r="AW78" s="1033"/>
      <c r="AX78" s="1033"/>
      <c r="AY78" s="1033"/>
      <c r="AZ78" s="1034"/>
      <c r="BA78" s="1034"/>
      <c r="BB78" s="1034"/>
      <c r="BC78" s="1034"/>
      <c r="BD78" s="1035"/>
      <c r="BE78" s="231"/>
      <c r="BF78" s="231"/>
      <c r="BG78" s="231"/>
      <c r="BH78" s="231"/>
      <c r="BI78" s="231"/>
      <c r="BJ78" s="220"/>
      <c r="BK78" s="220"/>
      <c r="BL78" s="220"/>
      <c r="BM78" s="220"/>
      <c r="BN78" s="220"/>
      <c r="BO78" s="231"/>
      <c r="BP78" s="231"/>
      <c r="BQ78" s="228">
        <v>72</v>
      </c>
      <c r="BR78" s="233"/>
      <c r="BS78" s="1007"/>
      <c r="BT78" s="1008"/>
      <c r="BU78" s="1008"/>
      <c r="BV78" s="1008"/>
      <c r="BW78" s="1008"/>
      <c r="BX78" s="1008"/>
      <c r="BY78" s="1008"/>
      <c r="BZ78" s="1008"/>
      <c r="CA78" s="1008"/>
      <c r="CB78" s="1008"/>
      <c r="CC78" s="1008"/>
      <c r="CD78" s="1008"/>
      <c r="CE78" s="1008"/>
      <c r="CF78" s="1008"/>
      <c r="CG78" s="1017"/>
      <c r="CH78" s="1018"/>
      <c r="CI78" s="1019"/>
      <c r="CJ78" s="1019"/>
      <c r="CK78" s="1019"/>
      <c r="CL78" s="1020"/>
      <c r="CM78" s="1018"/>
      <c r="CN78" s="1019"/>
      <c r="CO78" s="1019"/>
      <c r="CP78" s="1019"/>
      <c r="CQ78" s="1020"/>
      <c r="CR78" s="1018"/>
      <c r="CS78" s="1019"/>
      <c r="CT78" s="1019"/>
      <c r="CU78" s="1019"/>
      <c r="CV78" s="1020"/>
      <c r="CW78" s="1018"/>
      <c r="CX78" s="1019"/>
      <c r="CY78" s="1019"/>
      <c r="CZ78" s="1019"/>
      <c r="DA78" s="1020"/>
      <c r="DB78" s="1018"/>
      <c r="DC78" s="1019"/>
      <c r="DD78" s="1019"/>
      <c r="DE78" s="1019"/>
      <c r="DF78" s="1020"/>
      <c r="DG78" s="1018"/>
      <c r="DH78" s="1019"/>
      <c r="DI78" s="1019"/>
      <c r="DJ78" s="1019"/>
      <c r="DK78" s="1020"/>
      <c r="DL78" s="1018"/>
      <c r="DM78" s="1019"/>
      <c r="DN78" s="1019"/>
      <c r="DO78" s="1019"/>
      <c r="DP78" s="1020"/>
      <c r="DQ78" s="1018"/>
      <c r="DR78" s="1019"/>
      <c r="DS78" s="1019"/>
      <c r="DT78" s="1019"/>
      <c r="DU78" s="1020"/>
      <c r="DV78" s="1007"/>
      <c r="DW78" s="1008"/>
      <c r="DX78" s="1008"/>
      <c r="DY78" s="1008"/>
      <c r="DZ78" s="1009"/>
      <c r="EA78" s="220"/>
    </row>
    <row r="79" spans="1:131" ht="26.25" customHeight="1" x14ac:dyDescent="0.15">
      <c r="A79" s="228">
        <v>12</v>
      </c>
      <c r="B79" s="1036"/>
      <c r="C79" s="1037"/>
      <c r="D79" s="1037"/>
      <c r="E79" s="1037"/>
      <c r="F79" s="1037"/>
      <c r="G79" s="1037"/>
      <c r="H79" s="1037"/>
      <c r="I79" s="1037"/>
      <c r="J79" s="1037"/>
      <c r="K79" s="1037"/>
      <c r="L79" s="1037"/>
      <c r="M79" s="1037"/>
      <c r="N79" s="1037"/>
      <c r="O79" s="1037"/>
      <c r="P79" s="1038"/>
      <c r="Q79" s="1039"/>
      <c r="R79" s="1033"/>
      <c r="S79" s="1033"/>
      <c r="T79" s="1033"/>
      <c r="U79" s="1033"/>
      <c r="V79" s="1033"/>
      <c r="W79" s="1033"/>
      <c r="X79" s="1033"/>
      <c r="Y79" s="1033"/>
      <c r="Z79" s="1033"/>
      <c r="AA79" s="1033"/>
      <c r="AB79" s="1033"/>
      <c r="AC79" s="1033"/>
      <c r="AD79" s="1033"/>
      <c r="AE79" s="1033"/>
      <c r="AF79" s="1033"/>
      <c r="AG79" s="1033"/>
      <c r="AH79" s="1033"/>
      <c r="AI79" s="1033"/>
      <c r="AJ79" s="1033"/>
      <c r="AK79" s="1033"/>
      <c r="AL79" s="1033"/>
      <c r="AM79" s="1033"/>
      <c r="AN79" s="1033"/>
      <c r="AO79" s="1033"/>
      <c r="AP79" s="1033"/>
      <c r="AQ79" s="1033"/>
      <c r="AR79" s="1033"/>
      <c r="AS79" s="1033"/>
      <c r="AT79" s="1033"/>
      <c r="AU79" s="1033"/>
      <c r="AV79" s="1033"/>
      <c r="AW79" s="1033"/>
      <c r="AX79" s="1033"/>
      <c r="AY79" s="1033"/>
      <c r="AZ79" s="1034"/>
      <c r="BA79" s="1034"/>
      <c r="BB79" s="1034"/>
      <c r="BC79" s="1034"/>
      <c r="BD79" s="1035"/>
      <c r="BE79" s="231"/>
      <c r="BF79" s="231"/>
      <c r="BG79" s="231"/>
      <c r="BH79" s="231"/>
      <c r="BI79" s="231"/>
      <c r="BJ79" s="220"/>
      <c r="BK79" s="220"/>
      <c r="BL79" s="220"/>
      <c r="BM79" s="220"/>
      <c r="BN79" s="220"/>
      <c r="BO79" s="231"/>
      <c r="BP79" s="231"/>
      <c r="BQ79" s="228">
        <v>73</v>
      </c>
      <c r="BR79" s="233"/>
      <c r="BS79" s="1007"/>
      <c r="BT79" s="1008"/>
      <c r="BU79" s="1008"/>
      <c r="BV79" s="1008"/>
      <c r="BW79" s="1008"/>
      <c r="BX79" s="1008"/>
      <c r="BY79" s="1008"/>
      <c r="BZ79" s="1008"/>
      <c r="CA79" s="1008"/>
      <c r="CB79" s="1008"/>
      <c r="CC79" s="1008"/>
      <c r="CD79" s="1008"/>
      <c r="CE79" s="1008"/>
      <c r="CF79" s="1008"/>
      <c r="CG79" s="1017"/>
      <c r="CH79" s="1018"/>
      <c r="CI79" s="1019"/>
      <c r="CJ79" s="1019"/>
      <c r="CK79" s="1019"/>
      <c r="CL79" s="1020"/>
      <c r="CM79" s="1018"/>
      <c r="CN79" s="1019"/>
      <c r="CO79" s="1019"/>
      <c r="CP79" s="1019"/>
      <c r="CQ79" s="1020"/>
      <c r="CR79" s="1018"/>
      <c r="CS79" s="1019"/>
      <c r="CT79" s="1019"/>
      <c r="CU79" s="1019"/>
      <c r="CV79" s="1020"/>
      <c r="CW79" s="1018"/>
      <c r="CX79" s="1019"/>
      <c r="CY79" s="1019"/>
      <c r="CZ79" s="1019"/>
      <c r="DA79" s="1020"/>
      <c r="DB79" s="1018"/>
      <c r="DC79" s="1019"/>
      <c r="DD79" s="1019"/>
      <c r="DE79" s="1019"/>
      <c r="DF79" s="1020"/>
      <c r="DG79" s="1018"/>
      <c r="DH79" s="1019"/>
      <c r="DI79" s="1019"/>
      <c r="DJ79" s="1019"/>
      <c r="DK79" s="1020"/>
      <c r="DL79" s="1018"/>
      <c r="DM79" s="1019"/>
      <c r="DN79" s="1019"/>
      <c r="DO79" s="1019"/>
      <c r="DP79" s="1020"/>
      <c r="DQ79" s="1018"/>
      <c r="DR79" s="1019"/>
      <c r="DS79" s="1019"/>
      <c r="DT79" s="1019"/>
      <c r="DU79" s="1020"/>
      <c r="DV79" s="1007"/>
      <c r="DW79" s="1008"/>
      <c r="DX79" s="1008"/>
      <c r="DY79" s="1008"/>
      <c r="DZ79" s="1009"/>
      <c r="EA79" s="220"/>
    </row>
    <row r="80" spans="1:131" ht="26.25" customHeight="1" x14ac:dyDescent="0.15">
      <c r="A80" s="228">
        <v>13</v>
      </c>
      <c r="B80" s="1036"/>
      <c r="C80" s="1037"/>
      <c r="D80" s="1037"/>
      <c r="E80" s="1037"/>
      <c r="F80" s="1037"/>
      <c r="G80" s="1037"/>
      <c r="H80" s="1037"/>
      <c r="I80" s="1037"/>
      <c r="J80" s="1037"/>
      <c r="K80" s="1037"/>
      <c r="L80" s="1037"/>
      <c r="M80" s="1037"/>
      <c r="N80" s="1037"/>
      <c r="O80" s="1037"/>
      <c r="P80" s="1038"/>
      <c r="Q80" s="1039"/>
      <c r="R80" s="1033"/>
      <c r="S80" s="1033"/>
      <c r="T80" s="1033"/>
      <c r="U80" s="1033"/>
      <c r="V80" s="1033"/>
      <c r="W80" s="1033"/>
      <c r="X80" s="1033"/>
      <c r="Y80" s="1033"/>
      <c r="Z80" s="1033"/>
      <c r="AA80" s="1033"/>
      <c r="AB80" s="1033"/>
      <c r="AC80" s="1033"/>
      <c r="AD80" s="1033"/>
      <c r="AE80" s="1033"/>
      <c r="AF80" s="1033"/>
      <c r="AG80" s="1033"/>
      <c r="AH80" s="1033"/>
      <c r="AI80" s="1033"/>
      <c r="AJ80" s="1033"/>
      <c r="AK80" s="1033"/>
      <c r="AL80" s="1033"/>
      <c r="AM80" s="1033"/>
      <c r="AN80" s="1033"/>
      <c r="AO80" s="1033"/>
      <c r="AP80" s="1033"/>
      <c r="AQ80" s="1033"/>
      <c r="AR80" s="1033"/>
      <c r="AS80" s="1033"/>
      <c r="AT80" s="1033"/>
      <c r="AU80" s="1033"/>
      <c r="AV80" s="1033"/>
      <c r="AW80" s="1033"/>
      <c r="AX80" s="1033"/>
      <c r="AY80" s="1033"/>
      <c r="AZ80" s="1034"/>
      <c r="BA80" s="1034"/>
      <c r="BB80" s="1034"/>
      <c r="BC80" s="1034"/>
      <c r="BD80" s="1035"/>
      <c r="BE80" s="231"/>
      <c r="BF80" s="231"/>
      <c r="BG80" s="231"/>
      <c r="BH80" s="231"/>
      <c r="BI80" s="231"/>
      <c r="BJ80" s="231"/>
      <c r="BK80" s="231"/>
      <c r="BL80" s="231"/>
      <c r="BM80" s="231"/>
      <c r="BN80" s="231"/>
      <c r="BO80" s="231"/>
      <c r="BP80" s="231"/>
      <c r="BQ80" s="228">
        <v>74</v>
      </c>
      <c r="BR80" s="233"/>
      <c r="BS80" s="1007"/>
      <c r="BT80" s="1008"/>
      <c r="BU80" s="1008"/>
      <c r="BV80" s="1008"/>
      <c r="BW80" s="1008"/>
      <c r="BX80" s="1008"/>
      <c r="BY80" s="1008"/>
      <c r="BZ80" s="1008"/>
      <c r="CA80" s="1008"/>
      <c r="CB80" s="1008"/>
      <c r="CC80" s="1008"/>
      <c r="CD80" s="1008"/>
      <c r="CE80" s="1008"/>
      <c r="CF80" s="1008"/>
      <c r="CG80" s="1017"/>
      <c r="CH80" s="1018"/>
      <c r="CI80" s="1019"/>
      <c r="CJ80" s="1019"/>
      <c r="CK80" s="1019"/>
      <c r="CL80" s="1020"/>
      <c r="CM80" s="1018"/>
      <c r="CN80" s="1019"/>
      <c r="CO80" s="1019"/>
      <c r="CP80" s="1019"/>
      <c r="CQ80" s="1020"/>
      <c r="CR80" s="1018"/>
      <c r="CS80" s="1019"/>
      <c r="CT80" s="1019"/>
      <c r="CU80" s="1019"/>
      <c r="CV80" s="1020"/>
      <c r="CW80" s="1018"/>
      <c r="CX80" s="1019"/>
      <c r="CY80" s="1019"/>
      <c r="CZ80" s="1019"/>
      <c r="DA80" s="1020"/>
      <c r="DB80" s="1018"/>
      <c r="DC80" s="1019"/>
      <c r="DD80" s="1019"/>
      <c r="DE80" s="1019"/>
      <c r="DF80" s="1020"/>
      <c r="DG80" s="1018"/>
      <c r="DH80" s="1019"/>
      <c r="DI80" s="1019"/>
      <c r="DJ80" s="1019"/>
      <c r="DK80" s="1020"/>
      <c r="DL80" s="1018"/>
      <c r="DM80" s="1019"/>
      <c r="DN80" s="1019"/>
      <c r="DO80" s="1019"/>
      <c r="DP80" s="1020"/>
      <c r="DQ80" s="1018"/>
      <c r="DR80" s="1019"/>
      <c r="DS80" s="1019"/>
      <c r="DT80" s="1019"/>
      <c r="DU80" s="1020"/>
      <c r="DV80" s="1007"/>
      <c r="DW80" s="1008"/>
      <c r="DX80" s="1008"/>
      <c r="DY80" s="1008"/>
      <c r="DZ80" s="1009"/>
      <c r="EA80" s="220"/>
    </row>
    <row r="81" spans="1:131" ht="26.25" customHeight="1" x14ac:dyDescent="0.15">
      <c r="A81" s="228">
        <v>14</v>
      </c>
      <c r="B81" s="1036"/>
      <c r="C81" s="1037"/>
      <c r="D81" s="1037"/>
      <c r="E81" s="1037"/>
      <c r="F81" s="1037"/>
      <c r="G81" s="1037"/>
      <c r="H81" s="1037"/>
      <c r="I81" s="1037"/>
      <c r="J81" s="1037"/>
      <c r="K81" s="1037"/>
      <c r="L81" s="1037"/>
      <c r="M81" s="1037"/>
      <c r="N81" s="1037"/>
      <c r="O81" s="1037"/>
      <c r="P81" s="1038"/>
      <c r="Q81" s="1039"/>
      <c r="R81" s="1033"/>
      <c r="S81" s="1033"/>
      <c r="T81" s="1033"/>
      <c r="U81" s="1033"/>
      <c r="V81" s="1033"/>
      <c r="W81" s="1033"/>
      <c r="X81" s="1033"/>
      <c r="Y81" s="1033"/>
      <c r="Z81" s="1033"/>
      <c r="AA81" s="1033"/>
      <c r="AB81" s="1033"/>
      <c r="AC81" s="1033"/>
      <c r="AD81" s="1033"/>
      <c r="AE81" s="1033"/>
      <c r="AF81" s="1033"/>
      <c r="AG81" s="1033"/>
      <c r="AH81" s="1033"/>
      <c r="AI81" s="1033"/>
      <c r="AJ81" s="1033"/>
      <c r="AK81" s="1033"/>
      <c r="AL81" s="1033"/>
      <c r="AM81" s="1033"/>
      <c r="AN81" s="1033"/>
      <c r="AO81" s="1033"/>
      <c r="AP81" s="1033"/>
      <c r="AQ81" s="1033"/>
      <c r="AR81" s="1033"/>
      <c r="AS81" s="1033"/>
      <c r="AT81" s="1033"/>
      <c r="AU81" s="1033"/>
      <c r="AV81" s="1033"/>
      <c r="AW81" s="1033"/>
      <c r="AX81" s="1033"/>
      <c r="AY81" s="1033"/>
      <c r="AZ81" s="1034"/>
      <c r="BA81" s="1034"/>
      <c r="BB81" s="1034"/>
      <c r="BC81" s="1034"/>
      <c r="BD81" s="1035"/>
      <c r="BE81" s="231"/>
      <c r="BF81" s="231"/>
      <c r="BG81" s="231"/>
      <c r="BH81" s="231"/>
      <c r="BI81" s="231"/>
      <c r="BJ81" s="231"/>
      <c r="BK81" s="231"/>
      <c r="BL81" s="231"/>
      <c r="BM81" s="231"/>
      <c r="BN81" s="231"/>
      <c r="BO81" s="231"/>
      <c r="BP81" s="231"/>
      <c r="BQ81" s="228">
        <v>75</v>
      </c>
      <c r="BR81" s="233"/>
      <c r="BS81" s="1007"/>
      <c r="BT81" s="1008"/>
      <c r="BU81" s="1008"/>
      <c r="BV81" s="1008"/>
      <c r="BW81" s="1008"/>
      <c r="BX81" s="1008"/>
      <c r="BY81" s="1008"/>
      <c r="BZ81" s="1008"/>
      <c r="CA81" s="1008"/>
      <c r="CB81" s="1008"/>
      <c r="CC81" s="1008"/>
      <c r="CD81" s="1008"/>
      <c r="CE81" s="1008"/>
      <c r="CF81" s="1008"/>
      <c r="CG81" s="1017"/>
      <c r="CH81" s="1018"/>
      <c r="CI81" s="1019"/>
      <c r="CJ81" s="1019"/>
      <c r="CK81" s="1019"/>
      <c r="CL81" s="1020"/>
      <c r="CM81" s="1018"/>
      <c r="CN81" s="1019"/>
      <c r="CO81" s="1019"/>
      <c r="CP81" s="1019"/>
      <c r="CQ81" s="1020"/>
      <c r="CR81" s="1018"/>
      <c r="CS81" s="1019"/>
      <c r="CT81" s="1019"/>
      <c r="CU81" s="1019"/>
      <c r="CV81" s="1020"/>
      <c r="CW81" s="1018"/>
      <c r="CX81" s="1019"/>
      <c r="CY81" s="1019"/>
      <c r="CZ81" s="1019"/>
      <c r="DA81" s="1020"/>
      <c r="DB81" s="1018"/>
      <c r="DC81" s="1019"/>
      <c r="DD81" s="1019"/>
      <c r="DE81" s="1019"/>
      <c r="DF81" s="1020"/>
      <c r="DG81" s="1018"/>
      <c r="DH81" s="1019"/>
      <c r="DI81" s="1019"/>
      <c r="DJ81" s="1019"/>
      <c r="DK81" s="1020"/>
      <c r="DL81" s="1018"/>
      <c r="DM81" s="1019"/>
      <c r="DN81" s="1019"/>
      <c r="DO81" s="1019"/>
      <c r="DP81" s="1020"/>
      <c r="DQ81" s="1018"/>
      <c r="DR81" s="1019"/>
      <c r="DS81" s="1019"/>
      <c r="DT81" s="1019"/>
      <c r="DU81" s="1020"/>
      <c r="DV81" s="1007"/>
      <c r="DW81" s="1008"/>
      <c r="DX81" s="1008"/>
      <c r="DY81" s="1008"/>
      <c r="DZ81" s="1009"/>
      <c r="EA81" s="220"/>
    </row>
    <row r="82" spans="1:131" ht="26.25" customHeight="1" x14ac:dyDescent="0.15">
      <c r="A82" s="228">
        <v>15</v>
      </c>
      <c r="B82" s="1036"/>
      <c r="C82" s="1037"/>
      <c r="D82" s="1037"/>
      <c r="E82" s="1037"/>
      <c r="F82" s="1037"/>
      <c r="G82" s="1037"/>
      <c r="H82" s="1037"/>
      <c r="I82" s="1037"/>
      <c r="J82" s="1037"/>
      <c r="K82" s="1037"/>
      <c r="L82" s="1037"/>
      <c r="M82" s="1037"/>
      <c r="N82" s="1037"/>
      <c r="O82" s="1037"/>
      <c r="P82" s="1038"/>
      <c r="Q82" s="1039"/>
      <c r="R82" s="1033"/>
      <c r="S82" s="1033"/>
      <c r="T82" s="1033"/>
      <c r="U82" s="1033"/>
      <c r="V82" s="1033"/>
      <c r="W82" s="1033"/>
      <c r="X82" s="1033"/>
      <c r="Y82" s="1033"/>
      <c r="Z82" s="1033"/>
      <c r="AA82" s="1033"/>
      <c r="AB82" s="1033"/>
      <c r="AC82" s="1033"/>
      <c r="AD82" s="1033"/>
      <c r="AE82" s="1033"/>
      <c r="AF82" s="1033"/>
      <c r="AG82" s="1033"/>
      <c r="AH82" s="1033"/>
      <c r="AI82" s="1033"/>
      <c r="AJ82" s="1033"/>
      <c r="AK82" s="1033"/>
      <c r="AL82" s="1033"/>
      <c r="AM82" s="1033"/>
      <c r="AN82" s="1033"/>
      <c r="AO82" s="1033"/>
      <c r="AP82" s="1033"/>
      <c r="AQ82" s="1033"/>
      <c r="AR82" s="1033"/>
      <c r="AS82" s="1033"/>
      <c r="AT82" s="1033"/>
      <c r="AU82" s="1033"/>
      <c r="AV82" s="1033"/>
      <c r="AW82" s="1033"/>
      <c r="AX82" s="1033"/>
      <c r="AY82" s="1033"/>
      <c r="AZ82" s="1034"/>
      <c r="BA82" s="1034"/>
      <c r="BB82" s="1034"/>
      <c r="BC82" s="1034"/>
      <c r="BD82" s="1035"/>
      <c r="BE82" s="231"/>
      <c r="BF82" s="231"/>
      <c r="BG82" s="231"/>
      <c r="BH82" s="231"/>
      <c r="BI82" s="231"/>
      <c r="BJ82" s="231"/>
      <c r="BK82" s="231"/>
      <c r="BL82" s="231"/>
      <c r="BM82" s="231"/>
      <c r="BN82" s="231"/>
      <c r="BO82" s="231"/>
      <c r="BP82" s="231"/>
      <c r="BQ82" s="228">
        <v>76</v>
      </c>
      <c r="BR82" s="233"/>
      <c r="BS82" s="1007"/>
      <c r="BT82" s="1008"/>
      <c r="BU82" s="1008"/>
      <c r="BV82" s="1008"/>
      <c r="BW82" s="1008"/>
      <c r="BX82" s="1008"/>
      <c r="BY82" s="1008"/>
      <c r="BZ82" s="1008"/>
      <c r="CA82" s="1008"/>
      <c r="CB82" s="1008"/>
      <c r="CC82" s="1008"/>
      <c r="CD82" s="1008"/>
      <c r="CE82" s="1008"/>
      <c r="CF82" s="1008"/>
      <c r="CG82" s="1017"/>
      <c r="CH82" s="1018"/>
      <c r="CI82" s="1019"/>
      <c r="CJ82" s="1019"/>
      <c r="CK82" s="1019"/>
      <c r="CL82" s="1020"/>
      <c r="CM82" s="1018"/>
      <c r="CN82" s="1019"/>
      <c r="CO82" s="1019"/>
      <c r="CP82" s="1019"/>
      <c r="CQ82" s="1020"/>
      <c r="CR82" s="1018"/>
      <c r="CS82" s="1019"/>
      <c r="CT82" s="1019"/>
      <c r="CU82" s="1019"/>
      <c r="CV82" s="1020"/>
      <c r="CW82" s="1018"/>
      <c r="CX82" s="1019"/>
      <c r="CY82" s="1019"/>
      <c r="CZ82" s="1019"/>
      <c r="DA82" s="1020"/>
      <c r="DB82" s="1018"/>
      <c r="DC82" s="1019"/>
      <c r="DD82" s="1019"/>
      <c r="DE82" s="1019"/>
      <c r="DF82" s="1020"/>
      <c r="DG82" s="1018"/>
      <c r="DH82" s="1019"/>
      <c r="DI82" s="1019"/>
      <c r="DJ82" s="1019"/>
      <c r="DK82" s="1020"/>
      <c r="DL82" s="1018"/>
      <c r="DM82" s="1019"/>
      <c r="DN82" s="1019"/>
      <c r="DO82" s="1019"/>
      <c r="DP82" s="1020"/>
      <c r="DQ82" s="1018"/>
      <c r="DR82" s="1019"/>
      <c r="DS82" s="1019"/>
      <c r="DT82" s="1019"/>
      <c r="DU82" s="1020"/>
      <c r="DV82" s="1007"/>
      <c r="DW82" s="1008"/>
      <c r="DX82" s="1008"/>
      <c r="DY82" s="1008"/>
      <c r="DZ82" s="1009"/>
      <c r="EA82" s="220"/>
    </row>
    <row r="83" spans="1:131" ht="26.25" customHeight="1" x14ac:dyDescent="0.15">
      <c r="A83" s="228">
        <v>16</v>
      </c>
      <c r="B83" s="1036"/>
      <c r="C83" s="1037"/>
      <c r="D83" s="1037"/>
      <c r="E83" s="1037"/>
      <c r="F83" s="1037"/>
      <c r="G83" s="1037"/>
      <c r="H83" s="1037"/>
      <c r="I83" s="1037"/>
      <c r="J83" s="1037"/>
      <c r="K83" s="1037"/>
      <c r="L83" s="1037"/>
      <c r="M83" s="1037"/>
      <c r="N83" s="1037"/>
      <c r="O83" s="1037"/>
      <c r="P83" s="1038"/>
      <c r="Q83" s="1039"/>
      <c r="R83" s="1033"/>
      <c r="S83" s="1033"/>
      <c r="T83" s="1033"/>
      <c r="U83" s="1033"/>
      <c r="V83" s="1033"/>
      <c r="W83" s="1033"/>
      <c r="X83" s="1033"/>
      <c r="Y83" s="1033"/>
      <c r="Z83" s="1033"/>
      <c r="AA83" s="1033"/>
      <c r="AB83" s="1033"/>
      <c r="AC83" s="1033"/>
      <c r="AD83" s="1033"/>
      <c r="AE83" s="1033"/>
      <c r="AF83" s="1033"/>
      <c r="AG83" s="1033"/>
      <c r="AH83" s="1033"/>
      <c r="AI83" s="1033"/>
      <c r="AJ83" s="1033"/>
      <c r="AK83" s="1033"/>
      <c r="AL83" s="1033"/>
      <c r="AM83" s="1033"/>
      <c r="AN83" s="1033"/>
      <c r="AO83" s="1033"/>
      <c r="AP83" s="1033"/>
      <c r="AQ83" s="1033"/>
      <c r="AR83" s="1033"/>
      <c r="AS83" s="1033"/>
      <c r="AT83" s="1033"/>
      <c r="AU83" s="1033"/>
      <c r="AV83" s="1033"/>
      <c r="AW83" s="1033"/>
      <c r="AX83" s="1033"/>
      <c r="AY83" s="1033"/>
      <c r="AZ83" s="1034"/>
      <c r="BA83" s="1034"/>
      <c r="BB83" s="1034"/>
      <c r="BC83" s="1034"/>
      <c r="BD83" s="1035"/>
      <c r="BE83" s="231"/>
      <c r="BF83" s="231"/>
      <c r="BG83" s="231"/>
      <c r="BH83" s="231"/>
      <c r="BI83" s="231"/>
      <c r="BJ83" s="231"/>
      <c r="BK83" s="231"/>
      <c r="BL83" s="231"/>
      <c r="BM83" s="231"/>
      <c r="BN83" s="231"/>
      <c r="BO83" s="231"/>
      <c r="BP83" s="231"/>
      <c r="BQ83" s="228">
        <v>77</v>
      </c>
      <c r="BR83" s="233"/>
      <c r="BS83" s="1007"/>
      <c r="BT83" s="1008"/>
      <c r="BU83" s="1008"/>
      <c r="BV83" s="1008"/>
      <c r="BW83" s="1008"/>
      <c r="BX83" s="1008"/>
      <c r="BY83" s="1008"/>
      <c r="BZ83" s="1008"/>
      <c r="CA83" s="1008"/>
      <c r="CB83" s="1008"/>
      <c r="CC83" s="1008"/>
      <c r="CD83" s="1008"/>
      <c r="CE83" s="1008"/>
      <c r="CF83" s="1008"/>
      <c r="CG83" s="1017"/>
      <c r="CH83" s="1018"/>
      <c r="CI83" s="1019"/>
      <c r="CJ83" s="1019"/>
      <c r="CK83" s="1019"/>
      <c r="CL83" s="1020"/>
      <c r="CM83" s="1018"/>
      <c r="CN83" s="1019"/>
      <c r="CO83" s="1019"/>
      <c r="CP83" s="1019"/>
      <c r="CQ83" s="1020"/>
      <c r="CR83" s="1018"/>
      <c r="CS83" s="1019"/>
      <c r="CT83" s="1019"/>
      <c r="CU83" s="1019"/>
      <c r="CV83" s="1020"/>
      <c r="CW83" s="1018"/>
      <c r="CX83" s="1019"/>
      <c r="CY83" s="1019"/>
      <c r="CZ83" s="1019"/>
      <c r="DA83" s="1020"/>
      <c r="DB83" s="1018"/>
      <c r="DC83" s="1019"/>
      <c r="DD83" s="1019"/>
      <c r="DE83" s="1019"/>
      <c r="DF83" s="1020"/>
      <c r="DG83" s="1018"/>
      <c r="DH83" s="1019"/>
      <c r="DI83" s="1019"/>
      <c r="DJ83" s="1019"/>
      <c r="DK83" s="1020"/>
      <c r="DL83" s="1018"/>
      <c r="DM83" s="1019"/>
      <c r="DN83" s="1019"/>
      <c r="DO83" s="1019"/>
      <c r="DP83" s="1020"/>
      <c r="DQ83" s="1018"/>
      <c r="DR83" s="1019"/>
      <c r="DS83" s="1019"/>
      <c r="DT83" s="1019"/>
      <c r="DU83" s="1020"/>
      <c r="DV83" s="1007"/>
      <c r="DW83" s="1008"/>
      <c r="DX83" s="1008"/>
      <c r="DY83" s="1008"/>
      <c r="DZ83" s="1009"/>
      <c r="EA83" s="220"/>
    </row>
    <row r="84" spans="1:131" ht="26.25" customHeight="1" x14ac:dyDescent="0.15">
      <c r="A84" s="228">
        <v>17</v>
      </c>
      <c r="B84" s="1036"/>
      <c r="C84" s="1037"/>
      <c r="D84" s="1037"/>
      <c r="E84" s="1037"/>
      <c r="F84" s="1037"/>
      <c r="G84" s="1037"/>
      <c r="H84" s="1037"/>
      <c r="I84" s="1037"/>
      <c r="J84" s="1037"/>
      <c r="K84" s="1037"/>
      <c r="L84" s="1037"/>
      <c r="M84" s="1037"/>
      <c r="N84" s="1037"/>
      <c r="O84" s="1037"/>
      <c r="P84" s="1038"/>
      <c r="Q84" s="1039"/>
      <c r="R84" s="1033"/>
      <c r="S84" s="1033"/>
      <c r="T84" s="1033"/>
      <c r="U84" s="1033"/>
      <c r="V84" s="1033"/>
      <c r="W84" s="1033"/>
      <c r="X84" s="1033"/>
      <c r="Y84" s="1033"/>
      <c r="Z84" s="1033"/>
      <c r="AA84" s="1033"/>
      <c r="AB84" s="1033"/>
      <c r="AC84" s="1033"/>
      <c r="AD84" s="1033"/>
      <c r="AE84" s="1033"/>
      <c r="AF84" s="1033"/>
      <c r="AG84" s="1033"/>
      <c r="AH84" s="1033"/>
      <c r="AI84" s="1033"/>
      <c r="AJ84" s="1033"/>
      <c r="AK84" s="1033"/>
      <c r="AL84" s="1033"/>
      <c r="AM84" s="1033"/>
      <c r="AN84" s="1033"/>
      <c r="AO84" s="1033"/>
      <c r="AP84" s="1033"/>
      <c r="AQ84" s="1033"/>
      <c r="AR84" s="1033"/>
      <c r="AS84" s="1033"/>
      <c r="AT84" s="1033"/>
      <c r="AU84" s="1033"/>
      <c r="AV84" s="1033"/>
      <c r="AW84" s="1033"/>
      <c r="AX84" s="1033"/>
      <c r="AY84" s="1033"/>
      <c r="AZ84" s="1034"/>
      <c r="BA84" s="1034"/>
      <c r="BB84" s="1034"/>
      <c r="BC84" s="1034"/>
      <c r="BD84" s="1035"/>
      <c r="BE84" s="231"/>
      <c r="BF84" s="231"/>
      <c r="BG84" s="231"/>
      <c r="BH84" s="231"/>
      <c r="BI84" s="231"/>
      <c r="BJ84" s="231"/>
      <c r="BK84" s="231"/>
      <c r="BL84" s="231"/>
      <c r="BM84" s="231"/>
      <c r="BN84" s="231"/>
      <c r="BO84" s="231"/>
      <c r="BP84" s="231"/>
      <c r="BQ84" s="228">
        <v>78</v>
      </c>
      <c r="BR84" s="233"/>
      <c r="BS84" s="1007"/>
      <c r="BT84" s="1008"/>
      <c r="BU84" s="1008"/>
      <c r="BV84" s="1008"/>
      <c r="BW84" s="1008"/>
      <c r="BX84" s="1008"/>
      <c r="BY84" s="1008"/>
      <c r="BZ84" s="1008"/>
      <c r="CA84" s="1008"/>
      <c r="CB84" s="1008"/>
      <c r="CC84" s="1008"/>
      <c r="CD84" s="1008"/>
      <c r="CE84" s="1008"/>
      <c r="CF84" s="1008"/>
      <c r="CG84" s="1017"/>
      <c r="CH84" s="1018"/>
      <c r="CI84" s="1019"/>
      <c r="CJ84" s="1019"/>
      <c r="CK84" s="1019"/>
      <c r="CL84" s="1020"/>
      <c r="CM84" s="1018"/>
      <c r="CN84" s="1019"/>
      <c r="CO84" s="1019"/>
      <c r="CP84" s="1019"/>
      <c r="CQ84" s="1020"/>
      <c r="CR84" s="1018"/>
      <c r="CS84" s="1019"/>
      <c r="CT84" s="1019"/>
      <c r="CU84" s="1019"/>
      <c r="CV84" s="1020"/>
      <c r="CW84" s="1018"/>
      <c r="CX84" s="1019"/>
      <c r="CY84" s="1019"/>
      <c r="CZ84" s="1019"/>
      <c r="DA84" s="1020"/>
      <c r="DB84" s="1018"/>
      <c r="DC84" s="1019"/>
      <c r="DD84" s="1019"/>
      <c r="DE84" s="1019"/>
      <c r="DF84" s="1020"/>
      <c r="DG84" s="1018"/>
      <c r="DH84" s="1019"/>
      <c r="DI84" s="1019"/>
      <c r="DJ84" s="1019"/>
      <c r="DK84" s="1020"/>
      <c r="DL84" s="1018"/>
      <c r="DM84" s="1019"/>
      <c r="DN84" s="1019"/>
      <c r="DO84" s="1019"/>
      <c r="DP84" s="1020"/>
      <c r="DQ84" s="1018"/>
      <c r="DR84" s="1019"/>
      <c r="DS84" s="1019"/>
      <c r="DT84" s="1019"/>
      <c r="DU84" s="1020"/>
      <c r="DV84" s="1007"/>
      <c r="DW84" s="1008"/>
      <c r="DX84" s="1008"/>
      <c r="DY84" s="1008"/>
      <c r="DZ84" s="1009"/>
      <c r="EA84" s="220"/>
    </row>
    <row r="85" spans="1:131" ht="26.25" customHeight="1" x14ac:dyDescent="0.15">
      <c r="A85" s="228">
        <v>18</v>
      </c>
      <c r="B85" s="1036"/>
      <c r="C85" s="1037"/>
      <c r="D85" s="1037"/>
      <c r="E85" s="1037"/>
      <c r="F85" s="1037"/>
      <c r="G85" s="1037"/>
      <c r="H85" s="1037"/>
      <c r="I85" s="1037"/>
      <c r="J85" s="1037"/>
      <c r="K85" s="1037"/>
      <c r="L85" s="1037"/>
      <c r="M85" s="1037"/>
      <c r="N85" s="1037"/>
      <c r="O85" s="1037"/>
      <c r="P85" s="1038"/>
      <c r="Q85" s="1039"/>
      <c r="R85" s="1033"/>
      <c r="S85" s="1033"/>
      <c r="T85" s="1033"/>
      <c r="U85" s="1033"/>
      <c r="V85" s="1033"/>
      <c r="W85" s="1033"/>
      <c r="X85" s="1033"/>
      <c r="Y85" s="1033"/>
      <c r="Z85" s="1033"/>
      <c r="AA85" s="1033"/>
      <c r="AB85" s="1033"/>
      <c r="AC85" s="1033"/>
      <c r="AD85" s="1033"/>
      <c r="AE85" s="1033"/>
      <c r="AF85" s="1033"/>
      <c r="AG85" s="1033"/>
      <c r="AH85" s="1033"/>
      <c r="AI85" s="1033"/>
      <c r="AJ85" s="1033"/>
      <c r="AK85" s="1033"/>
      <c r="AL85" s="1033"/>
      <c r="AM85" s="1033"/>
      <c r="AN85" s="1033"/>
      <c r="AO85" s="1033"/>
      <c r="AP85" s="1033"/>
      <c r="AQ85" s="1033"/>
      <c r="AR85" s="1033"/>
      <c r="AS85" s="1033"/>
      <c r="AT85" s="1033"/>
      <c r="AU85" s="1033"/>
      <c r="AV85" s="1033"/>
      <c r="AW85" s="1033"/>
      <c r="AX85" s="1033"/>
      <c r="AY85" s="1033"/>
      <c r="AZ85" s="1034"/>
      <c r="BA85" s="1034"/>
      <c r="BB85" s="1034"/>
      <c r="BC85" s="1034"/>
      <c r="BD85" s="1035"/>
      <c r="BE85" s="231"/>
      <c r="BF85" s="231"/>
      <c r="BG85" s="231"/>
      <c r="BH85" s="231"/>
      <c r="BI85" s="231"/>
      <c r="BJ85" s="231"/>
      <c r="BK85" s="231"/>
      <c r="BL85" s="231"/>
      <c r="BM85" s="231"/>
      <c r="BN85" s="231"/>
      <c r="BO85" s="231"/>
      <c r="BP85" s="231"/>
      <c r="BQ85" s="228">
        <v>79</v>
      </c>
      <c r="BR85" s="233"/>
      <c r="BS85" s="1007"/>
      <c r="BT85" s="1008"/>
      <c r="BU85" s="1008"/>
      <c r="BV85" s="1008"/>
      <c r="BW85" s="1008"/>
      <c r="BX85" s="1008"/>
      <c r="BY85" s="1008"/>
      <c r="BZ85" s="1008"/>
      <c r="CA85" s="1008"/>
      <c r="CB85" s="1008"/>
      <c r="CC85" s="1008"/>
      <c r="CD85" s="1008"/>
      <c r="CE85" s="1008"/>
      <c r="CF85" s="1008"/>
      <c r="CG85" s="1017"/>
      <c r="CH85" s="1018"/>
      <c r="CI85" s="1019"/>
      <c r="CJ85" s="1019"/>
      <c r="CK85" s="1019"/>
      <c r="CL85" s="1020"/>
      <c r="CM85" s="1018"/>
      <c r="CN85" s="1019"/>
      <c r="CO85" s="1019"/>
      <c r="CP85" s="1019"/>
      <c r="CQ85" s="1020"/>
      <c r="CR85" s="1018"/>
      <c r="CS85" s="1019"/>
      <c r="CT85" s="1019"/>
      <c r="CU85" s="1019"/>
      <c r="CV85" s="1020"/>
      <c r="CW85" s="1018"/>
      <c r="CX85" s="1019"/>
      <c r="CY85" s="1019"/>
      <c r="CZ85" s="1019"/>
      <c r="DA85" s="1020"/>
      <c r="DB85" s="1018"/>
      <c r="DC85" s="1019"/>
      <c r="DD85" s="1019"/>
      <c r="DE85" s="1019"/>
      <c r="DF85" s="1020"/>
      <c r="DG85" s="1018"/>
      <c r="DH85" s="1019"/>
      <c r="DI85" s="1019"/>
      <c r="DJ85" s="1019"/>
      <c r="DK85" s="1020"/>
      <c r="DL85" s="1018"/>
      <c r="DM85" s="1019"/>
      <c r="DN85" s="1019"/>
      <c r="DO85" s="1019"/>
      <c r="DP85" s="1020"/>
      <c r="DQ85" s="1018"/>
      <c r="DR85" s="1019"/>
      <c r="DS85" s="1019"/>
      <c r="DT85" s="1019"/>
      <c r="DU85" s="1020"/>
      <c r="DV85" s="1007"/>
      <c r="DW85" s="1008"/>
      <c r="DX85" s="1008"/>
      <c r="DY85" s="1008"/>
      <c r="DZ85" s="1009"/>
      <c r="EA85" s="220"/>
    </row>
    <row r="86" spans="1:131" ht="26.25" customHeight="1" x14ac:dyDescent="0.15">
      <c r="A86" s="228">
        <v>19</v>
      </c>
      <c r="B86" s="1036"/>
      <c r="C86" s="1037"/>
      <c r="D86" s="1037"/>
      <c r="E86" s="1037"/>
      <c r="F86" s="1037"/>
      <c r="G86" s="1037"/>
      <c r="H86" s="1037"/>
      <c r="I86" s="1037"/>
      <c r="J86" s="1037"/>
      <c r="K86" s="1037"/>
      <c r="L86" s="1037"/>
      <c r="M86" s="1037"/>
      <c r="N86" s="1037"/>
      <c r="O86" s="1037"/>
      <c r="P86" s="1038"/>
      <c r="Q86" s="1039"/>
      <c r="R86" s="1033"/>
      <c r="S86" s="1033"/>
      <c r="T86" s="1033"/>
      <c r="U86" s="1033"/>
      <c r="V86" s="1033"/>
      <c r="W86" s="1033"/>
      <c r="X86" s="1033"/>
      <c r="Y86" s="1033"/>
      <c r="Z86" s="1033"/>
      <c r="AA86" s="1033"/>
      <c r="AB86" s="1033"/>
      <c r="AC86" s="1033"/>
      <c r="AD86" s="1033"/>
      <c r="AE86" s="1033"/>
      <c r="AF86" s="1033"/>
      <c r="AG86" s="1033"/>
      <c r="AH86" s="1033"/>
      <c r="AI86" s="1033"/>
      <c r="AJ86" s="1033"/>
      <c r="AK86" s="1033"/>
      <c r="AL86" s="1033"/>
      <c r="AM86" s="1033"/>
      <c r="AN86" s="1033"/>
      <c r="AO86" s="1033"/>
      <c r="AP86" s="1033"/>
      <c r="AQ86" s="1033"/>
      <c r="AR86" s="1033"/>
      <c r="AS86" s="1033"/>
      <c r="AT86" s="1033"/>
      <c r="AU86" s="1033"/>
      <c r="AV86" s="1033"/>
      <c r="AW86" s="1033"/>
      <c r="AX86" s="1033"/>
      <c r="AY86" s="1033"/>
      <c r="AZ86" s="1034"/>
      <c r="BA86" s="1034"/>
      <c r="BB86" s="1034"/>
      <c r="BC86" s="1034"/>
      <c r="BD86" s="1035"/>
      <c r="BE86" s="231"/>
      <c r="BF86" s="231"/>
      <c r="BG86" s="231"/>
      <c r="BH86" s="231"/>
      <c r="BI86" s="231"/>
      <c r="BJ86" s="231"/>
      <c r="BK86" s="231"/>
      <c r="BL86" s="231"/>
      <c r="BM86" s="231"/>
      <c r="BN86" s="231"/>
      <c r="BO86" s="231"/>
      <c r="BP86" s="231"/>
      <c r="BQ86" s="228">
        <v>80</v>
      </c>
      <c r="BR86" s="233"/>
      <c r="BS86" s="1007"/>
      <c r="BT86" s="1008"/>
      <c r="BU86" s="1008"/>
      <c r="BV86" s="1008"/>
      <c r="BW86" s="1008"/>
      <c r="BX86" s="1008"/>
      <c r="BY86" s="1008"/>
      <c r="BZ86" s="1008"/>
      <c r="CA86" s="1008"/>
      <c r="CB86" s="1008"/>
      <c r="CC86" s="1008"/>
      <c r="CD86" s="1008"/>
      <c r="CE86" s="1008"/>
      <c r="CF86" s="1008"/>
      <c r="CG86" s="1017"/>
      <c r="CH86" s="1018"/>
      <c r="CI86" s="1019"/>
      <c r="CJ86" s="1019"/>
      <c r="CK86" s="1019"/>
      <c r="CL86" s="1020"/>
      <c r="CM86" s="1018"/>
      <c r="CN86" s="1019"/>
      <c r="CO86" s="1019"/>
      <c r="CP86" s="1019"/>
      <c r="CQ86" s="1020"/>
      <c r="CR86" s="1018"/>
      <c r="CS86" s="1019"/>
      <c r="CT86" s="1019"/>
      <c r="CU86" s="1019"/>
      <c r="CV86" s="1020"/>
      <c r="CW86" s="1018"/>
      <c r="CX86" s="1019"/>
      <c r="CY86" s="1019"/>
      <c r="CZ86" s="1019"/>
      <c r="DA86" s="1020"/>
      <c r="DB86" s="1018"/>
      <c r="DC86" s="1019"/>
      <c r="DD86" s="1019"/>
      <c r="DE86" s="1019"/>
      <c r="DF86" s="1020"/>
      <c r="DG86" s="1018"/>
      <c r="DH86" s="1019"/>
      <c r="DI86" s="1019"/>
      <c r="DJ86" s="1019"/>
      <c r="DK86" s="1020"/>
      <c r="DL86" s="1018"/>
      <c r="DM86" s="1019"/>
      <c r="DN86" s="1019"/>
      <c r="DO86" s="1019"/>
      <c r="DP86" s="1020"/>
      <c r="DQ86" s="1018"/>
      <c r="DR86" s="1019"/>
      <c r="DS86" s="1019"/>
      <c r="DT86" s="1019"/>
      <c r="DU86" s="1020"/>
      <c r="DV86" s="1007"/>
      <c r="DW86" s="1008"/>
      <c r="DX86" s="1008"/>
      <c r="DY86" s="1008"/>
      <c r="DZ86" s="1009"/>
      <c r="EA86" s="220"/>
    </row>
    <row r="87" spans="1:131" ht="26.25" customHeight="1" x14ac:dyDescent="0.15">
      <c r="A87" s="234">
        <v>20</v>
      </c>
      <c r="B87" s="1026"/>
      <c r="C87" s="1027"/>
      <c r="D87" s="1027"/>
      <c r="E87" s="1027"/>
      <c r="F87" s="1027"/>
      <c r="G87" s="1027"/>
      <c r="H87" s="1027"/>
      <c r="I87" s="1027"/>
      <c r="J87" s="1027"/>
      <c r="K87" s="1027"/>
      <c r="L87" s="1027"/>
      <c r="M87" s="1027"/>
      <c r="N87" s="1027"/>
      <c r="O87" s="1027"/>
      <c r="P87" s="1028"/>
      <c r="Q87" s="1029"/>
      <c r="R87" s="1030"/>
      <c r="S87" s="1030"/>
      <c r="T87" s="1030"/>
      <c r="U87" s="1030"/>
      <c r="V87" s="1030"/>
      <c r="W87" s="1030"/>
      <c r="X87" s="1030"/>
      <c r="Y87" s="1030"/>
      <c r="Z87" s="1030"/>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1"/>
      <c r="BA87" s="1031"/>
      <c r="BB87" s="1031"/>
      <c r="BC87" s="1031"/>
      <c r="BD87" s="1032"/>
      <c r="BE87" s="231"/>
      <c r="BF87" s="231"/>
      <c r="BG87" s="231"/>
      <c r="BH87" s="231"/>
      <c r="BI87" s="231"/>
      <c r="BJ87" s="231"/>
      <c r="BK87" s="231"/>
      <c r="BL87" s="231"/>
      <c r="BM87" s="231"/>
      <c r="BN87" s="231"/>
      <c r="BO87" s="231"/>
      <c r="BP87" s="231"/>
      <c r="BQ87" s="228">
        <v>81</v>
      </c>
      <c r="BR87" s="233"/>
      <c r="BS87" s="1007"/>
      <c r="BT87" s="1008"/>
      <c r="BU87" s="1008"/>
      <c r="BV87" s="1008"/>
      <c r="BW87" s="1008"/>
      <c r="BX87" s="1008"/>
      <c r="BY87" s="1008"/>
      <c r="BZ87" s="1008"/>
      <c r="CA87" s="1008"/>
      <c r="CB87" s="1008"/>
      <c r="CC87" s="1008"/>
      <c r="CD87" s="1008"/>
      <c r="CE87" s="1008"/>
      <c r="CF87" s="1008"/>
      <c r="CG87" s="1017"/>
      <c r="CH87" s="1018"/>
      <c r="CI87" s="1019"/>
      <c r="CJ87" s="1019"/>
      <c r="CK87" s="1019"/>
      <c r="CL87" s="1020"/>
      <c r="CM87" s="1018"/>
      <c r="CN87" s="1019"/>
      <c r="CO87" s="1019"/>
      <c r="CP87" s="1019"/>
      <c r="CQ87" s="1020"/>
      <c r="CR87" s="1018"/>
      <c r="CS87" s="1019"/>
      <c r="CT87" s="1019"/>
      <c r="CU87" s="1019"/>
      <c r="CV87" s="1020"/>
      <c r="CW87" s="1018"/>
      <c r="CX87" s="1019"/>
      <c r="CY87" s="1019"/>
      <c r="CZ87" s="1019"/>
      <c r="DA87" s="1020"/>
      <c r="DB87" s="1018"/>
      <c r="DC87" s="1019"/>
      <c r="DD87" s="1019"/>
      <c r="DE87" s="1019"/>
      <c r="DF87" s="1020"/>
      <c r="DG87" s="1018"/>
      <c r="DH87" s="1019"/>
      <c r="DI87" s="1019"/>
      <c r="DJ87" s="1019"/>
      <c r="DK87" s="1020"/>
      <c r="DL87" s="1018"/>
      <c r="DM87" s="1019"/>
      <c r="DN87" s="1019"/>
      <c r="DO87" s="1019"/>
      <c r="DP87" s="1020"/>
      <c r="DQ87" s="1018"/>
      <c r="DR87" s="1019"/>
      <c r="DS87" s="1019"/>
      <c r="DT87" s="1019"/>
      <c r="DU87" s="1020"/>
      <c r="DV87" s="1007"/>
      <c r="DW87" s="1008"/>
      <c r="DX87" s="1008"/>
      <c r="DY87" s="1008"/>
      <c r="DZ87" s="1009"/>
      <c r="EA87" s="220"/>
    </row>
    <row r="88" spans="1:131" ht="26.25" customHeight="1" thickBot="1" x14ac:dyDescent="0.2">
      <c r="A88" s="230" t="s">
        <v>295</v>
      </c>
      <c r="B88" s="999" t="s">
        <v>329</v>
      </c>
      <c r="C88" s="1000"/>
      <c r="D88" s="1000"/>
      <c r="E88" s="1000"/>
      <c r="F88" s="1000"/>
      <c r="G88" s="1000"/>
      <c r="H88" s="1000"/>
      <c r="I88" s="1000"/>
      <c r="J88" s="1000"/>
      <c r="K88" s="1000"/>
      <c r="L88" s="1000"/>
      <c r="M88" s="1000"/>
      <c r="N88" s="1000"/>
      <c r="O88" s="1000"/>
      <c r="P88" s="1010"/>
      <c r="Q88" s="1024"/>
      <c r="R88" s="1025"/>
      <c r="S88" s="1025"/>
      <c r="T88" s="1025"/>
      <c r="U88" s="1025"/>
      <c r="V88" s="1025"/>
      <c r="W88" s="1025"/>
      <c r="X88" s="1025"/>
      <c r="Y88" s="1025"/>
      <c r="Z88" s="1025"/>
      <c r="AA88" s="1025"/>
      <c r="AB88" s="1025"/>
      <c r="AC88" s="1025"/>
      <c r="AD88" s="1025"/>
      <c r="AE88" s="1025"/>
      <c r="AF88" s="1021">
        <v>46149</v>
      </c>
      <c r="AG88" s="1021"/>
      <c r="AH88" s="1021"/>
      <c r="AI88" s="1021"/>
      <c r="AJ88" s="1021"/>
      <c r="AK88" s="1025"/>
      <c r="AL88" s="1025"/>
      <c r="AM88" s="1025"/>
      <c r="AN88" s="1025"/>
      <c r="AO88" s="1025"/>
      <c r="AP88" s="1021">
        <v>19341</v>
      </c>
      <c r="AQ88" s="1021"/>
      <c r="AR88" s="1021"/>
      <c r="AS88" s="1021"/>
      <c r="AT88" s="1021"/>
      <c r="AU88" s="1021">
        <v>2315</v>
      </c>
      <c r="AV88" s="1021"/>
      <c r="AW88" s="1021"/>
      <c r="AX88" s="1021"/>
      <c r="AY88" s="1021"/>
      <c r="AZ88" s="1022"/>
      <c r="BA88" s="1022"/>
      <c r="BB88" s="1022"/>
      <c r="BC88" s="1022"/>
      <c r="BD88" s="1023"/>
      <c r="BE88" s="231"/>
      <c r="BF88" s="231"/>
      <c r="BG88" s="231"/>
      <c r="BH88" s="231"/>
      <c r="BI88" s="231"/>
      <c r="BJ88" s="231"/>
      <c r="BK88" s="231"/>
      <c r="BL88" s="231"/>
      <c r="BM88" s="231"/>
      <c r="BN88" s="231"/>
      <c r="BO88" s="231"/>
      <c r="BP88" s="231"/>
      <c r="BQ88" s="228">
        <v>82</v>
      </c>
      <c r="BR88" s="233"/>
      <c r="BS88" s="1007"/>
      <c r="BT88" s="1008"/>
      <c r="BU88" s="1008"/>
      <c r="BV88" s="1008"/>
      <c r="BW88" s="1008"/>
      <c r="BX88" s="1008"/>
      <c r="BY88" s="1008"/>
      <c r="BZ88" s="1008"/>
      <c r="CA88" s="1008"/>
      <c r="CB88" s="1008"/>
      <c r="CC88" s="1008"/>
      <c r="CD88" s="1008"/>
      <c r="CE88" s="1008"/>
      <c r="CF88" s="1008"/>
      <c r="CG88" s="1017"/>
      <c r="CH88" s="1018"/>
      <c r="CI88" s="1019"/>
      <c r="CJ88" s="1019"/>
      <c r="CK88" s="1019"/>
      <c r="CL88" s="1020"/>
      <c r="CM88" s="1018"/>
      <c r="CN88" s="1019"/>
      <c r="CO88" s="1019"/>
      <c r="CP88" s="1019"/>
      <c r="CQ88" s="1020"/>
      <c r="CR88" s="1018"/>
      <c r="CS88" s="1019"/>
      <c r="CT88" s="1019"/>
      <c r="CU88" s="1019"/>
      <c r="CV88" s="1020"/>
      <c r="CW88" s="1018"/>
      <c r="CX88" s="1019"/>
      <c r="CY88" s="1019"/>
      <c r="CZ88" s="1019"/>
      <c r="DA88" s="1020"/>
      <c r="DB88" s="1018"/>
      <c r="DC88" s="1019"/>
      <c r="DD88" s="1019"/>
      <c r="DE88" s="1019"/>
      <c r="DF88" s="1020"/>
      <c r="DG88" s="1018"/>
      <c r="DH88" s="1019"/>
      <c r="DI88" s="1019"/>
      <c r="DJ88" s="1019"/>
      <c r="DK88" s="1020"/>
      <c r="DL88" s="1018"/>
      <c r="DM88" s="1019"/>
      <c r="DN88" s="1019"/>
      <c r="DO88" s="1019"/>
      <c r="DP88" s="1020"/>
      <c r="DQ88" s="1018"/>
      <c r="DR88" s="1019"/>
      <c r="DS88" s="1019"/>
      <c r="DT88" s="1019"/>
      <c r="DU88" s="1020"/>
      <c r="DV88" s="1007"/>
      <c r="DW88" s="1008"/>
      <c r="DX88" s="1008"/>
      <c r="DY88" s="1008"/>
      <c r="DZ88" s="1009"/>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1007"/>
      <c r="BT89" s="1008"/>
      <c r="BU89" s="1008"/>
      <c r="BV89" s="1008"/>
      <c r="BW89" s="1008"/>
      <c r="BX89" s="1008"/>
      <c r="BY89" s="1008"/>
      <c r="BZ89" s="1008"/>
      <c r="CA89" s="1008"/>
      <c r="CB89" s="1008"/>
      <c r="CC89" s="1008"/>
      <c r="CD89" s="1008"/>
      <c r="CE89" s="1008"/>
      <c r="CF89" s="1008"/>
      <c r="CG89" s="1017"/>
      <c r="CH89" s="1018"/>
      <c r="CI89" s="1019"/>
      <c r="CJ89" s="1019"/>
      <c r="CK89" s="1019"/>
      <c r="CL89" s="1020"/>
      <c r="CM89" s="1018"/>
      <c r="CN89" s="1019"/>
      <c r="CO89" s="1019"/>
      <c r="CP89" s="1019"/>
      <c r="CQ89" s="1020"/>
      <c r="CR89" s="1018"/>
      <c r="CS89" s="1019"/>
      <c r="CT89" s="1019"/>
      <c r="CU89" s="1019"/>
      <c r="CV89" s="1020"/>
      <c r="CW89" s="1018"/>
      <c r="CX89" s="1019"/>
      <c r="CY89" s="1019"/>
      <c r="CZ89" s="1019"/>
      <c r="DA89" s="1020"/>
      <c r="DB89" s="1018"/>
      <c r="DC89" s="1019"/>
      <c r="DD89" s="1019"/>
      <c r="DE89" s="1019"/>
      <c r="DF89" s="1020"/>
      <c r="DG89" s="1018"/>
      <c r="DH89" s="1019"/>
      <c r="DI89" s="1019"/>
      <c r="DJ89" s="1019"/>
      <c r="DK89" s="1020"/>
      <c r="DL89" s="1018"/>
      <c r="DM89" s="1019"/>
      <c r="DN89" s="1019"/>
      <c r="DO89" s="1019"/>
      <c r="DP89" s="1020"/>
      <c r="DQ89" s="1018"/>
      <c r="DR89" s="1019"/>
      <c r="DS89" s="1019"/>
      <c r="DT89" s="1019"/>
      <c r="DU89" s="1020"/>
      <c r="DV89" s="1007"/>
      <c r="DW89" s="1008"/>
      <c r="DX89" s="1008"/>
      <c r="DY89" s="1008"/>
      <c r="DZ89" s="1009"/>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1007"/>
      <c r="BT90" s="1008"/>
      <c r="BU90" s="1008"/>
      <c r="BV90" s="1008"/>
      <c r="BW90" s="1008"/>
      <c r="BX90" s="1008"/>
      <c r="BY90" s="1008"/>
      <c r="BZ90" s="1008"/>
      <c r="CA90" s="1008"/>
      <c r="CB90" s="1008"/>
      <c r="CC90" s="1008"/>
      <c r="CD90" s="1008"/>
      <c r="CE90" s="1008"/>
      <c r="CF90" s="1008"/>
      <c r="CG90" s="1017"/>
      <c r="CH90" s="1018"/>
      <c r="CI90" s="1019"/>
      <c r="CJ90" s="1019"/>
      <c r="CK90" s="1019"/>
      <c r="CL90" s="1020"/>
      <c r="CM90" s="1018"/>
      <c r="CN90" s="1019"/>
      <c r="CO90" s="1019"/>
      <c r="CP90" s="1019"/>
      <c r="CQ90" s="1020"/>
      <c r="CR90" s="1018"/>
      <c r="CS90" s="1019"/>
      <c r="CT90" s="1019"/>
      <c r="CU90" s="1019"/>
      <c r="CV90" s="1020"/>
      <c r="CW90" s="1018"/>
      <c r="CX90" s="1019"/>
      <c r="CY90" s="1019"/>
      <c r="CZ90" s="1019"/>
      <c r="DA90" s="1020"/>
      <c r="DB90" s="1018"/>
      <c r="DC90" s="1019"/>
      <c r="DD90" s="1019"/>
      <c r="DE90" s="1019"/>
      <c r="DF90" s="1020"/>
      <c r="DG90" s="1018"/>
      <c r="DH90" s="1019"/>
      <c r="DI90" s="1019"/>
      <c r="DJ90" s="1019"/>
      <c r="DK90" s="1020"/>
      <c r="DL90" s="1018"/>
      <c r="DM90" s="1019"/>
      <c r="DN90" s="1019"/>
      <c r="DO90" s="1019"/>
      <c r="DP90" s="1020"/>
      <c r="DQ90" s="1018"/>
      <c r="DR90" s="1019"/>
      <c r="DS90" s="1019"/>
      <c r="DT90" s="1019"/>
      <c r="DU90" s="1020"/>
      <c r="DV90" s="1007"/>
      <c r="DW90" s="1008"/>
      <c r="DX90" s="1008"/>
      <c r="DY90" s="1008"/>
      <c r="DZ90" s="1009"/>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1007"/>
      <c r="BT91" s="1008"/>
      <c r="BU91" s="1008"/>
      <c r="BV91" s="1008"/>
      <c r="BW91" s="1008"/>
      <c r="BX91" s="1008"/>
      <c r="BY91" s="1008"/>
      <c r="BZ91" s="1008"/>
      <c r="CA91" s="1008"/>
      <c r="CB91" s="1008"/>
      <c r="CC91" s="1008"/>
      <c r="CD91" s="1008"/>
      <c r="CE91" s="1008"/>
      <c r="CF91" s="1008"/>
      <c r="CG91" s="1017"/>
      <c r="CH91" s="1018"/>
      <c r="CI91" s="1019"/>
      <c r="CJ91" s="1019"/>
      <c r="CK91" s="1019"/>
      <c r="CL91" s="1020"/>
      <c r="CM91" s="1018"/>
      <c r="CN91" s="1019"/>
      <c r="CO91" s="1019"/>
      <c r="CP91" s="1019"/>
      <c r="CQ91" s="1020"/>
      <c r="CR91" s="1018"/>
      <c r="CS91" s="1019"/>
      <c r="CT91" s="1019"/>
      <c r="CU91" s="1019"/>
      <c r="CV91" s="1020"/>
      <c r="CW91" s="1018"/>
      <c r="CX91" s="1019"/>
      <c r="CY91" s="1019"/>
      <c r="CZ91" s="1019"/>
      <c r="DA91" s="1020"/>
      <c r="DB91" s="1018"/>
      <c r="DC91" s="1019"/>
      <c r="DD91" s="1019"/>
      <c r="DE91" s="1019"/>
      <c r="DF91" s="1020"/>
      <c r="DG91" s="1018"/>
      <c r="DH91" s="1019"/>
      <c r="DI91" s="1019"/>
      <c r="DJ91" s="1019"/>
      <c r="DK91" s="1020"/>
      <c r="DL91" s="1018"/>
      <c r="DM91" s="1019"/>
      <c r="DN91" s="1019"/>
      <c r="DO91" s="1019"/>
      <c r="DP91" s="1020"/>
      <c r="DQ91" s="1018"/>
      <c r="DR91" s="1019"/>
      <c r="DS91" s="1019"/>
      <c r="DT91" s="1019"/>
      <c r="DU91" s="1020"/>
      <c r="DV91" s="1007"/>
      <c r="DW91" s="1008"/>
      <c r="DX91" s="1008"/>
      <c r="DY91" s="1008"/>
      <c r="DZ91" s="1009"/>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1007"/>
      <c r="BT92" s="1008"/>
      <c r="BU92" s="1008"/>
      <c r="BV92" s="1008"/>
      <c r="BW92" s="1008"/>
      <c r="BX92" s="1008"/>
      <c r="BY92" s="1008"/>
      <c r="BZ92" s="1008"/>
      <c r="CA92" s="1008"/>
      <c r="CB92" s="1008"/>
      <c r="CC92" s="1008"/>
      <c r="CD92" s="1008"/>
      <c r="CE92" s="1008"/>
      <c r="CF92" s="1008"/>
      <c r="CG92" s="1017"/>
      <c r="CH92" s="1018"/>
      <c r="CI92" s="1019"/>
      <c r="CJ92" s="1019"/>
      <c r="CK92" s="1019"/>
      <c r="CL92" s="1020"/>
      <c r="CM92" s="1018"/>
      <c r="CN92" s="1019"/>
      <c r="CO92" s="1019"/>
      <c r="CP92" s="1019"/>
      <c r="CQ92" s="1020"/>
      <c r="CR92" s="1018"/>
      <c r="CS92" s="1019"/>
      <c r="CT92" s="1019"/>
      <c r="CU92" s="1019"/>
      <c r="CV92" s="1020"/>
      <c r="CW92" s="1018"/>
      <c r="CX92" s="1019"/>
      <c r="CY92" s="1019"/>
      <c r="CZ92" s="1019"/>
      <c r="DA92" s="1020"/>
      <c r="DB92" s="1018"/>
      <c r="DC92" s="1019"/>
      <c r="DD92" s="1019"/>
      <c r="DE92" s="1019"/>
      <c r="DF92" s="1020"/>
      <c r="DG92" s="1018"/>
      <c r="DH92" s="1019"/>
      <c r="DI92" s="1019"/>
      <c r="DJ92" s="1019"/>
      <c r="DK92" s="1020"/>
      <c r="DL92" s="1018"/>
      <c r="DM92" s="1019"/>
      <c r="DN92" s="1019"/>
      <c r="DO92" s="1019"/>
      <c r="DP92" s="1020"/>
      <c r="DQ92" s="1018"/>
      <c r="DR92" s="1019"/>
      <c r="DS92" s="1019"/>
      <c r="DT92" s="1019"/>
      <c r="DU92" s="1020"/>
      <c r="DV92" s="1007"/>
      <c r="DW92" s="1008"/>
      <c r="DX92" s="1008"/>
      <c r="DY92" s="1008"/>
      <c r="DZ92" s="1009"/>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1007"/>
      <c r="BT93" s="1008"/>
      <c r="BU93" s="1008"/>
      <c r="BV93" s="1008"/>
      <c r="BW93" s="1008"/>
      <c r="BX93" s="1008"/>
      <c r="BY93" s="1008"/>
      <c r="BZ93" s="1008"/>
      <c r="CA93" s="1008"/>
      <c r="CB93" s="1008"/>
      <c r="CC93" s="1008"/>
      <c r="CD93" s="1008"/>
      <c r="CE93" s="1008"/>
      <c r="CF93" s="1008"/>
      <c r="CG93" s="1017"/>
      <c r="CH93" s="1018"/>
      <c r="CI93" s="1019"/>
      <c r="CJ93" s="1019"/>
      <c r="CK93" s="1019"/>
      <c r="CL93" s="1020"/>
      <c r="CM93" s="1018"/>
      <c r="CN93" s="1019"/>
      <c r="CO93" s="1019"/>
      <c r="CP93" s="1019"/>
      <c r="CQ93" s="1020"/>
      <c r="CR93" s="1018"/>
      <c r="CS93" s="1019"/>
      <c r="CT93" s="1019"/>
      <c r="CU93" s="1019"/>
      <c r="CV93" s="1020"/>
      <c r="CW93" s="1018"/>
      <c r="CX93" s="1019"/>
      <c r="CY93" s="1019"/>
      <c r="CZ93" s="1019"/>
      <c r="DA93" s="1020"/>
      <c r="DB93" s="1018"/>
      <c r="DC93" s="1019"/>
      <c r="DD93" s="1019"/>
      <c r="DE93" s="1019"/>
      <c r="DF93" s="1020"/>
      <c r="DG93" s="1018"/>
      <c r="DH93" s="1019"/>
      <c r="DI93" s="1019"/>
      <c r="DJ93" s="1019"/>
      <c r="DK93" s="1020"/>
      <c r="DL93" s="1018"/>
      <c r="DM93" s="1019"/>
      <c r="DN93" s="1019"/>
      <c r="DO93" s="1019"/>
      <c r="DP93" s="1020"/>
      <c r="DQ93" s="1018"/>
      <c r="DR93" s="1019"/>
      <c r="DS93" s="1019"/>
      <c r="DT93" s="1019"/>
      <c r="DU93" s="1020"/>
      <c r="DV93" s="1007"/>
      <c r="DW93" s="1008"/>
      <c r="DX93" s="1008"/>
      <c r="DY93" s="1008"/>
      <c r="DZ93" s="1009"/>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1007"/>
      <c r="BT94" s="1008"/>
      <c r="BU94" s="1008"/>
      <c r="BV94" s="1008"/>
      <c r="BW94" s="1008"/>
      <c r="BX94" s="1008"/>
      <c r="BY94" s="1008"/>
      <c r="BZ94" s="1008"/>
      <c r="CA94" s="1008"/>
      <c r="CB94" s="1008"/>
      <c r="CC94" s="1008"/>
      <c r="CD94" s="1008"/>
      <c r="CE94" s="1008"/>
      <c r="CF94" s="1008"/>
      <c r="CG94" s="1017"/>
      <c r="CH94" s="1018"/>
      <c r="CI94" s="1019"/>
      <c r="CJ94" s="1019"/>
      <c r="CK94" s="1019"/>
      <c r="CL94" s="1020"/>
      <c r="CM94" s="1018"/>
      <c r="CN94" s="1019"/>
      <c r="CO94" s="1019"/>
      <c r="CP94" s="1019"/>
      <c r="CQ94" s="1020"/>
      <c r="CR94" s="1018"/>
      <c r="CS94" s="1019"/>
      <c r="CT94" s="1019"/>
      <c r="CU94" s="1019"/>
      <c r="CV94" s="1020"/>
      <c r="CW94" s="1018"/>
      <c r="CX94" s="1019"/>
      <c r="CY94" s="1019"/>
      <c r="CZ94" s="1019"/>
      <c r="DA94" s="1020"/>
      <c r="DB94" s="1018"/>
      <c r="DC94" s="1019"/>
      <c r="DD94" s="1019"/>
      <c r="DE94" s="1019"/>
      <c r="DF94" s="1020"/>
      <c r="DG94" s="1018"/>
      <c r="DH94" s="1019"/>
      <c r="DI94" s="1019"/>
      <c r="DJ94" s="1019"/>
      <c r="DK94" s="1020"/>
      <c r="DL94" s="1018"/>
      <c r="DM94" s="1019"/>
      <c r="DN94" s="1019"/>
      <c r="DO94" s="1019"/>
      <c r="DP94" s="1020"/>
      <c r="DQ94" s="1018"/>
      <c r="DR94" s="1019"/>
      <c r="DS94" s="1019"/>
      <c r="DT94" s="1019"/>
      <c r="DU94" s="1020"/>
      <c r="DV94" s="1007"/>
      <c r="DW94" s="1008"/>
      <c r="DX94" s="1008"/>
      <c r="DY94" s="1008"/>
      <c r="DZ94" s="1009"/>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1007"/>
      <c r="BT95" s="1008"/>
      <c r="BU95" s="1008"/>
      <c r="BV95" s="1008"/>
      <c r="BW95" s="1008"/>
      <c r="BX95" s="1008"/>
      <c r="BY95" s="1008"/>
      <c r="BZ95" s="1008"/>
      <c r="CA95" s="1008"/>
      <c r="CB95" s="1008"/>
      <c r="CC95" s="1008"/>
      <c r="CD95" s="1008"/>
      <c r="CE95" s="1008"/>
      <c r="CF95" s="1008"/>
      <c r="CG95" s="1017"/>
      <c r="CH95" s="1018"/>
      <c r="CI95" s="1019"/>
      <c r="CJ95" s="1019"/>
      <c r="CK95" s="1019"/>
      <c r="CL95" s="1020"/>
      <c r="CM95" s="1018"/>
      <c r="CN95" s="1019"/>
      <c r="CO95" s="1019"/>
      <c r="CP95" s="1019"/>
      <c r="CQ95" s="1020"/>
      <c r="CR95" s="1018"/>
      <c r="CS95" s="1019"/>
      <c r="CT95" s="1019"/>
      <c r="CU95" s="1019"/>
      <c r="CV95" s="1020"/>
      <c r="CW95" s="1018"/>
      <c r="CX95" s="1019"/>
      <c r="CY95" s="1019"/>
      <c r="CZ95" s="1019"/>
      <c r="DA95" s="1020"/>
      <c r="DB95" s="1018"/>
      <c r="DC95" s="1019"/>
      <c r="DD95" s="1019"/>
      <c r="DE95" s="1019"/>
      <c r="DF95" s="1020"/>
      <c r="DG95" s="1018"/>
      <c r="DH95" s="1019"/>
      <c r="DI95" s="1019"/>
      <c r="DJ95" s="1019"/>
      <c r="DK95" s="1020"/>
      <c r="DL95" s="1018"/>
      <c r="DM95" s="1019"/>
      <c r="DN95" s="1019"/>
      <c r="DO95" s="1019"/>
      <c r="DP95" s="1020"/>
      <c r="DQ95" s="1018"/>
      <c r="DR95" s="1019"/>
      <c r="DS95" s="1019"/>
      <c r="DT95" s="1019"/>
      <c r="DU95" s="1020"/>
      <c r="DV95" s="1007"/>
      <c r="DW95" s="1008"/>
      <c r="DX95" s="1008"/>
      <c r="DY95" s="1008"/>
      <c r="DZ95" s="1009"/>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1007"/>
      <c r="BT96" s="1008"/>
      <c r="BU96" s="1008"/>
      <c r="BV96" s="1008"/>
      <c r="BW96" s="1008"/>
      <c r="BX96" s="1008"/>
      <c r="BY96" s="1008"/>
      <c r="BZ96" s="1008"/>
      <c r="CA96" s="1008"/>
      <c r="CB96" s="1008"/>
      <c r="CC96" s="1008"/>
      <c r="CD96" s="1008"/>
      <c r="CE96" s="1008"/>
      <c r="CF96" s="1008"/>
      <c r="CG96" s="1017"/>
      <c r="CH96" s="1018"/>
      <c r="CI96" s="1019"/>
      <c r="CJ96" s="1019"/>
      <c r="CK96" s="1019"/>
      <c r="CL96" s="1020"/>
      <c r="CM96" s="1018"/>
      <c r="CN96" s="1019"/>
      <c r="CO96" s="1019"/>
      <c r="CP96" s="1019"/>
      <c r="CQ96" s="1020"/>
      <c r="CR96" s="1018"/>
      <c r="CS96" s="1019"/>
      <c r="CT96" s="1019"/>
      <c r="CU96" s="1019"/>
      <c r="CV96" s="1020"/>
      <c r="CW96" s="1018"/>
      <c r="CX96" s="1019"/>
      <c r="CY96" s="1019"/>
      <c r="CZ96" s="1019"/>
      <c r="DA96" s="1020"/>
      <c r="DB96" s="1018"/>
      <c r="DC96" s="1019"/>
      <c r="DD96" s="1019"/>
      <c r="DE96" s="1019"/>
      <c r="DF96" s="1020"/>
      <c r="DG96" s="1018"/>
      <c r="DH96" s="1019"/>
      <c r="DI96" s="1019"/>
      <c r="DJ96" s="1019"/>
      <c r="DK96" s="1020"/>
      <c r="DL96" s="1018"/>
      <c r="DM96" s="1019"/>
      <c r="DN96" s="1019"/>
      <c r="DO96" s="1019"/>
      <c r="DP96" s="1020"/>
      <c r="DQ96" s="1018"/>
      <c r="DR96" s="1019"/>
      <c r="DS96" s="1019"/>
      <c r="DT96" s="1019"/>
      <c r="DU96" s="1020"/>
      <c r="DV96" s="1007"/>
      <c r="DW96" s="1008"/>
      <c r="DX96" s="1008"/>
      <c r="DY96" s="1008"/>
      <c r="DZ96" s="1009"/>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1007"/>
      <c r="BT97" s="1008"/>
      <c r="BU97" s="1008"/>
      <c r="BV97" s="1008"/>
      <c r="BW97" s="1008"/>
      <c r="BX97" s="1008"/>
      <c r="BY97" s="1008"/>
      <c r="BZ97" s="1008"/>
      <c r="CA97" s="1008"/>
      <c r="CB97" s="1008"/>
      <c r="CC97" s="1008"/>
      <c r="CD97" s="1008"/>
      <c r="CE97" s="1008"/>
      <c r="CF97" s="1008"/>
      <c r="CG97" s="1017"/>
      <c r="CH97" s="1018"/>
      <c r="CI97" s="1019"/>
      <c r="CJ97" s="1019"/>
      <c r="CK97" s="1019"/>
      <c r="CL97" s="1020"/>
      <c r="CM97" s="1018"/>
      <c r="CN97" s="1019"/>
      <c r="CO97" s="1019"/>
      <c r="CP97" s="1019"/>
      <c r="CQ97" s="1020"/>
      <c r="CR97" s="1018"/>
      <c r="CS97" s="1019"/>
      <c r="CT97" s="1019"/>
      <c r="CU97" s="1019"/>
      <c r="CV97" s="1020"/>
      <c r="CW97" s="1018"/>
      <c r="CX97" s="1019"/>
      <c r="CY97" s="1019"/>
      <c r="CZ97" s="1019"/>
      <c r="DA97" s="1020"/>
      <c r="DB97" s="1018"/>
      <c r="DC97" s="1019"/>
      <c r="DD97" s="1019"/>
      <c r="DE97" s="1019"/>
      <c r="DF97" s="1020"/>
      <c r="DG97" s="1018"/>
      <c r="DH97" s="1019"/>
      <c r="DI97" s="1019"/>
      <c r="DJ97" s="1019"/>
      <c r="DK97" s="1020"/>
      <c r="DL97" s="1018"/>
      <c r="DM97" s="1019"/>
      <c r="DN97" s="1019"/>
      <c r="DO97" s="1019"/>
      <c r="DP97" s="1020"/>
      <c r="DQ97" s="1018"/>
      <c r="DR97" s="1019"/>
      <c r="DS97" s="1019"/>
      <c r="DT97" s="1019"/>
      <c r="DU97" s="1020"/>
      <c r="DV97" s="1007"/>
      <c r="DW97" s="1008"/>
      <c r="DX97" s="1008"/>
      <c r="DY97" s="1008"/>
      <c r="DZ97" s="1009"/>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1007"/>
      <c r="BT98" s="1008"/>
      <c r="BU98" s="1008"/>
      <c r="BV98" s="1008"/>
      <c r="BW98" s="1008"/>
      <c r="BX98" s="1008"/>
      <c r="BY98" s="1008"/>
      <c r="BZ98" s="1008"/>
      <c r="CA98" s="1008"/>
      <c r="CB98" s="1008"/>
      <c r="CC98" s="1008"/>
      <c r="CD98" s="1008"/>
      <c r="CE98" s="1008"/>
      <c r="CF98" s="1008"/>
      <c r="CG98" s="1017"/>
      <c r="CH98" s="1018"/>
      <c r="CI98" s="1019"/>
      <c r="CJ98" s="1019"/>
      <c r="CK98" s="1019"/>
      <c r="CL98" s="1020"/>
      <c r="CM98" s="1018"/>
      <c r="CN98" s="1019"/>
      <c r="CO98" s="1019"/>
      <c r="CP98" s="1019"/>
      <c r="CQ98" s="1020"/>
      <c r="CR98" s="1018"/>
      <c r="CS98" s="1019"/>
      <c r="CT98" s="1019"/>
      <c r="CU98" s="1019"/>
      <c r="CV98" s="1020"/>
      <c r="CW98" s="1018"/>
      <c r="CX98" s="1019"/>
      <c r="CY98" s="1019"/>
      <c r="CZ98" s="1019"/>
      <c r="DA98" s="1020"/>
      <c r="DB98" s="1018"/>
      <c r="DC98" s="1019"/>
      <c r="DD98" s="1019"/>
      <c r="DE98" s="1019"/>
      <c r="DF98" s="1020"/>
      <c r="DG98" s="1018"/>
      <c r="DH98" s="1019"/>
      <c r="DI98" s="1019"/>
      <c r="DJ98" s="1019"/>
      <c r="DK98" s="1020"/>
      <c r="DL98" s="1018"/>
      <c r="DM98" s="1019"/>
      <c r="DN98" s="1019"/>
      <c r="DO98" s="1019"/>
      <c r="DP98" s="1020"/>
      <c r="DQ98" s="1018"/>
      <c r="DR98" s="1019"/>
      <c r="DS98" s="1019"/>
      <c r="DT98" s="1019"/>
      <c r="DU98" s="1020"/>
      <c r="DV98" s="1007"/>
      <c r="DW98" s="1008"/>
      <c r="DX98" s="1008"/>
      <c r="DY98" s="1008"/>
      <c r="DZ98" s="1009"/>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1007"/>
      <c r="BT99" s="1008"/>
      <c r="BU99" s="1008"/>
      <c r="BV99" s="1008"/>
      <c r="BW99" s="1008"/>
      <c r="BX99" s="1008"/>
      <c r="BY99" s="1008"/>
      <c r="BZ99" s="1008"/>
      <c r="CA99" s="1008"/>
      <c r="CB99" s="1008"/>
      <c r="CC99" s="1008"/>
      <c r="CD99" s="1008"/>
      <c r="CE99" s="1008"/>
      <c r="CF99" s="1008"/>
      <c r="CG99" s="1017"/>
      <c r="CH99" s="1018"/>
      <c r="CI99" s="1019"/>
      <c r="CJ99" s="1019"/>
      <c r="CK99" s="1019"/>
      <c r="CL99" s="1020"/>
      <c r="CM99" s="1018"/>
      <c r="CN99" s="1019"/>
      <c r="CO99" s="1019"/>
      <c r="CP99" s="1019"/>
      <c r="CQ99" s="1020"/>
      <c r="CR99" s="1018"/>
      <c r="CS99" s="1019"/>
      <c r="CT99" s="1019"/>
      <c r="CU99" s="1019"/>
      <c r="CV99" s="1020"/>
      <c r="CW99" s="1018"/>
      <c r="CX99" s="1019"/>
      <c r="CY99" s="1019"/>
      <c r="CZ99" s="1019"/>
      <c r="DA99" s="1020"/>
      <c r="DB99" s="1018"/>
      <c r="DC99" s="1019"/>
      <c r="DD99" s="1019"/>
      <c r="DE99" s="1019"/>
      <c r="DF99" s="1020"/>
      <c r="DG99" s="1018"/>
      <c r="DH99" s="1019"/>
      <c r="DI99" s="1019"/>
      <c r="DJ99" s="1019"/>
      <c r="DK99" s="1020"/>
      <c r="DL99" s="1018"/>
      <c r="DM99" s="1019"/>
      <c r="DN99" s="1019"/>
      <c r="DO99" s="1019"/>
      <c r="DP99" s="1020"/>
      <c r="DQ99" s="1018"/>
      <c r="DR99" s="1019"/>
      <c r="DS99" s="1019"/>
      <c r="DT99" s="1019"/>
      <c r="DU99" s="1020"/>
      <c r="DV99" s="1007"/>
      <c r="DW99" s="1008"/>
      <c r="DX99" s="1008"/>
      <c r="DY99" s="1008"/>
      <c r="DZ99" s="1009"/>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1007"/>
      <c r="BT100" s="1008"/>
      <c r="BU100" s="1008"/>
      <c r="BV100" s="1008"/>
      <c r="BW100" s="1008"/>
      <c r="BX100" s="1008"/>
      <c r="BY100" s="1008"/>
      <c r="BZ100" s="1008"/>
      <c r="CA100" s="1008"/>
      <c r="CB100" s="1008"/>
      <c r="CC100" s="1008"/>
      <c r="CD100" s="1008"/>
      <c r="CE100" s="1008"/>
      <c r="CF100" s="1008"/>
      <c r="CG100" s="1017"/>
      <c r="CH100" s="1018"/>
      <c r="CI100" s="1019"/>
      <c r="CJ100" s="1019"/>
      <c r="CK100" s="1019"/>
      <c r="CL100" s="1020"/>
      <c r="CM100" s="1018"/>
      <c r="CN100" s="1019"/>
      <c r="CO100" s="1019"/>
      <c r="CP100" s="1019"/>
      <c r="CQ100" s="1020"/>
      <c r="CR100" s="1018"/>
      <c r="CS100" s="1019"/>
      <c r="CT100" s="1019"/>
      <c r="CU100" s="1019"/>
      <c r="CV100" s="1020"/>
      <c r="CW100" s="1018"/>
      <c r="CX100" s="1019"/>
      <c r="CY100" s="1019"/>
      <c r="CZ100" s="1019"/>
      <c r="DA100" s="1020"/>
      <c r="DB100" s="1018"/>
      <c r="DC100" s="1019"/>
      <c r="DD100" s="1019"/>
      <c r="DE100" s="1019"/>
      <c r="DF100" s="1020"/>
      <c r="DG100" s="1018"/>
      <c r="DH100" s="1019"/>
      <c r="DI100" s="1019"/>
      <c r="DJ100" s="1019"/>
      <c r="DK100" s="1020"/>
      <c r="DL100" s="1018"/>
      <c r="DM100" s="1019"/>
      <c r="DN100" s="1019"/>
      <c r="DO100" s="1019"/>
      <c r="DP100" s="1020"/>
      <c r="DQ100" s="1018"/>
      <c r="DR100" s="1019"/>
      <c r="DS100" s="1019"/>
      <c r="DT100" s="1019"/>
      <c r="DU100" s="1020"/>
      <c r="DV100" s="1007"/>
      <c r="DW100" s="1008"/>
      <c r="DX100" s="1008"/>
      <c r="DY100" s="1008"/>
      <c r="DZ100" s="1009"/>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1007"/>
      <c r="BT101" s="1008"/>
      <c r="BU101" s="1008"/>
      <c r="BV101" s="1008"/>
      <c r="BW101" s="1008"/>
      <c r="BX101" s="1008"/>
      <c r="BY101" s="1008"/>
      <c r="BZ101" s="1008"/>
      <c r="CA101" s="1008"/>
      <c r="CB101" s="1008"/>
      <c r="CC101" s="1008"/>
      <c r="CD101" s="1008"/>
      <c r="CE101" s="1008"/>
      <c r="CF101" s="1008"/>
      <c r="CG101" s="1017"/>
      <c r="CH101" s="1018"/>
      <c r="CI101" s="1019"/>
      <c r="CJ101" s="1019"/>
      <c r="CK101" s="1019"/>
      <c r="CL101" s="1020"/>
      <c r="CM101" s="1018"/>
      <c r="CN101" s="1019"/>
      <c r="CO101" s="1019"/>
      <c r="CP101" s="1019"/>
      <c r="CQ101" s="1020"/>
      <c r="CR101" s="1018"/>
      <c r="CS101" s="1019"/>
      <c r="CT101" s="1019"/>
      <c r="CU101" s="1019"/>
      <c r="CV101" s="1020"/>
      <c r="CW101" s="1018"/>
      <c r="CX101" s="1019"/>
      <c r="CY101" s="1019"/>
      <c r="CZ101" s="1019"/>
      <c r="DA101" s="1020"/>
      <c r="DB101" s="1018"/>
      <c r="DC101" s="1019"/>
      <c r="DD101" s="1019"/>
      <c r="DE101" s="1019"/>
      <c r="DF101" s="1020"/>
      <c r="DG101" s="1018"/>
      <c r="DH101" s="1019"/>
      <c r="DI101" s="1019"/>
      <c r="DJ101" s="1019"/>
      <c r="DK101" s="1020"/>
      <c r="DL101" s="1018"/>
      <c r="DM101" s="1019"/>
      <c r="DN101" s="1019"/>
      <c r="DO101" s="1019"/>
      <c r="DP101" s="1020"/>
      <c r="DQ101" s="1018"/>
      <c r="DR101" s="1019"/>
      <c r="DS101" s="1019"/>
      <c r="DT101" s="1019"/>
      <c r="DU101" s="1020"/>
      <c r="DV101" s="1007"/>
      <c r="DW101" s="1008"/>
      <c r="DX101" s="1008"/>
      <c r="DY101" s="1008"/>
      <c r="DZ101" s="1009"/>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295</v>
      </c>
      <c r="BR102" s="999" t="s">
        <v>330</v>
      </c>
      <c r="BS102" s="1000"/>
      <c r="BT102" s="1000"/>
      <c r="BU102" s="1000"/>
      <c r="BV102" s="1000"/>
      <c r="BW102" s="1000"/>
      <c r="BX102" s="1000"/>
      <c r="BY102" s="1000"/>
      <c r="BZ102" s="1000"/>
      <c r="CA102" s="1000"/>
      <c r="CB102" s="1000"/>
      <c r="CC102" s="1000"/>
      <c r="CD102" s="1000"/>
      <c r="CE102" s="1000"/>
      <c r="CF102" s="1000"/>
      <c r="CG102" s="1010"/>
      <c r="CH102" s="1011"/>
      <c r="CI102" s="1012"/>
      <c r="CJ102" s="1012"/>
      <c r="CK102" s="1012"/>
      <c r="CL102" s="1013"/>
      <c r="CM102" s="1011"/>
      <c r="CN102" s="1012"/>
      <c r="CO102" s="1012"/>
      <c r="CP102" s="1012"/>
      <c r="CQ102" s="1013"/>
      <c r="CR102" s="1014">
        <v>174</v>
      </c>
      <c r="CS102" s="1015"/>
      <c r="CT102" s="1015"/>
      <c r="CU102" s="1015"/>
      <c r="CV102" s="1016"/>
      <c r="CW102" s="1014">
        <v>6</v>
      </c>
      <c r="CX102" s="1015"/>
      <c r="CY102" s="1015"/>
      <c r="CZ102" s="1015"/>
      <c r="DA102" s="1016"/>
      <c r="DB102" s="1014">
        <v>77</v>
      </c>
      <c r="DC102" s="1015"/>
      <c r="DD102" s="1015"/>
      <c r="DE102" s="1015"/>
      <c r="DF102" s="1016"/>
      <c r="DG102" s="1014">
        <v>4936</v>
      </c>
      <c r="DH102" s="1015"/>
      <c r="DI102" s="1015"/>
      <c r="DJ102" s="1015"/>
      <c r="DK102" s="1016"/>
      <c r="DL102" s="1014">
        <v>0</v>
      </c>
      <c r="DM102" s="1015"/>
      <c r="DN102" s="1015"/>
      <c r="DO102" s="1015"/>
      <c r="DP102" s="1016"/>
      <c r="DQ102" s="1014">
        <v>4877</v>
      </c>
      <c r="DR102" s="1015"/>
      <c r="DS102" s="1015"/>
      <c r="DT102" s="1015"/>
      <c r="DU102" s="1016"/>
      <c r="DV102" s="999"/>
      <c r="DW102" s="1000"/>
      <c r="DX102" s="1000"/>
      <c r="DY102" s="1000"/>
      <c r="DZ102" s="1001"/>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1002" t="s">
        <v>331</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1003" t="s">
        <v>332</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333</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334</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1004" t="s">
        <v>335</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336</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20" customFormat="1" ht="26.25" customHeight="1" x14ac:dyDescent="0.15">
      <c r="A109" s="957" t="s">
        <v>337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60" t="s">
        <v>338</v>
      </c>
      <c r="AB109" s="958"/>
      <c r="AC109" s="958"/>
      <c r="AD109" s="958"/>
      <c r="AE109" s="959"/>
      <c r="AF109" s="960" t="s">
        <v>339</v>
      </c>
      <c r="AG109" s="958"/>
      <c r="AH109" s="958"/>
      <c r="AI109" s="958"/>
      <c r="AJ109" s="959"/>
      <c r="AK109" s="960" t="s">
        <v>254</v>
      </c>
      <c r="AL109" s="958"/>
      <c r="AM109" s="958"/>
      <c r="AN109" s="958"/>
      <c r="AO109" s="959"/>
      <c r="AP109" s="960" t="s">
        <v>340</v>
      </c>
      <c r="AQ109" s="958"/>
      <c r="AR109" s="958"/>
      <c r="AS109" s="958"/>
      <c r="AT109" s="991"/>
      <c r="AU109" s="957" t="s">
        <v>337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60" t="s">
        <v>338</v>
      </c>
      <c r="BR109" s="958"/>
      <c r="BS109" s="958"/>
      <c r="BT109" s="958"/>
      <c r="BU109" s="959"/>
      <c r="BV109" s="960" t="s">
        <v>339</v>
      </c>
      <c r="BW109" s="958"/>
      <c r="BX109" s="958"/>
      <c r="BY109" s="958"/>
      <c r="BZ109" s="959"/>
      <c r="CA109" s="960" t="s">
        <v>254</v>
      </c>
      <c r="CB109" s="958"/>
      <c r="CC109" s="958"/>
      <c r="CD109" s="958"/>
      <c r="CE109" s="959"/>
      <c r="CF109" s="998" t="s">
        <v>340</v>
      </c>
      <c r="CG109" s="998"/>
      <c r="CH109" s="998"/>
      <c r="CI109" s="998"/>
      <c r="CJ109" s="998"/>
      <c r="CK109" s="960" t="s">
        <v>341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60" t="s">
        <v>338</v>
      </c>
      <c r="DH109" s="958"/>
      <c r="DI109" s="958"/>
      <c r="DJ109" s="958"/>
      <c r="DK109" s="959"/>
      <c r="DL109" s="960" t="s">
        <v>339</v>
      </c>
      <c r="DM109" s="958"/>
      <c r="DN109" s="958"/>
      <c r="DO109" s="958"/>
      <c r="DP109" s="959"/>
      <c r="DQ109" s="960" t="s">
        <v>254</v>
      </c>
      <c r="DR109" s="958"/>
      <c r="DS109" s="958"/>
      <c r="DT109" s="958"/>
      <c r="DU109" s="959"/>
      <c r="DV109" s="960" t="s">
        <v>340</v>
      </c>
      <c r="DW109" s="958"/>
      <c r="DX109" s="958"/>
      <c r="DY109" s="958"/>
      <c r="DZ109" s="991"/>
    </row>
    <row r="110" spans="1:131" s="220" customFormat="1" ht="26.25" customHeight="1" x14ac:dyDescent="0.15">
      <c r="A110" s="869" t="s">
        <v>342</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950">
        <v>8168991</v>
      </c>
      <c r="AB110" s="951"/>
      <c r="AC110" s="951"/>
      <c r="AD110" s="951"/>
      <c r="AE110" s="952"/>
      <c r="AF110" s="953">
        <v>8246745</v>
      </c>
      <c r="AG110" s="951"/>
      <c r="AH110" s="951"/>
      <c r="AI110" s="951"/>
      <c r="AJ110" s="952"/>
      <c r="AK110" s="953">
        <v>8319413</v>
      </c>
      <c r="AL110" s="951"/>
      <c r="AM110" s="951"/>
      <c r="AN110" s="951"/>
      <c r="AO110" s="952"/>
      <c r="AP110" s="954">
        <v>13.8</v>
      </c>
      <c r="AQ110" s="955"/>
      <c r="AR110" s="955"/>
      <c r="AS110" s="955"/>
      <c r="AT110" s="956"/>
      <c r="AU110" s="992" t="s">
        <v>74</v>
      </c>
      <c r="AV110" s="993"/>
      <c r="AW110" s="993"/>
      <c r="AX110" s="993"/>
      <c r="AY110" s="993"/>
      <c r="AZ110" s="922" t="s">
        <v>343</v>
      </c>
      <c r="BA110" s="870"/>
      <c r="BB110" s="870"/>
      <c r="BC110" s="870"/>
      <c r="BD110" s="870"/>
      <c r="BE110" s="870"/>
      <c r="BF110" s="870"/>
      <c r="BG110" s="870"/>
      <c r="BH110" s="870"/>
      <c r="BI110" s="870"/>
      <c r="BJ110" s="870"/>
      <c r="BK110" s="870"/>
      <c r="BL110" s="870"/>
      <c r="BM110" s="870"/>
      <c r="BN110" s="870"/>
      <c r="BO110" s="870"/>
      <c r="BP110" s="871"/>
      <c r="BQ110" s="923">
        <v>77625667</v>
      </c>
      <c r="BR110" s="904"/>
      <c r="BS110" s="904"/>
      <c r="BT110" s="904"/>
      <c r="BU110" s="904"/>
      <c r="BV110" s="904">
        <v>82996064</v>
      </c>
      <c r="BW110" s="904"/>
      <c r="BX110" s="904"/>
      <c r="BY110" s="904"/>
      <c r="BZ110" s="904"/>
      <c r="CA110" s="904">
        <v>85101274</v>
      </c>
      <c r="CB110" s="904"/>
      <c r="CC110" s="904"/>
      <c r="CD110" s="904"/>
      <c r="CE110" s="904"/>
      <c r="CF110" s="928">
        <v>141.19999999999999</v>
      </c>
      <c r="CG110" s="929"/>
      <c r="CH110" s="929"/>
      <c r="CI110" s="929"/>
      <c r="CJ110" s="929"/>
      <c r="CK110" s="988" t="s">
        <v>344</v>
      </c>
      <c r="CL110" s="881"/>
      <c r="CM110" s="922" t="s">
        <v>345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923">
        <v>1956448</v>
      </c>
      <c r="DH110" s="904"/>
      <c r="DI110" s="904"/>
      <c r="DJ110" s="904"/>
      <c r="DK110" s="904"/>
      <c r="DL110" s="904">
        <v>1651815</v>
      </c>
      <c r="DM110" s="904"/>
      <c r="DN110" s="904"/>
      <c r="DO110" s="904"/>
      <c r="DP110" s="904"/>
      <c r="DQ110" s="904">
        <v>1358405</v>
      </c>
      <c r="DR110" s="904"/>
      <c r="DS110" s="904"/>
      <c r="DT110" s="904"/>
      <c r="DU110" s="904"/>
      <c r="DV110" s="905">
        <v>2.2999999999999998</v>
      </c>
      <c r="DW110" s="905"/>
      <c r="DX110" s="905"/>
      <c r="DY110" s="905"/>
      <c r="DZ110" s="906"/>
    </row>
    <row r="111" spans="1:131" s="220" customFormat="1" ht="26.25" customHeight="1" x14ac:dyDescent="0.15">
      <c r="A111" s="836" t="s">
        <v>346</v>
      </c>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987"/>
      <c r="AA111" s="980" t="s">
        <v>347</v>
      </c>
      <c r="AB111" s="981"/>
      <c r="AC111" s="981"/>
      <c r="AD111" s="981"/>
      <c r="AE111" s="982"/>
      <c r="AF111" s="983" t="s">
        <v>348</v>
      </c>
      <c r="AG111" s="981"/>
      <c r="AH111" s="981"/>
      <c r="AI111" s="981"/>
      <c r="AJ111" s="982"/>
      <c r="AK111" s="983" t="s">
        <v>347</v>
      </c>
      <c r="AL111" s="981"/>
      <c r="AM111" s="981"/>
      <c r="AN111" s="981"/>
      <c r="AO111" s="982"/>
      <c r="AP111" s="984" t="s">
        <v>347</v>
      </c>
      <c r="AQ111" s="985"/>
      <c r="AR111" s="985"/>
      <c r="AS111" s="985"/>
      <c r="AT111" s="986"/>
      <c r="AU111" s="994"/>
      <c r="AV111" s="995"/>
      <c r="AW111" s="995"/>
      <c r="AX111" s="995"/>
      <c r="AY111" s="995"/>
      <c r="AZ111" s="877" t="s">
        <v>349</v>
      </c>
      <c r="BA111" s="814"/>
      <c r="BB111" s="814"/>
      <c r="BC111" s="814"/>
      <c r="BD111" s="814"/>
      <c r="BE111" s="814"/>
      <c r="BF111" s="814"/>
      <c r="BG111" s="814"/>
      <c r="BH111" s="814"/>
      <c r="BI111" s="814"/>
      <c r="BJ111" s="814"/>
      <c r="BK111" s="814"/>
      <c r="BL111" s="814"/>
      <c r="BM111" s="814"/>
      <c r="BN111" s="814"/>
      <c r="BO111" s="814"/>
      <c r="BP111" s="815"/>
      <c r="BQ111" s="878">
        <v>3086340</v>
      </c>
      <c r="BR111" s="879"/>
      <c r="BS111" s="879"/>
      <c r="BT111" s="879"/>
      <c r="BU111" s="879"/>
      <c r="BV111" s="879">
        <v>1792151</v>
      </c>
      <c r="BW111" s="879"/>
      <c r="BX111" s="879"/>
      <c r="BY111" s="879"/>
      <c r="BZ111" s="879"/>
      <c r="CA111" s="879">
        <v>1494913</v>
      </c>
      <c r="CB111" s="879"/>
      <c r="CC111" s="879"/>
      <c r="CD111" s="879"/>
      <c r="CE111" s="879"/>
      <c r="CF111" s="937">
        <v>2.5</v>
      </c>
      <c r="CG111" s="938"/>
      <c r="CH111" s="938"/>
      <c r="CI111" s="938"/>
      <c r="CJ111" s="938"/>
      <c r="CK111" s="989"/>
      <c r="CL111" s="883"/>
      <c r="CM111" s="877" t="s">
        <v>350</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78" t="s">
        <v>348</v>
      </c>
      <c r="DH111" s="879"/>
      <c r="DI111" s="879"/>
      <c r="DJ111" s="879"/>
      <c r="DK111" s="879"/>
      <c r="DL111" s="879" t="s">
        <v>348</v>
      </c>
      <c r="DM111" s="879"/>
      <c r="DN111" s="879"/>
      <c r="DO111" s="879"/>
      <c r="DP111" s="879"/>
      <c r="DQ111" s="879" t="s">
        <v>348</v>
      </c>
      <c r="DR111" s="879"/>
      <c r="DS111" s="879"/>
      <c r="DT111" s="879"/>
      <c r="DU111" s="879"/>
      <c r="DV111" s="856" t="s">
        <v>348</v>
      </c>
      <c r="DW111" s="856"/>
      <c r="DX111" s="856"/>
      <c r="DY111" s="856"/>
      <c r="DZ111" s="857"/>
    </row>
    <row r="112" spans="1:131" s="220" customFormat="1" ht="26.25" customHeight="1" x14ac:dyDescent="0.15">
      <c r="A112" s="974" t="s">
        <v>351</v>
      </c>
      <c r="B112" s="975"/>
      <c r="C112" s="814" t="s">
        <v>352</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41" t="s">
        <v>347</v>
      </c>
      <c r="AB112" s="842"/>
      <c r="AC112" s="842"/>
      <c r="AD112" s="842"/>
      <c r="AE112" s="843"/>
      <c r="AF112" s="844" t="s">
        <v>347</v>
      </c>
      <c r="AG112" s="842"/>
      <c r="AH112" s="842"/>
      <c r="AI112" s="842"/>
      <c r="AJ112" s="843"/>
      <c r="AK112" s="844" t="s">
        <v>347</v>
      </c>
      <c r="AL112" s="842"/>
      <c r="AM112" s="842"/>
      <c r="AN112" s="842"/>
      <c r="AO112" s="843"/>
      <c r="AP112" s="886" t="s">
        <v>347</v>
      </c>
      <c r="AQ112" s="887"/>
      <c r="AR112" s="887"/>
      <c r="AS112" s="887"/>
      <c r="AT112" s="888"/>
      <c r="AU112" s="994"/>
      <c r="AV112" s="995"/>
      <c r="AW112" s="995"/>
      <c r="AX112" s="995"/>
      <c r="AY112" s="995"/>
      <c r="AZ112" s="877" t="s">
        <v>353</v>
      </c>
      <c r="BA112" s="814"/>
      <c r="BB112" s="814"/>
      <c r="BC112" s="814"/>
      <c r="BD112" s="814"/>
      <c r="BE112" s="814"/>
      <c r="BF112" s="814"/>
      <c r="BG112" s="814"/>
      <c r="BH112" s="814"/>
      <c r="BI112" s="814"/>
      <c r="BJ112" s="814"/>
      <c r="BK112" s="814"/>
      <c r="BL112" s="814"/>
      <c r="BM112" s="814"/>
      <c r="BN112" s="814"/>
      <c r="BO112" s="814"/>
      <c r="BP112" s="815"/>
      <c r="BQ112" s="878">
        <v>18053445</v>
      </c>
      <c r="BR112" s="879"/>
      <c r="BS112" s="879"/>
      <c r="BT112" s="879"/>
      <c r="BU112" s="879"/>
      <c r="BV112" s="879">
        <v>16703827</v>
      </c>
      <c r="BW112" s="879"/>
      <c r="BX112" s="879"/>
      <c r="BY112" s="879"/>
      <c r="BZ112" s="879"/>
      <c r="CA112" s="879">
        <v>16215660</v>
      </c>
      <c r="CB112" s="879"/>
      <c r="CC112" s="879"/>
      <c r="CD112" s="879"/>
      <c r="CE112" s="879"/>
      <c r="CF112" s="937">
        <v>26.9</v>
      </c>
      <c r="CG112" s="938"/>
      <c r="CH112" s="938"/>
      <c r="CI112" s="938"/>
      <c r="CJ112" s="938"/>
      <c r="CK112" s="989"/>
      <c r="CL112" s="883"/>
      <c r="CM112" s="877" t="s">
        <v>354</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78" t="s">
        <v>347</v>
      </c>
      <c r="DH112" s="879"/>
      <c r="DI112" s="879"/>
      <c r="DJ112" s="879"/>
      <c r="DK112" s="879"/>
      <c r="DL112" s="879" t="s">
        <v>347</v>
      </c>
      <c r="DM112" s="879"/>
      <c r="DN112" s="879"/>
      <c r="DO112" s="879"/>
      <c r="DP112" s="879"/>
      <c r="DQ112" s="879" t="s">
        <v>347</v>
      </c>
      <c r="DR112" s="879"/>
      <c r="DS112" s="879"/>
      <c r="DT112" s="879"/>
      <c r="DU112" s="879"/>
      <c r="DV112" s="856" t="s">
        <v>347</v>
      </c>
      <c r="DW112" s="856"/>
      <c r="DX112" s="856"/>
      <c r="DY112" s="856"/>
      <c r="DZ112" s="857"/>
    </row>
    <row r="113" spans="1:130" s="220" customFormat="1" ht="26.25" customHeight="1" x14ac:dyDescent="0.15">
      <c r="A113" s="976"/>
      <c r="B113" s="977"/>
      <c r="C113" s="814" t="s">
        <v>355</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980">
        <v>2223371</v>
      </c>
      <c r="AB113" s="981"/>
      <c r="AC113" s="981"/>
      <c r="AD113" s="981"/>
      <c r="AE113" s="982"/>
      <c r="AF113" s="983">
        <v>2343292</v>
      </c>
      <c r="AG113" s="981"/>
      <c r="AH113" s="981"/>
      <c r="AI113" s="981"/>
      <c r="AJ113" s="982"/>
      <c r="AK113" s="983">
        <v>2139472</v>
      </c>
      <c r="AL113" s="981"/>
      <c r="AM113" s="981"/>
      <c r="AN113" s="981"/>
      <c r="AO113" s="982"/>
      <c r="AP113" s="984">
        <v>3.5</v>
      </c>
      <c r="AQ113" s="985"/>
      <c r="AR113" s="985"/>
      <c r="AS113" s="985"/>
      <c r="AT113" s="986"/>
      <c r="AU113" s="994"/>
      <c r="AV113" s="995"/>
      <c r="AW113" s="995"/>
      <c r="AX113" s="995"/>
      <c r="AY113" s="995"/>
      <c r="AZ113" s="877" t="s">
        <v>356</v>
      </c>
      <c r="BA113" s="814"/>
      <c r="BB113" s="814"/>
      <c r="BC113" s="814"/>
      <c r="BD113" s="814"/>
      <c r="BE113" s="814"/>
      <c r="BF113" s="814"/>
      <c r="BG113" s="814"/>
      <c r="BH113" s="814"/>
      <c r="BI113" s="814"/>
      <c r="BJ113" s="814"/>
      <c r="BK113" s="814"/>
      <c r="BL113" s="814"/>
      <c r="BM113" s="814"/>
      <c r="BN113" s="814"/>
      <c r="BO113" s="814"/>
      <c r="BP113" s="815"/>
      <c r="BQ113" s="878">
        <v>2267042</v>
      </c>
      <c r="BR113" s="879"/>
      <c r="BS113" s="879"/>
      <c r="BT113" s="879"/>
      <c r="BU113" s="879"/>
      <c r="BV113" s="879">
        <v>2320623</v>
      </c>
      <c r="BW113" s="879"/>
      <c r="BX113" s="879"/>
      <c r="BY113" s="879"/>
      <c r="BZ113" s="879"/>
      <c r="CA113" s="879">
        <v>2314951</v>
      </c>
      <c r="CB113" s="879"/>
      <c r="CC113" s="879"/>
      <c r="CD113" s="879"/>
      <c r="CE113" s="879"/>
      <c r="CF113" s="937">
        <v>3.8</v>
      </c>
      <c r="CG113" s="938"/>
      <c r="CH113" s="938"/>
      <c r="CI113" s="938"/>
      <c r="CJ113" s="938"/>
      <c r="CK113" s="989"/>
      <c r="CL113" s="883"/>
      <c r="CM113" s="877" t="s">
        <v>357</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41" t="s">
        <v>347</v>
      </c>
      <c r="DH113" s="842"/>
      <c r="DI113" s="842"/>
      <c r="DJ113" s="842"/>
      <c r="DK113" s="843"/>
      <c r="DL113" s="844" t="s">
        <v>347</v>
      </c>
      <c r="DM113" s="842"/>
      <c r="DN113" s="842"/>
      <c r="DO113" s="842"/>
      <c r="DP113" s="843"/>
      <c r="DQ113" s="844" t="s">
        <v>347</v>
      </c>
      <c r="DR113" s="842"/>
      <c r="DS113" s="842"/>
      <c r="DT113" s="842"/>
      <c r="DU113" s="843"/>
      <c r="DV113" s="886" t="s">
        <v>347</v>
      </c>
      <c r="DW113" s="887"/>
      <c r="DX113" s="887"/>
      <c r="DY113" s="887"/>
      <c r="DZ113" s="888"/>
    </row>
    <row r="114" spans="1:130" s="220" customFormat="1" ht="26.25" customHeight="1" x14ac:dyDescent="0.15">
      <c r="A114" s="976"/>
      <c r="B114" s="977"/>
      <c r="C114" s="814" t="s">
        <v>358</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41">
        <v>186391</v>
      </c>
      <c r="AB114" s="842"/>
      <c r="AC114" s="842"/>
      <c r="AD114" s="842"/>
      <c r="AE114" s="843"/>
      <c r="AF114" s="844">
        <v>261027</v>
      </c>
      <c r="AG114" s="842"/>
      <c r="AH114" s="842"/>
      <c r="AI114" s="842"/>
      <c r="AJ114" s="843"/>
      <c r="AK114" s="844">
        <v>276551</v>
      </c>
      <c r="AL114" s="842"/>
      <c r="AM114" s="842"/>
      <c r="AN114" s="842"/>
      <c r="AO114" s="843"/>
      <c r="AP114" s="886">
        <v>0.5</v>
      </c>
      <c r="AQ114" s="887"/>
      <c r="AR114" s="887"/>
      <c r="AS114" s="887"/>
      <c r="AT114" s="888"/>
      <c r="AU114" s="994"/>
      <c r="AV114" s="995"/>
      <c r="AW114" s="995"/>
      <c r="AX114" s="995"/>
      <c r="AY114" s="995"/>
      <c r="AZ114" s="877" t="s">
        <v>359</v>
      </c>
      <c r="BA114" s="814"/>
      <c r="BB114" s="814"/>
      <c r="BC114" s="814"/>
      <c r="BD114" s="814"/>
      <c r="BE114" s="814"/>
      <c r="BF114" s="814"/>
      <c r="BG114" s="814"/>
      <c r="BH114" s="814"/>
      <c r="BI114" s="814"/>
      <c r="BJ114" s="814"/>
      <c r="BK114" s="814"/>
      <c r="BL114" s="814"/>
      <c r="BM114" s="814"/>
      <c r="BN114" s="814"/>
      <c r="BO114" s="814"/>
      <c r="BP114" s="815"/>
      <c r="BQ114" s="878">
        <v>2299643</v>
      </c>
      <c r="BR114" s="879"/>
      <c r="BS114" s="879"/>
      <c r="BT114" s="879"/>
      <c r="BU114" s="879"/>
      <c r="BV114" s="879">
        <v>1448409</v>
      </c>
      <c r="BW114" s="879"/>
      <c r="BX114" s="879"/>
      <c r="BY114" s="879"/>
      <c r="BZ114" s="879"/>
      <c r="CA114" s="879">
        <v>997405</v>
      </c>
      <c r="CB114" s="879"/>
      <c r="CC114" s="879"/>
      <c r="CD114" s="879"/>
      <c r="CE114" s="879"/>
      <c r="CF114" s="937">
        <v>1.7</v>
      </c>
      <c r="CG114" s="938"/>
      <c r="CH114" s="938"/>
      <c r="CI114" s="938"/>
      <c r="CJ114" s="938"/>
      <c r="CK114" s="989"/>
      <c r="CL114" s="883"/>
      <c r="CM114" s="877" t="s">
        <v>360</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41" t="s">
        <v>347</v>
      </c>
      <c r="DH114" s="842"/>
      <c r="DI114" s="842"/>
      <c r="DJ114" s="842"/>
      <c r="DK114" s="843"/>
      <c r="DL114" s="844" t="s">
        <v>347</v>
      </c>
      <c r="DM114" s="842"/>
      <c r="DN114" s="842"/>
      <c r="DO114" s="842"/>
      <c r="DP114" s="843"/>
      <c r="DQ114" s="844" t="s">
        <v>347</v>
      </c>
      <c r="DR114" s="842"/>
      <c r="DS114" s="842"/>
      <c r="DT114" s="842"/>
      <c r="DU114" s="843"/>
      <c r="DV114" s="886" t="s">
        <v>347</v>
      </c>
      <c r="DW114" s="887"/>
      <c r="DX114" s="887"/>
      <c r="DY114" s="887"/>
      <c r="DZ114" s="888"/>
    </row>
    <row r="115" spans="1:130" s="220" customFormat="1" ht="26.25" customHeight="1" x14ac:dyDescent="0.15">
      <c r="A115" s="976"/>
      <c r="B115" s="977"/>
      <c r="C115" s="814" t="s">
        <v>361</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980">
        <v>1352789</v>
      </c>
      <c r="AB115" s="981"/>
      <c r="AC115" s="981"/>
      <c r="AD115" s="981"/>
      <c r="AE115" s="982"/>
      <c r="AF115" s="983">
        <v>1345869</v>
      </c>
      <c r="AG115" s="981"/>
      <c r="AH115" s="981"/>
      <c r="AI115" s="981"/>
      <c r="AJ115" s="982"/>
      <c r="AK115" s="983">
        <v>224425</v>
      </c>
      <c r="AL115" s="981"/>
      <c r="AM115" s="981"/>
      <c r="AN115" s="981"/>
      <c r="AO115" s="982"/>
      <c r="AP115" s="984">
        <v>0.4</v>
      </c>
      <c r="AQ115" s="985"/>
      <c r="AR115" s="985"/>
      <c r="AS115" s="985"/>
      <c r="AT115" s="986"/>
      <c r="AU115" s="994"/>
      <c r="AV115" s="995"/>
      <c r="AW115" s="995"/>
      <c r="AX115" s="995"/>
      <c r="AY115" s="995"/>
      <c r="AZ115" s="877" t="s">
        <v>362</v>
      </c>
      <c r="BA115" s="814"/>
      <c r="BB115" s="814"/>
      <c r="BC115" s="814"/>
      <c r="BD115" s="814"/>
      <c r="BE115" s="814"/>
      <c r="BF115" s="814"/>
      <c r="BG115" s="814"/>
      <c r="BH115" s="814"/>
      <c r="BI115" s="814"/>
      <c r="BJ115" s="814"/>
      <c r="BK115" s="814"/>
      <c r="BL115" s="814"/>
      <c r="BM115" s="814"/>
      <c r="BN115" s="814"/>
      <c r="BO115" s="814"/>
      <c r="BP115" s="815"/>
      <c r="BQ115" s="878">
        <v>5665095</v>
      </c>
      <c r="BR115" s="879"/>
      <c r="BS115" s="879"/>
      <c r="BT115" s="879"/>
      <c r="BU115" s="879"/>
      <c r="BV115" s="879">
        <v>5580421</v>
      </c>
      <c r="BW115" s="879"/>
      <c r="BX115" s="879"/>
      <c r="BY115" s="879"/>
      <c r="BZ115" s="879"/>
      <c r="CA115" s="879">
        <v>4878909</v>
      </c>
      <c r="CB115" s="879"/>
      <c r="CC115" s="879"/>
      <c r="CD115" s="879"/>
      <c r="CE115" s="879"/>
      <c r="CF115" s="937">
        <v>8.1</v>
      </c>
      <c r="CG115" s="938"/>
      <c r="CH115" s="938"/>
      <c r="CI115" s="938"/>
      <c r="CJ115" s="938"/>
      <c r="CK115" s="989"/>
      <c r="CL115" s="883"/>
      <c r="CM115" s="877" t="s">
        <v>363</v>
      </c>
      <c r="CN115" s="814"/>
      <c r="CO115" s="814"/>
      <c r="CP115" s="814"/>
      <c r="CQ115" s="814"/>
      <c r="CR115" s="814"/>
      <c r="CS115" s="814"/>
      <c r="CT115" s="814"/>
      <c r="CU115" s="814"/>
      <c r="CV115" s="814"/>
      <c r="CW115" s="814"/>
      <c r="CX115" s="814"/>
      <c r="CY115" s="814"/>
      <c r="CZ115" s="814"/>
      <c r="DA115" s="814"/>
      <c r="DB115" s="814"/>
      <c r="DC115" s="814"/>
      <c r="DD115" s="814"/>
      <c r="DE115" s="814"/>
      <c r="DF115" s="815"/>
      <c r="DG115" s="841">
        <v>1122452</v>
      </c>
      <c r="DH115" s="842"/>
      <c r="DI115" s="842"/>
      <c r="DJ115" s="842"/>
      <c r="DK115" s="843"/>
      <c r="DL115" s="844" t="s">
        <v>347</v>
      </c>
      <c r="DM115" s="842"/>
      <c r="DN115" s="842"/>
      <c r="DO115" s="842"/>
      <c r="DP115" s="843"/>
      <c r="DQ115" s="844" t="s">
        <v>347</v>
      </c>
      <c r="DR115" s="842"/>
      <c r="DS115" s="842"/>
      <c r="DT115" s="842"/>
      <c r="DU115" s="843"/>
      <c r="DV115" s="886" t="s">
        <v>347</v>
      </c>
      <c r="DW115" s="887"/>
      <c r="DX115" s="887"/>
      <c r="DY115" s="887"/>
      <c r="DZ115" s="888"/>
    </row>
    <row r="116" spans="1:130" s="220" customFormat="1" ht="26.25" customHeight="1" x14ac:dyDescent="0.15">
      <c r="A116" s="978"/>
      <c r="B116" s="979"/>
      <c r="C116" s="901" t="s">
        <v>364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841">
        <v>367</v>
      </c>
      <c r="AB116" s="842"/>
      <c r="AC116" s="842"/>
      <c r="AD116" s="842"/>
      <c r="AE116" s="843"/>
      <c r="AF116" s="844">
        <v>250</v>
      </c>
      <c r="AG116" s="842"/>
      <c r="AH116" s="842"/>
      <c r="AI116" s="842"/>
      <c r="AJ116" s="843"/>
      <c r="AK116" s="844">
        <v>842</v>
      </c>
      <c r="AL116" s="842"/>
      <c r="AM116" s="842"/>
      <c r="AN116" s="842"/>
      <c r="AO116" s="843"/>
      <c r="AP116" s="886">
        <v>0</v>
      </c>
      <c r="AQ116" s="887"/>
      <c r="AR116" s="887"/>
      <c r="AS116" s="887"/>
      <c r="AT116" s="888"/>
      <c r="AU116" s="994"/>
      <c r="AV116" s="995"/>
      <c r="AW116" s="995"/>
      <c r="AX116" s="995"/>
      <c r="AY116" s="995"/>
      <c r="AZ116" s="971" t="s">
        <v>365</v>
      </c>
      <c r="BA116" s="972"/>
      <c r="BB116" s="972"/>
      <c r="BC116" s="972"/>
      <c r="BD116" s="972"/>
      <c r="BE116" s="972"/>
      <c r="BF116" s="972"/>
      <c r="BG116" s="972"/>
      <c r="BH116" s="972"/>
      <c r="BI116" s="972"/>
      <c r="BJ116" s="972"/>
      <c r="BK116" s="972"/>
      <c r="BL116" s="972"/>
      <c r="BM116" s="972"/>
      <c r="BN116" s="972"/>
      <c r="BO116" s="972"/>
      <c r="BP116" s="973"/>
      <c r="BQ116" s="878" t="s">
        <v>347</v>
      </c>
      <c r="BR116" s="879"/>
      <c r="BS116" s="879"/>
      <c r="BT116" s="879"/>
      <c r="BU116" s="879"/>
      <c r="BV116" s="879" t="s">
        <v>347</v>
      </c>
      <c r="BW116" s="879"/>
      <c r="BX116" s="879"/>
      <c r="BY116" s="879"/>
      <c r="BZ116" s="879"/>
      <c r="CA116" s="879" t="s">
        <v>347</v>
      </c>
      <c r="CB116" s="879"/>
      <c r="CC116" s="879"/>
      <c r="CD116" s="879"/>
      <c r="CE116" s="879"/>
      <c r="CF116" s="937" t="s">
        <v>347</v>
      </c>
      <c r="CG116" s="938"/>
      <c r="CH116" s="938"/>
      <c r="CI116" s="938"/>
      <c r="CJ116" s="938"/>
      <c r="CK116" s="989"/>
      <c r="CL116" s="883"/>
      <c r="CM116" s="877" t="s">
        <v>366</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41" t="s">
        <v>347</v>
      </c>
      <c r="DH116" s="842"/>
      <c r="DI116" s="842"/>
      <c r="DJ116" s="842"/>
      <c r="DK116" s="843"/>
      <c r="DL116" s="844" t="s">
        <v>347</v>
      </c>
      <c r="DM116" s="842"/>
      <c r="DN116" s="842"/>
      <c r="DO116" s="842"/>
      <c r="DP116" s="843"/>
      <c r="DQ116" s="844" t="s">
        <v>347</v>
      </c>
      <c r="DR116" s="842"/>
      <c r="DS116" s="842"/>
      <c r="DT116" s="842"/>
      <c r="DU116" s="843"/>
      <c r="DV116" s="886" t="s">
        <v>347</v>
      </c>
      <c r="DW116" s="887"/>
      <c r="DX116" s="887"/>
      <c r="DY116" s="887"/>
      <c r="DZ116" s="888"/>
    </row>
    <row r="117" spans="1:130" s="220" customFormat="1" ht="26.25" customHeight="1" x14ac:dyDescent="0.15">
      <c r="A117" s="95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939" t="s">
        <v>367</v>
      </c>
      <c r="Z117" s="959"/>
      <c r="AA117" s="964">
        <v>11931909</v>
      </c>
      <c r="AB117" s="965"/>
      <c r="AC117" s="965"/>
      <c r="AD117" s="965"/>
      <c r="AE117" s="966"/>
      <c r="AF117" s="967">
        <v>12197183</v>
      </c>
      <c r="AG117" s="965"/>
      <c r="AH117" s="965"/>
      <c r="AI117" s="965"/>
      <c r="AJ117" s="966"/>
      <c r="AK117" s="967">
        <v>10960703</v>
      </c>
      <c r="AL117" s="965"/>
      <c r="AM117" s="965"/>
      <c r="AN117" s="965"/>
      <c r="AO117" s="966"/>
      <c r="AP117" s="968"/>
      <c r="AQ117" s="969"/>
      <c r="AR117" s="969"/>
      <c r="AS117" s="969"/>
      <c r="AT117" s="970"/>
      <c r="AU117" s="994"/>
      <c r="AV117" s="995"/>
      <c r="AW117" s="995"/>
      <c r="AX117" s="995"/>
      <c r="AY117" s="995"/>
      <c r="AZ117" s="925" t="s">
        <v>368</v>
      </c>
      <c r="BA117" s="926"/>
      <c r="BB117" s="926"/>
      <c r="BC117" s="926"/>
      <c r="BD117" s="926"/>
      <c r="BE117" s="926"/>
      <c r="BF117" s="926"/>
      <c r="BG117" s="926"/>
      <c r="BH117" s="926"/>
      <c r="BI117" s="926"/>
      <c r="BJ117" s="926"/>
      <c r="BK117" s="926"/>
      <c r="BL117" s="926"/>
      <c r="BM117" s="926"/>
      <c r="BN117" s="926"/>
      <c r="BO117" s="926"/>
      <c r="BP117" s="927"/>
      <c r="BQ117" s="878" t="s">
        <v>369</v>
      </c>
      <c r="BR117" s="879"/>
      <c r="BS117" s="879"/>
      <c r="BT117" s="879"/>
      <c r="BU117" s="879"/>
      <c r="BV117" s="879" t="s">
        <v>185</v>
      </c>
      <c r="BW117" s="879"/>
      <c r="BX117" s="879"/>
      <c r="BY117" s="879"/>
      <c r="BZ117" s="879"/>
      <c r="CA117" s="879" t="s">
        <v>370</v>
      </c>
      <c r="CB117" s="879"/>
      <c r="CC117" s="879"/>
      <c r="CD117" s="879"/>
      <c r="CE117" s="879"/>
      <c r="CF117" s="937" t="s">
        <v>370</v>
      </c>
      <c r="CG117" s="938"/>
      <c r="CH117" s="938"/>
      <c r="CI117" s="938"/>
      <c r="CJ117" s="938"/>
      <c r="CK117" s="989"/>
      <c r="CL117" s="883"/>
      <c r="CM117" s="877" t="s">
        <v>371</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41" t="s">
        <v>372</v>
      </c>
      <c r="DH117" s="842"/>
      <c r="DI117" s="842"/>
      <c r="DJ117" s="842"/>
      <c r="DK117" s="843"/>
      <c r="DL117" s="844">
        <v>134446</v>
      </c>
      <c r="DM117" s="842"/>
      <c r="DN117" s="842"/>
      <c r="DO117" s="842"/>
      <c r="DP117" s="843"/>
      <c r="DQ117" s="844">
        <v>127413</v>
      </c>
      <c r="DR117" s="842"/>
      <c r="DS117" s="842"/>
      <c r="DT117" s="842"/>
      <c r="DU117" s="843"/>
      <c r="DV117" s="886">
        <v>0.2</v>
      </c>
      <c r="DW117" s="887"/>
      <c r="DX117" s="887"/>
      <c r="DY117" s="887"/>
      <c r="DZ117" s="888"/>
    </row>
    <row r="118" spans="1:130" s="220" customFormat="1" ht="26.25" customHeight="1" x14ac:dyDescent="0.15">
      <c r="A118" s="957" t="s">
        <v>341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60" t="s">
        <v>338</v>
      </c>
      <c r="AB118" s="958"/>
      <c r="AC118" s="958"/>
      <c r="AD118" s="958"/>
      <c r="AE118" s="959"/>
      <c r="AF118" s="960" t="s">
        <v>339</v>
      </c>
      <c r="AG118" s="958"/>
      <c r="AH118" s="958"/>
      <c r="AI118" s="958"/>
      <c r="AJ118" s="959"/>
      <c r="AK118" s="960" t="s">
        <v>254</v>
      </c>
      <c r="AL118" s="958"/>
      <c r="AM118" s="958"/>
      <c r="AN118" s="958"/>
      <c r="AO118" s="959"/>
      <c r="AP118" s="961" t="s">
        <v>340</v>
      </c>
      <c r="AQ118" s="962"/>
      <c r="AR118" s="962"/>
      <c r="AS118" s="962"/>
      <c r="AT118" s="963"/>
      <c r="AU118" s="994"/>
      <c r="AV118" s="995"/>
      <c r="AW118" s="995"/>
      <c r="AX118" s="995"/>
      <c r="AY118" s="995"/>
      <c r="AZ118" s="900" t="s">
        <v>373</v>
      </c>
      <c r="BA118" s="901"/>
      <c r="BB118" s="901"/>
      <c r="BC118" s="901"/>
      <c r="BD118" s="901"/>
      <c r="BE118" s="901"/>
      <c r="BF118" s="901"/>
      <c r="BG118" s="901"/>
      <c r="BH118" s="901"/>
      <c r="BI118" s="901"/>
      <c r="BJ118" s="901"/>
      <c r="BK118" s="901"/>
      <c r="BL118" s="901"/>
      <c r="BM118" s="901"/>
      <c r="BN118" s="901"/>
      <c r="BO118" s="901"/>
      <c r="BP118" s="902"/>
      <c r="BQ118" s="941" t="s">
        <v>185</v>
      </c>
      <c r="BR118" s="907"/>
      <c r="BS118" s="907"/>
      <c r="BT118" s="907"/>
      <c r="BU118" s="907"/>
      <c r="BV118" s="907" t="s">
        <v>185</v>
      </c>
      <c r="BW118" s="907"/>
      <c r="BX118" s="907"/>
      <c r="BY118" s="907"/>
      <c r="BZ118" s="907"/>
      <c r="CA118" s="907" t="s">
        <v>370</v>
      </c>
      <c r="CB118" s="907"/>
      <c r="CC118" s="907"/>
      <c r="CD118" s="907"/>
      <c r="CE118" s="907"/>
      <c r="CF118" s="937" t="s">
        <v>370</v>
      </c>
      <c r="CG118" s="938"/>
      <c r="CH118" s="938"/>
      <c r="CI118" s="938"/>
      <c r="CJ118" s="938"/>
      <c r="CK118" s="989"/>
      <c r="CL118" s="883"/>
      <c r="CM118" s="877" t="s">
        <v>374</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41" t="s">
        <v>370</v>
      </c>
      <c r="DH118" s="842"/>
      <c r="DI118" s="842"/>
      <c r="DJ118" s="842"/>
      <c r="DK118" s="843"/>
      <c r="DL118" s="844" t="s">
        <v>370</v>
      </c>
      <c r="DM118" s="842"/>
      <c r="DN118" s="842"/>
      <c r="DO118" s="842"/>
      <c r="DP118" s="843"/>
      <c r="DQ118" s="844" t="s">
        <v>370</v>
      </c>
      <c r="DR118" s="842"/>
      <c r="DS118" s="842"/>
      <c r="DT118" s="842"/>
      <c r="DU118" s="843"/>
      <c r="DV118" s="886" t="s">
        <v>185</v>
      </c>
      <c r="DW118" s="887"/>
      <c r="DX118" s="887"/>
      <c r="DY118" s="887"/>
      <c r="DZ118" s="888"/>
    </row>
    <row r="119" spans="1:130" s="220" customFormat="1" ht="26.25" customHeight="1" x14ac:dyDescent="0.15">
      <c r="A119" s="880" t="s">
        <v>344</v>
      </c>
      <c r="B119" s="881"/>
      <c r="C119" s="922" t="s">
        <v>345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950">
        <v>221597</v>
      </c>
      <c r="AB119" s="951"/>
      <c r="AC119" s="951"/>
      <c r="AD119" s="951"/>
      <c r="AE119" s="952"/>
      <c r="AF119" s="953">
        <v>220448</v>
      </c>
      <c r="AG119" s="951"/>
      <c r="AH119" s="951"/>
      <c r="AI119" s="951"/>
      <c r="AJ119" s="952"/>
      <c r="AK119" s="953">
        <v>220568</v>
      </c>
      <c r="AL119" s="951"/>
      <c r="AM119" s="951"/>
      <c r="AN119" s="951"/>
      <c r="AO119" s="952"/>
      <c r="AP119" s="954">
        <v>0.4</v>
      </c>
      <c r="AQ119" s="955"/>
      <c r="AR119" s="955"/>
      <c r="AS119" s="955"/>
      <c r="AT119" s="956"/>
      <c r="AU119" s="996"/>
      <c r="AV119" s="997"/>
      <c r="AW119" s="997"/>
      <c r="AX119" s="997"/>
      <c r="AY119" s="997"/>
      <c r="AZ119" s="241" t="s">
        <v>188</v>
      </c>
      <c r="BA119" s="241"/>
      <c r="BB119" s="241"/>
      <c r="BC119" s="241"/>
      <c r="BD119" s="241"/>
      <c r="BE119" s="241"/>
      <c r="BF119" s="241"/>
      <c r="BG119" s="241"/>
      <c r="BH119" s="241"/>
      <c r="BI119" s="241"/>
      <c r="BJ119" s="241"/>
      <c r="BK119" s="241"/>
      <c r="BL119" s="241"/>
      <c r="BM119" s="241"/>
      <c r="BN119" s="241"/>
      <c r="BO119" s="939" t="s">
        <v>375</v>
      </c>
      <c r="BP119" s="940"/>
      <c r="BQ119" s="941">
        <v>108997232</v>
      </c>
      <c r="BR119" s="907"/>
      <c r="BS119" s="907"/>
      <c r="BT119" s="907"/>
      <c r="BU119" s="907"/>
      <c r="BV119" s="907">
        <v>110841495</v>
      </c>
      <c r="BW119" s="907"/>
      <c r="BX119" s="907"/>
      <c r="BY119" s="907"/>
      <c r="BZ119" s="907"/>
      <c r="CA119" s="907">
        <v>111003112</v>
      </c>
      <c r="CB119" s="907"/>
      <c r="CC119" s="907"/>
      <c r="CD119" s="907"/>
      <c r="CE119" s="907"/>
      <c r="CF119" s="810"/>
      <c r="CG119" s="811"/>
      <c r="CH119" s="811"/>
      <c r="CI119" s="811"/>
      <c r="CJ119" s="896"/>
      <c r="CK119" s="990"/>
      <c r="CL119" s="885"/>
      <c r="CM119" s="900" t="s">
        <v>376</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5">
        <v>7440</v>
      </c>
      <c r="DH119" s="826"/>
      <c r="DI119" s="826"/>
      <c r="DJ119" s="826"/>
      <c r="DK119" s="827"/>
      <c r="DL119" s="828">
        <v>5890</v>
      </c>
      <c r="DM119" s="826"/>
      <c r="DN119" s="826"/>
      <c r="DO119" s="826"/>
      <c r="DP119" s="827"/>
      <c r="DQ119" s="828">
        <v>9095</v>
      </c>
      <c r="DR119" s="826"/>
      <c r="DS119" s="826"/>
      <c r="DT119" s="826"/>
      <c r="DU119" s="827"/>
      <c r="DV119" s="910">
        <v>0</v>
      </c>
      <c r="DW119" s="911"/>
      <c r="DX119" s="911"/>
      <c r="DY119" s="911"/>
      <c r="DZ119" s="912"/>
    </row>
    <row r="120" spans="1:130" s="220" customFormat="1" ht="26.25" customHeight="1" x14ac:dyDescent="0.15">
      <c r="A120" s="882"/>
      <c r="B120" s="883"/>
      <c r="C120" s="877" t="s">
        <v>350</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841" t="s">
        <v>370</v>
      </c>
      <c r="AB120" s="842"/>
      <c r="AC120" s="842"/>
      <c r="AD120" s="842"/>
      <c r="AE120" s="843"/>
      <c r="AF120" s="844" t="s">
        <v>370</v>
      </c>
      <c r="AG120" s="842"/>
      <c r="AH120" s="842"/>
      <c r="AI120" s="842"/>
      <c r="AJ120" s="843"/>
      <c r="AK120" s="844" t="s">
        <v>185</v>
      </c>
      <c r="AL120" s="842"/>
      <c r="AM120" s="842"/>
      <c r="AN120" s="842"/>
      <c r="AO120" s="843"/>
      <c r="AP120" s="886" t="s">
        <v>370</v>
      </c>
      <c r="AQ120" s="887"/>
      <c r="AR120" s="887"/>
      <c r="AS120" s="887"/>
      <c r="AT120" s="888"/>
      <c r="AU120" s="942" t="s">
        <v>377</v>
      </c>
      <c r="AV120" s="943"/>
      <c r="AW120" s="943"/>
      <c r="AX120" s="943"/>
      <c r="AY120" s="944"/>
      <c r="AZ120" s="922" t="s">
        <v>378</v>
      </c>
      <c r="BA120" s="870"/>
      <c r="BB120" s="870"/>
      <c r="BC120" s="870"/>
      <c r="BD120" s="870"/>
      <c r="BE120" s="870"/>
      <c r="BF120" s="870"/>
      <c r="BG120" s="870"/>
      <c r="BH120" s="870"/>
      <c r="BI120" s="870"/>
      <c r="BJ120" s="870"/>
      <c r="BK120" s="870"/>
      <c r="BL120" s="870"/>
      <c r="BM120" s="870"/>
      <c r="BN120" s="870"/>
      <c r="BO120" s="870"/>
      <c r="BP120" s="871"/>
      <c r="BQ120" s="923">
        <v>13475352</v>
      </c>
      <c r="BR120" s="904"/>
      <c r="BS120" s="904"/>
      <c r="BT120" s="904"/>
      <c r="BU120" s="904"/>
      <c r="BV120" s="904">
        <v>11779400</v>
      </c>
      <c r="BW120" s="904"/>
      <c r="BX120" s="904"/>
      <c r="BY120" s="904"/>
      <c r="BZ120" s="904"/>
      <c r="CA120" s="904">
        <v>15341938</v>
      </c>
      <c r="CB120" s="904"/>
      <c r="CC120" s="904"/>
      <c r="CD120" s="904"/>
      <c r="CE120" s="904"/>
      <c r="CF120" s="928">
        <v>25.5</v>
      </c>
      <c r="CG120" s="929"/>
      <c r="CH120" s="929"/>
      <c r="CI120" s="929"/>
      <c r="CJ120" s="929"/>
      <c r="CK120" s="930" t="s">
        <v>379</v>
      </c>
      <c r="CL120" s="914"/>
      <c r="CM120" s="914"/>
      <c r="CN120" s="914"/>
      <c r="CO120" s="915"/>
      <c r="CP120" s="934" t="s">
        <v>380</v>
      </c>
      <c r="CQ120" s="935"/>
      <c r="CR120" s="935"/>
      <c r="CS120" s="935"/>
      <c r="CT120" s="935"/>
      <c r="CU120" s="935"/>
      <c r="CV120" s="935"/>
      <c r="CW120" s="935"/>
      <c r="CX120" s="935"/>
      <c r="CY120" s="935"/>
      <c r="CZ120" s="935"/>
      <c r="DA120" s="935"/>
      <c r="DB120" s="935"/>
      <c r="DC120" s="935"/>
      <c r="DD120" s="935"/>
      <c r="DE120" s="935"/>
      <c r="DF120" s="936"/>
      <c r="DG120" s="923" t="s">
        <v>372</v>
      </c>
      <c r="DH120" s="904"/>
      <c r="DI120" s="904"/>
      <c r="DJ120" s="904"/>
      <c r="DK120" s="904"/>
      <c r="DL120" s="904">
        <v>15090459</v>
      </c>
      <c r="DM120" s="904"/>
      <c r="DN120" s="904"/>
      <c r="DO120" s="904"/>
      <c r="DP120" s="904"/>
      <c r="DQ120" s="904">
        <v>13969765</v>
      </c>
      <c r="DR120" s="904"/>
      <c r="DS120" s="904"/>
      <c r="DT120" s="904"/>
      <c r="DU120" s="904"/>
      <c r="DV120" s="905">
        <v>23.2</v>
      </c>
      <c r="DW120" s="905"/>
      <c r="DX120" s="905"/>
      <c r="DY120" s="905"/>
      <c r="DZ120" s="906"/>
    </row>
    <row r="121" spans="1:130" s="220" customFormat="1" ht="26.25" customHeight="1" x14ac:dyDescent="0.15">
      <c r="A121" s="882"/>
      <c r="B121" s="883"/>
      <c r="C121" s="925" t="s">
        <v>381</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41" t="s">
        <v>370</v>
      </c>
      <c r="AB121" s="842"/>
      <c r="AC121" s="842"/>
      <c r="AD121" s="842"/>
      <c r="AE121" s="843"/>
      <c r="AF121" s="844" t="s">
        <v>382</v>
      </c>
      <c r="AG121" s="842"/>
      <c r="AH121" s="842"/>
      <c r="AI121" s="842"/>
      <c r="AJ121" s="843"/>
      <c r="AK121" s="844" t="s">
        <v>383</v>
      </c>
      <c r="AL121" s="842"/>
      <c r="AM121" s="842"/>
      <c r="AN121" s="842"/>
      <c r="AO121" s="843"/>
      <c r="AP121" s="886" t="s">
        <v>185</v>
      </c>
      <c r="AQ121" s="887"/>
      <c r="AR121" s="887"/>
      <c r="AS121" s="887"/>
      <c r="AT121" s="888"/>
      <c r="AU121" s="945"/>
      <c r="AV121" s="946"/>
      <c r="AW121" s="946"/>
      <c r="AX121" s="946"/>
      <c r="AY121" s="947"/>
      <c r="AZ121" s="877" t="s">
        <v>384</v>
      </c>
      <c r="BA121" s="814"/>
      <c r="BB121" s="814"/>
      <c r="BC121" s="814"/>
      <c r="BD121" s="814"/>
      <c r="BE121" s="814"/>
      <c r="BF121" s="814"/>
      <c r="BG121" s="814"/>
      <c r="BH121" s="814"/>
      <c r="BI121" s="814"/>
      <c r="BJ121" s="814"/>
      <c r="BK121" s="814"/>
      <c r="BL121" s="814"/>
      <c r="BM121" s="814"/>
      <c r="BN121" s="814"/>
      <c r="BO121" s="814"/>
      <c r="BP121" s="815"/>
      <c r="BQ121" s="878">
        <v>12150680</v>
      </c>
      <c r="BR121" s="879"/>
      <c r="BS121" s="879"/>
      <c r="BT121" s="879"/>
      <c r="BU121" s="879"/>
      <c r="BV121" s="879">
        <v>11694812</v>
      </c>
      <c r="BW121" s="879"/>
      <c r="BX121" s="879"/>
      <c r="BY121" s="879"/>
      <c r="BZ121" s="879"/>
      <c r="CA121" s="879">
        <v>12085203</v>
      </c>
      <c r="CB121" s="879"/>
      <c r="CC121" s="879"/>
      <c r="CD121" s="879"/>
      <c r="CE121" s="879"/>
      <c r="CF121" s="937">
        <v>20.100000000000001</v>
      </c>
      <c r="CG121" s="938"/>
      <c r="CH121" s="938"/>
      <c r="CI121" s="938"/>
      <c r="CJ121" s="938"/>
      <c r="CK121" s="931"/>
      <c r="CL121" s="917"/>
      <c r="CM121" s="917"/>
      <c r="CN121" s="917"/>
      <c r="CO121" s="918"/>
      <c r="CP121" s="897" t="s">
        <v>385</v>
      </c>
      <c r="CQ121" s="898"/>
      <c r="CR121" s="898"/>
      <c r="CS121" s="898"/>
      <c r="CT121" s="898"/>
      <c r="CU121" s="898"/>
      <c r="CV121" s="898"/>
      <c r="CW121" s="898"/>
      <c r="CX121" s="898"/>
      <c r="CY121" s="898"/>
      <c r="CZ121" s="898"/>
      <c r="DA121" s="898"/>
      <c r="DB121" s="898"/>
      <c r="DC121" s="898"/>
      <c r="DD121" s="898"/>
      <c r="DE121" s="898"/>
      <c r="DF121" s="899"/>
      <c r="DG121" s="878">
        <v>1509566</v>
      </c>
      <c r="DH121" s="879"/>
      <c r="DI121" s="879"/>
      <c r="DJ121" s="879"/>
      <c r="DK121" s="879"/>
      <c r="DL121" s="879">
        <v>1291850</v>
      </c>
      <c r="DM121" s="879"/>
      <c r="DN121" s="879"/>
      <c r="DO121" s="879"/>
      <c r="DP121" s="879"/>
      <c r="DQ121" s="879">
        <v>2019239</v>
      </c>
      <c r="DR121" s="879"/>
      <c r="DS121" s="879"/>
      <c r="DT121" s="879"/>
      <c r="DU121" s="879"/>
      <c r="DV121" s="856">
        <v>3.4</v>
      </c>
      <c r="DW121" s="856"/>
      <c r="DX121" s="856"/>
      <c r="DY121" s="856"/>
      <c r="DZ121" s="857"/>
    </row>
    <row r="122" spans="1:130" s="220" customFormat="1" ht="26.25" customHeight="1" x14ac:dyDescent="0.15">
      <c r="A122" s="882"/>
      <c r="B122" s="883"/>
      <c r="C122" s="877" t="s">
        <v>360</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841" t="s">
        <v>185</v>
      </c>
      <c r="AB122" s="842"/>
      <c r="AC122" s="842"/>
      <c r="AD122" s="842"/>
      <c r="AE122" s="843"/>
      <c r="AF122" s="844" t="s">
        <v>185</v>
      </c>
      <c r="AG122" s="842"/>
      <c r="AH122" s="842"/>
      <c r="AI122" s="842"/>
      <c r="AJ122" s="843"/>
      <c r="AK122" s="844" t="s">
        <v>347</v>
      </c>
      <c r="AL122" s="842"/>
      <c r="AM122" s="842"/>
      <c r="AN122" s="842"/>
      <c r="AO122" s="843"/>
      <c r="AP122" s="886" t="s">
        <v>370</v>
      </c>
      <c r="AQ122" s="887"/>
      <c r="AR122" s="887"/>
      <c r="AS122" s="887"/>
      <c r="AT122" s="888"/>
      <c r="AU122" s="945"/>
      <c r="AV122" s="946"/>
      <c r="AW122" s="946"/>
      <c r="AX122" s="946"/>
      <c r="AY122" s="947"/>
      <c r="AZ122" s="900" t="s">
        <v>386</v>
      </c>
      <c r="BA122" s="901"/>
      <c r="BB122" s="901"/>
      <c r="BC122" s="901"/>
      <c r="BD122" s="901"/>
      <c r="BE122" s="901"/>
      <c r="BF122" s="901"/>
      <c r="BG122" s="901"/>
      <c r="BH122" s="901"/>
      <c r="BI122" s="901"/>
      <c r="BJ122" s="901"/>
      <c r="BK122" s="901"/>
      <c r="BL122" s="901"/>
      <c r="BM122" s="901"/>
      <c r="BN122" s="901"/>
      <c r="BO122" s="901"/>
      <c r="BP122" s="902"/>
      <c r="BQ122" s="941">
        <v>75075731</v>
      </c>
      <c r="BR122" s="907"/>
      <c r="BS122" s="907"/>
      <c r="BT122" s="907"/>
      <c r="BU122" s="907"/>
      <c r="BV122" s="907">
        <v>76016388</v>
      </c>
      <c r="BW122" s="907"/>
      <c r="BX122" s="907"/>
      <c r="BY122" s="907"/>
      <c r="BZ122" s="907"/>
      <c r="CA122" s="907">
        <v>75794007</v>
      </c>
      <c r="CB122" s="907"/>
      <c r="CC122" s="907"/>
      <c r="CD122" s="907"/>
      <c r="CE122" s="907"/>
      <c r="CF122" s="908">
        <v>125.8</v>
      </c>
      <c r="CG122" s="909"/>
      <c r="CH122" s="909"/>
      <c r="CI122" s="909"/>
      <c r="CJ122" s="909"/>
      <c r="CK122" s="931"/>
      <c r="CL122" s="917"/>
      <c r="CM122" s="917"/>
      <c r="CN122" s="917"/>
      <c r="CO122" s="918"/>
      <c r="CP122" s="897" t="s">
        <v>387</v>
      </c>
      <c r="CQ122" s="898"/>
      <c r="CR122" s="898"/>
      <c r="CS122" s="898"/>
      <c r="CT122" s="898"/>
      <c r="CU122" s="898"/>
      <c r="CV122" s="898"/>
      <c r="CW122" s="898"/>
      <c r="CX122" s="898"/>
      <c r="CY122" s="898"/>
      <c r="CZ122" s="898"/>
      <c r="DA122" s="898"/>
      <c r="DB122" s="898"/>
      <c r="DC122" s="898"/>
      <c r="DD122" s="898"/>
      <c r="DE122" s="898"/>
      <c r="DF122" s="899"/>
      <c r="DG122" s="878">
        <v>316864</v>
      </c>
      <c r="DH122" s="879"/>
      <c r="DI122" s="879"/>
      <c r="DJ122" s="879"/>
      <c r="DK122" s="879"/>
      <c r="DL122" s="879">
        <v>248354</v>
      </c>
      <c r="DM122" s="879"/>
      <c r="DN122" s="879"/>
      <c r="DO122" s="879"/>
      <c r="DP122" s="879"/>
      <c r="DQ122" s="879">
        <v>181650</v>
      </c>
      <c r="DR122" s="879"/>
      <c r="DS122" s="879"/>
      <c r="DT122" s="879"/>
      <c r="DU122" s="879"/>
      <c r="DV122" s="856">
        <v>0.3</v>
      </c>
      <c r="DW122" s="856"/>
      <c r="DX122" s="856"/>
      <c r="DY122" s="856"/>
      <c r="DZ122" s="857"/>
    </row>
    <row r="123" spans="1:130" s="220" customFormat="1" ht="26.25" customHeight="1" x14ac:dyDescent="0.15">
      <c r="A123" s="882"/>
      <c r="B123" s="883"/>
      <c r="C123" s="877" t="s">
        <v>366</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841" t="s">
        <v>370</v>
      </c>
      <c r="AB123" s="842"/>
      <c r="AC123" s="842"/>
      <c r="AD123" s="842"/>
      <c r="AE123" s="843"/>
      <c r="AF123" s="844" t="s">
        <v>372</v>
      </c>
      <c r="AG123" s="842"/>
      <c r="AH123" s="842"/>
      <c r="AI123" s="842"/>
      <c r="AJ123" s="843"/>
      <c r="AK123" s="844" t="s">
        <v>185</v>
      </c>
      <c r="AL123" s="842"/>
      <c r="AM123" s="842"/>
      <c r="AN123" s="842"/>
      <c r="AO123" s="843"/>
      <c r="AP123" s="886" t="s">
        <v>347</v>
      </c>
      <c r="AQ123" s="887"/>
      <c r="AR123" s="887"/>
      <c r="AS123" s="887"/>
      <c r="AT123" s="888"/>
      <c r="AU123" s="948"/>
      <c r="AV123" s="949"/>
      <c r="AW123" s="949"/>
      <c r="AX123" s="949"/>
      <c r="AY123" s="949"/>
      <c r="AZ123" s="241" t="s">
        <v>188</v>
      </c>
      <c r="BA123" s="241"/>
      <c r="BB123" s="241"/>
      <c r="BC123" s="241"/>
      <c r="BD123" s="241"/>
      <c r="BE123" s="241"/>
      <c r="BF123" s="241"/>
      <c r="BG123" s="241"/>
      <c r="BH123" s="241"/>
      <c r="BI123" s="241"/>
      <c r="BJ123" s="241"/>
      <c r="BK123" s="241"/>
      <c r="BL123" s="241"/>
      <c r="BM123" s="241"/>
      <c r="BN123" s="241"/>
      <c r="BO123" s="939" t="s">
        <v>388</v>
      </c>
      <c r="BP123" s="940"/>
      <c r="BQ123" s="894">
        <v>100701763</v>
      </c>
      <c r="BR123" s="895"/>
      <c r="BS123" s="895"/>
      <c r="BT123" s="895"/>
      <c r="BU123" s="895"/>
      <c r="BV123" s="895">
        <v>99490600</v>
      </c>
      <c r="BW123" s="895"/>
      <c r="BX123" s="895"/>
      <c r="BY123" s="895"/>
      <c r="BZ123" s="895"/>
      <c r="CA123" s="895">
        <v>103221148</v>
      </c>
      <c r="CB123" s="895"/>
      <c r="CC123" s="895"/>
      <c r="CD123" s="895"/>
      <c r="CE123" s="895"/>
      <c r="CF123" s="810"/>
      <c r="CG123" s="811"/>
      <c r="CH123" s="811"/>
      <c r="CI123" s="811"/>
      <c r="CJ123" s="896"/>
      <c r="CK123" s="931"/>
      <c r="CL123" s="917"/>
      <c r="CM123" s="917"/>
      <c r="CN123" s="917"/>
      <c r="CO123" s="918"/>
      <c r="CP123" s="897" t="s">
        <v>389</v>
      </c>
      <c r="CQ123" s="898"/>
      <c r="CR123" s="898"/>
      <c r="CS123" s="898"/>
      <c r="CT123" s="898"/>
      <c r="CU123" s="898"/>
      <c r="CV123" s="898"/>
      <c r="CW123" s="898"/>
      <c r="CX123" s="898"/>
      <c r="CY123" s="898"/>
      <c r="CZ123" s="898"/>
      <c r="DA123" s="898"/>
      <c r="DB123" s="898"/>
      <c r="DC123" s="898"/>
      <c r="DD123" s="898"/>
      <c r="DE123" s="898"/>
      <c r="DF123" s="899"/>
      <c r="DG123" s="841">
        <v>109909</v>
      </c>
      <c r="DH123" s="842"/>
      <c r="DI123" s="842"/>
      <c r="DJ123" s="842"/>
      <c r="DK123" s="843"/>
      <c r="DL123" s="844">
        <v>73164</v>
      </c>
      <c r="DM123" s="842"/>
      <c r="DN123" s="842"/>
      <c r="DO123" s="842"/>
      <c r="DP123" s="843"/>
      <c r="DQ123" s="844">
        <v>45006</v>
      </c>
      <c r="DR123" s="842"/>
      <c r="DS123" s="842"/>
      <c r="DT123" s="842"/>
      <c r="DU123" s="843"/>
      <c r="DV123" s="886">
        <v>0.1</v>
      </c>
      <c r="DW123" s="887"/>
      <c r="DX123" s="887"/>
      <c r="DY123" s="887"/>
      <c r="DZ123" s="888"/>
    </row>
    <row r="124" spans="1:130" s="220" customFormat="1" ht="26.25" customHeight="1" thickBot="1" x14ac:dyDescent="0.2">
      <c r="A124" s="882"/>
      <c r="B124" s="883"/>
      <c r="C124" s="877" t="s">
        <v>371</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841" t="s">
        <v>390</v>
      </c>
      <c r="AB124" s="842"/>
      <c r="AC124" s="842"/>
      <c r="AD124" s="842"/>
      <c r="AE124" s="843"/>
      <c r="AF124" s="844" t="s">
        <v>390</v>
      </c>
      <c r="AG124" s="842"/>
      <c r="AH124" s="842"/>
      <c r="AI124" s="842"/>
      <c r="AJ124" s="843"/>
      <c r="AK124" s="844" t="s">
        <v>185</v>
      </c>
      <c r="AL124" s="842"/>
      <c r="AM124" s="842"/>
      <c r="AN124" s="842"/>
      <c r="AO124" s="843"/>
      <c r="AP124" s="886" t="s">
        <v>390</v>
      </c>
      <c r="AQ124" s="887"/>
      <c r="AR124" s="887"/>
      <c r="AS124" s="887"/>
      <c r="AT124" s="888"/>
      <c r="AU124" s="889" t="s">
        <v>391</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15.2</v>
      </c>
      <c r="BR124" s="893"/>
      <c r="BS124" s="893"/>
      <c r="BT124" s="893"/>
      <c r="BU124" s="893"/>
      <c r="BV124" s="893">
        <v>20</v>
      </c>
      <c r="BW124" s="893"/>
      <c r="BX124" s="893"/>
      <c r="BY124" s="893"/>
      <c r="BZ124" s="893"/>
      <c r="CA124" s="893">
        <v>12.9</v>
      </c>
      <c r="CB124" s="893"/>
      <c r="CC124" s="893"/>
      <c r="CD124" s="893"/>
      <c r="CE124" s="893"/>
      <c r="CF124" s="788"/>
      <c r="CG124" s="789"/>
      <c r="CH124" s="789"/>
      <c r="CI124" s="789"/>
      <c r="CJ124" s="924"/>
      <c r="CK124" s="932"/>
      <c r="CL124" s="932"/>
      <c r="CM124" s="932"/>
      <c r="CN124" s="932"/>
      <c r="CO124" s="933"/>
      <c r="CP124" s="897" t="s">
        <v>392</v>
      </c>
      <c r="CQ124" s="898"/>
      <c r="CR124" s="898"/>
      <c r="CS124" s="898"/>
      <c r="CT124" s="898"/>
      <c r="CU124" s="898"/>
      <c r="CV124" s="898"/>
      <c r="CW124" s="898"/>
      <c r="CX124" s="898"/>
      <c r="CY124" s="898"/>
      <c r="CZ124" s="898"/>
      <c r="DA124" s="898"/>
      <c r="DB124" s="898"/>
      <c r="DC124" s="898"/>
      <c r="DD124" s="898"/>
      <c r="DE124" s="898"/>
      <c r="DF124" s="899"/>
      <c r="DG124" s="825">
        <v>16117106</v>
      </c>
      <c r="DH124" s="826"/>
      <c r="DI124" s="826"/>
      <c r="DJ124" s="826"/>
      <c r="DK124" s="827"/>
      <c r="DL124" s="828" t="s">
        <v>370</v>
      </c>
      <c r="DM124" s="826"/>
      <c r="DN124" s="826"/>
      <c r="DO124" s="826"/>
      <c r="DP124" s="827"/>
      <c r="DQ124" s="828" t="s">
        <v>185</v>
      </c>
      <c r="DR124" s="826"/>
      <c r="DS124" s="826"/>
      <c r="DT124" s="826"/>
      <c r="DU124" s="827"/>
      <c r="DV124" s="910" t="s">
        <v>185</v>
      </c>
      <c r="DW124" s="911"/>
      <c r="DX124" s="911"/>
      <c r="DY124" s="911"/>
      <c r="DZ124" s="912"/>
    </row>
    <row r="125" spans="1:130" s="220" customFormat="1" ht="26.25" customHeight="1" x14ac:dyDescent="0.15">
      <c r="A125" s="882"/>
      <c r="B125" s="883"/>
      <c r="C125" s="877" t="s">
        <v>374</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841" t="s">
        <v>393</v>
      </c>
      <c r="AB125" s="842"/>
      <c r="AC125" s="842"/>
      <c r="AD125" s="842"/>
      <c r="AE125" s="843"/>
      <c r="AF125" s="844" t="s">
        <v>382</v>
      </c>
      <c r="AG125" s="842"/>
      <c r="AH125" s="842"/>
      <c r="AI125" s="842"/>
      <c r="AJ125" s="843"/>
      <c r="AK125" s="844" t="s">
        <v>370</v>
      </c>
      <c r="AL125" s="842"/>
      <c r="AM125" s="842"/>
      <c r="AN125" s="842"/>
      <c r="AO125" s="843"/>
      <c r="AP125" s="886" t="s">
        <v>185</v>
      </c>
      <c r="AQ125" s="887"/>
      <c r="AR125" s="887"/>
      <c r="AS125" s="887"/>
      <c r="AT125" s="88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13" t="s">
        <v>394</v>
      </c>
      <c r="CL125" s="914"/>
      <c r="CM125" s="914"/>
      <c r="CN125" s="914"/>
      <c r="CO125" s="915"/>
      <c r="CP125" s="922" t="s">
        <v>395</v>
      </c>
      <c r="CQ125" s="870"/>
      <c r="CR125" s="870"/>
      <c r="CS125" s="870"/>
      <c r="CT125" s="870"/>
      <c r="CU125" s="870"/>
      <c r="CV125" s="870"/>
      <c r="CW125" s="870"/>
      <c r="CX125" s="870"/>
      <c r="CY125" s="870"/>
      <c r="CZ125" s="870"/>
      <c r="DA125" s="870"/>
      <c r="DB125" s="870"/>
      <c r="DC125" s="870"/>
      <c r="DD125" s="870"/>
      <c r="DE125" s="870"/>
      <c r="DF125" s="871"/>
      <c r="DG125" s="923" t="s">
        <v>185</v>
      </c>
      <c r="DH125" s="904"/>
      <c r="DI125" s="904"/>
      <c r="DJ125" s="904"/>
      <c r="DK125" s="904"/>
      <c r="DL125" s="904" t="s">
        <v>185</v>
      </c>
      <c r="DM125" s="904"/>
      <c r="DN125" s="904"/>
      <c r="DO125" s="904"/>
      <c r="DP125" s="904"/>
      <c r="DQ125" s="904" t="s">
        <v>383</v>
      </c>
      <c r="DR125" s="904"/>
      <c r="DS125" s="904"/>
      <c r="DT125" s="904"/>
      <c r="DU125" s="904"/>
      <c r="DV125" s="905" t="s">
        <v>370</v>
      </c>
      <c r="DW125" s="905"/>
      <c r="DX125" s="905"/>
      <c r="DY125" s="905"/>
      <c r="DZ125" s="906"/>
    </row>
    <row r="126" spans="1:130" s="220" customFormat="1" ht="26.25" customHeight="1" thickBot="1" x14ac:dyDescent="0.2">
      <c r="A126" s="882"/>
      <c r="B126" s="883"/>
      <c r="C126" s="877" t="s">
        <v>376</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841">
        <v>1131192</v>
      </c>
      <c r="AB126" s="842"/>
      <c r="AC126" s="842"/>
      <c r="AD126" s="842"/>
      <c r="AE126" s="843"/>
      <c r="AF126" s="844">
        <v>1125421</v>
      </c>
      <c r="AG126" s="842"/>
      <c r="AH126" s="842"/>
      <c r="AI126" s="842"/>
      <c r="AJ126" s="843"/>
      <c r="AK126" s="844">
        <v>3857</v>
      </c>
      <c r="AL126" s="842"/>
      <c r="AM126" s="842"/>
      <c r="AN126" s="842"/>
      <c r="AO126" s="843"/>
      <c r="AP126" s="886">
        <v>0</v>
      </c>
      <c r="AQ126" s="887"/>
      <c r="AR126" s="887"/>
      <c r="AS126" s="887"/>
      <c r="AT126" s="888"/>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16"/>
      <c r="CL126" s="917"/>
      <c r="CM126" s="917"/>
      <c r="CN126" s="917"/>
      <c r="CO126" s="918"/>
      <c r="CP126" s="877" t="s">
        <v>396</v>
      </c>
      <c r="CQ126" s="814"/>
      <c r="CR126" s="814"/>
      <c r="CS126" s="814"/>
      <c r="CT126" s="814"/>
      <c r="CU126" s="814"/>
      <c r="CV126" s="814"/>
      <c r="CW126" s="814"/>
      <c r="CX126" s="814"/>
      <c r="CY126" s="814"/>
      <c r="CZ126" s="814"/>
      <c r="DA126" s="814"/>
      <c r="DB126" s="814"/>
      <c r="DC126" s="814"/>
      <c r="DD126" s="814"/>
      <c r="DE126" s="814"/>
      <c r="DF126" s="815"/>
      <c r="DG126" s="878">
        <v>5665095</v>
      </c>
      <c r="DH126" s="879"/>
      <c r="DI126" s="879"/>
      <c r="DJ126" s="879"/>
      <c r="DK126" s="879"/>
      <c r="DL126" s="879">
        <v>5580421</v>
      </c>
      <c r="DM126" s="879"/>
      <c r="DN126" s="879"/>
      <c r="DO126" s="879"/>
      <c r="DP126" s="879"/>
      <c r="DQ126" s="879">
        <v>4876792</v>
      </c>
      <c r="DR126" s="879"/>
      <c r="DS126" s="879"/>
      <c r="DT126" s="879"/>
      <c r="DU126" s="879"/>
      <c r="DV126" s="856">
        <v>8.1</v>
      </c>
      <c r="DW126" s="856"/>
      <c r="DX126" s="856"/>
      <c r="DY126" s="856"/>
      <c r="DZ126" s="857"/>
    </row>
    <row r="127" spans="1:130" s="220" customFormat="1" ht="26.25" customHeight="1" x14ac:dyDescent="0.15">
      <c r="A127" s="884"/>
      <c r="B127" s="885"/>
      <c r="C127" s="900" t="s">
        <v>397</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41" t="s">
        <v>382</v>
      </c>
      <c r="AB127" s="842"/>
      <c r="AC127" s="842"/>
      <c r="AD127" s="842"/>
      <c r="AE127" s="843"/>
      <c r="AF127" s="844" t="s">
        <v>383</v>
      </c>
      <c r="AG127" s="842"/>
      <c r="AH127" s="842"/>
      <c r="AI127" s="842"/>
      <c r="AJ127" s="843"/>
      <c r="AK127" s="844" t="s">
        <v>383</v>
      </c>
      <c r="AL127" s="842"/>
      <c r="AM127" s="842"/>
      <c r="AN127" s="842"/>
      <c r="AO127" s="843"/>
      <c r="AP127" s="886" t="s">
        <v>372</v>
      </c>
      <c r="AQ127" s="887"/>
      <c r="AR127" s="887"/>
      <c r="AS127" s="887"/>
      <c r="AT127" s="888"/>
      <c r="AU127" s="222"/>
      <c r="AV127" s="222"/>
      <c r="AW127" s="222"/>
      <c r="AX127" s="903" t="s">
        <v>398</v>
      </c>
      <c r="AY127" s="874"/>
      <c r="AZ127" s="874"/>
      <c r="BA127" s="874"/>
      <c r="BB127" s="874"/>
      <c r="BC127" s="874"/>
      <c r="BD127" s="874"/>
      <c r="BE127" s="875"/>
      <c r="BF127" s="873" t="s">
        <v>399</v>
      </c>
      <c r="BG127" s="874"/>
      <c r="BH127" s="874"/>
      <c r="BI127" s="874"/>
      <c r="BJ127" s="874"/>
      <c r="BK127" s="874"/>
      <c r="BL127" s="875"/>
      <c r="BM127" s="873" t="s">
        <v>400</v>
      </c>
      <c r="BN127" s="874"/>
      <c r="BO127" s="874"/>
      <c r="BP127" s="874"/>
      <c r="BQ127" s="874"/>
      <c r="BR127" s="874"/>
      <c r="BS127" s="875"/>
      <c r="BT127" s="873" t="s">
        <v>401</v>
      </c>
      <c r="BU127" s="874"/>
      <c r="BV127" s="874"/>
      <c r="BW127" s="874"/>
      <c r="BX127" s="874"/>
      <c r="BY127" s="874"/>
      <c r="BZ127" s="876"/>
      <c r="CA127" s="222"/>
      <c r="CB127" s="222"/>
      <c r="CC127" s="222"/>
      <c r="CD127" s="245"/>
      <c r="CE127" s="245"/>
      <c r="CF127" s="245"/>
      <c r="CG127" s="222"/>
      <c r="CH127" s="222"/>
      <c r="CI127" s="222"/>
      <c r="CJ127" s="244"/>
      <c r="CK127" s="916"/>
      <c r="CL127" s="917"/>
      <c r="CM127" s="917"/>
      <c r="CN127" s="917"/>
      <c r="CO127" s="918"/>
      <c r="CP127" s="877" t="s">
        <v>402</v>
      </c>
      <c r="CQ127" s="814"/>
      <c r="CR127" s="814"/>
      <c r="CS127" s="814"/>
      <c r="CT127" s="814"/>
      <c r="CU127" s="814"/>
      <c r="CV127" s="814"/>
      <c r="CW127" s="814"/>
      <c r="CX127" s="814"/>
      <c r="CY127" s="814"/>
      <c r="CZ127" s="814"/>
      <c r="DA127" s="814"/>
      <c r="DB127" s="814"/>
      <c r="DC127" s="814"/>
      <c r="DD127" s="814"/>
      <c r="DE127" s="814"/>
      <c r="DF127" s="815"/>
      <c r="DG127" s="878" t="s">
        <v>382</v>
      </c>
      <c r="DH127" s="879"/>
      <c r="DI127" s="879"/>
      <c r="DJ127" s="879"/>
      <c r="DK127" s="879"/>
      <c r="DL127" s="879" t="s">
        <v>185</v>
      </c>
      <c r="DM127" s="879"/>
      <c r="DN127" s="879"/>
      <c r="DO127" s="879"/>
      <c r="DP127" s="879"/>
      <c r="DQ127" s="879" t="s">
        <v>185</v>
      </c>
      <c r="DR127" s="879"/>
      <c r="DS127" s="879"/>
      <c r="DT127" s="879"/>
      <c r="DU127" s="879"/>
      <c r="DV127" s="856" t="s">
        <v>382</v>
      </c>
      <c r="DW127" s="856"/>
      <c r="DX127" s="856"/>
      <c r="DY127" s="856"/>
      <c r="DZ127" s="857"/>
    </row>
    <row r="128" spans="1:130" s="220" customFormat="1" ht="26.25" customHeight="1" thickBot="1" x14ac:dyDescent="0.2">
      <c r="A128" s="858" t="s">
        <v>403</v>
      </c>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60" t="s">
        <v>404</v>
      </c>
      <c r="X128" s="860"/>
      <c r="Y128" s="860"/>
      <c r="Z128" s="861"/>
      <c r="AA128" s="862">
        <v>1602944</v>
      </c>
      <c r="AB128" s="863"/>
      <c r="AC128" s="863"/>
      <c r="AD128" s="863"/>
      <c r="AE128" s="864"/>
      <c r="AF128" s="865">
        <v>1596233</v>
      </c>
      <c r="AG128" s="863"/>
      <c r="AH128" s="863"/>
      <c r="AI128" s="863"/>
      <c r="AJ128" s="864"/>
      <c r="AK128" s="865">
        <v>1628372</v>
      </c>
      <c r="AL128" s="863"/>
      <c r="AM128" s="863"/>
      <c r="AN128" s="863"/>
      <c r="AO128" s="864"/>
      <c r="AP128" s="866"/>
      <c r="AQ128" s="867"/>
      <c r="AR128" s="867"/>
      <c r="AS128" s="867"/>
      <c r="AT128" s="868"/>
      <c r="AU128" s="222"/>
      <c r="AV128" s="222"/>
      <c r="AW128" s="222"/>
      <c r="AX128" s="869" t="s">
        <v>405</v>
      </c>
      <c r="AY128" s="870"/>
      <c r="AZ128" s="870"/>
      <c r="BA128" s="870"/>
      <c r="BB128" s="870"/>
      <c r="BC128" s="870"/>
      <c r="BD128" s="870"/>
      <c r="BE128" s="871"/>
      <c r="BF128" s="848" t="s">
        <v>406</v>
      </c>
      <c r="BG128" s="849"/>
      <c r="BH128" s="849"/>
      <c r="BI128" s="849"/>
      <c r="BJ128" s="849"/>
      <c r="BK128" s="849"/>
      <c r="BL128" s="872"/>
      <c r="BM128" s="848">
        <v>11.25</v>
      </c>
      <c r="BN128" s="849"/>
      <c r="BO128" s="849"/>
      <c r="BP128" s="849"/>
      <c r="BQ128" s="849"/>
      <c r="BR128" s="849"/>
      <c r="BS128" s="872"/>
      <c r="BT128" s="848">
        <v>20</v>
      </c>
      <c r="BU128" s="849"/>
      <c r="BV128" s="849"/>
      <c r="BW128" s="849"/>
      <c r="BX128" s="849"/>
      <c r="BY128" s="849"/>
      <c r="BZ128" s="850"/>
      <c r="CA128" s="245"/>
      <c r="CB128" s="245"/>
      <c r="CC128" s="245"/>
      <c r="CD128" s="245"/>
      <c r="CE128" s="245"/>
      <c r="CF128" s="245"/>
      <c r="CG128" s="222"/>
      <c r="CH128" s="222"/>
      <c r="CI128" s="222"/>
      <c r="CJ128" s="244"/>
      <c r="CK128" s="919"/>
      <c r="CL128" s="920"/>
      <c r="CM128" s="920"/>
      <c r="CN128" s="920"/>
      <c r="CO128" s="921"/>
      <c r="CP128" s="851" t="s">
        <v>407</v>
      </c>
      <c r="CQ128" s="792"/>
      <c r="CR128" s="792"/>
      <c r="CS128" s="792"/>
      <c r="CT128" s="792"/>
      <c r="CU128" s="792"/>
      <c r="CV128" s="792"/>
      <c r="CW128" s="792"/>
      <c r="CX128" s="792"/>
      <c r="CY128" s="792"/>
      <c r="CZ128" s="792"/>
      <c r="DA128" s="792"/>
      <c r="DB128" s="792"/>
      <c r="DC128" s="792"/>
      <c r="DD128" s="792"/>
      <c r="DE128" s="792"/>
      <c r="DF128" s="793"/>
      <c r="DG128" s="852" t="s">
        <v>383</v>
      </c>
      <c r="DH128" s="853"/>
      <c r="DI128" s="853"/>
      <c r="DJ128" s="853"/>
      <c r="DK128" s="853"/>
      <c r="DL128" s="853" t="s">
        <v>370</v>
      </c>
      <c r="DM128" s="853"/>
      <c r="DN128" s="853"/>
      <c r="DO128" s="853"/>
      <c r="DP128" s="853"/>
      <c r="DQ128" s="853">
        <v>2117</v>
      </c>
      <c r="DR128" s="853"/>
      <c r="DS128" s="853"/>
      <c r="DT128" s="853"/>
      <c r="DU128" s="853"/>
      <c r="DV128" s="854">
        <v>0</v>
      </c>
      <c r="DW128" s="854"/>
      <c r="DX128" s="854"/>
      <c r="DY128" s="854"/>
      <c r="DZ128" s="855"/>
    </row>
    <row r="129" spans="1:131" s="220" customFormat="1" ht="26.25" customHeight="1" x14ac:dyDescent="0.15">
      <c r="A129" s="836" t="s">
        <v>109</v>
      </c>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8" t="s">
        <v>408</v>
      </c>
      <c r="X129" s="839"/>
      <c r="Y129" s="839"/>
      <c r="Z129" s="840"/>
      <c r="AA129" s="841">
        <v>60718175</v>
      </c>
      <c r="AB129" s="842"/>
      <c r="AC129" s="842"/>
      <c r="AD129" s="842"/>
      <c r="AE129" s="843"/>
      <c r="AF129" s="844">
        <v>62827355</v>
      </c>
      <c r="AG129" s="842"/>
      <c r="AH129" s="842"/>
      <c r="AI129" s="842"/>
      <c r="AJ129" s="843"/>
      <c r="AK129" s="844">
        <v>66537411</v>
      </c>
      <c r="AL129" s="842"/>
      <c r="AM129" s="842"/>
      <c r="AN129" s="842"/>
      <c r="AO129" s="843"/>
      <c r="AP129" s="845"/>
      <c r="AQ129" s="846"/>
      <c r="AR129" s="846"/>
      <c r="AS129" s="846"/>
      <c r="AT129" s="847"/>
      <c r="AU129" s="223"/>
      <c r="AV129" s="223"/>
      <c r="AW129" s="223"/>
      <c r="AX129" s="813" t="s">
        <v>409</v>
      </c>
      <c r="AY129" s="814"/>
      <c r="AZ129" s="814"/>
      <c r="BA129" s="814"/>
      <c r="BB129" s="814"/>
      <c r="BC129" s="814"/>
      <c r="BD129" s="814"/>
      <c r="BE129" s="815"/>
      <c r="BF129" s="832" t="s">
        <v>370</v>
      </c>
      <c r="BG129" s="833"/>
      <c r="BH129" s="833"/>
      <c r="BI129" s="833"/>
      <c r="BJ129" s="833"/>
      <c r="BK129" s="833"/>
      <c r="BL129" s="834"/>
      <c r="BM129" s="832">
        <v>16.25</v>
      </c>
      <c r="BN129" s="833"/>
      <c r="BO129" s="833"/>
      <c r="BP129" s="833"/>
      <c r="BQ129" s="833"/>
      <c r="BR129" s="833"/>
      <c r="BS129" s="834"/>
      <c r="BT129" s="832">
        <v>30</v>
      </c>
      <c r="BU129" s="833"/>
      <c r="BV129" s="833"/>
      <c r="BW129" s="833"/>
      <c r="BX129" s="833"/>
      <c r="BY129" s="833"/>
      <c r="BZ129" s="835"/>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836" t="s">
        <v>410</v>
      </c>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8" t="s">
        <v>411</v>
      </c>
      <c r="X130" s="839"/>
      <c r="Y130" s="839"/>
      <c r="Z130" s="840"/>
      <c r="AA130" s="841">
        <v>6264281</v>
      </c>
      <c r="AB130" s="842"/>
      <c r="AC130" s="842"/>
      <c r="AD130" s="842"/>
      <c r="AE130" s="843"/>
      <c r="AF130" s="844">
        <v>6297317</v>
      </c>
      <c r="AG130" s="842"/>
      <c r="AH130" s="842"/>
      <c r="AI130" s="842"/>
      <c r="AJ130" s="843"/>
      <c r="AK130" s="844">
        <v>6265835</v>
      </c>
      <c r="AL130" s="842"/>
      <c r="AM130" s="842"/>
      <c r="AN130" s="842"/>
      <c r="AO130" s="843"/>
      <c r="AP130" s="845"/>
      <c r="AQ130" s="846"/>
      <c r="AR130" s="846"/>
      <c r="AS130" s="846"/>
      <c r="AT130" s="847"/>
      <c r="AU130" s="223"/>
      <c r="AV130" s="223"/>
      <c r="AW130" s="223"/>
      <c r="AX130" s="813" t="s">
        <v>412</v>
      </c>
      <c r="AY130" s="814"/>
      <c r="AZ130" s="814"/>
      <c r="BA130" s="814"/>
      <c r="BB130" s="814"/>
      <c r="BC130" s="814"/>
      <c r="BD130" s="814"/>
      <c r="BE130" s="815"/>
      <c r="BF130" s="816">
        <v>6.7</v>
      </c>
      <c r="BG130" s="817"/>
      <c r="BH130" s="817"/>
      <c r="BI130" s="817"/>
      <c r="BJ130" s="817"/>
      <c r="BK130" s="817"/>
      <c r="BL130" s="818"/>
      <c r="BM130" s="816">
        <v>25</v>
      </c>
      <c r="BN130" s="817"/>
      <c r="BO130" s="817"/>
      <c r="BP130" s="817"/>
      <c r="BQ130" s="817"/>
      <c r="BR130" s="817"/>
      <c r="BS130" s="818"/>
      <c r="BT130" s="816">
        <v>35</v>
      </c>
      <c r="BU130" s="817"/>
      <c r="BV130" s="817"/>
      <c r="BW130" s="817"/>
      <c r="BX130" s="817"/>
      <c r="BY130" s="817"/>
      <c r="BZ130" s="819"/>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820"/>
      <c r="B131" s="821"/>
      <c r="C131" s="821"/>
      <c r="D131" s="821"/>
      <c r="E131" s="821"/>
      <c r="F131" s="821"/>
      <c r="G131" s="821"/>
      <c r="H131" s="821"/>
      <c r="I131" s="821"/>
      <c r="J131" s="821"/>
      <c r="K131" s="821"/>
      <c r="L131" s="821"/>
      <c r="M131" s="821"/>
      <c r="N131" s="821"/>
      <c r="O131" s="821"/>
      <c r="P131" s="821"/>
      <c r="Q131" s="821"/>
      <c r="R131" s="821"/>
      <c r="S131" s="821"/>
      <c r="T131" s="821"/>
      <c r="U131" s="821"/>
      <c r="V131" s="821"/>
      <c r="W131" s="822" t="s">
        <v>413</v>
      </c>
      <c r="X131" s="823"/>
      <c r="Y131" s="823"/>
      <c r="Z131" s="824"/>
      <c r="AA131" s="825">
        <v>54453894</v>
      </c>
      <c r="AB131" s="826"/>
      <c r="AC131" s="826"/>
      <c r="AD131" s="826"/>
      <c r="AE131" s="827"/>
      <c r="AF131" s="828">
        <v>56530038</v>
      </c>
      <c r="AG131" s="826"/>
      <c r="AH131" s="826"/>
      <c r="AI131" s="826"/>
      <c r="AJ131" s="827"/>
      <c r="AK131" s="828">
        <v>60271576</v>
      </c>
      <c r="AL131" s="826"/>
      <c r="AM131" s="826"/>
      <c r="AN131" s="826"/>
      <c r="AO131" s="827"/>
      <c r="AP131" s="829"/>
      <c r="AQ131" s="830"/>
      <c r="AR131" s="830"/>
      <c r="AS131" s="830"/>
      <c r="AT131" s="831"/>
      <c r="AU131" s="223"/>
      <c r="AV131" s="223"/>
      <c r="AW131" s="223"/>
      <c r="AX131" s="791" t="s">
        <v>414</v>
      </c>
      <c r="AY131" s="792"/>
      <c r="AZ131" s="792"/>
      <c r="BA131" s="792"/>
      <c r="BB131" s="792"/>
      <c r="BC131" s="792"/>
      <c r="BD131" s="792"/>
      <c r="BE131" s="793"/>
      <c r="BF131" s="794">
        <v>12.9</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800" t="s">
        <v>415</v>
      </c>
      <c r="B132" s="801"/>
      <c r="C132" s="801"/>
      <c r="D132" s="801"/>
      <c r="E132" s="801"/>
      <c r="F132" s="801"/>
      <c r="G132" s="801"/>
      <c r="H132" s="801"/>
      <c r="I132" s="801"/>
      <c r="J132" s="801"/>
      <c r="K132" s="801"/>
      <c r="L132" s="801"/>
      <c r="M132" s="801"/>
      <c r="N132" s="801"/>
      <c r="O132" s="801"/>
      <c r="P132" s="801"/>
      <c r="Q132" s="801"/>
      <c r="R132" s="801"/>
      <c r="S132" s="801"/>
      <c r="T132" s="801"/>
      <c r="U132" s="801"/>
      <c r="V132" s="804" t="s">
        <v>416</v>
      </c>
      <c r="W132" s="804"/>
      <c r="X132" s="804"/>
      <c r="Y132" s="804"/>
      <c r="Z132" s="805"/>
      <c r="AA132" s="806">
        <v>7.4644505680000002</v>
      </c>
      <c r="AB132" s="807"/>
      <c r="AC132" s="807"/>
      <c r="AD132" s="807"/>
      <c r="AE132" s="808"/>
      <c r="AF132" s="809">
        <v>7.6130021350000003</v>
      </c>
      <c r="AG132" s="807"/>
      <c r="AH132" s="807"/>
      <c r="AI132" s="807"/>
      <c r="AJ132" s="808"/>
      <c r="AK132" s="809">
        <v>5.0877979360000003</v>
      </c>
      <c r="AL132" s="807"/>
      <c r="AM132" s="807"/>
      <c r="AN132" s="807"/>
      <c r="AO132" s="808"/>
      <c r="AP132" s="810"/>
      <c r="AQ132" s="811"/>
      <c r="AR132" s="811"/>
      <c r="AS132" s="811"/>
      <c r="AT132" s="81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802"/>
      <c r="B133" s="803"/>
      <c r="C133" s="803"/>
      <c r="D133" s="803"/>
      <c r="E133" s="803"/>
      <c r="F133" s="803"/>
      <c r="G133" s="803"/>
      <c r="H133" s="803"/>
      <c r="I133" s="803"/>
      <c r="J133" s="803"/>
      <c r="K133" s="803"/>
      <c r="L133" s="803"/>
      <c r="M133" s="803"/>
      <c r="N133" s="803"/>
      <c r="O133" s="803"/>
      <c r="P133" s="803"/>
      <c r="Q133" s="803"/>
      <c r="R133" s="803"/>
      <c r="S133" s="803"/>
      <c r="T133" s="803"/>
      <c r="U133" s="803"/>
      <c r="V133" s="783" t="s">
        <v>417</v>
      </c>
      <c r="W133" s="783"/>
      <c r="X133" s="783"/>
      <c r="Y133" s="783"/>
      <c r="Z133" s="784"/>
      <c r="AA133" s="785">
        <v>7.2</v>
      </c>
      <c r="AB133" s="786"/>
      <c r="AC133" s="786"/>
      <c r="AD133" s="786"/>
      <c r="AE133" s="787"/>
      <c r="AF133" s="785">
        <v>7.6</v>
      </c>
      <c r="AG133" s="786"/>
      <c r="AH133" s="786"/>
      <c r="AI133" s="786"/>
      <c r="AJ133" s="787"/>
      <c r="AK133" s="785">
        <v>6.7</v>
      </c>
      <c r="AL133" s="786"/>
      <c r="AM133" s="786"/>
      <c r="AN133" s="786"/>
      <c r="AO133" s="787"/>
      <c r="AP133" s="788"/>
      <c r="AQ133" s="789"/>
      <c r="AR133" s="789"/>
      <c r="AS133" s="789"/>
      <c r="AT133" s="790"/>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dsCl46kWQ5ipjPxg28c4tJ823XydY28ypLxPEzUBYTtlrncbH1LyX0CREEjxPwYlwdGBCLhWLbOVncfn5C5UGw==" saltValue="wWvrjyJWAhJBB41iKHw+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13" zoomScale="80" zoomScaleNormal="85" zoomScaleSheetLayoutView="80" workbookViewId="0">
      <selection activeCell="BB54" sqref="BB54"/>
    </sheetView>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418</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55" zoomScaleNormal="55"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2LCcbckoyJ35/D773rF2bLq9eb/CRA2MTUTnQROyEmoGW5UZ7PNdpnK6+I+/XFFxYsSzMNeV621qma/Ozh9g==" saltValue="eed25b+PcA73mKNaEN5Z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K46" sqref="AK46"/>
    </sheetView>
  </sheetViews>
  <sheetFormatPr defaultColWidth="0" defaultRowHeight="13.5" customHeight="1" zeroHeight="1" x14ac:dyDescent="0.15"/>
  <cols>
    <col min="1" max="36" width="2.5" style="251" customWidth="1"/>
    <col min="37" max="44" width="17" style="251" customWidth="1"/>
    <col min="45" max="45" width="6.125" style="258" customWidth="1"/>
    <col min="46" max="46" width="3" style="256" customWidth="1"/>
    <col min="47" max="47" width="19.125" style="251" hidden="1" customWidth="1"/>
    <col min="48" max="52" width="12.625" style="251" hidden="1" customWidth="1"/>
    <col min="53" max="16384" width="8.625" style="251"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419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420</v>
      </c>
      <c r="AL6" s="257"/>
      <c r="AM6" s="257"/>
      <c r="AN6" s="257"/>
      <c r="AO6" s="252"/>
      <c r="AP6" s="252"/>
      <c r="AQ6" s="252"/>
      <c r="AR6" s="252"/>
    </row>
    <row r="7" spans="1:46" ht="13.5" customHeight="1" x14ac:dyDescent="0.15">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189" t="s">
        <v>421</v>
      </c>
      <c r="AP7" s="262"/>
      <c r="AQ7" s="263" t="s">
        <v>422</v>
      </c>
      <c r="AR7" s="264"/>
    </row>
    <row r="8" spans="1:46" x14ac:dyDescent="0.15">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190"/>
      <c r="AP8" s="268" t="s">
        <v>423</v>
      </c>
      <c r="AQ8" s="269" t="s">
        <v>424</v>
      </c>
      <c r="AR8" s="270" t="s">
        <v>425</v>
      </c>
    </row>
    <row r="9" spans="1:46" x14ac:dyDescent="0.15">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201" t="s">
        <v>426</v>
      </c>
      <c r="AL9" s="1202"/>
      <c r="AM9" s="1202"/>
      <c r="AN9" s="1203"/>
      <c r="AO9" s="271">
        <v>19955719</v>
      </c>
      <c r="AP9" s="271">
        <v>57835</v>
      </c>
      <c r="AQ9" s="272">
        <v>62943</v>
      </c>
      <c r="AR9" s="273">
        <v>-8.1</v>
      </c>
    </row>
    <row r="10" spans="1:46" ht="13.5" customHeight="1" x14ac:dyDescent="0.15">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201" t="s">
        <v>427</v>
      </c>
      <c r="AL10" s="1202"/>
      <c r="AM10" s="1202"/>
      <c r="AN10" s="1203"/>
      <c r="AO10" s="274">
        <v>116606</v>
      </c>
      <c r="AP10" s="274">
        <v>338</v>
      </c>
      <c r="AQ10" s="275">
        <v>1681</v>
      </c>
      <c r="AR10" s="276">
        <v>-79.900000000000006</v>
      </c>
    </row>
    <row r="11" spans="1:46" ht="13.5" customHeight="1" x14ac:dyDescent="0.15">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201" t="s">
        <v>428</v>
      </c>
      <c r="AL11" s="1202"/>
      <c r="AM11" s="1202"/>
      <c r="AN11" s="1203"/>
      <c r="AO11" s="274">
        <v>31173</v>
      </c>
      <c r="AP11" s="274">
        <v>90</v>
      </c>
      <c r="AQ11" s="275">
        <v>656</v>
      </c>
      <c r="AR11" s="276">
        <v>-86.3</v>
      </c>
    </row>
    <row r="12" spans="1:46" ht="13.5" customHeight="1" x14ac:dyDescent="0.15">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201" t="s">
        <v>429</v>
      </c>
      <c r="AL12" s="1202"/>
      <c r="AM12" s="1202"/>
      <c r="AN12" s="1203"/>
      <c r="AO12" s="274" t="s">
        <v>430</v>
      </c>
      <c r="AP12" s="274" t="s">
        <v>430</v>
      </c>
      <c r="AQ12" s="275">
        <v>24</v>
      </c>
      <c r="AR12" s="276" t="s">
        <v>430</v>
      </c>
    </row>
    <row r="13" spans="1:46" ht="13.5" customHeight="1" x14ac:dyDescent="0.15">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201" t="s">
        <v>431</v>
      </c>
      <c r="AL13" s="1202"/>
      <c r="AM13" s="1202"/>
      <c r="AN13" s="1203"/>
      <c r="AO13" s="274">
        <v>672681</v>
      </c>
      <c r="AP13" s="274">
        <v>1950</v>
      </c>
      <c r="AQ13" s="275">
        <v>1968</v>
      </c>
      <c r="AR13" s="276">
        <v>-0.9</v>
      </c>
    </row>
    <row r="14" spans="1:46" ht="13.5" customHeight="1" x14ac:dyDescent="0.15">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201" t="s">
        <v>432</v>
      </c>
      <c r="AL14" s="1202"/>
      <c r="AM14" s="1202"/>
      <c r="AN14" s="1203"/>
      <c r="AO14" s="274">
        <v>209272</v>
      </c>
      <c r="AP14" s="274">
        <v>607</v>
      </c>
      <c r="AQ14" s="275">
        <v>1222</v>
      </c>
      <c r="AR14" s="276">
        <v>-50.3</v>
      </c>
    </row>
    <row r="15" spans="1:46" ht="13.5" customHeight="1" x14ac:dyDescent="0.15">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204" t="s">
        <v>433</v>
      </c>
      <c r="AL15" s="1205"/>
      <c r="AM15" s="1205"/>
      <c r="AN15" s="1206"/>
      <c r="AO15" s="274">
        <v>-1291668</v>
      </c>
      <c r="AP15" s="274">
        <v>-3743</v>
      </c>
      <c r="AQ15" s="275">
        <v>-3725</v>
      </c>
      <c r="AR15" s="276">
        <v>0.5</v>
      </c>
    </row>
    <row r="16" spans="1:46" x14ac:dyDescent="0.15">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204" t="s">
        <v>188</v>
      </c>
      <c r="AL16" s="1205"/>
      <c r="AM16" s="1205"/>
      <c r="AN16" s="1206"/>
      <c r="AO16" s="274">
        <v>19693783</v>
      </c>
      <c r="AP16" s="274">
        <v>57076</v>
      </c>
      <c r="AQ16" s="275">
        <v>64768</v>
      </c>
      <c r="AR16" s="276">
        <v>-11.9</v>
      </c>
    </row>
    <row r="17" spans="1:46" x14ac:dyDescent="0.15">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77"/>
    </row>
    <row r="18" spans="1:46" x14ac:dyDescent="0.15">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8"/>
      <c r="AR18" s="278"/>
    </row>
    <row r="19" spans="1:46" x14ac:dyDescent="0.15">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434</v>
      </c>
      <c r="AL19" s="252"/>
      <c r="AM19" s="252"/>
      <c r="AN19" s="252"/>
      <c r="AO19" s="252"/>
      <c r="AP19" s="252"/>
      <c r="AQ19" s="252"/>
      <c r="AR19" s="252"/>
    </row>
    <row r="20" spans="1:46" x14ac:dyDescent="0.15">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9"/>
      <c r="AL20" s="280"/>
      <c r="AM20" s="280"/>
      <c r="AN20" s="281"/>
      <c r="AO20" s="282" t="s">
        <v>435</v>
      </c>
      <c r="AP20" s="283" t="s">
        <v>436</v>
      </c>
      <c r="AQ20" s="284" t="s">
        <v>437</v>
      </c>
      <c r="AR20" s="285"/>
    </row>
    <row r="21" spans="1:46" s="291" customFormat="1" x14ac:dyDescent="0.15">
      <c r="A21" s="28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207" t="s">
        <v>438</v>
      </c>
      <c r="AL21" s="1208"/>
      <c r="AM21" s="1208"/>
      <c r="AN21" s="1209"/>
      <c r="AO21" s="287">
        <v>6.27</v>
      </c>
      <c r="AP21" s="288">
        <v>6.41</v>
      </c>
      <c r="AQ21" s="289">
        <v>-0.14000000000000001</v>
      </c>
      <c r="AR21" s="257"/>
      <c r="AS21" s="290"/>
      <c r="AT21" s="286"/>
    </row>
    <row r="22" spans="1:46" s="291" customFormat="1" x14ac:dyDescent="0.15">
      <c r="A22" s="28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207" t="s">
        <v>439</v>
      </c>
      <c r="AL22" s="1208"/>
      <c r="AM22" s="1208"/>
      <c r="AN22" s="1209"/>
      <c r="AO22" s="292">
        <v>103.4</v>
      </c>
      <c r="AP22" s="293">
        <v>99.7</v>
      </c>
      <c r="AQ22" s="294">
        <v>3.7</v>
      </c>
      <c r="AR22" s="278"/>
      <c r="AS22" s="290"/>
      <c r="AT22" s="286"/>
    </row>
    <row r="23" spans="1:46" s="291" customFormat="1" x14ac:dyDescent="0.15">
      <c r="A23" s="28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8"/>
      <c r="AQ23" s="278"/>
      <c r="AR23" s="278"/>
      <c r="AS23" s="290"/>
      <c r="AT23" s="286"/>
    </row>
    <row r="24" spans="1:46" s="291" customFormat="1" x14ac:dyDescent="0.15">
      <c r="A24" s="28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8"/>
      <c r="AQ24" s="278"/>
      <c r="AR24" s="278"/>
      <c r="AS24" s="290"/>
      <c r="AT24" s="286"/>
    </row>
    <row r="25" spans="1:46" s="291"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6"/>
    </row>
    <row r="26" spans="1:46" s="291" customFormat="1" x14ac:dyDescent="0.15">
      <c r="A26" s="1200" t="s">
        <v>440</v>
      </c>
      <c r="B26" s="1200"/>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0"/>
      <c r="AO26" s="1200"/>
      <c r="AP26" s="1200"/>
      <c r="AQ26" s="1200"/>
      <c r="AR26" s="1200"/>
      <c r="AS26" s="1200"/>
      <c r="AT26" s="257"/>
    </row>
    <row r="27" spans="1:46" x14ac:dyDescent="0.15">
      <c r="A27" s="299"/>
      <c r="AO27" s="252"/>
      <c r="AP27" s="252"/>
      <c r="AQ27" s="252"/>
      <c r="AR27" s="252"/>
      <c r="AS27" s="252"/>
      <c r="AT27" s="252"/>
    </row>
    <row r="28" spans="1:46" ht="17.25" x14ac:dyDescent="0.15">
      <c r="A28" s="253" t="s">
        <v>441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300"/>
    </row>
    <row r="29" spans="1:46" x14ac:dyDescent="0.15">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442</v>
      </c>
      <c r="AL29" s="257"/>
      <c r="AM29" s="257"/>
      <c r="AN29" s="257"/>
      <c r="AO29" s="252"/>
      <c r="AP29" s="252"/>
      <c r="AQ29" s="252"/>
      <c r="AR29" s="252"/>
      <c r="AS29" s="301"/>
    </row>
    <row r="30" spans="1:46" ht="13.5" customHeight="1" x14ac:dyDescent="0.15">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189" t="s">
        <v>421</v>
      </c>
      <c r="AP30" s="262"/>
      <c r="AQ30" s="263" t="s">
        <v>422</v>
      </c>
      <c r="AR30" s="264"/>
    </row>
    <row r="31" spans="1:46" x14ac:dyDescent="0.15">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190"/>
      <c r="AP31" s="268" t="s">
        <v>423</v>
      </c>
      <c r="AQ31" s="269" t="s">
        <v>424</v>
      </c>
      <c r="AR31" s="270" t="s">
        <v>425</v>
      </c>
    </row>
    <row r="32" spans="1:46" ht="27" customHeight="1" x14ac:dyDescent="0.15">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91" t="s">
        <v>443</v>
      </c>
      <c r="AL32" s="1192"/>
      <c r="AM32" s="1192"/>
      <c r="AN32" s="1193"/>
      <c r="AO32" s="302">
        <v>8319413</v>
      </c>
      <c r="AP32" s="302">
        <v>24111</v>
      </c>
      <c r="AQ32" s="303">
        <v>36898</v>
      </c>
      <c r="AR32" s="304">
        <v>-34.700000000000003</v>
      </c>
    </row>
    <row r="33" spans="1:46" ht="13.5" customHeight="1" x14ac:dyDescent="0.15">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91" t="s">
        <v>444</v>
      </c>
      <c r="AL33" s="1192"/>
      <c r="AM33" s="1192"/>
      <c r="AN33" s="1193"/>
      <c r="AO33" s="302" t="s">
        <v>430</v>
      </c>
      <c r="AP33" s="302" t="s">
        <v>430</v>
      </c>
      <c r="AQ33" s="303">
        <v>2</v>
      </c>
      <c r="AR33" s="304" t="s">
        <v>430</v>
      </c>
    </row>
    <row r="34" spans="1:46" ht="27" customHeight="1" x14ac:dyDescent="0.15">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91" t="s">
        <v>445</v>
      </c>
      <c r="AL34" s="1192"/>
      <c r="AM34" s="1192"/>
      <c r="AN34" s="1193"/>
      <c r="AO34" s="302" t="s">
        <v>430</v>
      </c>
      <c r="AP34" s="302" t="s">
        <v>430</v>
      </c>
      <c r="AQ34" s="303">
        <v>63</v>
      </c>
      <c r="AR34" s="304" t="s">
        <v>430</v>
      </c>
    </row>
    <row r="35" spans="1:46" ht="27" customHeight="1" x14ac:dyDescent="0.15">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91" t="s">
        <v>446</v>
      </c>
      <c r="AL35" s="1192"/>
      <c r="AM35" s="1192"/>
      <c r="AN35" s="1193"/>
      <c r="AO35" s="302">
        <v>2139472</v>
      </c>
      <c r="AP35" s="302">
        <v>6201</v>
      </c>
      <c r="AQ35" s="303">
        <v>8350</v>
      </c>
      <c r="AR35" s="304">
        <v>-25.7</v>
      </c>
    </row>
    <row r="36" spans="1:46" ht="27" customHeight="1" x14ac:dyDescent="0.15">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91" t="s">
        <v>447</v>
      </c>
      <c r="AL36" s="1192"/>
      <c r="AM36" s="1192"/>
      <c r="AN36" s="1193"/>
      <c r="AO36" s="302">
        <v>276551</v>
      </c>
      <c r="AP36" s="302">
        <v>801</v>
      </c>
      <c r="AQ36" s="303">
        <v>436</v>
      </c>
      <c r="AR36" s="304">
        <v>83.7</v>
      </c>
    </row>
    <row r="37" spans="1:46" ht="13.5" customHeight="1" x14ac:dyDescent="0.15">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91" t="s">
        <v>448</v>
      </c>
      <c r="AL37" s="1192"/>
      <c r="AM37" s="1192"/>
      <c r="AN37" s="1193"/>
      <c r="AO37" s="302">
        <v>224425</v>
      </c>
      <c r="AP37" s="302">
        <v>650</v>
      </c>
      <c r="AQ37" s="303">
        <v>641</v>
      </c>
      <c r="AR37" s="304">
        <v>1.4</v>
      </c>
    </row>
    <row r="38" spans="1:46" ht="27" customHeight="1" x14ac:dyDescent="0.15">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94" t="s">
        <v>449</v>
      </c>
      <c r="AL38" s="1195"/>
      <c r="AM38" s="1195"/>
      <c r="AN38" s="1196"/>
      <c r="AO38" s="305">
        <v>842</v>
      </c>
      <c r="AP38" s="305">
        <v>2</v>
      </c>
      <c r="AQ38" s="306">
        <v>1</v>
      </c>
      <c r="AR38" s="294">
        <v>100</v>
      </c>
      <c r="AS38" s="301"/>
    </row>
    <row r="39" spans="1:46" x14ac:dyDescent="0.15">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94" t="s">
        <v>450</v>
      </c>
      <c r="AL39" s="1195"/>
      <c r="AM39" s="1195"/>
      <c r="AN39" s="1196"/>
      <c r="AO39" s="302">
        <v>-1628372</v>
      </c>
      <c r="AP39" s="302">
        <v>-4719</v>
      </c>
      <c r="AQ39" s="303">
        <v>-7817</v>
      </c>
      <c r="AR39" s="304">
        <v>-39.6</v>
      </c>
      <c r="AS39" s="301"/>
    </row>
    <row r="40" spans="1:46" ht="27" customHeight="1" x14ac:dyDescent="0.15">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91" t="s">
        <v>451</v>
      </c>
      <c r="AL40" s="1192"/>
      <c r="AM40" s="1192"/>
      <c r="AN40" s="1193"/>
      <c r="AO40" s="302">
        <v>-6265835</v>
      </c>
      <c r="AP40" s="302">
        <v>-18159</v>
      </c>
      <c r="AQ40" s="303">
        <v>-28299</v>
      </c>
      <c r="AR40" s="304">
        <v>-35.799999999999997</v>
      </c>
      <c r="AS40" s="301"/>
    </row>
    <row r="41" spans="1:46" x14ac:dyDescent="0.15">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97" t="s">
        <v>251</v>
      </c>
      <c r="AL41" s="1198"/>
      <c r="AM41" s="1198"/>
      <c r="AN41" s="1199"/>
      <c r="AO41" s="302">
        <v>3066496</v>
      </c>
      <c r="AP41" s="302">
        <v>8887</v>
      </c>
      <c r="AQ41" s="303">
        <v>10277</v>
      </c>
      <c r="AR41" s="304">
        <v>-13.5</v>
      </c>
      <c r="AS41" s="301"/>
    </row>
    <row r="42" spans="1:46" x14ac:dyDescent="0.15">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307" t="s">
        <v>452</v>
      </c>
      <c r="AL42" s="252"/>
      <c r="AM42" s="252"/>
      <c r="AN42" s="252"/>
      <c r="AO42" s="252"/>
      <c r="AP42" s="252"/>
      <c r="AQ42" s="278"/>
      <c r="AR42" s="278"/>
      <c r="AS42" s="301"/>
    </row>
    <row r="43" spans="1:46" x14ac:dyDescent="0.15">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8"/>
      <c r="AQ43" s="278"/>
      <c r="AR43" s="252"/>
      <c r="AS43" s="301"/>
    </row>
    <row r="44" spans="1:46" x14ac:dyDescent="0.15">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8"/>
      <c r="AR44" s="252"/>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9"/>
      <c r="AR45" s="254"/>
      <c r="AS45" s="254"/>
      <c r="AT45" s="252"/>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2"/>
    </row>
    <row r="47" spans="1:46" ht="17.25" customHeight="1" x14ac:dyDescent="0.15">
      <c r="A47" s="311" t="s">
        <v>453</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x14ac:dyDescent="0.15">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12" t="s">
        <v>454</v>
      </c>
      <c r="AL48" s="312"/>
      <c r="AM48" s="312"/>
      <c r="AN48" s="312"/>
      <c r="AO48" s="312"/>
      <c r="AP48" s="312"/>
      <c r="AQ48" s="313"/>
      <c r="AR48" s="312"/>
    </row>
    <row r="49" spans="1:44" ht="13.5" customHeight="1" x14ac:dyDescent="0.15">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14"/>
      <c r="AL49" s="315"/>
      <c r="AM49" s="1184" t="s">
        <v>421</v>
      </c>
      <c r="AN49" s="1186" t="s">
        <v>455</v>
      </c>
      <c r="AO49" s="1187"/>
      <c r="AP49" s="1187"/>
      <c r="AQ49" s="1187"/>
      <c r="AR49" s="1188"/>
    </row>
    <row r="50" spans="1:44" x14ac:dyDescent="0.15">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6"/>
      <c r="AL50" s="317"/>
      <c r="AM50" s="1185"/>
      <c r="AN50" s="318" t="s">
        <v>456</v>
      </c>
      <c r="AO50" s="319" t="s">
        <v>457</v>
      </c>
      <c r="AP50" s="320" t="s">
        <v>458</v>
      </c>
      <c r="AQ50" s="321" t="s">
        <v>459</v>
      </c>
      <c r="AR50" s="322" t="s">
        <v>460</v>
      </c>
    </row>
    <row r="51" spans="1:44" x14ac:dyDescent="0.15">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14" t="s">
        <v>461</v>
      </c>
      <c r="AL51" s="315"/>
      <c r="AM51" s="323">
        <v>11808770</v>
      </c>
      <c r="AN51" s="324">
        <v>34644</v>
      </c>
      <c r="AO51" s="325">
        <v>30.7</v>
      </c>
      <c r="AP51" s="326">
        <v>48088</v>
      </c>
      <c r="AQ51" s="327">
        <v>3.6</v>
      </c>
      <c r="AR51" s="328">
        <v>27.1</v>
      </c>
    </row>
    <row r="52" spans="1:44" x14ac:dyDescent="0.15">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9"/>
      <c r="AL52" s="330" t="s">
        <v>462</v>
      </c>
      <c r="AM52" s="331">
        <v>6063918</v>
      </c>
      <c r="AN52" s="332">
        <v>17790</v>
      </c>
      <c r="AO52" s="333">
        <v>2.7</v>
      </c>
      <c r="AP52" s="334">
        <v>25183</v>
      </c>
      <c r="AQ52" s="335">
        <v>-4.3</v>
      </c>
      <c r="AR52" s="336">
        <v>7</v>
      </c>
    </row>
    <row r="53" spans="1:44" x14ac:dyDescent="0.15">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14" t="s">
        <v>463</v>
      </c>
      <c r="AL53" s="315"/>
      <c r="AM53" s="323">
        <v>7635076</v>
      </c>
      <c r="AN53" s="324">
        <v>22263</v>
      </c>
      <c r="AO53" s="325">
        <v>-35.700000000000003</v>
      </c>
      <c r="AP53" s="326">
        <v>46457</v>
      </c>
      <c r="AQ53" s="327">
        <v>-3.4</v>
      </c>
      <c r="AR53" s="328">
        <v>-32.299999999999997</v>
      </c>
    </row>
    <row r="54" spans="1:44" x14ac:dyDescent="0.15">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9"/>
      <c r="AL54" s="330" t="s">
        <v>462</v>
      </c>
      <c r="AM54" s="331">
        <v>4572012</v>
      </c>
      <c r="AN54" s="332">
        <v>13332</v>
      </c>
      <c r="AO54" s="333">
        <v>-25.1</v>
      </c>
      <c r="AP54" s="334">
        <v>24020</v>
      </c>
      <c r="AQ54" s="335">
        <v>-4.5999999999999996</v>
      </c>
      <c r="AR54" s="336">
        <v>-20.5</v>
      </c>
    </row>
    <row r="55" spans="1:44" x14ac:dyDescent="0.15">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14" t="s">
        <v>464</v>
      </c>
      <c r="AL55" s="315"/>
      <c r="AM55" s="323">
        <v>9285680</v>
      </c>
      <c r="AN55" s="324">
        <v>26952</v>
      </c>
      <c r="AO55" s="325">
        <v>21.1</v>
      </c>
      <c r="AP55" s="326">
        <v>51849</v>
      </c>
      <c r="AQ55" s="327">
        <v>11.6</v>
      </c>
      <c r="AR55" s="328">
        <v>9.5</v>
      </c>
    </row>
    <row r="56" spans="1:44" x14ac:dyDescent="0.15">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9"/>
      <c r="AL56" s="330" t="s">
        <v>462</v>
      </c>
      <c r="AM56" s="331">
        <v>6325668</v>
      </c>
      <c r="AN56" s="332">
        <v>18360</v>
      </c>
      <c r="AO56" s="333">
        <v>37.700000000000003</v>
      </c>
      <c r="AP56" s="334">
        <v>26326</v>
      </c>
      <c r="AQ56" s="335">
        <v>9.6</v>
      </c>
      <c r="AR56" s="336">
        <v>28.1</v>
      </c>
    </row>
    <row r="57" spans="1:44" x14ac:dyDescent="0.15">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14" t="s">
        <v>465</v>
      </c>
      <c r="AL57" s="315"/>
      <c r="AM57" s="323">
        <v>18926175</v>
      </c>
      <c r="AN57" s="324">
        <v>54782</v>
      </c>
      <c r="AO57" s="325">
        <v>103.3</v>
      </c>
      <c r="AP57" s="326">
        <v>52191</v>
      </c>
      <c r="AQ57" s="327">
        <v>0.7</v>
      </c>
      <c r="AR57" s="328">
        <v>102.6</v>
      </c>
    </row>
    <row r="58" spans="1:44" x14ac:dyDescent="0.15">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9"/>
      <c r="AL58" s="330" t="s">
        <v>462</v>
      </c>
      <c r="AM58" s="331">
        <v>15276882</v>
      </c>
      <c r="AN58" s="332">
        <v>44219</v>
      </c>
      <c r="AO58" s="333">
        <v>140.80000000000001</v>
      </c>
      <c r="AP58" s="334">
        <v>26807</v>
      </c>
      <c r="AQ58" s="335">
        <v>1.8</v>
      </c>
      <c r="AR58" s="336">
        <v>139</v>
      </c>
    </row>
    <row r="59" spans="1:44" x14ac:dyDescent="0.15">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14" t="s">
        <v>466</v>
      </c>
      <c r="AL59" s="315"/>
      <c r="AM59" s="323">
        <v>8297418</v>
      </c>
      <c r="AN59" s="324">
        <v>24047</v>
      </c>
      <c r="AO59" s="325">
        <v>-56.1</v>
      </c>
      <c r="AP59" s="326">
        <v>48105</v>
      </c>
      <c r="AQ59" s="327">
        <v>-7.8</v>
      </c>
      <c r="AR59" s="328">
        <v>-48.3</v>
      </c>
    </row>
    <row r="60" spans="1:44" x14ac:dyDescent="0.15">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9"/>
      <c r="AL60" s="330" t="s">
        <v>462</v>
      </c>
      <c r="AM60" s="331">
        <v>5798664</v>
      </c>
      <c r="AN60" s="332">
        <v>16805</v>
      </c>
      <c r="AO60" s="333">
        <v>-62</v>
      </c>
      <c r="AP60" s="334">
        <v>24072</v>
      </c>
      <c r="AQ60" s="335">
        <v>-10.199999999999999</v>
      </c>
      <c r="AR60" s="336">
        <v>-51.8</v>
      </c>
    </row>
    <row r="61" spans="1:44" x14ac:dyDescent="0.15">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14" t="s">
        <v>467</v>
      </c>
      <c r="AL61" s="337"/>
      <c r="AM61" s="338">
        <v>11190624</v>
      </c>
      <c r="AN61" s="339">
        <v>32538</v>
      </c>
      <c r="AO61" s="340">
        <v>12.7</v>
      </c>
      <c r="AP61" s="341">
        <v>49338</v>
      </c>
      <c r="AQ61" s="342">
        <v>0.9</v>
      </c>
      <c r="AR61" s="328">
        <v>11.8</v>
      </c>
    </row>
    <row r="62" spans="1:44" x14ac:dyDescent="0.15">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9"/>
      <c r="AL62" s="330" t="s">
        <v>462</v>
      </c>
      <c r="AM62" s="331">
        <v>7607429</v>
      </c>
      <c r="AN62" s="332">
        <v>22101</v>
      </c>
      <c r="AO62" s="333">
        <v>18.8</v>
      </c>
      <c r="AP62" s="334">
        <v>25282</v>
      </c>
      <c r="AQ62" s="335">
        <v>-1.5</v>
      </c>
      <c r="AR62" s="336">
        <v>20.3</v>
      </c>
    </row>
    <row r="63" spans="1:44" x14ac:dyDescent="0.15">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x14ac:dyDescent="0.15">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x14ac:dyDescent="0.15">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x14ac:dyDescent="0.15">
      <c r="A66" s="343"/>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4"/>
    </row>
    <row r="67" spans="1:46" ht="13.5" hidden="1" customHeight="1" x14ac:dyDescent="0.15">
      <c r="AK67" s="252"/>
      <c r="AL67" s="252"/>
      <c r="AM67" s="252"/>
      <c r="AN67" s="252"/>
      <c r="AO67" s="252"/>
      <c r="AP67" s="252"/>
      <c r="AQ67" s="252"/>
      <c r="AR67" s="252"/>
      <c r="AS67" s="252"/>
      <c r="AT67" s="252"/>
    </row>
    <row r="68" spans="1:46" ht="13.5" hidden="1" customHeight="1" x14ac:dyDescent="0.15">
      <c r="AK68" s="252"/>
      <c r="AL68" s="252"/>
      <c r="AM68" s="252"/>
      <c r="AN68" s="252"/>
      <c r="AO68" s="252"/>
      <c r="AP68" s="252"/>
      <c r="AQ68" s="252"/>
      <c r="AR68" s="252"/>
    </row>
    <row r="69" spans="1:46" ht="13.5" hidden="1" customHeight="1" x14ac:dyDescent="0.15">
      <c r="AK69" s="252"/>
      <c r="AL69" s="252"/>
      <c r="AM69" s="252"/>
      <c r="AN69" s="252"/>
      <c r="AO69" s="252"/>
      <c r="AP69" s="252"/>
      <c r="AQ69" s="252"/>
      <c r="AR69" s="252"/>
    </row>
    <row r="70" spans="1:46" hidden="1" x14ac:dyDescent="0.15">
      <c r="AK70" s="252"/>
      <c r="AL70" s="252"/>
      <c r="AM70" s="252"/>
      <c r="AN70" s="252"/>
      <c r="AO70" s="252"/>
      <c r="AP70" s="252"/>
      <c r="AQ70" s="252"/>
      <c r="AR70" s="252"/>
    </row>
    <row r="71" spans="1:46" hidden="1" x14ac:dyDescent="0.15">
      <c r="AK71" s="252"/>
      <c r="AL71" s="252"/>
      <c r="AM71" s="252"/>
      <c r="AN71" s="252"/>
      <c r="AO71" s="252"/>
      <c r="AP71" s="252"/>
      <c r="AQ71" s="252"/>
      <c r="AR71" s="252"/>
    </row>
    <row r="72" spans="1:46" hidden="1" x14ac:dyDescent="0.15">
      <c r="AK72" s="252"/>
      <c r="AL72" s="252"/>
      <c r="AM72" s="252"/>
      <c r="AN72" s="252"/>
      <c r="AO72" s="252"/>
      <c r="AP72" s="252"/>
      <c r="AQ72" s="252"/>
      <c r="AR72" s="252"/>
    </row>
    <row r="73" spans="1:46" hidden="1" x14ac:dyDescent="0.15">
      <c r="AK73" s="252"/>
      <c r="AL73" s="252"/>
      <c r="AM73" s="252"/>
      <c r="AN73" s="252"/>
      <c r="AO73" s="252"/>
      <c r="AP73" s="252"/>
      <c r="AQ73" s="252"/>
      <c r="AR73" s="252"/>
    </row>
  </sheetData>
  <sheetProtection algorithmName="SHA-512" hashValue="XxaGTyaFFjHXWqD4HiY9kCXWveOo1KUIZkqzTxPT5sRqXATWc5SioQ+QAB3EFhwSdSZYIW1eLmtq7AK7x/6jfA==" saltValue="8Poxeo5EsWC6f4Dmz6v3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1" zoomScale="55" zoomScaleNormal="55" zoomScaleSheetLayoutView="55" workbookViewId="0">
      <selection activeCell="BK99" sqref="BK99"/>
    </sheetView>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469</v>
      </c>
    </row>
    <row r="120" spans="125:125" ht="13.5" hidden="1" customHeight="1" x14ac:dyDescent="0.15"/>
    <row r="121" spans="125:125" ht="13.5" hidden="1" customHeight="1" x14ac:dyDescent="0.15">
      <c r="DU121" s="249"/>
    </row>
  </sheetData>
  <sheetProtection algorithmName="SHA-512" hashValue="qAZVtYUCaLCtKOyrvLFupKA/51VsAhHCRdrExVoFsbUlStXJujWTmx+jFPj8qLjJxpcJjAf5PFLXkEVAkfkw5Q==" saltValue="9UuhyoJgM/II9EJd1gha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470</v>
      </c>
    </row>
  </sheetData>
  <sheetProtection algorithmName="SHA-512" hashValue="xxRB9g+e2FRGgQHvOt8ZXs+67g/sx8LX5aFyS5Eicz8Witwn4rD3LLwsAUW7X0mfDcmq7GJiDjBJkC/ADDBdpg==" saltValue="/0ZIyOv8JnpCYooltHwR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471</v>
      </c>
      <c r="G46" s="8" t="s">
        <v>472</v>
      </c>
      <c r="H46" s="8" t="s">
        <v>473</v>
      </c>
      <c r="I46" s="8" t="s">
        <v>474</v>
      </c>
      <c r="J46" s="9" t="s">
        <v>475</v>
      </c>
    </row>
    <row r="47" spans="2:10" ht="57.75" customHeight="1" x14ac:dyDescent="0.15">
      <c r="B47" s="10"/>
      <c r="C47" s="1210" t="s">
        <v>3</v>
      </c>
      <c r="D47" s="1210"/>
      <c r="E47" s="1211"/>
      <c r="F47" s="11">
        <v>6.8</v>
      </c>
      <c r="G47" s="12">
        <v>10.39</v>
      </c>
      <c r="H47" s="12">
        <v>10.88</v>
      </c>
      <c r="I47" s="12">
        <v>10.01</v>
      </c>
      <c r="J47" s="13">
        <v>13.01</v>
      </c>
    </row>
    <row r="48" spans="2:10" ht="57.75" customHeight="1" x14ac:dyDescent="0.15">
      <c r="B48" s="14"/>
      <c r="C48" s="1212" t="s">
        <v>4</v>
      </c>
      <c r="D48" s="1212"/>
      <c r="E48" s="1213"/>
      <c r="F48" s="15">
        <v>8.65</v>
      </c>
      <c r="G48" s="16">
        <v>8.5</v>
      </c>
      <c r="H48" s="16">
        <v>8.7100000000000009</v>
      </c>
      <c r="I48" s="16">
        <v>10.35</v>
      </c>
      <c r="J48" s="17">
        <v>17.09</v>
      </c>
    </row>
    <row r="49" spans="2:10" ht="57.75" customHeight="1" thickBot="1" x14ac:dyDescent="0.2">
      <c r="B49" s="18"/>
      <c r="C49" s="1214" t="s">
        <v>5</v>
      </c>
      <c r="D49" s="1214"/>
      <c r="E49" s="1215"/>
      <c r="F49" s="19">
        <v>0.9</v>
      </c>
      <c r="G49" s="20">
        <v>3.62</v>
      </c>
      <c r="H49" s="20">
        <v>0.94</v>
      </c>
      <c r="I49" s="20">
        <v>1.42</v>
      </c>
      <c r="J49" s="21">
        <v>10.87</v>
      </c>
    </row>
    <row r="50" spans="2:10" x14ac:dyDescent="0.15"/>
  </sheetData>
  <sheetProtection algorithmName="SHA-512" hashValue="Hki4fSMQogRW2I/ucqVoB6g4lB4URp6pu84BBQN+t1++bsa4XL/5m5p1Vk+vsvuYoLgHu92W3j6SwVSf52Yj8Q==" saltValue="ng0t7+zKdoF0pzbWSDF9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H36" sqref="H35:I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471</v>
      </c>
      <c r="G33" s="29" t="s">
        <v>472</v>
      </c>
      <c r="H33" s="29" t="s">
        <v>473</v>
      </c>
      <c r="I33" s="29" t="s">
        <v>474</v>
      </c>
      <c r="J33" s="30" t="s">
        <v>475</v>
      </c>
      <c r="K33" s="22"/>
      <c r="L33" s="22"/>
      <c r="M33" s="22"/>
      <c r="N33" s="22"/>
      <c r="O33" s="22"/>
      <c r="P33" s="22"/>
    </row>
    <row r="34" spans="1:16" ht="39" customHeight="1" x14ac:dyDescent="0.15">
      <c r="A34" s="22"/>
      <c r="B34" s="31"/>
      <c r="C34" s="1222" t="s">
        <v>476</v>
      </c>
      <c r="D34" s="1222"/>
      <c r="E34" s="1223"/>
      <c r="F34" s="32">
        <v>8.65</v>
      </c>
      <c r="G34" s="33">
        <v>8.49</v>
      </c>
      <c r="H34" s="33">
        <v>8.7100000000000009</v>
      </c>
      <c r="I34" s="33">
        <v>10.34</v>
      </c>
      <c r="J34" s="34">
        <v>17.079999999999998</v>
      </c>
      <c r="K34" s="22"/>
      <c r="L34" s="22"/>
      <c r="M34" s="22"/>
      <c r="N34" s="22"/>
      <c r="O34" s="22"/>
      <c r="P34" s="22"/>
    </row>
    <row r="35" spans="1:16" ht="39" customHeight="1" x14ac:dyDescent="0.15">
      <c r="A35" s="22"/>
      <c r="B35" s="35"/>
      <c r="C35" s="1216" t="s">
        <v>477</v>
      </c>
      <c r="D35" s="1217"/>
      <c r="E35" s="1218"/>
      <c r="F35" s="36">
        <v>0.94</v>
      </c>
      <c r="G35" s="37">
        <v>0.97</v>
      </c>
      <c r="H35" s="37">
        <v>0.56000000000000005</v>
      </c>
      <c r="I35" s="37">
        <v>2.31</v>
      </c>
      <c r="J35" s="38">
        <v>1.92</v>
      </c>
      <c r="K35" s="22"/>
      <c r="L35" s="22"/>
      <c r="M35" s="22"/>
      <c r="N35" s="22"/>
      <c r="O35" s="22"/>
      <c r="P35" s="22"/>
    </row>
    <row r="36" spans="1:16" ht="39" customHeight="1" x14ac:dyDescent="0.15">
      <c r="A36" s="22"/>
      <c r="B36" s="35"/>
      <c r="C36" s="1216" t="s">
        <v>478</v>
      </c>
      <c r="D36" s="1217"/>
      <c r="E36" s="1218"/>
      <c r="F36" s="36">
        <v>0.94</v>
      </c>
      <c r="G36" s="37">
        <v>1.05</v>
      </c>
      <c r="H36" s="37">
        <v>0.87</v>
      </c>
      <c r="I36" s="37">
        <v>1.52</v>
      </c>
      <c r="J36" s="38">
        <v>1.55</v>
      </c>
      <c r="K36" s="22"/>
      <c r="L36" s="22"/>
      <c r="M36" s="22"/>
      <c r="N36" s="22"/>
      <c r="O36" s="22"/>
      <c r="P36" s="22"/>
    </row>
    <row r="37" spans="1:16" ht="39" customHeight="1" x14ac:dyDescent="0.15">
      <c r="A37" s="22"/>
      <c r="B37" s="35"/>
      <c r="C37" s="1216" t="s">
        <v>479</v>
      </c>
      <c r="D37" s="1217"/>
      <c r="E37" s="1218"/>
      <c r="F37" s="36">
        <v>4.51</v>
      </c>
      <c r="G37" s="37">
        <v>1.36</v>
      </c>
      <c r="H37" s="37">
        <v>1.26</v>
      </c>
      <c r="I37" s="37">
        <v>1.29</v>
      </c>
      <c r="J37" s="38">
        <v>1.18</v>
      </c>
      <c r="K37" s="22"/>
      <c r="L37" s="22"/>
      <c r="M37" s="22"/>
      <c r="N37" s="22"/>
      <c r="O37" s="22"/>
      <c r="P37" s="22"/>
    </row>
    <row r="38" spans="1:16" ht="39" customHeight="1" x14ac:dyDescent="0.15">
      <c r="A38" s="22"/>
      <c r="B38" s="35"/>
      <c r="C38" s="1216" t="s">
        <v>480</v>
      </c>
      <c r="D38" s="1217"/>
      <c r="E38" s="1218"/>
      <c r="F38" s="36" t="s">
        <v>430</v>
      </c>
      <c r="G38" s="37" t="s">
        <v>430</v>
      </c>
      <c r="H38" s="37" t="s">
        <v>430</v>
      </c>
      <c r="I38" s="37">
        <v>0.92</v>
      </c>
      <c r="J38" s="38">
        <v>1.1599999999999999</v>
      </c>
      <c r="K38" s="22"/>
      <c r="L38" s="22"/>
      <c r="M38" s="22"/>
      <c r="N38" s="22"/>
      <c r="O38" s="22"/>
      <c r="P38" s="22"/>
    </row>
    <row r="39" spans="1:16" ht="39" customHeight="1" x14ac:dyDescent="0.15">
      <c r="A39" s="22"/>
      <c r="B39" s="35"/>
      <c r="C39" s="1216" t="s">
        <v>481</v>
      </c>
      <c r="D39" s="1217"/>
      <c r="E39" s="1218"/>
      <c r="F39" s="36">
        <v>0.28999999999999998</v>
      </c>
      <c r="G39" s="37">
        <v>0.25</v>
      </c>
      <c r="H39" s="37">
        <v>0.15</v>
      </c>
      <c r="I39" s="37">
        <v>0.27</v>
      </c>
      <c r="J39" s="38">
        <v>0.28000000000000003</v>
      </c>
      <c r="K39" s="22"/>
      <c r="L39" s="22"/>
      <c r="M39" s="22"/>
      <c r="N39" s="22"/>
      <c r="O39" s="22"/>
      <c r="P39" s="22"/>
    </row>
    <row r="40" spans="1:16" ht="39" customHeight="1" x14ac:dyDescent="0.15">
      <c r="A40" s="22"/>
      <c r="B40" s="35"/>
      <c r="C40" s="1216" t="s">
        <v>482</v>
      </c>
      <c r="D40" s="1217"/>
      <c r="E40" s="1218"/>
      <c r="F40" s="36">
        <v>0.24</v>
      </c>
      <c r="G40" s="37">
        <v>0.24</v>
      </c>
      <c r="H40" s="37">
        <v>0.23</v>
      </c>
      <c r="I40" s="37">
        <v>0.21</v>
      </c>
      <c r="J40" s="38">
        <v>0.19</v>
      </c>
      <c r="K40" s="22"/>
      <c r="L40" s="22"/>
      <c r="M40" s="22"/>
      <c r="N40" s="22"/>
      <c r="O40" s="22"/>
      <c r="P40" s="22"/>
    </row>
    <row r="41" spans="1:16" ht="39" customHeight="1" x14ac:dyDescent="0.15">
      <c r="A41" s="22"/>
      <c r="B41" s="35"/>
      <c r="C41" s="1216" t="s">
        <v>483</v>
      </c>
      <c r="D41" s="1217"/>
      <c r="E41" s="1218"/>
      <c r="F41" s="36">
        <v>0.23</v>
      </c>
      <c r="G41" s="37">
        <v>0.12</v>
      </c>
      <c r="H41" s="37">
        <v>0.14000000000000001</v>
      </c>
      <c r="I41" s="37">
        <v>0.17</v>
      </c>
      <c r="J41" s="38">
        <v>0.18</v>
      </c>
      <c r="K41" s="22"/>
      <c r="L41" s="22"/>
      <c r="M41" s="22"/>
      <c r="N41" s="22"/>
      <c r="O41" s="22"/>
      <c r="P41" s="22"/>
    </row>
    <row r="42" spans="1:16" ht="39" customHeight="1" x14ac:dyDescent="0.15">
      <c r="A42" s="22"/>
      <c r="B42" s="39"/>
      <c r="C42" s="1216" t="s">
        <v>484</v>
      </c>
      <c r="D42" s="1217"/>
      <c r="E42" s="1218"/>
      <c r="F42" s="36" t="s">
        <v>430</v>
      </c>
      <c r="G42" s="37" t="s">
        <v>430</v>
      </c>
      <c r="H42" s="37" t="s">
        <v>430</v>
      </c>
      <c r="I42" s="37" t="s">
        <v>430</v>
      </c>
      <c r="J42" s="38" t="s">
        <v>430</v>
      </c>
      <c r="K42" s="22"/>
      <c r="L42" s="22"/>
      <c r="M42" s="22"/>
      <c r="N42" s="22"/>
      <c r="O42" s="22"/>
      <c r="P42" s="22"/>
    </row>
    <row r="43" spans="1:16" ht="39" customHeight="1" thickBot="1" x14ac:dyDescent="0.2">
      <c r="A43" s="22"/>
      <c r="B43" s="40"/>
      <c r="C43" s="1219" t="s">
        <v>485</v>
      </c>
      <c r="D43" s="1220"/>
      <c r="E43" s="1221"/>
      <c r="F43" s="41">
        <v>1.05</v>
      </c>
      <c r="G43" s="42">
        <v>0.94</v>
      </c>
      <c r="H43" s="42">
        <v>0.95</v>
      </c>
      <c r="I43" s="42">
        <v>0.06</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V77sFBtIRZF+ZjtIP2zKOiwZF15L+RuJ20ZhFcHyCaomTwyfJbfvHFEICoviT1ZzultL7XCkv25aEOvrGRjNw==" saltValue="AwET5QKpL6We4ADrR2j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S60" sqref="S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471</v>
      </c>
      <c r="L44" s="56" t="s">
        <v>472</v>
      </c>
      <c r="M44" s="56" t="s">
        <v>473</v>
      </c>
      <c r="N44" s="56" t="s">
        <v>474</v>
      </c>
      <c r="O44" s="57" t="s">
        <v>475</v>
      </c>
      <c r="P44" s="48"/>
      <c r="Q44" s="48"/>
      <c r="R44" s="48"/>
      <c r="S44" s="48"/>
      <c r="T44" s="48"/>
      <c r="U44" s="48"/>
    </row>
    <row r="45" spans="1:21" ht="30.75" customHeight="1" x14ac:dyDescent="0.15">
      <c r="A45" s="48"/>
      <c r="B45" s="1242" t="s">
        <v>10</v>
      </c>
      <c r="C45" s="1243"/>
      <c r="D45" s="58"/>
      <c r="E45" s="1248" t="s">
        <v>11</v>
      </c>
      <c r="F45" s="1248"/>
      <c r="G45" s="1248"/>
      <c r="H45" s="1248"/>
      <c r="I45" s="1248"/>
      <c r="J45" s="1249"/>
      <c r="K45" s="59">
        <v>7657</v>
      </c>
      <c r="L45" s="60">
        <v>7734</v>
      </c>
      <c r="M45" s="60">
        <v>8169</v>
      </c>
      <c r="N45" s="60">
        <v>8247</v>
      </c>
      <c r="O45" s="61">
        <v>8319</v>
      </c>
      <c r="P45" s="48"/>
      <c r="Q45" s="48"/>
      <c r="R45" s="48"/>
      <c r="S45" s="48"/>
      <c r="T45" s="48"/>
      <c r="U45" s="48"/>
    </row>
    <row r="46" spans="1:21" ht="30.75" customHeight="1" x14ac:dyDescent="0.15">
      <c r="A46" s="48"/>
      <c r="B46" s="1244"/>
      <c r="C46" s="1245"/>
      <c r="D46" s="62"/>
      <c r="E46" s="1226" t="s">
        <v>12</v>
      </c>
      <c r="F46" s="1226"/>
      <c r="G46" s="1226"/>
      <c r="H46" s="1226"/>
      <c r="I46" s="1226"/>
      <c r="J46" s="1227"/>
      <c r="K46" s="63" t="s">
        <v>430</v>
      </c>
      <c r="L46" s="64" t="s">
        <v>430</v>
      </c>
      <c r="M46" s="64" t="s">
        <v>430</v>
      </c>
      <c r="N46" s="64" t="s">
        <v>430</v>
      </c>
      <c r="O46" s="65" t="s">
        <v>430</v>
      </c>
      <c r="P46" s="48"/>
      <c r="Q46" s="48"/>
      <c r="R46" s="48"/>
      <c r="S46" s="48"/>
      <c r="T46" s="48"/>
      <c r="U46" s="48"/>
    </row>
    <row r="47" spans="1:21" ht="30.75" customHeight="1" x14ac:dyDescent="0.15">
      <c r="A47" s="48"/>
      <c r="B47" s="1244"/>
      <c r="C47" s="1245"/>
      <c r="D47" s="62"/>
      <c r="E47" s="1226" t="s">
        <v>13</v>
      </c>
      <c r="F47" s="1226"/>
      <c r="G47" s="1226"/>
      <c r="H47" s="1226"/>
      <c r="I47" s="1226"/>
      <c r="J47" s="1227"/>
      <c r="K47" s="63" t="s">
        <v>430</v>
      </c>
      <c r="L47" s="64" t="s">
        <v>430</v>
      </c>
      <c r="M47" s="64" t="s">
        <v>430</v>
      </c>
      <c r="N47" s="64" t="s">
        <v>430</v>
      </c>
      <c r="O47" s="65" t="s">
        <v>430</v>
      </c>
      <c r="P47" s="48"/>
      <c r="Q47" s="48"/>
      <c r="R47" s="48"/>
      <c r="S47" s="48"/>
      <c r="T47" s="48"/>
      <c r="U47" s="48"/>
    </row>
    <row r="48" spans="1:21" ht="30.75" customHeight="1" x14ac:dyDescent="0.15">
      <c r="A48" s="48"/>
      <c r="B48" s="1244"/>
      <c r="C48" s="1245"/>
      <c r="D48" s="62"/>
      <c r="E48" s="1226" t="s">
        <v>14</v>
      </c>
      <c r="F48" s="1226"/>
      <c r="G48" s="1226"/>
      <c r="H48" s="1226"/>
      <c r="I48" s="1226"/>
      <c r="J48" s="1227"/>
      <c r="K48" s="63">
        <v>2407</v>
      </c>
      <c r="L48" s="64">
        <v>2352</v>
      </c>
      <c r="M48" s="64">
        <v>2223</v>
      </c>
      <c r="N48" s="64">
        <v>2343</v>
      </c>
      <c r="O48" s="65">
        <v>2139</v>
      </c>
      <c r="P48" s="48"/>
      <c r="Q48" s="48"/>
      <c r="R48" s="48"/>
      <c r="S48" s="48"/>
      <c r="T48" s="48"/>
      <c r="U48" s="48"/>
    </row>
    <row r="49" spans="1:21" ht="30.75" customHeight="1" x14ac:dyDescent="0.15">
      <c r="A49" s="48"/>
      <c r="B49" s="1244"/>
      <c r="C49" s="1245"/>
      <c r="D49" s="62"/>
      <c r="E49" s="1226" t="s">
        <v>15</v>
      </c>
      <c r="F49" s="1226"/>
      <c r="G49" s="1226"/>
      <c r="H49" s="1226"/>
      <c r="I49" s="1226"/>
      <c r="J49" s="1227"/>
      <c r="K49" s="63">
        <v>128</v>
      </c>
      <c r="L49" s="64">
        <v>165</v>
      </c>
      <c r="M49" s="64">
        <v>186</v>
      </c>
      <c r="N49" s="64">
        <v>261</v>
      </c>
      <c r="O49" s="65">
        <v>277</v>
      </c>
      <c r="P49" s="48"/>
      <c r="Q49" s="48"/>
      <c r="R49" s="48"/>
      <c r="S49" s="48"/>
      <c r="T49" s="48"/>
      <c r="U49" s="48"/>
    </row>
    <row r="50" spans="1:21" ht="30.75" customHeight="1" x14ac:dyDescent="0.15">
      <c r="A50" s="48"/>
      <c r="B50" s="1244"/>
      <c r="C50" s="1245"/>
      <c r="D50" s="62"/>
      <c r="E50" s="1226" t="s">
        <v>16</v>
      </c>
      <c r="F50" s="1226"/>
      <c r="G50" s="1226"/>
      <c r="H50" s="1226"/>
      <c r="I50" s="1226"/>
      <c r="J50" s="1227"/>
      <c r="K50" s="63">
        <v>1099</v>
      </c>
      <c r="L50" s="64">
        <v>1584</v>
      </c>
      <c r="M50" s="64">
        <v>1353</v>
      </c>
      <c r="N50" s="64">
        <v>1346</v>
      </c>
      <c r="O50" s="65">
        <v>224</v>
      </c>
      <c r="P50" s="48"/>
      <c r="Q50" s="48"/>
      <c r="R50" s="48"/>
      <c r="S50" s="48"/>
      <c r="T50" s="48"/>
      <c r="U50" s="48"/>
    </row>
    <row r="51" spans="1:21" ht="30.75" customHeight="1" x14ac:dyDescent="0.15">
      <c r="A51" s="48"/>
      <c r="B51" s="1246"/>
      <c r="C51" s="1247"/>
      <c r="D51" s="66"/>
      <c r="E51" s="1226" t="s">
        <v>17</v>
      </c>
      <c r="F51" s="1226"/>
      <c r="G51" s="1226"/>
      <c r="H51" s="1226"/>
      <c r="I51" s="1226"/>
      <c r="J51" s="1227"/>
      <c r="K51" s="63">
        <v>0</v>
      </c>
      <c r="L51" s="64">
        <v>1</v>
      </c>
      <c r="M51" s="64">
        <v>0</v>
      </c>
      <c r="N51" s="64">
        <v>0</v>
      </c>
      <c r="O51" s="65">
        <v>1</v>
      </c>
      <c r="P51" s="48"/>
      <c r="Q51" s="48"/>
      <c r="R51" s="48"/>
      <c r="S51" s="48"/>
      <c r="T51" s="48"/>
      <c r="U51" s="48"/>
    </row>
    <row r="52" spans="1:21" ht="30.75" customHeight="1" x14ac:dyDescent="0.15">
      <c r="A52" s="48"/>
      <c r="B52" s="1224" t="s">
        <v>18</v>
      </c>
      <c r="C52" s="1225"/>
      <c r="D52" s="66"/>
      <c r="E52" s="1226" t="s">
        <v>19</v>
      </c>
      <c r="F52" s="1226"/>
      <c r="G52" s="1226"/>
      <c r="H52" s="1226"/>
      <c r="I52" s="1226"/>
      <c r="J52" s="1227"/>
      <c r="K52" s="63">
        <v>7897</v>
      </c>
      <c r="L52" s="64">
        <v>7655</v>
      </c>
      <c r="M52" s="64">
        <v>7867</v>
      </c>
      <c r="N52" s="64">
        <v>7893</v>
      </c>
      <c r="O52" s="65">
        <v>7895</v>
      </c>
      <c r="P52" s="48"/>
      <c r="Q52" s="48"/>
      <c r="R52" s="48"/>
      <c r="S52" s="48"/>
      <c r="T52" s="48"/>
      <c r="U52" s="48"/>
    </row>
    <row r="53" spans="1:21" ht="30.75" customHeight="1" thickBot="1" x14ac:dyDescent="0.2">
      <c r="A53" s="48"/>
      <c r="B53" s="1228" t="s">
        <v>20</v>
      </c>
      <c r="C53" s="1229"/>
      <c r="D53" s="67"/>
      <c r="E53" s="1230" t="s">
        <v>21</v>
      </c>
      <c r="F53" s="1230"/>
      <c r="G53" s="1230"/>
      <c r="H53" s="1230"/>
      <c r="I53" s="1230"/>
      <c r="J53" s="1231"/>
      <c r="K53" s="68">
        <v>3394</v>
      </c>
      <c r="L53" s="69">
        <v>4181</v>
      </c>
      <c r="M53" s="69">
        <v>4064</v>
      </c>
      <c r="N53" s="69">
        <v>4304</v>
      </c>
      <c r="O53" s="70">
        <v>3065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486</v>
      </c>
      <c r="P55" s="48"/>
      <c r="Q55" s="48"/>
      <c r="R55" s="48"/>
      <c r="S55" s="48"/>
      <c r="T55" s="48"/>
      <c r="U55" s="48"/>
    </row>
    <row r="56" spans="1:21" ht="31.5" customHeight="1" thickBot="1" x14ac:dyDescent="0.2">
      <c r="A56" s="48"/>
      <c r="B56" s="76"/>
      <c r="C56" s="77"/>
      <c r="D56" s="77"/>
      <c r="E56" s="78"/>
      <c r="F56" s="78"/>
      <c r="G56" s="78"/>
      <c r="H56" s="78"/>
      <c r="I56" s="78"/>
      <c r="J56" s="79" t="s">
        <v>2</v>
      </c>
      <c r="K56" s="80" t="s">
        <v>487</v>
      </c>
      <c r="L56" s="81" t="s">
        <v>488</v>
      </c>
      <c r="M56" s="81" t="s">
        <v>489</v>
      </c>
      <c r="N56" s="81" t="s">
        <v>490</v>
      </c>
      <c r="O56" s="82" t="s">
        <v>491</v>
      </c>
      <c r="P56" s="48"/>
      <c r="Q56" s="48"/>
      <c r="R56" s="48"/>
      <c r="S56" s="48"/>
      <c r="T56" s="48"/>
      <c r="U56" s="48"/>
    </row>
    <row r="57" spans="1:21" ht="31.5" customHeight="1" x14ac:dyDescent="0.15">
      <c r="B57" s="1232" t="s">
        <v>24</v>
      </c>
      <c r="C57" s="1233"/>
      <c r="D57" s="1236" t="s">
        <v>25</v>
      </c>
      <c r="E57" s="1237"/>
      <c r="F57" s="1237"/>
      <c r="G57" s="1237"/>
      <c r="H57" s="1237"/>
      <c r="I57" s="1237"/>
      <c r="J57" s="1238"/>
      <c r="K57" s="83"/>
      <c r="L57" s="84"/>
      <c r="M57" s="84"/>
      <c r="N57" s="84"/>
      <c r="O57" s="85"/>
    </row>
    <row r="58" spans="1:21" ht="31.5" customHeight="1" thickBot="1" x14ac:dyDescent="0.2">
      <c r="B58" s="1234"/>
      <c r="C58" s="1235"/>
      <c r="D58" s="1239" t="s">
        <v>26</v>
      </c>
      <c r="E58" s="1240"/>
      <c r="F58" s="1240"/>
      <c r="G58" s="1240"/>
      <c r="H58" s="1240"/>
      <c r="I58" s="1240"/>
      <c r="J58" s="124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BuZukUswGlD8rqaAu8BxWECj2ojhW4EX6qu2Ai1jbvKB4pqafDDO7SMoz0j0whTeNWe7L2hF87CsQ3+0LI5Kg==" saltValue="Mj6sMNgTwG31VI+695FC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I49" sqref="I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471</v>
      </c>
      <c r="J40" s="100" t="s">
        <v>472</v>
      </c>
      <c r="K40" s="100" t="s">
        <v>473</v>
      </c>
      <c r="L40" s="100" t="s">
        <v>474</v>
      </c>
      <c r="M40" s="101" t="s">
        <v>475</v>
      </c>
    </row>
    <row r="41" spans="2:13" ht="27.75" customHeight="1" x14ac:dyDescent="0.15">
      <c r="B41" s="1262" t="s">
        <v>29</v>
      </c>
      <c r="C41" s="1263"/>
      <c r="D41" s="102"/>
      <c r="E41" s="1264" t="s">
        <v>30</v>
      </c>
      <c r="F41" s="1264"/>
      <c r="G41" s="1264"/>
      <c r="H41" s="1265"/>
      <c r="I41" s="345">
        <v>78728</v>
      </c>
      <c r="J41" s="346">
        <v>77969</v>
      </c>
      <c r="K41" s="346">
        <v>77626</v>
      </c>
      <c r="L41" s="346">
        <v>82996</v>
      </c>
      <c r="M41" s="347">
        <v>85101</v>
      </c>
    </row>
    <row r="42" spans="2:13" ht="27.75" customHeight="1" x14ac:dyDescent="0.15">
      <c r="B42" s="1252"/>
      <c r="C42" s="1253"/>
      <c r="D42" s="103"/>
      <c r="E42" s="1256" t="s">
        <v>31</v>
      </c>
      <c r="F42" s="1256"/>
      <c r="G42" s="1256"/>
      <c r="H42" s="1257"/>
      <c r="I42" s="348">
        <v>6163</v>
      </c>
      <c r="J42" s="349">
        <v>4508</v>
      </c>
      <c r="K42" s="349">
        <v>3086</v>
      </c>
      <c r="L42" s="349">
        <v>1792</v>
      </c>
      <c r="M42" s="350">
        <v>1495</v>
      </c>
    </row>
    <row r="43" spans="2:13" ht="27.75" customHeight="1" x14ac:dyDescent="0.15">
      <c r="B43" s="1252"/>
      <c r="C43" s="1253"/>
      <c r="D43" s="103"/>
      <c r="E43" s="1256" t="s">
        <v>32</v>
      </c>
      <c r="F43" s="1256"/>
      <c r="G43" s="1256"/>
      <c r="H43" s="1257"/>
      <c r="I43" s="348">
        <v>22145</v>
      </c>
      <c r="J43" s="349">
        <v>19854</v>
      </c>
      <c r="K43" s="349">
        <v>18053</v>
      </c>
      <c r="L43" s="349">
        <v>16704</v>
      </c>
      <c r="M43" s="350">
        <v>16216</v>
      </c>
    </row>
    <row r="44" spans="2:13" ht="27.75" customHeight="1" x14ac:dyDescent="0.15">
      <c r="B44" s="1252"/>
      <c r="C44" s="1253"/>
      <c r="D44" s="103"/>
      <c r="E44" s="1256" t="s">
        <v>33</v>
      </c>
      <c r="F44" s="1256"/>
      <c r="G44" s="1256"/>
      <c r="H44" s="1257"/>
      <c r="I44" s="348">
        <v>2618</v>
      </c>
      <c r="J44" s="349">
        <v>2268</v>
      </c>
      <c r="K44" s="349">
        <v>2267</v>
      </c>
      <c r="L44" s="349">
        <v>2321</v>
      </c>
      <c r="M44" s="350">
        <v>2315</v>
      </c>
    </row>
    <row r="45" spans="2:13" ht="27.75" customHeight="1" x14ac:dyDescent="0.15">
      <c r="B45" s="1252"/>
      <c r="C45" s="1253"/>
      <c r="D45" s="103"/>
      <c r="E45" s="1256" t="s">
        <v>34</v>
      </c>
      <c r="F45" s="1256"/>
      <c r="G45" s="1256"/>
      <c r="H45" s="1257"/>
      <c r="I45" s="348">
        <v>3528</v>
      </c>
      <c r="J45" s="349">
        <v>2634</v>
      </c>
      <c r="K45" s="349">
        <v>2300</v>
      </c>
      <c r="L45" s="349">
        <v>1448</v>
      </c>
      <c r="M45" s="350">
        <v>997</v>
      </c>
    </row>
    <row r="46" spans="2:13" ht="27.75" customHeight="1" x14ac:dyDescent="0.15">
      <c r="B46" s="1252"/>
      <c r="C46" s="1253"/>
      <c r="D46" s="104"/>
      <c r="E46" s="1256" t="s">
        <v>35</v>
      </c>
      <c r="F46" s="1256"/>
      <c r="G46" s="1256"/>
      <c r="H46" s="1257"/>
      <c r="I46" s="348">
        <v>6156</v>
      </c>
      <c r="J46" s="349">
        <v>6024</v>
      </c>
      <c r="K46" s="349">
        <v>5665</v>
      </c>
      <c r="L46" s="349">
        <v>5580</v>
      </c>
      <c r="M46" s="350">
        <v>4879</v>
      </c>
    </row>
    <row r="47" spans="2:13" ht="27.75" customHeight="1" x14ac:dyDescent="0.15">
      <c r="B47" s="1252"/>
      <c r="C47" s="1253"/>
      <c r="D47" s="105"/>
      <c r="E47" s="1266" t="s">
        <v>36</v>
      </c>
      <c r="F47" s="1267"/>
      <c r="G47" s="1267"/>
      <c r="H47" s="1268"/>
      <c r="I47" s="348" t="s">
        <v>430</v>
      </c>
      <c r="J47" s="349" t="s">
        <v>430</v>
      </c>
      <c r="K47" s="349" t="s">
        <v>430</v>
      </c>
      <c r="L47" s="349" t="s">
        <v>430</v>
      </c>
      <c r="M47" s="350" t="s">
        <v>430</v>
      </c>
    </row>
    <row r="48" spans="2:13" ht="27.75" customHeight="1" x14ac:dyDescent="0.15">
      <c r="B48" s="1252"/>
      <c r="C48" s="1253"/>
      <c r="D48" s="103"/>
      <c r="E48" s="1256" t="s">
        <v>37</v>
      </c>
      <c r="F48" s="1256"/>
      <c r="G48" s="1256"/>
      <c r="H48" s="1257"/>
      <c r="I48" s="348" t="s">
        <v>430</v>
      </c>
      <c r="J48" s="349" t="s">
        <v>430</v>
      </c>
      <c r="K48" s="349" t="s">
        <v>430</v>
      </c>
      <c r="L48" s="349" t="s">
        <v>430</v>
      </c>
      <c r="M48" s="350" t="s">
        <v>430</v>
      </c>
    </row>
    <row r="49" spans="2:13" ht="27.75" customHeight="1" x14ac:dyDescent="0.15">
      <c r="B49" s="1254"/>
      <c r="C49" s="1255"/>
      <c r="D49" s="103"/>
      <c r="E49" s="1256" t="s">
        <v>38</v>
      </c>
      <c r="F49" s="1256"/>
      <c r="G49" s="1256"/>
      <c r="H49" s="1257"/>
      <c r="I49" s="348" t="s">
        <v>430</v>
      </c>
      <c r="J49" s="349" t="s">
        <v>430</v>
      </c>
      <c r="K49" s="349" t="s">
        <v>430</v>
      </c>
      <c r="L49" s="349" t="s">
        <v>430</v>
      </c>
      <c r="M49" s="350" t="s">
        <v>430</v>
      </c>
    </row>
    <row r="50" spans="2:13" ht="27.75" customHeight="1" x14ac:dyDescent="0.15">
      <c r="B50" s="1250" t="s">
        <v>39</v>
      </c>
      <c r="C50" s="1251"/>
      <c r="D50" s="106"/>
      <c r="E50" s="1256" t="s">
        <v>40</v>
      </c>
      <c r="F50" s="1256"/>
      <c r="G50" s="1256"/>
      <c r="H50" s="1257"/>
      <c r="I50" s="348">
        <v>10342</v>
      </c>
      <c r="J50" s="349">
        <v>12860</v>
      </c>
      <c r="K50" s="349">
        <v>13475</v>
      </c>
      <c r="L50" s="349">
        <v>11779</v>
      </c>
      <c r="M50" s="350">
        <v>15342</v>
      </c>
    </row>
    <row r="51" spans="2:13" ht="27.75" customHeight="1" x14ac:dyDescent="0.15">
      <c r="B51" s="1252"/>
      <c r="C51" s="1253"/>
      <c r="D51" s="103"/>
      <c r="E51" s="1256" t="s">
        <v>41</v>
      </c>
      <c r="F51" s="1256"/>
      <c r="G51" s="1256"/>
      <c r="H51" s="1257"/>
      <c r="I51" s="348">
        <v>12979</v>
      </c>
      <c r="J51" s="349">
        <v>11946</v>
      </c>
      <c r="K51" s="349">
        <v>12151</v>
      </c>
      <c r="L51" s="349">
        <v>11695</v>
      </c>
      <c r="M51" s="350">
        <v>12085</v>
      </c>
    </row>
    <row r="52" spans="2:13" ht="27.75" customHeight="1" x14ac:dyDescent="0.15">
      <c r="B52" s="1254"/>
      <c r="C52" s="1255"/>
      <c r="D52" s="103"/>
      <c r="E52" s="1256" t="s">
        <v>42</v>
      </c>
      <c r="F52" s="1256"/>
      <c r="G52" s="1256"/>
      <c r="H52" s="1257"/>
      <c r="I52" s="348">
        <v>76077</v>
      </c>
      <c r="J52" s="349">
        <v>75605</v>
      </c>
      <c r="K52" s="349">
        <v>75076</v>
      </c>
      <c r="L52" s="349">
        <v>76016</v>
      </c>
      <c r="M52" s="350">
        <v>75794</v>
      </c>
    </row>
    <row r="53" spans="2:13" ht="27.75" customHeight="1" thickBot="1" x14ac:dyDescent="0.2">
      <c r="B53" s="1258" t="s">
        <v>43</v>
      </c>
      <c r="C53" s="1259"/>
      <c r="D53" s="107"/>
      <c r="E53" s="1260" t="s">
        <v>44</v>
      </c>
      <c r="F53" s="1260"/>
      <c r="G53" s="1260"/>
      <c r="H53" s="1261"/>
      <c r="I53" s="351">
        <v>19940</v>
      </c>
      <c r="J53" s="352">
        <v>12847</v>
      </c>
      <c r="K53" s="352">
        <v>8295</v>
      </c>
      <c r="L53" s="352">
        <v>11351</v>
      </c>
      <c r="M53" s="353">
        <v>7782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NYgcT0VkrtQ/4EFZRFeTYlZY1IlwmX4p4l47s0r/82Iq+0CA6PBrTj5D6sXYtJe/Iw4++fl83enNTEbotPEUlg==" saltValue="EuRa4/LR5XWxNd/M8aHH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55" zoomScaleNormal="55" zoomScaleSheetLayoutView="100" workbookViewId="0">
      <selection activeCell="J55" sqref="J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473</v>
      </c>
      <c r="G54" s="116" t="s">
        <v>474</v>
      </c>
      <c r="H54" s="117" t="s">
        <v>475</v>
      </c>
    </row>
    <row r="55" spans="2:8" ht="52.5" customHeight="1" x14ac:dyDescent="0.15">
      <c r="B55" s="118"/>
      <c r="C55" s="1277" t="s">
        <v>47</v>
      </c>
      <c r="D55" s="1277"/>
      <c r="E55" s="1278"/>
      <c r="F55" s="119">
        <v>6609</v>
      </c>
      <c r="G55" s="119">
        <v>6292</v>
      </c>
      <c r="H55" s="120">
        <v>8656</v>
      </c>
    </row>
    <row r="56" spans="2:8" ht="52.5" customHeight="1" x14ac:dyDescent="0.15">
      <c r="B56" s="121"/>
      <c r="C56" s="1279" t="s">
        <v>48</v>
      </c>
      <c r="D56" s="1279"/>
      <c r="E56" s="1280"/>
      <c r="F56" s="122" t="s">
        <v>430</v>
      </c>
      <c r="G56" s="122" t="s">
        <v>430</v>
      </c>
      <c r="H56" s="123" t="s">
        <v>430</v>
      </c>
    </row>
    <row r="57" spans="2:8" ht="53.25" customHeight="1" x14ac:dyDescent="0.15">
      <c r="B57" s="121"/>
      <c r="C57" s="1281" t="s">
        <v>49</v>
      </c>
      <c r="D57" s="1281"/>
      <c r="E57" s="1282"/>
      <c r="F57" s="124">
        <v>3522</v>
      </c>
      <c r="G57" s="124">
        <v>2774</v>
      </c>
      <c r="H57" s="125">
        <v>3404</v>
      </c>
    </row>
    <row r="58" spans="2:8" ht="45.75" customHeight="1" x14ac:dyDescent="0.15">
      <c r="B58" s="126"/>
      <c r="C58" s="1269" t="s">
        <v>50</v>
      </c>
      <c r="D58" s="1270"/>
      <c r="E58" s="1271"/>
      <c r="F58" s="127"/>
      <c r="G58" s="127"/>
      <c r="H58" s="128"/>
    </row>
    <row r="59" spans="2:8" ht="45.75" customHeight="1" x14ac:dyDescent="0.15">
      <c r="B59" s="126"/>
      <c r="C59" s="1269" t="s">
        <v>51</v>
      </c>
      <c r="D59" s="1270"/>
      <c r="E59" s="1271"/>
      <c r="F59" s="127"/>
      <c r="G59" s="127"/>
      <c r="H59" s="128"/>
    </row>
    <row r="60" spans="2:8" ht="45.75" customHeight="1" x14ac:dyDescent="0.15">
      <c r="B60" s="126"/>
      <c r="C60" s="1269" t="s">
        <v>50</v>
      </c>
      <c r="D60" s="1270"/>
      <c r="E60" s="1271"/>
      <c r="F60" s="127"/>
      <c r="G60" s="127"/>
      <c r="H60" s="128"/>
    </row>
    <row r="61" spans="2:8" ht="45.75" customHeight="1" x14ac:dyDescent="0.15">
      <c r="B61" s="126"/>
      <c r="C61" s="1269" t="s">
        <v>52</v>
      </c>
      <c r="D61" s="1270"/>
      <c r="E61" s="1271"/>
      <c r="F61" s="127"/>
      <c r="G61" s="127"/>
      <c r="H61" s="128"/>
    </row>
    <row r="62" spans="2:8" ht="45.75" customHeight="1" thickBot="1" x14ac:dyDescent="0.2">
      <c r="B62" s="129"/>
      <c r="C62" s="1272" t="s">
        <v>50</v>
      </c>
      <c r="D62" s="1273"/>
      <c r="E62" s="1274"/>
      <c r="F62" s="130"/>
      <c r="G62" s="130"/>
      <c r="H62" s="131"/>
    </row>
    <row r="63" spans="2:8" ht="52.5" customHeight="1" thickBot="1" x14ac:dyDescent="0.2">
      <c r="B63" s="132"/>
      <c r="C63" s="1275" t="s">
        <v>53</v>
      </c>
      <c r="D63" s="1275"/>
      <c r="E63" s="1276"/>
      <c r="F63" s="133">
        <v>10131</v>
      </c>
      <c r="G63" s="133">
        <v>9066</v>
      </c>
      <c r="H63" s="134">
        <v>12060</v>
      </c>
    </row>
    <row r="64" spans="2:8" x14ac:dyDescent="0.15"/>
  </sheetData>
  <sheetProtection algorithmName="SHA-512" hashValue="T5kHpCSs6tvdbxzUMbx64RXu2shQNIb94kaKWlMFbPeM0154+cm041nHXXrT3kyoI7JgP3vGwwK38ng7fs3tOQ==" saltValue="cXnamwspXU0+ovnEMxQ9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tabSelected="1" topLeftCell="A19" zoomScale="80" zoomScaleNormal="80" zoomScaleSheetLayoutView="55" workbookViewId="0">
      <selection activeCell="AX20" sqref="AX20"/>
    </sheetView>
  </sheetViews>
  <sheetFormatPr defaultColWidth="0" defaultRowHeight="0" customHeight="1" zeroHeight="1" x14ac:dyDescent="0.15"/>
  <cols>
    <col min="1" max="1" width="6.375" style="366" customWidth="1"/>
    <col min="2" max="107" width="2.5" style="366" customWidth="1"/>
    <col min="108" max="108" width="6.125" style="368" customWidth="1"/>
    <col min="109" max="109" width="5.875" style="367" customWidth="1"/>
    <col min="110" max="16384" width="8.625" style="366" hidden="1"/>
  </cols>
  <sheetData>
    <row r="1" spans="1:109" ht="42.75" customHeight="1" x14ac:dyDescent="0.15">
      <c r="A1" s="401"/>
      <c r="B1" s="400"/>
      <c r="DD1" s="366"/>
      <c r="DE1" s="366"/>
    </row>
    <row r="2" spans="1:109" ht="25.5" customHeight="1" x14ac:dyDescent="0.15">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66"/>
      <c r="DE2" s="366"/>
    </row>
    <row r="3" spans="1:109" ht="25.5" customHeight="1" x14ac:dyDescent="0.15">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66"/>
      <c r="DE3" s="366"/>
    </row>
    <row r="4" spans="1:109" s="249" customFormat="1" ht="13.5" x14ac:dyDescent="0.15">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row>
    <row r="5" spans="1:109" s="249" customFormat="1" ht="13.5" x14ac:dyDescent="0.15">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row>
    <row r="6" spans="1:109" s="249" customFormat="1" ht="13.5" x14ac:dyDescent="0.15">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row>
    <row r="7" spans="1:109" s="249" customFormat="1" ht="13.5" x14ac:dyDescent="0.15">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row>
    <row r="8" spans="1:109" s="249" customFormat="1" ht="13.5" x14ac:dyDescent="0.15">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row>
    <row r="9" spans="1:109" s="249" customFormat="1" ht="13.5" x14ac:dyDescent="0.15">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row>
    <row r="10" spans="1:109" s="249" customFormat="1" ht="13.5" x14ac:dyDescent="0.15">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row>
    <row r="11" spans="1:109" s="249" customFormat="1" ht="13.5" x14ac:dyDescent="0.15">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row>
    <row r="12" spans="1:109" s="249" customFormat="1" ht="13.5" x14ac:dyDescent="0.15">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row>
    <row r="13" spans="1:109" s="249" customFormat="1" ht="13.5" x14ac:dyDescent="0.15">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row>
    <row r="14" spans="1:109" s="249" customFormat="1" ht="13.5" x14ac:dyDescent="0.15">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row>
    <row r="15" spans="1:109" s="249" customFormat="1" ht="13.5" x14ac:dyDescent="0.15">
      <c r="A15" s="366"/>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row>
    <row r="16" spans="1:109" s="249" customFormat="1" ht="13.5" x14ac:dyDescent="0.15">
      <c r="A16" s="366"/>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row>
    <row r="17" spans="1:109" s="249" customFormat="1" ht="13.5" x14ac:dyDescent="0.15">
      <c r="A17" s="366"/>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row>
    <row r="18" spans="1:109" s="249" customFormat="1" ht="13.5" x14ac:dyDescent="0.15">
      <c r="A18" s="366"/>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row>
    <row r="19" spans="1:109" ht="13.5" x14ac:dyDescent="0.15">
      <c r="DD19" s="366"/>
      <c r="DE19" s="366"/>
    </row>
    <row r="20" spans="1:109" ht="13.5" x14ac:dyDescent="0.15">
      <c r="DD20" s="366"/>
      <c r="DE20" s="366"/>
    </row>
    <row r="21" spans="1:109" ht="17.25" customHeight="1" x14ac:dyDescent="0.15">
      <c r="B21" s="398"/>
      <c r="C21" s="395"/>
      <c r="D21" s="395"/>
      <c r="E21" s="395"/>
      <c r="F21" s="395"/>
      <c r="G21" s="395"/>
      <c r="H21" s="395"/>
      <c r="I21" s="395"/>
      <c r="J21" s="395"/>
      <c r="K21" s="395"/>
      <c r="L21" s="395"/>
      <c r="M21" s="395"/>
      <c r="N21" s="397"/>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7"/>
      <c r="AU21" s="395"/>
      <c r="AV21" s="395"/>
      <c r="AW21" s="395"/>
      <c r="AX21" s="395"/>
      <c r="AY21" s="395"/>
      <c r="AZ21" s="395"/>
      <c r="BA21" s="395"/>
      <c r="BB21" s="395"/>
      <c r="BC21" s="395"/>
      <c r="BD21" s="395"/>
      <c r="BE21" s="395"/>
      <c r="BF21" s="397"/>
      <c r="BG21" s="395"/>
      <c r="BH21" s="395"/>
      <c r="BI21" s="395"/>
      <c r="BJ21" s="395"/>
      <c r="BK21" s="395"/>
      <c r="BL21" s="395"/>
      <c r="BM21" s="395"/>
      <c r="BN21" s="395"/>
      <c r="BO21" s="395"/>
      <c r="BP21" s="395"/>
      <c r="BQ21" s="395"/>
      <c r="BR21" s="397"/>
      <c r="BS21" s="395"/>
      <c r="BT21" s="395"/>
      <c r="BU21" s="395"/>
      <c r="BV21" s="395"/>
      <c r="BW21" s="395"/>
      <c r="BX21" s="395"/>
      <c r="BY21" s="395"/>
      <c r="BZ21" s="395"/>
      <c r="CA21" s="395"/>
      <c r="CB21" s="395"/>
      <c r="CC21" s="395"/>
      <c r="CD21" s="397"/>
      <c r="CE21" s="395"/>
      <c r="CF21" s="395"/>
      <c r="CG21" s="395"/>
      <c r="CH21" s="395"/>
      <c r="CI21" s="395"/>
      <c r="CJ21" s="395"/>
      <c r="CK21" s="395"/>
      <c r="CL21" s="395"/>
      <c r="CM21" s="395"/>
      <c r="CN21" s="395"/>
      <c r="CO21" s="395"/>
      <c r="CP21" s="397"/>
      <c r="CQ21" s="395"/>
      <c r="CR21" s="395"/>
      <c r="CS21" s="395"/>
      <c r="CT21" s="395"/>
      <c r="CU21" s="395"/>
      <c r="CV21" s="395"/>
      <c r="CW21" s="395"/>
      <c r="CX21" s="395"/>
      <c r="CY21" s="395"/>
      <c r="CZ21" s="395"/>
      <c r="DA21" s="395"/>
      <c r="DB21" s="397"/>
      <c r="DC21" s="395"/>
      <c r="DD21" s="394"/>
      <c r="DE21" s="366"/>
    </row>
    <row r="22" spans="1:109" ht="17.25" customHeight="1" x14ac:dyDescent="0.15">
      <c r="B22" s="367"/>
    </row>
    <row r="23" spans="1:109" ht="13.5" x14ac:dyDescent="0.15">
      <c r="B23" s="367"/>
    </row>
    <row r="24" spans="1:109" ht="13.5" x14ac:dyDescent="0.15">
      <c r="B24" s="367"/>
    </row>
    <row r="25" spans="1:109" ht="13.5" x14ac:dyDescent="0.15">
      <c r="B25" s="367"/>
    </row>
    <row r="26" spans="1:109" ht="13.5" x14ac:dyDescent="0.15">
      <c r="B26" s="367"/>
    </row>
    <row r="27" spans="1:109" ht="13.5" x14ac:dyDescent="0.15">
      <c r="B27" s="367"/>
    </row>
    <row r="28" spans="1:109" ht="13.5" x14ac:dyDescent="0.15">
      <c r="B28" s="367"/>
    </row>
    <row r="29" spans="1:109" ht="13.5" x14ac:dyDescent="0.15">
      <c r="B29" s="367"/>
    </row>
    <row r="30" spans="1:109" ht="13.5" x14ac:dyDescent="0.15">
      <c r="B30" s="367"/>
    </row>
    <row r="31" spans="1:109" ht="13.5" x14ac:dyDescent="0.15">
      <c r="B31" s="367"/>
    </row>
    <row r="32" spans="1:109" ht="13.5" x14ac:dyDescent="0.15">
      <c r="B32" s="367"/>
    </row>
    <row r="33" spans="2:109" ht="13.5" x14ac:dyDescent="0.15">
      <c r="B33" s="367"/>
    </row>
    <row r="34" spans="2:109" ht="13.5" x14ac:dyDescent="0.15">
      <c r="B34" s="367"/>
    </row>
    <row r="35" spans="2:109" ht="13.5" x14ac:dyDescent="0.15">
      <c r="B35" s="367"/>
    </row>
    <row r="36" spans="2:109" ht="13.5" x14ac:dyDescent="0.15">
      <c r="B36" s="367"/>
    </row>
    <row r="37" spans="2:109" ht="13.5" x14ac:dyDescent="0.15">
      <c r="B37" s="367"/>
    </row>
    <row r="38" spans="2:109" ht="13.5" x14ac:dyDescent="0.15">
      <c r="B38" s="367"/>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6"/>
    </row>
    <row r="41" spans="2:109" ht="17.25" x14ac:dyDescent="0.15">
      <c r="B41" s="396" t="s">
        <v>618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7"/>
      <c r="G42" s="382"/>
      <c r="I42" s="381"/>
      <c r="J42" s="381"/>
      <c r="K42" s="381"/>
      <c r="AM42" s="382"/>
      <c r="AN42" s="382" t="s">
        <v>615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7"/>
      <c r="AN43" s="1295" t="s">
        <v>619</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ht="13.5" x14ac:dyDescent="0.15">
      <c r="B44" s="367"/>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ht="13.5" x14ac:dyDescent="0.15">
      <c r="B45" s="367"/>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ht="13.5" x14ac:dyDescent="0.15">
      <c r="B46" s="367"/>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ht="13.5" x14ac:dyDescent="0.15">
      <c r="B47" s="367"/>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ht="13.5" x14ac:dyDescent="0.15">
      <c r="B48" s="367"/>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7"/>
      <c r="AN49" s="366" t="s">
        <v>614</v>
      </c>
    </row>
    <row r="50" spans="1:109" ht="13.5" x14ac:dyDescent="0.15">
      <c r="B50" s="367"/>
      <c r="G50" s="1288"/>
      <c r="H50" s="1288"/>
      <c r="I50" s="1288"/>
      <c r="J50" s="1288"/>
      <c r="K50" s="375"/>
      <c r="L50" s="375"/>
      <c r="M50" s="374"/>
      <c r="N50" s="374"/>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471</v>
      </c>
      <c r="BQ50" s="1287"/>
      <c r="BR50" s="1287"/>
      <c r="BS50" s="1287"/>
      <c r="BT50" s="1287"/>
      <c r="BU50" s="1287"/>
      <c r="BV50" s="1287"/>
      <c r="BW50" s="1287"/>
      <c r="BX50" s="1287" t="s">
        <v>472</v>
      </c>
      <c r="BY50" s="1287"/>
      <c r="BZ50" s="1287"/>
      <c r="CA50" s="1287"/>
      <c r="CB50" s="1287"/>
      <c r="CC50" s="1287"/>
      <c r="CD50" s="1287"/>
      <c r="CE50" s="1287"/>
      <c r="CF50" s="1287" t="s">
        <v>473</v>
      </c>
      <c r="CG50" s="1287"/>
      <c r="CH50" s="1287"/>
      <c r="CI50" s="1287"/>
      <c r="CJ50" s="1287"/>
      <c r="CK50" s="1287"/>
      <c r="CL50" s="1287"/>
      <c r="CM50" s="1287"/>
      <c r="CN50" s="1287" t="s">
        <v>474</v>
      </c>
      <c r="CO50" s="1287"/>
      <c r="CP50" s="1287"/>
      <c r="CQ50" s="1287"/>
      <c r="CR50" s="1287"/>
      <c r="CS50" s="1287"/>
      <c r="CT50" s="1287"/>
      <c r="CU50" s="1287"/>
      <c r="CV50" s="1287" t="s">
        <v>475</v>
      </c>
      <c r="CW50" s="1287"/>
      <c r="CX50" s="1287"/>
      <c r="CY50" s="1287"/>
      <c r="CZ50" s="1287"/>
      <c r="DA50" s="1287"/>
      <c r="DB50" s="1287"/>
      <c r="DC50" s="1287"/>
    </row>
    <row r="51" spans="1:109" ht="13.5" customHeight="1" x14ac:dyDescent="0.15">
      <c r="B51" s="367"/>
      <c r="G51" s="1294"/>
      <c r="H51" s="1294"/>
      <c r="I51" s="1304"/>
      <c r="J51" s="1304"/>
      <c r="K51" s="1289"/>
      <c r="L51" s="1289"/>
      <c r="M51" s="1289"/>
      <c r="N51" s="1289"/>
      <c r="AM51" s="373"/>
      <c r="AN51" s="1285" t="s">
        <v>613</v>
      </c>
      <c r="AO51" s="1285"/>
      <c r="AP51" s="1285"/>
      <c r="AQ51" s="1285"/>
      <c r="AR51" s="1285"/>
      <c r="AS51" s="1285"/>
      <c r="AT51" s="1285"/>
      <c r="AU51" s="1285"/>
      <c r="AV51" s="1285"/>
      <c r="AW51" s="1285"/>
      <c r="AX51" s="1285"/>
      <c r="AY51" s="1285"/>
      <c r="AZ51" s="1285"/>
      <c r="BA51" s="1285"/>
      <c r="BB51" s="1285" t="s">
        <v>611</v>
      </c>
      <c r="BC51" s="1285"/>
      <c r="BD51" s="1285"/>
      <c r="BE51" s="1285"/>
      <c r="BF51" s="1285"/>
      <c r="BG51" s="1285"/>
      <c r="BH51" s="1285"/>
      <c r="BI51" s="1285"/>
      <c r="BJ51" s="1285"/>
      <c r="BK51" s="1285"/>
      <c r="BL51" s="1285"/>
      <c r="BM51" s="1285"/>
      <c r="BN51" s="1285"/>
      <c r="BO51" s="1285"/>
      <c r="BP51" s="1283">
        <v>37.6</v>
      </c>
      <c r="BQ51" s="1283"/>
      <c r="BR51" s="1283"/>
      <c r="BS51" s="1283"/>
      <c r="BT51" s="1283"/>
      <c r="BU51" s="1283"/>
      <c r="BV51" s="1283"/>
      <c r="BW51" s="1283"/>
      <c r="BX51" s="1283">
        <v>23.9</v>
      </c>
      <c r="BY51" s="1283"/>
      <c r="BZ51" s="1283"/>
      <c r="CA51" s="1283"/>
      <c r="CB51" s="1283"/>
      <c r="CC51" s="1283"/>
      <c r="CD51" s="1283"/>
      <c r="CE51" s="1283"/>
      <c r="CF51" s="1283">
        <v>15.2</v>
      </c>
      <c r="CG51" s="1283"/>
      <c r="CH51" s="1283"/>
      <c r="CI51" s="1283"/>
      <c r="CJ51" s="1283"/>
      <c r="CK51" s="1283"/>
      <c r="CL51" s="1283"/>
      <c r="CM51" s="1283"/>
      <c r="CN51" s="1283">
        <v>20</v>
      </c>
      <c r="CO51" s="1283"/>
      <c r="CP51" s="1283"/>
      <c r="CQ51" s="1283"/>
      <c r="CR51" s="1283"/>
      <c r="CS51" s="1283"/>
      <c r="CT51" s="1283"/>
      <c r="CU51" s="1283"/>
      <c r="CV51" s="1283">
        <v>12.9</v>
      </c>
      <c r="CW51" s="1283"/>
      <c r="CX51" s="1283"/>
      <c r="CY51" s="1283"/>
      <c r="CZ51" s="1283"/>
      <c r="DA51" s="1283"/>
      <c r="DB51" s="1283"/>
      <c r="DC51" s="1283"/>
    </row>
    <row r="52" spans="1:109" ht="13.5" x14ac:dyDescent="0.15">
      <c r="B52" s="367"/>
      <c r="G52" s="1294"/>
      <c r="H52" s="1294"/>
      <c r="I52" s="1304"/>
      <c r="J52" s="1304"/>
      <c r="K52" s="1289"/>
      <c r="L52" s="1289"/>
      <c r="M52" s="1289"/>
      <c r="N52" s="1289"/>
      <c r="AM52" s="37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x14ac:dyDescent="0.15">
      <c r="A53" s="381"/>
      <c r="B53" s="367"/>
      <c r="G53" s="1294"/>
      <c r="H53" s="1294"/>
      <c r="I53" s="1288"/>
      <c r="J53" s="1288"/>
      <c r="K53" s="1289"/>
      <c r="L53" s="1289"/>
      <c r="M53" s="1289"/>
      <c r="N53" s="1289"/>
      <c r="AM53" s="373"/>
      <c r="AN53" s="1285"/>
      <c r="AO53" s="1285"/>
      <c r="AP53" s="1285"/>
      <c r="AQ53" s="1285"/>
      <c r="AR53" s="1285"/>
      <c r="AS53" s="1285"/>
      <c r="AT53" s="1285"/>
      <c r="AU53" s="1285"/>
      <c r="AV53" s="1285"/>
      <c r="AW53" s="1285"/>
      <c r="AX53" s="1285"/>
      <c r="AY53" s="1285"/>
      <c r="AZ53" s="1285"/>
      <c r="BA53" s="1285"/>
      <c r="BB53" s="1285" t="s">
        <v>617</v>
      </c>
      <c r="BC53" s="1285"/>
      <c r="BD53" s="1285"/>
      <c r="BE53" s="1285"/>
      <c r="BF53" s="1285"/>
      <c r="BG53" s="1285"/>
      <c r="BH53" s="1285"/>
      <c r="BI53" s="1285"/>
      <c r="BJ53" s="1285"/>
      <c r="BK53" s="1285"/>
      <c r="BL53" s="1285"/>
      <c r="BM53" s="1285"/>
      <c r="BN53" s="1285"/>
      <c r="BO53" s="1285"/>
      <c r="BP53" s="1283">
        <v>73.5</v>
      </c>
      <c r="BQ53" s="1283"/>
      <c r="BR53" s="1283"/>
      <c r="BS53" s="1283"/>
      <c r="BT53" s="1283"/>
      <c r="BU53" s="1283"/>
      <c r="BV53" s="1283"/>
      <c r="BW53" s="1283"/>
      <c r="BX53" s="1283">
        <v>74.5</v>
      </c>
      <c r="BY53" s="1283"/>
      <c r="BZ53" s="1283"/>
      <c r="CA53" s="1283"/>
      <c r="CB53" s="1283"/>
      <c r="CC53" s="1283"/>
      <c r="CD53" s="1283"/>
      <c r="CE53" s="1283"/>
      <c r="CF53" s="1283">
        <v>75.099999999999994</v>
      </c>
      <c r="CG53" s="1283"/>
      <c r="CH53" s="1283"/>
      <c r="CI53" s="1283"/>
      <c r="CJ53" s="1283"/>
      <c r="CK53" s="1283"/>
      <c r="CL53" s="1283"/>
      <c r="CM53" s="1283"/>
      <c r="CN53" s="1283">
        <v>75</v>
      </c>
      <c r="CO53" s="1283"/>
      <c r="CP53" s="1283"/>
      <c r="CQ53" s="1283"/>
      <c r="CR53" s="1283"/>
      <c r="CS53" s="1283"/>
      <c r="CT53" s="1283"/>
      <c r="CU53" s="1283"/>
      <c r="CV53" s="1283">
        <v>76</v>
      </c>
      <c r="CW53" s="1283"/>
      <c r="CX53" s="1283"/>
      <c r="CY53" s="1283"/>
      <c r="CZ53" s="1283"/>
      <c r="DA53" s="1283"/>
      <c r="DB53" s="1283"/>
      <c r="DC53" s="1283"/>
    </row>
    <row r="54" spans="1:109" ht="13.5" x14ac:dyDescent="0.15">
      <c r="A54" s="381"/>
      <c r="B54" s="367"/>
      <c r="G54" s="1294"/>
      <c r="H54" s="1294"/>
      <c r="I54" s="1288"/>
      <c r="J54" s="1288"/>
      <c r="K54" s="1289"/>
      <c r="L54" s="1289"/>
      <c r="M54" s="1289"/>
      <c r="N54" s="1289"/>
      <c r="AM54" s="37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x14ac:dyDescent="0.15">
      <c r="A55" s="381"/>
      <c r="B55" s="367"/>
      <c r="G55" s="1288"/>
      <c r="H55" s="1288"/>
      <c r="I55" s="1288"/>
      <c r="J55" s="1288"/>
      <c r="K55" s="1289"/>
      <c r="L55" s="1289"/>
      <c r="M55" s="1289"/>
      <c r="N55" s="1289"/>
      <c r="AN55" s="1287" t="s">
        <v>612</v>
      </c>
      <c r="AO55" s="1287"/>
      <c r="AP55" s="1287"/>
      <c r="AQ55" s="1287"/>
      <c r="AR55" s="1287"/>
      <c r="AS55" s="1287"/>
      <c r="AT55" s="1287"/>
      <c r="AU55" s="1287"/>
      <c r="AV55" s="1287"/>
      <c r="AW55" s="1287"/>
      <c r="AX55" s="1287"/>
      <c r="AY55" s="1287"/>
      <c r="AZ55" s="1287"/>
      <c r="BA55" s="1287"/>
      <c r="BB55" s="1285" t="s">
        <v>611</v>
      </c>
      <c r="BC55" s="1285"/>
      <c r="BD55" s="1285"/>
      <c r="BE55" s="1285"/>
      <c r="BF55" s="1285"/>
      <c r="BG55" s="1285"/>
      <c r="BH55" s="1285"/>
      <c r="BI55" s="1285"/>
      <c r="BJ55" s="1285"/>
      <c r="BK55" s="1285"/>
      <c r="BL55" s="1285"/>
      <c r="BM55" s="1285"/>
      <c r="BN55" s="1285"/>
      <c r="BO55" s="1285"/>
      <c r="BP55" s="1283">
        <v>37.6</v>
      </c>
      <c r="BQ55" s="1283"/>
      <c r="BR55" s="1283"/>
      <c r="BS55" s="1283"/>
      <c r="BT55" s="1283"/>
      <c r="BU55" s="1283"/>
      <c r="BV55" s="1283"/>
      <c r="BW55" s="1283"/>
      <c r="BX55" s="1283">
        <v>34</v>
      </c>
      <c r="BY55" s="1283"/>
      <c r="BZ55" s="1283"/>
      <c r="CA55" s="1283"/>
      <c r="CB55" s="1283"/>
      <c r="CC55" s="1283"/>
      <c r="CD55" s="1283"/>
      <c r="CE55" s="1283"/>
      <c r="CF55" s="1283">
        <v>33.9</v>
      </c>
      <c r="CG55" s="1283"/>
      <c r="CH55" s="1283"/>
      <c r="CI55" s="1283"/>
      <c r="CJ55" s="1283"/>
      <c r="CK55" s="1283"/>
      <c r="CL55" s="1283"/>
      <c r="CM55" s="1283"/>
      <c r="CN55" s="1283">
        <v>31.5</v>
      </c>
      <c r="CO55" s="1283"/>
      <c r="CP55" s="1283"/>
      <c r="CQ55" s="1283"/>
      <c r="CR55" s="1283"/>
      <c r="CS55" s="1283"/>
      <c r="CT55" s="1283"/>
      <c r="CU55" s="1283"/>
      <c r="CV55" s="1283">
        <v>23.4</v>
      </c>
      <c r="CW55" s="1283"/>
      <c r="CX55" s="1283"/>
      <c r="CY55" s="1283"/>
      <c r="CZ55" s="1283"/>
      <c r="DA55" s="1283"/>
      <c r="DB55" s="1283"/>
      <c r="DC55" s="1283"/>
    </row>
    <row r="56" spans="1:109" ht="13.5" x14ac:dyDescent="0.15">
      <c r="A56" s="381"/>
      <c r="B56" s="367"/>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1" customFormat="1" ht="13.5" x14ac:dyDescent="0.15">
      <c r="B57" s="387"/>
      <c r="G57" s="1288"/>
      <c r="H57" s="1288"/>
      <c r="I57" s="1290"/>
      <c r="J57" s="1290"/>
      <c r="K57" s="1289"/>
      <c r="L57" s="1289"/>
      <c r="M57" s="1289"/>
      <c r="N57" s="1289"/>
      <c r="AM57" s="366"/>
      <c r="AN57" s="1287"/>
      <c r="AO57" s="1287"/>
      <c r="AP57" s="1287"/>
      <c r="AQ57" s="1287"/>
      <c r="AR57" s="1287"/>
      <c r="AS57" s="1287"/>
      <c r="AT57" s="1287"/>
      <c r="AU57" s="1287"/>
      <c r="AV57" s="1287"/>
      <c r="AW57" s="1287"/>
      <c r="AX57" s="1287"/>
      <c r="AY57" s="1287"/>
      <c r="AZ57" s="1287"/>
      <c r="BA57" s="1287"/>
      <c r="BB57" s="1285" t="s">
        <v>617</v>
      </c>
      <c r="BC57" s="1285"/>
      <c r="BD57" s="1285"/>
      <c r="BE57" s="1285"/>
      <c r="BF57" s="1285"/>
      <c r="BG57" s="1285"/>
      <c r="BH57" s="1285"/>
      <c r="BI57" s="1285"/>
      <c r="BJ57" s="1285"/>
      <c r="BK57" s="1285"/>
      <c r="BL57" s="1285"/>
      <c r="BM57" s="1285"/>
      <c r="BN57" s="1285"/>
      <c r="BO57" s="1285"/>
      <c r="BP57" s="1283">
        <v>60</v>
      </c>
      <c r="BQ57" s="1283"/>
      <c r="BR57" s="1283"/>
      <c r="BS57" s="1283"/>
      <c r="BT57" s="1283"/>
      <c r="BU57" s="1283"/>
      <c r="BV57" s="1283"/>
      <c r="BW57" s="1283"/>
      <c r="BX57" s="1283">
        <v>61.1</v>
      </c>
      <c r="BY57" s="1283"/>
      <c r="BZ57" s="1283"/>
      <c r="CA57" s="1283"/>
      <c r="CB57" s="1283"/>
      <c r="CC57" s="1283"/>
      <c r="CD57" s="1283"/>
      <c r="CE57" s="1283"/>
      <c r="CF57" s="1283">
        <v>61.9</v>
      </c>
      <c r="CG57" s="1283"/>
      <c r="CH57" s="1283"/>
      <c r="CI57" s="1283"/>
      <c r="CJ57" s="1283"/>
      <c r="CK57" s="1283"/>
      <c r="CL57" s="1283"/>
      <c r="CM57" s="1283"/>
      <c r="CN57" s="1283">
        <v>62.7</v>
      </c>
      <c r="CO57" s="1283"/>
      <c r="CP57" s="1283"/>
      <c r="CQ57" s="1283"/>
      <c r="CR57" s="1283"/>
      <c r="CS57" s="1283"/>
      <c r="CT57" s="1283"/>
      <c r="CU57" s="1283"/>
      <c r="CV57" s="1283">
        <v>63.9</v>
      </c>
      <c r="CW57" s="1283"/>
      <c r="CX57" s="1283"/>
      <c r="CY57" s="1283"/>
      <c r="CZ57" s="1283"/>
      <c r="DA57" s="1283"/>
      <c r="DB57" s="1283"/>
      <c r="DC57" s="1283"/>
      <c r="DD57" s="392"/>
      <c r="DE57" s="387"/>
    </row>
    <row r="58" spans="1:109" s="381" customFormat="1" ht="13.5" x14ac:dyDescent="0.15">
      <c r="A58" s="366"/>
      <c r="B58" s="387"/>
      <c r="G58" s="1288"/>
      <c r="H58" s="1288"/>
      <c r="I58" s="1290"/>
      <c r="J58" s="1290"/>
      <c r="K58" s="1289"/>
      <c r="L58" s="1289"/>
      <c r="M58" s="1289"/>
      <c r="N58" s="1289"/>
      <c r="AM58" s="366"/>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92"/>
      <c r="DE58" s="387"/>
    </row>
    <row r="59" spans="1:109" s="381" customFormat="1" ht="13.5" x14ac:dyDescent="0.15">
      <c r="A59" s="366"/>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6"/>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6"/>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6"/>
    </row>
    <row r="63" spans="1:109" ht="17.25" x14ac:dyDescent="0.15">
      <c r="B63" s="385" t="s">
        <v>616</v>
      </c>
    </row>
    <row r="64" spans="1:109" ht="13.5" x14ac:dyDescent="0.15">
      <c r="B64" s="367"/>
      <c r="G64" s="382"/>
      <c r="I64" s="384"/>
      <c r="J64" s="384"/>
      <c r="K64" s="384"/>
      <c r="L64" s="384"/>
      <c r="M64" s="384"/>
      <c r="N64" s="383"/>
      <c r="AM64" s="382"/>
      <c r="AN64" s="382" t="s">
        <v>615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7"/>
      <c r="AN65" s="1295" t="s">
        <v>620</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ht="13.5" x14ac:dyDescent="0.15">
      <c r="B66" s="367"/>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ht="13.5" x14ac:dyDescent="0.15">
      <c r="B67" s="367"/>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ht="13.5" x14ac:dyDescent="0.15">
      <c r="B68" s="367"/>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ht="13.5" x14ac:dyDescent="0.15">
      <c r="B69" s="367"/>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ht="13.5" x14ac:dyDescent="0.15">
      <c r="B70" s="367"/>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7"/>
      <c r="G71" s="376"/>
      <c r="I71" s="379"/>
      <c r="J71" s="378"/>
      <c r="K71" s="378"/>
      <c r="L71" s="377"/>
      <c r="M71" s="378"/>
      <c r="N71" s="377"/>
      <c r="AM71" s="376"/>
      <c r="AN71" s="366" t="s">
        <v>614</v>
      </c>
    </row>
    <row r="72" spans="2:107" ht="13.5" x14ac:dyDescent="0.15">
      <c r="B72" s="367"/>
      <c r="G72" s="1288"/>
      <c r="H72" s="1288"/>
      <c r="I72" s="1288"/>
      <c r="J72" s="1288"/>
      <c r="K72" s="375"/>
      <c r="L72" s="375"/>
      <c r="M72" s="374"/>
      <c r="N72" s="374"/>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471</v>
      </c>
      <c r="BQ72" s="1287"/>
      <c r="BR72" s="1287"/>
      <c r="BS72" s="1287"/>
      <c r="BT72" s="1287"/>
      <c r="BU72" s="1287"/>
      <c r="BV72" s="1287"/>
      <c r="BW72" s="1287"/>
      <c r="BX72" s="1287" t="s">
        <v>472</v>
      </c>
      <c r="BY72" s="1287"/>
      <c r="BZ72" s="1287"/>
      <c r="CA72" s="1287"/>
      <c r="CB72" s="1287"/>
      <c r="CC72" s="1287"/>
      <c r="CD72" s="1287"/>
      <c r="CE72" s="1287"/>
      <c r="CF72" s="1287" t="s">
        <v>473</v>
      </c>
      <c r="CG72" s="1287"/>
      <c r="CH72" s="1287"/>
      <c r="CI72" s="1287"/>
      <c r="CJ72" s="1287"/>
      <c r="CK72" s="1287"/>
      <c r="CL72" s="1287"/>
      <c r="CM72" s="1287"/>
      <c r="CN72" s="1287" t="s">
        <v>474</v>
      </c>
      <c r="CO72" s="1287"/>
      <c r="CP72" s="1287"/>
      <c r="CQ72" s="1287"/>
      <c r="CR72" s="1287"/>
      <c r="CS72" s="1287"/>
      <c r="CT72" s="1287"/>
      <c r="CU72" s="1287"/>
      <c r="CV72" s="1287" t="s">
        <v>475</v>
      </c>
      <c r="CW72" s="1287"/>
      <c r="CX72" s="1287"/>
      <c r="CY72" s="1287"/>
      <c r="CZ72" s="1287"/>
      <c r="DA72" s="1287"/>
      <c r="DB72" s="1287"/>
      <c r="DC72" s="1287"/>
    </row>
    <row r="73" spans="2:107" ht="13.5" x14ac:dyDescent="0.15">
      <c r="B73" s="367"/>
      <c r="G73" s="1294"/>
      <c r="H73" s="1294"/>
      <c r="I73" s="1294"/>
      <c r="J73" s="1294"/>
      <c r="K73" s="1286"/>
      <c r="L73" s="1286"/>
      <c r="M73" s="1286"/>
      <c r="N73" s="1286"/>
      <c r="AM73" s="373"/>
      <c r="AN73" s="1285" t="s">
        <v>613</v>
      </c>
      <c r="AO73" s="1285"/>
      <c r="AP73" s="1285"/>
      <c r="AQ73" s="1285"/>
      <c r="AR73" s="1285"/>
      <c r="AS73" s="1285"/>
      <c r="AT73" s="1285"/>
      <c r="AU73" s="1285"/>
      <c r="AV73" s="1285"/>
      <c r="AW73" s="1285"/>
      <c r="AX73" s="1285"/>
      <c r="AY73" s="1285"/>
      <c r="AZ73" s="1285"/>
      <c r="BA73" s="1285"/>
      <c r="BB73" s="1285" t="s">
        <v>611</v>
      </c>
      <c r="BC73" s="1285"/>
      <c r="BD73" s="1285"/>
      <c r="BE73" s="1285"/>
      <c r="BF73" s="1285"/>
      <c r="BG73" s="1285"/>
      <c r="BH73" s="1285"/>
      <c r="BI73" s="1285"/>
      <c r="BJ73" s="1285"/>
      <c r="BK73" s="1285"/>
      <c r="BL73" s="1285"/>
      <c r="BM73" s="1285"/>
      <c r="BN73" s="1285"/>
      <c r="BO73" s="1285"/>
      <c r="BP73" s="1283">
        <v>37.6</v>
      </c>
      <c r="BQ73" s="1283"/>
      <c r="BR73" s="1283"/>
      <c r="BS73" s="1283"/>
      <c r="BT73" s="1283"/>
      <c r="BU73" s="1283"/>
      <c r="BV73" s="1283"/>
      <c r="BW73" s="1283"/>
      <c r="BX73" s="1283">
        <v>23.9</v>
      </c>
      <c r="BY73" s="1283"/>
      <c r="BZ73" s="1283"/>
      <c r="CA73" s="1283"/>
      <c r="CB73" s="1283"/>
      <c r="CC73" s="1283"/>
      <c r="CD73" s="1283"/>
      <c r="CE73" s="1283"/>
      <c r="CF73" s="1283">
        <v>15.2</v>
      </c>
      <c r="CG73" s="1283"/>
      <c r="CH73" s="1283"/>
      <c r="CI73" s="1283"/>
      <c r="CJ73" s="1283"/>
      <c r="CK73" s="1283"/>
      <c r="CL73" s="1283"/>
      <c r="CM73" s="1283"/>
      <c r="CN73" s="1283">
        <v>20</v>
      </c>
      <c r="CO73" s="1283"/>
      <c r="CP73" s="1283"/>
      <c r="CQ73" s="1283"/>
      <c r="CR73" s="1283"/>
      <c r="CS73" s="1283"/>
      <c r="CT73" s="1283"/>
      <c r="CU73" s="1283"/>
      <c r="CV73" s="1283">
        <v>12.9</v>
      </c>
      <c r="CW73" s="1283"/>
      <c r="CX73" s="1283"/>
      <c r="CY73" s="1283"/>
      <c r="CZ73" s="1283"/>
      <c r="DA73" s="1283"/>
      <c r="DB73" s="1283"/>
      <c r="DC73" s="1283"/>
    </row>
    <row r="74" spans="2:107" ht="13.5" x14ac:dyDescent="0.15">
      <c r="B74" s="367"/>
      <c r="G74" s="1294"/>
      <c r="H74" s="1294"/>
      <c r="I74" s="1294"/>
      <c r="J74" s="1294"/>
      <c r="K74" s="1286"/>
      <c r="L74" s="1286"/>
      <c r="M74" s="1286"/>
      <c r="N74" s="1286"/>
      <c r="AM74" s="37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x14ac:dyDescent="0.15">
      <c r="B75" s="367"/>
      <c r="G75" s="1294"/>
      <c r="H75" s="1294"/>
      <c r="I75" s="1288"/>
      <c r="J75" s="1288"/>
      <c r="K75" s="1289"/>
      <c r="L75" s="1289"/>
      <c r="M75" s="1289"/>
      <c r="N75" s="1289"/>
      <c r="AM75" s="373"/>
      <c r="AN75" s="1285"/>
      <c r="AO75" s="1285"/>
      <c r="AP75" s="1285"/>
      <c r="AQ75" s="1285"/>
      <c r="AR75" s="1285"/>
      <c r="AS75" s="1285"/>
      <c r="AT75" s="1285"/>
      <c r="AU75" s="1285"/>
      <c r="AV75" s="1285"/>
      <c r="AW75" s="1285"/>
      <c r="AX75" s="1285"/>
      <c r="AY75" s="1285"/>
      <c r="AZ75" s="1285"/>
      <c r="BA75" s="1285"/>
      <c r="BB75" s="1285" t="s">
        <v>610</v>
      </c>
      <c r="BC75" s="1285"/>
      <c r="BD75" s="1285"/>
      <c r="BE75" s="1285"/>
      <c r="BF75" s="1285"/>
      <c r="BG75" s="1285"/>
      <c r="BH75" s="1285"/>
      <c r="BI75" s="1285"/>
      <c r="BJ75" s="1285"/>
      <c r="BK75" s="1285"/>
      <c r="BL75" s="1285"/>
      <c r="BM75" s="1285"/>
      <c r="BN75" s="1285"/>
      <c r="BO75" s="1285"/>
      <c r="BP75" s="1283">
        <v>7</v>
      </c>
      <c r="BQ75" s="1283"/>
      <c r="BR75" s="1283"/>
      <c r="BS75" s="1283"/>
      <c r="BT75" s="1283"/>
      <c r="BU75" s="1283"/>
      <c r="BV75" s="1283"/>
      <c r="BW75" s="1283"/>
      <c r="BX75" s="1283">
        <v>7.2</v>
      </c>
      <c r="BY75" s="1283"/>
      <c r="BZ75" s="1283"/>
      <c r="CA75" s="1283"/>
      <c r="CB75" s="1283"/>
      <c r="CC75" s="1283"/>
      <c r="CD75" s="1283"/>
      <c r="CE75" s="1283"/>
      <c r="CF75" s="1283">
        <v>7.2</v>
      </c>
      <c r="CG75" s="1283"/>
      <c r="CH75" s="1283"/>
      <c r="CI75" s="1283"/>
      <c r="CJ75" s="1283"/>
      <c r="CK75" s="1283"/>
      <c r="CL75" s="1283"/>
      <c r="CM75" s="1283"/>
      <c r="CN75" s="1283">
        <v>7.6</v>
      </c>
      <c r="CO75" s="1283"/>
      <c r="CP75" s="1283"/>
      <c r="CQ75" s="1283"/>
      <c r="CR75" s="1283"/>
      <c r="CS75" s="1283"/>
      <c r="CT75" s="1283"/>
      <c r="CU75" s="1283"/>
      <c r="CV75" s="1283">
        <v>6.7</v>
      </c>
      <c r="CW75" s="1283"/>
      <c r="CX75" s="1283"/>
      <c r="CY75" s="1283"/>
      <c r="CZ75" s="1283"/>
      <c r="DA75" s="1283"/>
      <c r="DB75" s="1283"/>
      <c r="DC75" s="1283"/>
    </row>
    <row r="76" spans="2:107" ht="13.5" x14ac:dyDescent="0.15">
      <c r="B76" s="367"/>
      <c r="G76" s="1294"/>
      <c r="H76" s="1294"/>
      <c r="I76" s="1288"/>
      <c r="J76" s="1288"/>
      <c r="K76" s="1289"/>
      <c r="L76" s="1289"/>
      <c r="M76" s="1289"/>
      <c r="N76" s="1289"/>
      <c r="AM76" s="37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x14ac:dyDescent="0.15">
      <c r="B77" s="367"/>
      <c r="G77" s="1288"/>
      <c r="H77" s="1288"/>
      <c r="I77" s="1288"/>
      <c r="J77" s="1288"/>
      <c r="K77" s="1286"/>
      <c r="L77" s="1286"/>
      <c r="M77" s="1286"/>
      <c r="N77" s="1286"/>
      <c r="AN77" s="1287" t="s">
        <v>612</v>
      </c>
      <c r="AO77" s="1287"/>
      <c r="AP77" s="1287"/>
      <c r="AQ77" s="1287"/>
      <c r="AR77" s="1287"/>
      <c r="AS77" s="1287"/>
      <c r="AT77" s="1287"/>
      <c r="AU77" s="1287"/>
      <c r="AV77" s="1287"/>
      <c r="AW77" s="1287"/>
      <c r="AX77" s="1287"/>
      <c r="AY77" s="1287"/>
      <c r="AZ77" s="1287"/>
      <c r="BA77" s="1287"/>
      <c r="BB77" s="1285" t="s">
        <v>611</v>
      </c>
      <c r="BC77" s="1285"/>
      <c r="BD77" s="1285"/>
      <c r="BE77" s="1285"/>
      <c r="BF77" s="1285"/>
      <c r="BG77" s="1285"/>
      <c r="BH77" s="1285"/>
      <c r="BI77" s="1285"/>
      <c r="BJ77" s="1285"/>
      <c r="BK77" s="1285"/>
      <c r="BL77" s="1285"/>
      <c r="BM77" s="1285"/>
      <c r="BN77" s="1285"/>
      <c r="BO77" s="1285"/>
      <c r="BP77" s="1283">
        <v>37.6</v>
      </c>
      <c r="BQ77" s="1283"/>
      <c r="BR77" s="1283"/>
      <c r="BS77" s="1283"/>
      <c r="BT77" s="1283"/>
      <c r="BU77" s="1283"/>
      <c r="BV77" s="1283"/>
      <c r="BW77" s="1283"/>
      <c r="BX77" s="1283">
        <v>34</v>
      </c>
      <c r="BY77" s="1283"/>
      <c r="BZ77" s="1283"/>
      <c r="CA77" s="1283"/>
      <c r="CB77" s="1283"/>
      <c r="CC77" s="1283"/>
      <c r="CD77" s="1283"/>
      <c r="CE77" s="1283"/>
      <c r="CF77" s="1283">
        <v>33.9</v>
      </c>
      <c r="CG77" s="1283"/>
      <c r="CH77" s="1283"/>
      <c r="CI77" s="1283"/>
      <c r="CJ77" s="1283"/>
      <c r="CK77" s="1283"/>
      <c r="CL77" s="1283"/>
      <c r="CM77" s="1283"/>
      <c r="CN77" s="1283">
        <v>31.5</v>
      </c>
      <c r="CO77" s="1283"/>
      <c r="CP77" s="1283"/>
      <c r="CQ77" s="1283"/>
      <c r="CR77" s="1283"/>
      <c r="CS77" s="1283"/>
      <c r="CT77" s="1283"/>
      <c r="CU77" s="1283"/>
      <c r="CV77" s="1283">
        <v>23.4</v>
      </c>
      <c r="CW77" s="1283"/>
      <c r="CX77" s="1283"/>
      <c r="CY77" s="1283"/>
      <c r="CZ77" s="1283"/>
      <c r="DA77" s="1283"/>
      <c r="DB77" s="1283"/>
      <c r="DC77" s="1283"/>
    </row>
    <row r="78" spans="2:107" ht="13.5" x14ac:dyDescent="0.15">
      <c r="B78" s="367"/>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x14ac:dyDescent="0.15">
      <c r="B79" s="367"/>
      <c r="G79" s="1288"/>
      <c r="H79" s="1288"/>
      <c r="I79" s="1290"/>
      <c r="J79" s="1290"/>
      <c r="K79" s="1284"/>
      <c r="L79" s="1284"/>
      <c r="M79" s="1284"/>
      <c r="N79" s="1284"/>
      <c r="AN79" s="1287"/>
      <c r="AO79" s="1287"/>
      <c r="AP79" s="1287"/>
      <c r="AQ79" s="1287"/>
      <c r="AR79" s="1287"/>
      <c r="AS79" s="1287"/>
      <c r="AT79" s="1287"/>
      <c r="AU79" s="1287"/>
      <c r="AV79" s="1287"/>
      <c r="AW79" s="1287"/>
      <c r="AX79" s="1287"/>
      <c r="AY79" s="1287"/>
      <c r="AZ79" s="1287"/>
      <c r="BA79" s="1287"/>
      <c r="BB79" s="1285" t="s">
        <v>610</v>
      </c>
      <c r="BC79" s="1285"/>
      <c r="BD79" s="1285"/>
      <c r="BE79" s="1285"/>
      <c r="BF79" s="1285"/>
      <c r="BG79" s="1285"/>
      <c r="BH79" s="1285"/>
      <c r="BI79" s="1285"/>
      <c r="BJ79" s="1285"/>
      <c r="BK79" s="1285"/>
      <c r="BL79" s="1285"/>
      <c r="BM79" s="1285"/>
      <c r="BN79" s="1285"/>
      <c r="BO79" s="1285"/>
      <c r="BP79" s="1283">
        <v>6.1</v>
      </c>
      <c r="BQ79" s="1283"/>
      <c r="BR79" s="1283"/>
      <c r="BS79" s="1283"/>
      <c r="BT79" s="1283"/>
      <c r="BU79" s="1283"/>
      <c r="BV79" s="1283"/>
      <c r="BW79" s="1283"/>
      <c r="BX79" s="1283">
        <v>5.9</v>
      </c>
      <c r="BY79" s="1283"/>
      <c r="BZ79" s="1283"/>
      <c r="CA79" s="1283"/>
      <c r="CB79" s="1283"/>
      <c r="CC79" s="1283"/>
      <c r="CD79" s="1283"/>
      <c r="CE79" s="1283"/>
      <c r="CF79" s="1283">
        <v>5.7</v>
      </c>
      <c r="CG79" s="1283"/>
      <c r="CH79" s="1283"/>
      <c r="CI79" s="1283"/>
      <c r="CJ79" s="1283"/>
      <c r="CK79" s="1283"/>
      <c r="CL79" s="1283"/>
      <c r="CM79" s="1283"/>
      <c r="CN79" s="1283">
        <v>5.4</v>
      </c>
      <c r="CO79" s="1283"/>
      <c r="CP79" s="1283"/>
      <c r="CQ79" s="1283"/>
      <c r="CR79" s="1283"/>
      <c r="CS79" s="1283"/>
      <c r="CT79" s="1283"/>
      <c r="CU79" s="1283"/>
      <c r="CV79" s="1283">
        <v>5.2</v>
      </c>
      <c r="CW79" s="1283"/>
      <c r="CX79" s="1283"/>
      <c r="CY79" s="1283"/>
      <c r="CZ79" s="1283"/>
      <c r="DA79" s="1283"/>
      <c r="DB79" s="1283"/>
      <c r="DC79" s="1283"/>
    </row>
    <row r="80" spans="2:107" ht="13.5" x14ac:dyDescent="0.15">
      <c r="B80" s="367"/>
      <c r="G80" s="1288"/>
      <c r="H80" s="1288"/>
      <c r="I80" s="1290"/>
      <c r="J80" s="1290"/>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x14ac:dyDescent="0.15">
      <c r="B81" s="367"/>
    </row>
    <row r="82" spans="2:109" ht="17.25" x14ac:dyDescent="0.15">
      <c r="B82" s="367"/>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6"/>
      <c r="DE84" s="366"/>
    </row>
    <row r="85" spans="2:109" ht="13.5" x14ac:dyDescent="0.15">
      <c r="DD85" s="366"/>
      <c r="DE85" s="366"/>
    </row>
  </sheetData>
  <sheetProtection algorithmName="SHA-512" hashValue="vN768ki35INvsH8GLtKFLxK1rIqOlPfL/BA4IxLSOpXb/6++Ub6n0h1fo7uuwDYSXa+5k/XvUKIzH0MWw9nmSw==" saltValue="qrPVk/2pYG/dc+znmuaGX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67" zoomScale="80" zoomScaleNormal="80" zoomScaleSheetLayoutView="70" workbookViewId="0">
      <selection activeCell="P113" sqref="P113"/>
    </sheetView>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418</v>
      </c>
    </row>
  </sheetData>
  <sheetProtection algorithmName="SHA-512" hashValue="btM5etSNOofuh9ZAjUXLyMVPbsDteDTmjXmSADqAzysJzMPioFPtlQSvplbd8mbetxSWTu0r7HTl9NTgAJClxA==" saltValue="wkgwhbQwS+zycbDdmfTf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67" zoomScale="80" zoomScaleNormal="80" zoomScaleSheetLayoutView="55" workbookViewId="0">
      <selection activeCell="BN15" sqref="BN15"/>
    </sheetView>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418</v>
      </c>
    </row>
  </sheetData>
  <sheetProtection algorithmName="SHA-512" hashValue="Q7b/lHCjsmqYy665aye+ofBFJSBX2g8vh9b/MArzdo0bOEBdY8FUXFLBI61BNLa5MToEx/Hh7dVhFqZWCSfeOQ==" saltValue="h4YFMm1M+wkx+Dkbfhkd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468</v>
      </c>
      <c r="G2" s="148"/>
      <c r="H2" s="149"/>
    </row>
    <row r="3" spans="1:8" x14ac:dyDescent="0.15">
      <c r="A3" s="145" t="s">
        <v>461</v>
      </c>
      <c r="B3" s="150"/>
      <c r="C3" s="151"/>
      <c r="D3" s="152">
        <v>34644</v>
      </c>
      <c r="E3" s="153"/>
      <c r="F3" s="154">
        <v>48088</v>
      </c>
      <c r="G3" s="155"/>
      <c r="H3" s="156"/>
    </row>
    <row r="4" spans="1:8" x14ac:dyDescent="0.15">
      <c r="A4" s="157"/>
      <c r="B4" s="158"/>
      <c r="C4" s="159"/>
      <c r="D4" s="160">
        <v>17790</v>
      </c>
      <c r="E4" s="161"/>
      <c r="F4" s="162">
        <v>25183</v>
      </c>
      <c r="G4" s="163"/>
      <c r="H4" s="164"/>
    </row>
    <row r="5" spans="1:8" x14ac:dyDescent="0.15">
      <c r="A5" s="145" t="s">
        <v>463</v>
      </c>
      <c r="B5" s="150"/>
      <c r="C5" s="151"/>
      <c r="D5" s="152">
        <v>22263</v>
      </c>
      <c r="E5" s="153"/>
      <c r="F5" s="154">
        <v>46457</v>
      </c>
      <c r="G5" s="155"/>
      <c r="H5" s="156"/>
    </row>
    <row r="6" spans="1:8" x14ac:dyDescent="0.15">
      <c r="A6" s="157"/>
      <c r="B6" s="158"/>
      <c r="C6" s="159"/>
      <c r="D6" s="160">
        <v>13332</v>
      </c>
      <c r="E6" s="161"/>
      <c r="F6" s="162">
        <v>24020</v>
      </c>
      <c r="G6" s="163"/>
      <c r="H6" s="164"/>
    </row>
    <row r="7" spans="1:8" x14ac:dyDescent="0.15">
      <c r="A7" s="145" t="s">
        <v>464</v>
      </c>
      <c r="B7" s="150"/>
      <c r="C7" s="151"/>
      <c r="D7" s="152">
        <v>26952</v>
      </c>
      <c r="E7" s="153"/>
      <c r="F7" s="154">
        <v>51849</v>
      </c>
      <c r="G7" s="155"/>
      <c r="H7" s="156"/>
    </row>
    <row r="8" spans="1:8" x14ac:dyDescent="0.15">
      <c r="A8" s="157"/>
      <c r="B8" s="158"/>
      <c r="C8" s="159"/>
      <c r="D8" s="160">
        <v>18360</v>
      </c>
      <c r="E8" s="161"/>
      <c r="F8" s="162">
        <v>26326</v>
      </c>
      <c r="G8" s="163"/>
      <c r="H8" s="164"/>
    </row>
    <row r="9" spans="1:8" x14ac:dyDescent="0.15">
      <c r="A9" s="145" t="s">
        <v>465</v>
      </c>
      <c r="B9" s="150"/>
      <c r="C9" s="151"/>
      <c r="D9" s="152">
        <v>54782</v>
      </c>
      <c r="E9" s="153"/>
      <c r="F9" s="154">
        <v>52191</v>
      </c>
      <c r="G9" s="155"/>
      <c r="H9" s="156"/>
    </row>
    <row r="10" spans="1:8" x14ac:dyDescent="0.15">
      <c r="A10" s="157"/>
      <c r="B10" s="158"/>
      <c r="C10" s="159"/>
      <c r="D10" s="160">
        <v>44219</v>
      </c>
      <c r="E10" s="161"/>
      <c r="F10" s="162">
        <v>26807</v>
      </c>
      <c r="G10" s="163"/>
      <c r="H10" s="164"/>
    </row>
    <row r="11" spans="1:8" x14ac:dyDescent="0.15">
      <c r="A11" s="145" t="s">
        <v>466</v>
      </c>
      <c r="B11" s="150"/>
      <c r="C11" s="151"/>
      <c r="D11" s="152">
        <v>24047</v>
      </c>
      <c r="E11" s="153"/>
      <c r="F11" s="154">
        <v>48105</v>
      </c>
      <c r="G11" s="155"/>
      <c r="H11" s="156"/>
    </row>
    <row r="12" spans="1:8" x14ac:dyDescent="0.15">
      <c r="A12" s="157"/>
      <c r="B12" s="158"/>
      <c r="C12" s="165"/>
      <c r="D12" s="160">
        <v>16805</v>
      </c>
      <c r="E12" s="161"/>
      <c r="F12" s="162">
        <v>24072</v>
      </c>
      <c r="G12" s="163"/>
      <c r="H12" s="164"/>
    </row>
    <row r="13" spans="1:8" x14ac:dyDescent="0.15">
      <c r="A13" s="145"/>
      <c r="B13" s="150"/>
      <c r="C13" s="166"/>
      <c r="D13" s="167">
        <v>32538</v>
      </c>
      <c r="E13" s="168"/>
      <c r="F13" s="169">
        <v>49338</v>
      </c>
      <c r="G13" s="170"/>
      <c r="H13" s="156"/>
    </row>
    <row r="14" spans="1:8" x14ac:dyDescent="0.15">
      <c r="A14" s="157"/>
      <c r="B14" s="158"/>
      <c r="C14" s="159"/>
      <c r="D14" s="160">
        <v>22101</v>
      </c>
      <c r="E14" s="161"/>
      <c r="F14" s="162">
        <v>25282</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8.65</v>
      </c>
      <c r="C19" s="171">
        <f>ROUND(VALUE(SUBSTITUTE(実質収支比率等に係る経年分析!G$48,"▲","-")),2)</f>
        <v>8.5</v>
      </c>
      <c r="D19" s="171">
        <f>ROUND(VALUE(SUBSTITUTE(実質収支比率等に係る経年分析!H$48,"▲","-")),2)</f>
        <v>8.7100000000000009</v>
      </c>
      <c r="E19" s="171">
        <f>ROUND(VALUE(SUBSTITUTE(実質収支比率等に係る経年分析!I$48,"▲","-")),2)</f>
        <v>10.35</v>
      </c>
      <c r="F19" s="171">
        <f>ROUND(VALUE(SUBSTITUTE(実質収支比率等に係る経年分析!J$48,"▲","-")),2)</f>
        <v>17.09</v>
      </c>
    </row>
    <row r="20" spans="1:11" x14ac:dyDescent="0.15">
      <c r="A20" s="171" t="s">
        <v>57</v>
      </c>
      <c r="B20" s="171">
        <f>ROUND(VALUE(SUBSTITUTE(実質収支比率等に係る経年分析!F$47,"▲","-")),2)</f>
        <v>6.8</v>
      </c>
      <c r="C20" s="171">
        <f>ROUND(VALUE(SUBSTITUTE(実質収支比率等に係る経年分析!G$47,"▲","-")),2)</f>
        <v>10.39</v>
      </c>
      <c r="D20" s="171">
        <f>ROUND(VALUE(SUBSTITUTE(実質収支比率等に係る経年分析!H$47,"▲","-")),2)</f>
        <v>10.88</v>
      </c>
      <c r="E20" s="171">
        <f>ROUND(VALUE(SUBSTITUTE(実質収支比率等に係る経年分析!I$47,"▲","-")),2)</f>
        <v>10.01</v>
      </c>
      <c r="F20" s="171">
        <f>ROUND(VALUE(SUBSTITUTE(実質収支比率等に係る経年分析!J$47,"▲","-")),2)</f>
        <v>13.01</v>
      </c>
    </row>
    <row r="21" spans="1:11" x14ac:dyDescent="0.15">
      <c r="A21" s="171" t="s">
        <v>58</v>
      </c>
      <c r="B21" s="171">
        <f>IF(ISNUMBER(VALUE(SUBSTITUTE(実質収支比率等に係る経年分析!F$49,"▲","-"))),ROUND(VALUE(SUBSTITUTE(実質収支比率等に係る経年分析!F$49,"▲","-")),2),NA())</f>
        <v>0.9</v>
      </c>
      <c r="C21" s="171">
        <f>IF(ISNUMBER(VALUE(SUBSTITUTE(実質収支比率等に係る経年分析!G$49,"▲","-"))),ROUND(VALUE(SUBSTITUTE(実質収支比率等に係る経年分析!G$49,"▲","-")),2),NA())</f>
        <v>3.62</v>
      </c>
      <c r="D21" s="171">
        <f>IF(ISNUMBER(VALUE(SUBSTITUTE(実質収支比率等に係る経年分析!H$49,"▲","-"))),ROUND(VALUE(SUBSTITUTE(実質収支比率等に係る経年分析!H$49,"▲","-")),2),NA())</f>
        <v>0.94</v>
      </c>
      <c r="E21" s="171">
        <f>IF(ISNUMBER(VALUE(SUBSTITUTE(実質収支比率等に係る経年分析!I$49,"▲","-"))),ROUND(VALUE(SUBSTITUTE(実質収支比率等に係る経年分析!I$49,"▲","-")),2),NA())</f>
        <v>1.42</v>
      </c>
      <c r="F21" s="171">
        <f>IF(ISNUMBER(VALUE(SUBSTITUTE(実質収支比率等に係る経年分析!J$49,"▲","-"))),ROUND(VALUE(SUBSTITUTE(実質収支比率等に係る経年分析!J$49,"▲","-")),2),NA())</f>
        <v>10.87</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都市計画事業東越谷土地区画整理事業費特別会計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0.18</v>
      </c>
    </row>
    <row r="30" spans="1:11" x14ac:dyDescent="0.15">
      <c r="A30" s="172" t="str">
        <f>IF(連結実質赤字比率に係る赤字・黒字の構成分析!C$40="",NA(),連結実質赤字比率に係る赤字・黒字の構成分析!C$40)</f>
        <v>都市計画事業七左第一土地区画整理事業費特別会計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0.19</v>
      </c>
    </row>
    <row r="31" spans="1:11" x14ac:dyDescent="0.15">
      <c r="A31" s="172" t="str">
        <f>IF(連結実質赤字比率に係る赤字・黒字の構成分析!C$39="",NA(),連結実質赤字比率に係る赤字・黒字の構成分析!C$39)</f>
        <v>都市計画事業西大袋土地区画整理事業費特別会計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1.1599999999999999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1.55</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0.56000000000000005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8.7100000000000009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17.079999999999998</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7897</v>
      </c>
      <c r="E42" s="173"/>
      <c r="F42" s="173"/>
      <c r="G42" s="173">
        <f>'実質公債費比率（分子）の構造'!L$52</f>
        <v>7655</v>
      </c>
      <c r="H42" s="173"/>
      <c r="I42" s="173"/>
      <c r="J42" s="173">
        <f>'実質公債費比率（分子）の構造'!M$52</f>
        <v>7867</v>
      </c>
      <c r="K42" s="173"/>
      <c r="L42" s="173"/>
      <c r="M42" s="173">
        <f>'実質公債費比率（分子）の構造'!N$52</f>
        <v>7893</v>
      </c>
      <c r="N42" s="173"/>
      <c r="O42" s="173"/>
      <c r="P42" s="173">
        <f>'実質公債費比率（分子）の構造'!O$52</f>
        <v>7895</v>
      </c>
    </row>
    <row r="43" spans="1:16" x14ac:dyDescent="0.15">
      <c r="A43" s="173" t="s">
        <v>17</v>
      </c>
      <c r="B43" s="173">
        <f>'実質公債費比率（分子）の構造'!K$51</f>
        <v>0</v>
      </c>
      <c r="C43" s="173"/>
      <c r="D43" s="173"/>
      <c r="E43" s="173">
        <f>'実質公債費比率（分子）の構造'!L$51</f>
        <v>1</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66</v>
      </c>
      <c r="B44" s="173">
        <f>'実質公債費比率（分子）の構造'!K$50</f>
        <v>1099</v>
      </c>
      <c r="C44" s="173"/>
      <c r="D44" s="173"/>
      <c r="E44" s="173">
        <f>'実質公債費比率（分子）の構造'!L$50</f>
        <v>1584</v>
      </c>
      <c r="F44" s="173"/>
      <c r="G44" s="173"/>
      <c r="H44" s="173">
        <f>'実質公債費比率（分子）の構造'!M$50</f>
        <v>1353</v>
      </c>
      <c r="I44" s="173"/>
      <c r="J44" s="173"/>
      <c r="K44" s="173">
        <f>'実質公債費比率（分子）の構造'!N$50</f>
        <v>1346</v>
      </c>
      <c r="L44" s="173"/>
      <c r="M44" s="173"/>
      <c r="N44" s="173">
        <f>'実質公債費比率（分子）の構造'!O$50</f>
        <v>224</v>
      </c>
      <c r="O44" s="173"/>
      <c r="P44" s="173"/>
    </row>
    <row r="45" spans="1:16" x14ac:dyDescent="0.15">
      <c r="A45" s="173" t="s">
        <v>67</v>
      </c>
      <c r="B45" s="173">
        <f>'実質公債費比率（分子）の構造'!K$49</f>
        <v>128</v>
      </c>
      <c r="C45" s="173"/>
      <c r="D45" s="173"/>
      <c r="E45" s="173">
        <f>'実質公債費比率（分子）の構造'!L$49</f>
        <v>165</v>
      </c>
      <c r="F45" s="173"/>
      <c r="G45" s="173"/>
      <c r="H45" s="173">
        <f>'実質公債費比率（分子）の構造'!M$49</f>
        <v>186</v>
      </c>
      <c r="I45" s="173"/>
      <c r="J45" s="173"/>
      <c r="K45" s="173">
        <f>'実質公債費比率（分子）の構造'!N$49</f>
        <v>261</v>
      </c>
      <c r="L45" s="173"/>
      <c r="M45" s="173"/>
      <c r="N45" s="173">
        <f>'実質公債費比率（分子）の構造'!O$49</f>
        <v>277</v>
      </c>
      <c r="O45" s="173"/>
      <c r="P45" s="173"/>
    </row>
    <row r="46" spans="1:16" x14ac:dyDescent="0.15">
      <c r="A46" s="173" t="s">
        <v>68</v>
      </c>
      <c r="B46" s="173">
        <f>'実質公債費比率（分子）の構造'!K$48</f>
        <v>2407</v>
      </c>
      <c r="C46" s="173"/>
      <c r="D46" s="173"/>
      <c r="E46" s="173">
        <f>'実質公債費比率（分子）の構造'!L$48</f>
        <v>2352</v>
      </c>
      <c r="F46" s="173"/>
      <c r="G46" s="173"/>
      <c r="H46" s="173">
        <f>'実質公債費比率（分子）の構造'!M$48</f>
        <v>2223</v>
      </c>
      <c r="I46" s="173"/>
      <c r="J46" s="173"/>
      <c r="K46" s="173">
        <f>'実質公債費比率（分子）の構造'!N$48</f>
        <v>2343</v>
      </c>
      <c r="L46" s="173"/>
      <c r="M46" s="173"/>
      <c r="N46" s="173">
        <f>'実質公債費比率（分子）の構造'!O$48</f>
        <v>2139</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7657</v>
      </c>
      <c r="C49" s="173"/>
      <c r="D49" s="173"/>
      <c r="E49" s="173">
        <f>'実質公債費比率（分子）の構造'!L$45</f>
        <v>7734</v>
      </c>
      <c r="F49" s="173"/>
      <c r="G49" s="173"/>
      <c r="H49" s="173">
        <f>'実質公債費比率（分子）の構造'!M$45</f>
        <v>8169</v>
      </c>
      <c r="I49" s="173"/>
      <c r="J49" s="173"/>
      <c r="K49" s="173">
        <f>'実質公債費比率（分子）の構造'!N$45</f>
        <v>8247</v>
      </c>
      <c r="L49" s="173"/>
      <c r="M49" s="173"/>
      <c r="N49" s="173">
        <f>'実質公債費比率（分子）の構造'!O$45</f>
        <v>8319</v>
      </c>
      <c r="O49" s="173"/>
      <c r="P49" s="173"/>
    </row>
    <row r="50" spans="1:16" x14ac:dyDescent="0.15">
      <c r="A50" s="173" t="s">
        <v>72</v>
      </c>
      <c r="B50" s="173" t="e">
        <f>NA()</f>
        <v>#N/A</v>
      </c>
      <c r="C50" s="173">
        <f>IF(ISNUMBER('実質公債費比率（分子）の構造'!K$53),'実質公債費比率（分子）の構造'!K$53,NA())</f>
        <v>3394</v>
      </c>
      <c r="D50" s="173" t="e">
        <f>NA()</f>
        <v>#N/A</v>
      </c>
      <c r="E50" s="173" t="e">
        <f>NA()</f>
        <v>#N/A</v>
      </c>
      <c r="F50" s="173">
        <f>IF(ISNUMBER('実質公債費比率（分子）の構造'!L$53),'実質公債費比率（分子）の構造'!L$53,NA())</f>
        <v>4181</v>
      </c>
      <c r="G50" s="173" t="e">
        <f>NA()</f>
        <v>#N/A</v>
      </c>
      <c r="H50" s="173" t="e">
        <f>NA()</f>
        <v>#N/A</v>
      </c>
      <c r="I50" s="173">
        <f>IF(ISNUMBER('実質公債費比率（分子）の構造'!M$53),'実質公債費比率（分子）の構造'!M$53,NA())</f>
        <v>4064</v>
      </c>
      <c r="J50" s="173" t="e">
        <f>NA()</f>
        <v>#N/A</v>
      </c>
      <c r="K50" s="173" t="e">
        <f>NA()</f>
        <v>#N/A</v>
      </c>
      <c r="L50" s="173">
        <f>IF(ISNUMBER('実質公債費比率（分子）の構造'!N$53),'実質公債費比率（分子）の構造'!N$53,NA())</f>
        <v>4304</v>
      </c>
      <c r="M50" s="173" t="e">
        <f>NA()</f>
        <v>#N/A</v>
      </c>
      <c r="N50" s="173" t="e">
        <f>NA()</f>
        <v>#N/A</v>
      </c>
      <c r="O50" s="173">
        <f>IF(ISNUMBER('実質公債費比率（分子）の構造'!O$53),'実質公債費比率（分子）の構造'!O$53,NA())</f>
        <v>3065</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42</v>
      </c>
      <c r="B56" s="172"/>
      <c r="C56" s="172"/>
      <c r="D56" s="172">
        <f>'将来負担比率（分子）の構造'!I$52</f>
        <v>76077</v>
      </c>
      <c r="E56" s="172"/>
      <c r="F56" s="172"/>
      <c r="G56" s="172">
        <f>'将来負担比率（分子）の構造'!J$52</f>
        <v>75605</v>
      </c>
      <c r="H56" s="172"/>
      <c r="I56" s="172"/>
      <c r="J56" s="172">
        <f>'将来負担比率（分子）の構造'!K$52</f>
        <v>75076</v>
      </c>
      <c r="K56" s="172"/>
      <c r="L56" s="172"/>
      <c r="M56" s="172">
        <f>'将来負担比率（分子）の構造'!L$52</f>
        <v>76016</v>
      </c>
      <c r="N56" s="172"/>
      <c r="O56" s="172"/>
      <c r="P56" s="172">
        <f>'将来負担比率（分子）の構造'!M$52</f>
        <v>75794</v>
      </c>
    </row>
    <row r="57" spans="1:16" x14ac:dyDescent="0.15">
      <c r="A57" s="172" t="s">
        <v>41</v>
      </c>
      <c r="B57" s="172"/>
      <c r="C57" s="172"/>
      <c r="D57" s="172">
        <f>'将来負担比率（分子）の構造'!I$51</f>
        <v>12979</v>
      </c>
      <c r="E57" s="172"/>
      <c r="F57" s="172"/>
      <c r="G57" s="172">
        <f>'将来負担比率（分子）の構造'!J$51</f>
        <v>11946</v>
      </c>
      <c r="H57" s="172"/>
      <c r="I57" s="172"/>
      <c r="J57" s="172">
        <f>'将来負担比率（分子）の構造'!K$51</f>
        <v>12151</v>
      </c>
      <c r="K57" s="172"/>
      <c r="L57" s="172"/>
      <c r="M57" s="172">
        <f>'将来負担比率（分子）の構造'!L$51</f>
        <v>11695</v>
      </c>
      <c r="N57" s="172"/>
      <c r="O57" s="172"/>
      <c r="P57" s="172">
        <f>'将来負担比率（分子）の構造'!M$51</f>
        <v>12085</v>
      </c>
    </row>
    <row r="58" spans="1:16" x14ac:dyDescent="0.15">
      <c r="A58" s="172" t="s">
        <v>40</v>
      </c>
      <c r="B58" s="172"/>
      <c r="C58" s="172"/>
      <c r="D58" s="172">
        <f>'将来負担比率（分子）の構造'!I$50</f>
        <v>10342</v>
      </c>
      <c r="E58" s="172"/>
      <c r="F58" s="172"/>
      <c r="G58" s="172">
        <f>'将来負担比率（分子）の構造'!J$50</f>
        <v>12860</v>
      </c>
      <c r="H58" s="172"/>
      <c r="I58" s="172"/>
      <c r="J58" s="172">
        <f>'将来負担比率（分子）の構造'!K$50</f>
        <v>13475</v>
      </c>
      <c r="K58" s="172"/>
      <c r="L58" s="172"/>
      <c r="M58" s="172">
        <f>'将来負担比率（分子）の構造'!L$50</f>
        <v>11779</v>
      </c>
      <c r="N58" s="172"/>
      <c r="O58" s="172"/>
      <c r="P58" s="172">
        <f>'将来負担比率（分子）の構造'!M$50</f>
        <v>15342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6156</v>
      </c>
      <c r="C61" s="172"/>
      <c r="D61" s="172"/>
      <c r="E61" s="172">
        <f>'将来負担比率（分子）の構造'!J$46</f>
        <v>6024</v>
      </c>
      <c r="F61" s="172"/>
      <c r="G61" s="172"/>
      <c r="H61" s="172">
        <f>'将来負担比率（分子）の構造'!K$46</f>
        <v>5665</v>
      </c>
      <c r="I61" s="172"/>
      <c r="J61" s="172"/>
      <c r="K61" s="172">
        <f>'将来負担比率（分子）の構造'!L$46</f>
        <v>5580</v>
      </c>
      <c r="L61" s="172"/>
      <c r="M61" s="172"/>
      <c r="N61" s="172">
        <f>'将来負担比率（分子）の構造'!M$46</f>
        <v>4879</v>
      </c>
      <c r="O61" s="172"/>
      <c r="P61" s="172"/>
    </row>
    <row r="62" spans="1:16" x14ac:dyDescent="0.15">
      <c r="A62" s="172" t="s">
        <v>34</v>
      </c>
      <c r="B62" s="172">
        <f>'将来負担比率（分子）の構造'!I$45</f>
        <v>3528</v>
      </c>
      <c r="C62" s="172"/>
      <c r="D62" s="172"/>
      <c r="E62" s="172">
        <f>'将来負担比率（分子）の構造'!J$45</f>
        <v>2634</v>
      </c>
      <c r="F62" s="172"/>
      <c r="G62" s="172"/>
      <c r="H62" s="172">
        <f>'将来負担比率（分子）の構造'!K$45</f>
        <v>2300</v>
      </c>
      <c r="I62" s="172"/>
      <c r="J62" s="172"/>
      <c r="K62" s="172">
        <f>'将来負担比率（分子）の構造'!L$45</f>
        <v>1448</v>
      </c>
      <c r="L62" s="172"/>
      <c r="M62" s="172"/>
      <c r="N62" s="172">
        <f>'将来負担比率（分子）の構造'!M$45</f>
        <v>997</v>
      </c>
      <c r="O62" s="172"/>
      <c r="P62" s="172"/>
    </row>
    <row r="63" spans="1:16" x14ac:dyDescent="0.15">
      <c r="A63" s="172" t="s">
        <v>33</v>
      </c>
      <c r="B63" s="172">
        <f>'将来負担比率（分子）の構造'!I$44</f>
        <v>2618</v>
      </c>
      <c r="C63" s="172"/>
      <c r="D63" s="172"/>
      <c r="E63" s="172">
        <f>'将来負担比率（分子）の構造'!J$44</f>
        <v>2268</v>
      </c>
      <c r="F63" s="172"/>
      <c r="G63" s="172"/>
      <c r="H63" s="172">
        <f>'将来負担比率（分子）の構造'!K$44</f>
        <v>2267</v>
      </c>
      <c r="I63" s="172"/>
      <c r="J63" s="172"/>
      <c r="K63" s="172">
        <f>'将来負担比率（分子）の構造'!L$44</f>
        <v>2321</v>
      </c>
      <c r="L63" s="172"/>
      <c r="M63" s="172"/>
      <c r="N63" s="172">
        <f>'将来負担比率（分子）の構造'!M$44</f>
        <v>2315</v>
      </c>
      <c r="O63" s="172"/>
      <c r="P63" s="172"/>
    </row>
    <row r="64" spans="1:16" x14ac:dyDescent="0.15">
      <c r="A64" s="172" t="s">
        <v>32</v>
      </c>
      <c r="B64" s="172">
        <f>'将来負担比率（分子）の構造'!I$43</f>
        <v>22145</v>
      </c>
      <c r="C64" s="172"/>
      <c r="D64" s="172"/>
      <c r="E64" s="172">
        <f>'将来負担比率（分子）の構造'!J$43</f>
        <v>19854</v>
      </c>
      <c r="F64" s="172"/>
      <c r="G64" s="172"/>
      <c r="H64" s="172">
        <f>'将来負担比率（分子）の構造'!K$43</f>
        <v>18053</v>
      </c>
      <c r="I64" s="172"/>
      <c r="J64" s="172"/>
      <c r="K64" s="172">
        <f>'将来負担比率（分子）の構造'!L$43</f>
        <v>16704</v>
      </c>
      <c r="L64" s="172"/>
      <c r="M64" s="172"/>
      <c r="N64" s="172">
        <f>'将来負担比率（分子）の構造'!M$43</f>
        <v>16216</v>
      </c>
      <c r="O64" s="172"/>
      <c r="P64" s="172"/>
    </row>
    <row r="65" spans="1:16" x14ac:dyDescent="0.15">
      <c r="A65" s="172" t="s">
        <v>31</v>
      </c>
      <c r="B65" s="172">
        <f>'将来負担比率（分子）の構造'!I$42</f>
        <v>6163</v>
      </c>
      <c r="C65" s="172"/>
      <c r="D65" s="172"/>
      <c r="E65" s="172">
        <f>'将来負担比率（分子）の構造'!J$42</f>
        <v>4508</v>
      </c>
      <c r="F65" s="172"/>
      <c r="G65" s="172"/>
      <c r="H65" s="172">
        <f>'将来負担比率（分子）の構造'!K$42</f>
        <v>3086</v>
      </c>
      <c r="I65" s="172"/>
      <c r="J65" s="172"/>
      <c r="K65" s="172">
        <f>'将来負担比率（分子）の構造'!L$42</f>
        <v>1792</v>
      </c>
      <c r="L65" s="172"/>
      <c r="M65" s="172"/>
      <c r="N65" s="172">
        <f>'将来負担比率（分子）の構造'!M$42</f>
        <v>1495</v>
      </c>
      <c r="O65" s="172"/>
      <c r="P65" s="172"/>
    </row>
    <row r="66" spans="1:16" x14ac:dyDescent="0.15">
      <c r="A66" s="172" t="s">
        <v>30</v>
      </c>
      <c r="B66" s="172">
        <f>'将来負担比率（分子）の構造'!I$41</f>
        <v>78728</v>
      </c>
      <c r="C66" s="172"/>
      <c r="D66" s="172"/>
      <c r="E66" s="172">
        <f>'将来負担比率（分子）の構造'!J$41</f>
        <v>77969</v>
      </c>
      <c r="F66" s="172"/>
      <c r="G66" s="172"/>
      <c r="H66" s="172">
        <f>'将来負担比率（分子）の構造'!K$41</f>
        <v>77626</v>
      </c>
      <c r="I66" s="172"/>
      <c r="J66" s="172"/>
      <c r="K66" s="172">
        <f>'将来負担比率（分子）の構造'!L$41</f>
        <v>82996</v>
      </c>
      <c r="L66" s="172"/>
      <c r="M66" s="172"/>
      <c r="N66" s="172">
        <f>'将来負担比率（分子）の構造'!M$41</f>
        <v>85101</v>
      </c>
      <c r="O66" s="172"/>
      <c r="P66" s="172"/>
    </row>
    <row r="67" spans="1:16" x14ac:dyDescent="0.15">
      <c r="A67" s="172" t="s">
        <v>76</v>
      </c>
      <c r="B67" s="172" t="e">
        <f>NA()</f>
        <v>#N/A</v>
      </c>
      <c r="C67" s="172">
        <f>IF(ISNUMBER('将来負担比率（分子）の構造'!I$53), IF('将来負担比率（分子）の構造'!I$53 &lt; 0, 0, '将来負担比率（分子）の構造'!I$53), NA())</f>
        <v>19940</v>
      </c>
      <c r="D67" s="172" t="e">
        <f>NA()</f>
        <v>#N/A</v>
      </c>
      <c r="E67" s="172" t="e">
        <f>NA()</f>
        <v>#N/A</v>
      </c>
      <c r="F67" s="172">
        <f>IF(ISNUMBER('将来負担比率（分子）の構造'!J$53), IF('将来負担比率（分子）の構造'!J$53 &lt; 0, 0, '将来負担比率（分子）の構造'!J$53), NA())</f>
        <v>12847</v>
      </c>
      <c r="G67" s="172" t="e">
        <f>NA()</f>
        <v>#N/A</v>
      </c>
      <c r="H67" s="172" t="e">
        <f>NA()</f>
        <v>#N/A</v>
      </c>
      <c r="I67" s="172">
        <f>IF(ISNUMBER('将来負担比率（分子）の構造'!K$53), IF('将来負担比率（分子）の構造'!K$53 &lt; 0, 0, '将来負担比率（分子）の構造'!K$53), NA())</f>
        <v>8295</v>
      </c>
      <c r="J67" s="172" t="e">
        <f>NA()</f>
        <v>#N/A</v>
      </c>
      <c r="K67" s="172" t="e">
        <f>NA()</f>
        <v>#N/A</v>
      </c>
      <c r="L67" s="172">
        <f>IF(ISNUMBER('将来負担比率（分子）の構造'!L$53), IF('将来負担比率（分子）の構造'!L$53 &lt; 0, 0, '将来負担比率（分子）の構造'!L$53), NA())</f>
        <v>11351</v>
      </c>
      <c r="M67" s="172" t="e">
        <f>NA()</f>
        <v>#N/A</v>
      </c>
      <c r="N67" s="172" t="e">
        <f>NA()</f>
        <v>#N/A</v>
      </c>
      <c r="O67" s="172">
        <f>IF(ISNUMBER('将来負担比率（分子）の構造'!M$53), IF('将来負担比率（分子）の構造'!M$53 &lt; 0, 0, '将来負担比率（分子）の構造'!M$53), NA())</f>
        <v>7782</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6609</v>
      </c>
      <c r="C72" s="176">
        <f>基金残高に係る経年分析!G55</f>
        <v>6292</v>
      </c>
      <c r="D72" s="176">
        <f>基金残高に係る経年分析!H55</f>
        <v>8656</v>
      </c>
    </row>
    <row r="73" spans="1:16" x14ac:dyDescent="0.15">
      <c r="A73" s="175" t="s">
        <v>79</v>
      </c>
      <c r="B73" s="176" t="str">
        <f>基金残高に係る経年分析!F56</f>
        <v>-</v>
      </c>
      <c r="C73" s="176" t="str">
        <f>基金残高に係る経年分析!G56</f>
        <v>-</v>
      </c>
      <c r="D73" s="176" t="str">
        <f>基金残高に係る経年分析!H56</f>
        <v>-</v>
      </c>
    </row>
    <row r="74" spans="1:16" x14ac:dyDescent="0.15">
      <c r="A74" s="175" t="s">
        <v>80</v>
      </c>
      <c r="B74" s="176">
        <f>基金残高に係る経年分析!F57</f>
        <v>3522</v>
      </c>
      <c r="C74" s="176">
        <f>基金残高に係る経年分析!G57</f>
        <v>2774</v>
      </c>
      <c r="D74" s="176">
        <f>基金残高に係る経年分析!H57</f>
        <v>3404</v>
      </c>
    </row>
  </sheetData>
  <sheetProtection algorithmName="SHA-512" hashValue="RmiR9EaEgw81lgwT0mMPgS4moP4hQIeO7d32GGGjUAvN5w0q2UYN3NR2wHMsYWXY/ETVkGOeqtXQTQHRJyLvMQ==" saltValue="p0OrVIsyzY+1BagJE1X4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越谷市役所</cp:lastModifiedBy>
  <cp:lastPrinted>2023-03-10T08:17:34Z</cp:lastPrinted>
  <dcterms:created xsi:type="dcterms:W3CDTF">2023-02-20T04:27:48Z</dcterms:created>
  <dcterms:modified xsi:type="dcterms:W3CDTF">2023-10-10T01:12:24Z</dcterms:modified>
  <cp:category/>
</cp:coreProperties>
</file>