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1財政分\"/>
    </mc:Choice>
  </mc:AlternateContent>
  <xr:revisionPtr revIDLastSave="0" documentId="13_ncr:1_{61AD5DB0-140E-4620-9EB2-F04343D50F3C}" xr6:coauthVersionLast="36" xr6:coauthVersionMax="36" xr10:uidLastSave="{00000000-0000-0000-0000-000000000000}"/>
  <bookViews>
    <workbookView xWindow="-20" yWindow="-20" windowWidth="10250" windowHeight="7980" tabRatio="350" xr2:uid="{00000000-000D-0000-FFFF-FFFF00000000}"/>
  </bookViews>
  <sheets>
    <sheet name="（１）決算の状況" sheetId="1" r:id="rId1"/>
    <sheet name="（２）運営の状況" sheetId="2" state="hidden" r:id="rId2"/>
  </sheets>
  <definedNames>
    <definedName name="_xlnm.Print_Area" localSheetId="0">'（１）決算の状況'!$A$1:$L$26</definedName>
  </definedNames>
  <calcPr calcId="191029"/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<sst xmlns="http://schemas.openxmlformats.org/spreadsheetml/2006/main" count="77" uniqueCount="53">
  <si>
    <t>　（２）　運営の状況</t>
    <rPh sb="5" eb="7">
      <t>ウンエイ</t>
    </rPh>
    <rPh sb="8" eb="10">
      <t>ジョウキョウ</t>
    </rPh>
    <phoneticPr fontId="4"/>
  </si>
  <si>
    <t>（単位：千円）</t>
    <rPh sb="1" eb="3">
      <t>タンイ</t>
    </rPh>
    <rPh sb="4" eb="6">
      <t>センエン</t>
    </rPh>
    <phoneticPr fontId="4"/>
  </si>
  <si>
    <t>川口市</t>
    <rPh sb="0" eb="3">
      <t>カワ</t>
    </rPh>
    <phoneticPr fontId="4"/>
  </si>
  <si>
    <t>行田市</t>
    <rPh sb="0" eb="3">
      <t>ギョ</t>
    </rPh>
    <phoneticPr fontId="4"/>
  </si>
  <si>
    <t>所沢市</t>
    <rPh sb="0" eb="3">
      <t>トコ</t>
    </rPh>
    <phoneticPr fontId="4"/>
  </si>
  <si>
    <t>草加市</t>
    <rPh sb="0" eb="3">
      <t>ソウ</t>
    </rPh>
    <phoneticPr fontId="4"/>
  </si>
  <si>
    <t>戸田市</t>
    <rPh sb="0" eb="3">
      <t>トダ</t>
    </rPh>
    <phoneticPr fontId="4"/>
  </si>
  <si>
    <t>市計</t>
    <rPh sb="0" eb="1">
      <t>シ</t>
    </rPh>
    <rPh sb="1" eb="2">
      <t>ケイ</t>
    </rPh>
    <phoneticPr fontId="4"/>
  </si>
  <si>
    <t>合計</t>
    <rPh sb="0" eb="2">
      <t>ゴウケイ</t>
    </rPh>
    <phoneticPr fontId="4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</si>
  <si>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4"/>
  </si>
  <si>
    <t>　</t>
    <phoneticPr fontId="4"/>
  </si>
  <si>
    <t>歳入歳出　差　　引</t>
    <rPh sb="0" eb="2">
      <t>サイニュウ</t>
    </rPh>
    <rPh sb="2" eb="4">
      <t>サイシュツ</t>
    </rPh>
    <rPh sb="5" eb="9">
      <t>サシヒキ</t>
    </rPh>
    <phoneticPr fontId="4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</si>
  <si>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4"/>
  </si>
  <si>
    <t>歳　　入</t>
    <rPh sb="0" eb="4">
      <t>サイニュウ</t>
    </rPh>
    <phoneticPr fontId="4"/>
  </si>
  <si>
    <t>歳　　出</t>
    <rPh sb="0" eb="4">
      <t>サイシュツ</t>
    </rPh>
    <phoneticPr fontId="4"/>
  </si>
  <si>
    <t>市計</t>
    <rPh sb="0" eb="1">
      <t>シ</t>
    </rPh>
    <rPh sb="1" eb="2">
      <t>ケイ</t>
    </rPh>
    <phoneticPr fontId="4"/>
  </si>
  <si>
    <t>(</t>
    <phoneticPr fontId="4"/>
  </si>
  <si>
    <t>)</t>
    <phoneticPr fontId="4"/>
  </si>
  <si>
    <t>市 町 村 名</t>
    <rPh sb="0" eb="5">
      <t>シチョウソン</t>
    </rPh>
    <rPh sb="6" eb="7">
      <t>メイ</t>
    </rPh>
    <phoneticPr fontId="4"/>
  </si>
  <si>
    <t>一般加入者</t>
    <rPh sb="0" eb="2">
      <t>イッパン</t>
    </rPh>
    <rPh sb="2" eb="5">
      <t>カニュウシャ</t>
    </rPh>
    <phoneticPr fontId="4"/>
  </si>
  <si>
    <t>児童生徒</t>
    <rPh sb="0" eb="2">
      <t>ジドウ</t>
    </rPh>
    <rPh sb="2" eb="4">
      <t>セイト</t>
    </rPh>
    <phoneticPr fontId="4"/>
  </si>
  <si>
    <t>職 員 数</t>
    <rPh sb="0" eb="5">
      <t>ショクインスウ</t>
    </rPh>
    <phoneticPr fontId="4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</si>
  <si>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4"/>
  </si>
  <si>
    <t>加　入　者　数</t>
    <rPh sb="0" eb="5">
      <t>カニュウシャ</t>
    </rPh>
    <rPh sb="6" eb="7">
      <t>スウ</t>
    </rPh>
    <phoneticPr fontId="4"/>
  </si>
  <si>
    <t>（人）</t>
    <rPh sb="1" eb="2">
      <t>ニン</t>
    </rPh>
    <phoneticPr fontId="4"/>
  </si>
  <si>
    <t>（円）</t>
    <rPh sb="1" eb="2">
      <t>エン</t>
    </rPh>
    <phoneticPr fontId="4"/>
  </si>
  <si>
    <t>S42. 6. 1</t>
    <phoneticPr fontId="4"/>
  </si>
  <si>
    <t>S41. 4. 1</t>
    <phoneticPr fontId="4"/>
  </si>
  <si>
    <t xml:space="preserve"> </t>
    <phoneticPr fontId="4"/>
  </si>
  <si>
    <t>S44. 4. 1</t>
    <phoneticPr fontId="4"/>
  </si>
  <si>
    <t>S50. 7. 1</t>
    <phoneticPr fontId="4"/>
  </si>
  <si>
    <t>S49. 4. 1</t>
    <phoneticPr fontId="4"/>
  </si>
  <si>
    <t>再 差 引</t>
    <rPh sb="0" eb="1">
      <t>サイ</t>
    </rPh>
    <rPh sb="2" eb="5">
      <t>サシヒキ</t>
    </rPh>
    <phoneticPr fontId="4"/>
  </si>
  <si>
    <t>未払金</t>
    <rPh sb="0" eb="3">
      <t>ミハライキン</t>
    </rPh>
    <phoneticPr fontId="4"/>
  </si>
  <si>
    <t>D</t>
    <phoneticPr fontId="4"/>
  </si>
  <si>
    <t>（うち兼務）</t>
    <rPh sb="3" eb="5">
      <t>ケンム</t>
    </rPh>
    <phoneticPr fontId="4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</si>
  <si>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4"/>
  </si>
  <si>
    <t>B</t>
    <phoneticPr fontId="4"/>
  </si>
  <si>
    <t>C</t>
    <phoneticPr fontId="4"/>
  </si>
  <si>
    <t>E</t>
    <phoneticPr fontId="4"/>
  </si>
  <si>
    <t>実施時期</t>
    <rPh sb="0" eb="2">
      <t>ジッシ</t>
    </rPh>
    <rPh sb="2" eb="4">
      <t>ジキ</t>
    </rPh>
    <phoneticPr fontId="4"/>
  </si>
  <si>
    <t>埼玉県市町村総合事務組合</t>
    <phoneticPr fontId="4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</si>
  <si>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4"/>
  </si>
  <si>
    <t>うち
共済
見舞金</t>
    <rPh sb="3" eb="5">
      <t>キョウサイ</t>
    </rPh>
    <rPh sb="6" eb="9">
      <t>ミマイキン</t>
    </rPh>
    <phoneticPr fontId="4"/>
  </si>
  <si>
    <t>うち    普通
会計
繰入金</t>
    <rPh sb="6" eb="8">
      <t>フツウ</t>
    </rPh>
    <rPh sb="9" eb="11">
      <t>カイケイ</t>
    </rPh>
    <rPh sb="12" eb="15">
      <t>クリイレキン</t>
    </rPh>
    <phoneticPr fontId="4"/>
  </si>
  <si>
    <t>うち　　　　　共済
掛金</t>
    <rPh sb="7" eb="9">
      <t>キョウサイ</t>
    </rPh>
    <rPh sb="10" eb="11">
      <t>カケキン</t>
    </rPh>
    <rPh sb="11" eb="12">
      <t>キン</t>
    </rPh>
    <phoneticPr fontId="4"/>
  </si>
  <si>
    <t>※埼玉県市町村総合事務組合は、平成１８年１０月に埼玉県市町村交通災害共済組合、埼玉県市町村消防災害補償</t>
    <phoneticPr fontId="4"/>
  </si>
  <si>
    <t>　組合及び埼玉県市町村職員退職手当組合が合併し設立された。</t>
    <rPh sb="20" eb="22">
      <t>ガッペイ</t>
    </rPh>
    <rPh sb="23" eb="25">
      <t>セツリツ</t>
    </rPh>
    <phoneticPr fontId="4"/>
  </si>
  <si>
    <t>B+A-C-D-E</t>
    <phoneticPr fontId="4"/>
  </si>
  <si>
    <t>S52. 4. 1</t>
    <phoneticPr fontId="4"/>
  </si>
  <si>
    <t>22年度末</t>
    <rPh sb="2" eb="5">
      <t>ネンドマツ</t>
    </rPh>
    <phoneticPr fontId="4"/>
  </si>
  <si>
    <t>23年度末</t>
    <rPh sb="2" eb="5">
      <t>ネンドマツ</t>
    </rPh>
    <phoneticPr fontId="4"/>
  </si>
  <si>
    <t>団　体　名</t>
    <rPh sb="0" eb="1">
      <t>ダン</t>
    </rPh>
    <rPh sb="2" eb="3">
      <t>カラダ</t>
    </rPh>
    <rPh sb="4" eb="5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</si>
</sst>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177" fontId="6" fillId="0" borderId="4" xfId="0" applyNumberFormat="1" applyFont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57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291352</xdr:colOff>
      <xdr:row>51</xdr:row>
      <xdr:rowOff>44823</xdr:rowOff>
    </xdr:from>
    <xdr:ext cx="3262432" cy="35907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36058" y="13906499"/>
          <a:ext cx="3262432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このページは白紙のページです。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zoomScaleNormal="100" zoomScaleSheetLayoutView="100" zoomScalePageLayoutView="40" workbookViewId="0"/>
  </sheetViews>
  <sheetFormatPr defaultColWidth="9" defaultRowHeight="13"/>
  <cols>
    <col min="1" max="1" width="9.453125" style="1" customWidth="1"/>
    <col min="2" max="4" width="8.6328125" style="1" customWidth="1"/>
    <col min="5" max="12" width="8.6328125" style="37" customWidth="1"/>
    <col min="13" max="16384" width="9" style="1"/>
  </cols>
  <sheetData>
    <row r="1" spans="1:12" ht="12.75" customHeight="1"/>
    <row r="2" spans="1:12" ht="12.75" customHeight="1">
      <c r="L2" s="47" t="s">
        <v>1</v>
      </c>
    </row>
    <row r="3" spans="1:12" s="19" customFormat="1" ht="23.25" customHeight="1">
      <c r="A3" s="72"/>
      <c r="B3" s="18" t="s">
        <v>10</v>
      </c>
      <c r="C3" s="35"/>
      <c r="D3" s="35"/>
      <c r="E3" s="38" t="s">
        <v>10</v>
      </c>
      <c r="F3" s="35"/>
      <c r="G3" s="42"/>
      <c r="H3" s="78" t="s">
        <v>11</v>
      </c>
      <c r="I3" s="78" t="s">
        <v>9</v>
      </c>
      <c r="J3" s="78" t="s">
        <v>12</v>
      </c>
      <c r="K3" s="80" t="s">
        <v>33</v>
      </c>
      <c r="L3" s="45"/>
    </row>
    <row r="4" spans="1:12" s="19" customFormat="1" ht="30" customHeight="1">
      <c r="A4" s="73" t="s">
        <v>52</v>
      </c>
      <c r="B4" s="20" t="s">
        <v>13</v>
      </c>
      <c r="C4" s="82" t="s">
        <v>45</v>
      </c>
      <c r="D4" s="82" t="s">
        <v>44</v>
      </c>
      <c r="E4" s="39" t="s">
        <v>14</v>
      </c>
      <c r="F4" s="82" t="s">
        <v>43</v>
      </c>
      <c r="G4" s="82" t="s">
        <v>42</v>
      </c>
      <c r="H4" s="79"/>
      <c r="I4" s="79"/>
      <c r="J4" s="79"/>
      <c r="K4" s="81"/>
      <c r="L4" s="48" t="s">
        <v>32</v>
      </c>
    </row>
    <row r="5" spans="1:12" s="19" customFormat="1" ht="30" customHeight="1">
      <c r="A5" s="74"/>
      <c r="B5" s="21"/>
      <c r="C5" s="83"/>
      <c r="D5" s="83"/>
      <c r="E5" s="40"/>
      <c r="F5" s="83"/>
      <c r="G5" s="83"/>
      <c r="H5" s="43" t="s">
        <v>37</v>
      </c>
      <c r="I5" s="44" t="s">
        <v>38</v>
      </c>
      <c r="J5" s="43" t="s">
        <v>34</v>
      </c>
      <c r="K5" s="46" t="s">
        <v>39</v>
      </c>
      <c r="L5" s="52" t="s">
        <v>48</v>
      </c>
    </row>
    <row r="6" spans="1:12" s="19" customFormat="1" ht="57.75" customHeight="1">
      <c r="A6" s="75" t="s">
        <v>2</v>
      </c>
      <c r="B6" s="29">
        <v>60542</v>
      </c>
      <c r="C6" s="29">
        <v>15518</v>
      </c>
      <c r="D6" s="29">
        <v>15641</v>
      </c>
      <c r="E6" s="29">
        <v>31301</v>
      </c>
      <c r="F6" s="29">
        <v>9715</v>
      </c>
      <c r="G6" s="29">
        <v>0</v>
      </c>
      <c r="H6" s="36">
        <v>29241</v>
      </c>
      <c r="I6" s="29">
        <v>0</v>
      </c>
      <c r="J6" s="29">
        <v>14985</v>
      </c>
      <c r="K6" s="29">
        <v>0</v>
      </c>
      <c r="L6" s="49">
        <v>14256</v>
      </c>
    </row>
    <row r="7" spans="1:12" s="19" customFormat="1" ht="57.75" customHeight="1">
      <c r="A7" s="75" t="s">
        <v>3</v>
      </c>
      <c r="B7" s="29">
        <v>42300</v>
      </c>
      <c r="C7" s="29">
        <v>17241</v>
      </c>
      <c r="D7" s="29">
        <v>375</v>
      </c>
      <c r="E7" s="29">
        <v>8947</v>
      </c>
      <c r="F7" s="29">
        <v>5543</v>
      </c>
      <c r="G7" s="29">
        <v>0</v>
      </c>
      <c r="H7" s="36">
        <v>33353</v>
      </c>
      <c r="I7" s="29">
        <v>0</v>
      </c>
      <c r="J7" s="29">
        <v>0</v>
      </c>
      <c r="K7" s="29">
        <v>0</v>
      </c>
      <c r="L7" s="49">
        <v>33353</v>
      </c>
    </row>
    <row r="8" spans="1:12" s="19" customFormat="1" ht="57.75" customHeight="1">
      <c r="A8" s="75" t="s">
        <v>4</v>
      </c>
      <c r="B8" s="29">
        <v>48962</v>
      </c>
      <c r="C8" s="29">
        <v>21605</v>
      </c>
      <c r="D8" s="29">
        <v>796</v>
      </c>
      <c r="E8" s="29">
        <v>15769</v>
      </c>
      <c r="F8" s="29">
        <v>9580</v>
      </c>
      <c r="G8" s="29">
        <v>0</v>
      </c>
      <c r="H8" s="36">
        <v>33193</v>
      </c>
      <c r="I8" s="29">
        <v>0</v>
      </c>
      <c r="J8" s="29">
        <v>0</v>
      </c>
      <c r="K8" s="29">
        <v>0</v>
      </c>
      <c r="L8" s="49">
        <v>33193</v>
      </c>
    </row>
    <row r="9" spans="1:12" s="19" customFormat="1" ht="57.75" customHeight="1">
      <c r="A9" s="75" t="s">
        <v>6</v>
      </c>
      <c r="B9" s="29">
        <v>6533</v>
      </c>
      <c r="C9" s="29">
        <v>4544</v>
      </c>
      <c r="D9" s="29">
        <v>0</v>
      </c>
      <c r="E9" s="29">
        <v>3592</v>
      </c>
      <c r="F9" s="29">
        <v>1207</v>
      </c>
      <c r="G9" s="29">
        <v>0</v>
      </c>
      <c r="H9" s="36">
        <v>2941</v>
      </c>
      <c r="I9" s="29">
        <v>0</v>
      </c>
      <c r="J9" s="29">
        <v>0</v>
      </c>
      <c r="K9" s="29">
        <v>0</v>
      </c>
      <c r="L9" s="49">
        <v>2941</v>
      </c>
    </row>
    <row r="10" spans="1:12" s="19" customFormat="1" ht="57.75" customHeight="1">
      <c r="A10" s="75" t="s">
        <v>15</v>
      </c>
      <c r="B10" s="29">
        <v>158337</v>
      </c>
      <c r="C10" s="36">
        <v>58908</v>
      </c>
      <c r="D10" s="36">
        <v>16812</v>
      </c>
      <c r="E10" s="36">
        <v>59609</v>
      </c>
      <c r="F10" s="36">
        <v>26045</v>
      </c>
      <c r="G10" s="36">
        <v>0</v>
      </c>
      <c r="H10" s="36">
        <v>98728</v>
      </c>
      <c r="I10" s="36">
        <v>0</v>
      </c>
      <c r="J10" s="36">
        <v>14985</v>
      </c>
      <c r="K10" s="36">
        <v>0</v>
      </c>
      <c r="L10" s="36">
        <v>83743</v>
      </c>
    </row>
    <row r="11" spans="1:12" s="19" customFormat="1" ht="57.75" customHeight="1" thickBot="1">
      <c r="A11" s="76" t="s">
        <v>36</v>
      </c>
      <c r="B11" s="54">
        <v>237526</v>
      </c>
      <c r="C11" s="54">
        <v>76005</v>
      </c>
      <c r="D11" s="54">
        <v>0</v>
      </c>
      <c r="E11" s="54">
        <v>112065</v>
      </c>
      <c r="F11" s="54">
        <v>65121</v>
      </c>
      <c r="G11" s="54">
        <v>17500</v>
      </c>
      <c r="H11" s="55">
        <v>125461</v>
      </c>
      <c r="I11" s="54">
        <v>0</v>
      </c>
      <c r="J11" s="54">
        <v>0</v>
      </c>
      <c r="K11" s="54">
        <v>0</v>
      </c>
      <c r="L11" s="56">
        <v>142961</v>
      </c>
    </row>
    <row r="12" spans="1:12" s="19" customFormat="1" ht="57.75" customHeight="1" thickTop="1">
      <c r="A12" s="77" t="s">
        <v>8</v>
      </c>
      <c r="B12" s="57">
        <v>395863</v>
      </c>
      <c r="C12" s="58">
        <v>134913</v>
      </c>
      <c r="D12" s="58">
        <v>16812</v>
      </c>
      <c r="E12" s="58">
        <v>171674</v>
      </c>
      <c r="F12" s="58">
        <v>91166</v>
      </c>
      <c r="G12" s="58">
        <v>17500</v>
      </c>
      <c r="H12" s="58">
        <v>224189</v>
      </c>
      <c r="I12" s="58" t="s">
        <v>28</v>
      </c>
      <c r="J12" s="58">
        <v>14985</v>
      </c>
      <c r="K12" s="58">
        <v>0</v>
      </c>
      <c r="L12" s="59">
        <v>226704</v>
      </c>
    </row>
    <row r="13" spans="1:12" ht="18.75" customHeight="1">
      <c r="A13" s="34" t="s">
        <v>46</v>
      </c>
    </row>
    <row r="14" spans="1:12" ht="15" customHeight="1">
      <c r="A14" s="19" t="s">
        <v>47</v>
      </c>
      <c r="B14" s="33"/>
      <c r="C14" s="33"/>
      <c r="D14" s="33"/>
      <c r="E14" s="41"/>
      <c r="F14" s="41"/>
      <c r="G14" s="41"/>
      <c r="H14" s="41"/>
      <c r="I14" s="41"/>
      <c r="J14" s="41"/>
      <c r="K14" s="41"/>
      <c r="L14" s="41"/>
    </row>
    <row r="15" spans="1:12" ht="15" customHeight="1">
      <c r="A15" s="19"/>
    </row>
  </sheetData>
  <mergeCells count="8">
    <mergeCell ref="J3:J4"/>
    <mergeCell ref="K3:K4"/>
    <mergeCell ref="H3:H4"/>
    <mergeCell ref="C4:C5"/>
    <mergeCell ref="D4:D5"/>
    <mergeCell ref="F4:F5"/>
    <mergeCell ref="I3:I4"/>
    <mergeCell ref="G4:G5"/>
  </mergeCells>
  <phoneticPr fontId="4"/>
  <pageMargins left="0.78740157480314965" right="0.70866141732283472" top="0.98425196850393704" bottom="0.98425196850393704" header="0.51181102362204722" footer="0.51181102362204722"/>
  <pageSetup paperSize="9" scale="84" firstPageNumber="61" orientation="portrait" useFirstPageNumber="1" r:id="rId1"/>
  <headerFooter differentFirst="1" scaleWithDoc="0">
    <firstHeader>&amp;LⅣ　令和３年度市町村公営事業会計（公営企業会計を除く）決算状況
　　【交通災害共済事業（直営分のみ）】</firstHeader>
    <firstFooter>&amp;C
&amp;P</first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ColWidth="9" defaultRowHeight="13"/>
  <cols>
    <col min="1" max="1" width="0.90625" style="1" customWidth="1"/>
    <col min="2" max="2" width="10.6328125" style="1" customWidth="1"/>
    <col min="3" max="3" width="0.90625" style="1" customWidth="1"/>
    <col min="4" max="4" width="11.6328125" style="1" customWidth="1"/>
    <col min="5" max="6" width="10.6328125" style="1" customWidth="1"/>
    <col min="7" max="8" width="9.6328125" style="1" customWidth="1"/>
    <col min="9" max="9" width="5.6328125" style="1" customWidth="1"/>
    <col min="10" max="10" width="2.6328125" style="1" customWidth="1"/>
    <col min="11" max="11" width="3.6328125" style="1" customWidth="1"/>
    <col min="12" max="12" width="2.6328125" style="1" customWidth="1"/>
    <col min="13" max="16384" width="9" style="1"/>
  </cols>
  <sheetData>
    <row r="1" spans="1:12" ht="22.5" customHeight="1"/>
    <row r="2" spans="1:12" ht="26.25" customHeight="1">
      <c r="A2" s="1" t="s">
        <v>0</v>
      </c>
    </row>
    <row r="3" spans="1:12" s="2" customFormat="1" ht="23.25" customHeight="1">
      <c r="A3" s="3"/>
      <c r="B3" s="4"/>
      <c r="C3" s="5"/>
      <c r="D3" s="6"/>
      <c r="E3" s="84" t="s">
        <v>23</v>
      </c>
      <c r="F3" s="85"/>
      <c r="G3" s="84" t="s">
        <v>22</v>
      </c>
      <c r="H3" s="85"/>
      <c r="I3" s="92" t="s">
        <v>21</v>
      </c>
      <c r="J3" s="93"/>
      <c r="K3" s="93"/>
      <c r="L3" s="94"/>
    </row>
    <row r="4" spans="1:12" s="2" customFormat="1" ht="30" customHeight="1">
      <c r="A4" s="7"/>
      <c r="B4" s="17" t="s">
        <v>18</v>
      </c>
      <c r="C4" s="8"/>
      <c r="D4" s="24" t="s">
        <v>40</v>
      </c>
      <c r="E4" s="30" t="s">
        <v>51</v>
      </c>
      <c r="F4" s="30" t="s">
        <v>50</v>
      </c>
      <c r="G4" s="25" t="s">
        <v>19</v>
      </c>
      <c r="H4" s="25" t="s">
        <v>20</v>
      </c>
      <c r="I4" s="89" t="s">
        <v>35</v>
      </c>
      <c r="J4" s="90"/>
      <c r="K4" s="90"/>
      <c r="L4" s="91"/>
    </row>
    <row r="5" spans="1:12" s="2" customFormat="1" ht="30" customHeight="1">
      <c r="A5" s="9"/>
      <c r="B5" s="10"/>
      <c r="C5" s="11"/>
      <c r="D5" s="12"/>
      <c r="E5" s="26" t="s">
        <v>24</v>
      </c>
      <c r="F5" s="26" t="s">
        <v>24</v>
      </c>
      <c r="G5" s="26" t="s">
        <v>25</v>
      </c>
      <c r="H5" s="26" t="s">
        <v>25</v>
      </c>
      <c r="I5" s="86" t="s">
        <v>24</v>
      </c>
      <c r="J5" s="87"/>
      <c r="K5" s="87"/>
      <c r="L5" s="88"/>
    </row>
    <row r="6" spans="1:12" s="2" customFormat="1" ht="57.75" customHeight="1">
      <c r="A6" s="13"/>
      <c r="B6" s="14" t="s">
        <v>2</v>
      </c>
      <c r="C6" s="15"/>
      <c r="D6" s="27" t="s">
        <v>27</v>
      </c>
      <c r="E6" s="28" t="e">
        <f>VLOOKUP($B6,#REF!,58,FALSE)</f>
        <v>#REF!</v>
      </c>
      <c r="F6" s="28" t="e">
        <f>VLOOKUP($B6,#REF!,59,FALSE)</f>
        <v>#REF!</v>
      </c>
      <c r="G6" s="28" t="e">
        <f>VLOOKUP($B6,#REF!,62,FALSE)</f>
        <v>#REF!</v>
      </c>
      <c r="H6" s="28" t="e">
        <f>VLOOKUP($B6,#REF!,64,FALSE)</f>
        <v>#REF!</v>
      </c>
      <c r="I6" s="31" t="e">
        <f>VLOOKUP($B6,#REF!,66,FALSE)+K6</f>
        <v>#REF!</v>
      </c>
      <c r="J6" s="22" t="s">
        <v>16</v>
      </c>
      <c r="K6" s="32" t="e">
        <f>VLOOKUP($B6,#REF!,67,FALSE)</f>
        <v>#REF!</v>
      </c>
      <c r="L6" s="23" t="s">
        <v>17</v>
      </c>
    </row>
    <row r="7" spans="1:12" s="2" customFormat="1" ht="57.75" customHeight="1">
      <c r="A7" s="13"/>
      <c r="B7" s="14" t="s">
        <v>3</v>
      </c>
      <c r="C7" s="15"/>
      <c r="D7" s="27" t="s">
        <v>49</v>
      </c>
      <c r="E7" s="28" t="e">
        <f>VLOOKUP($B7,#REF!,58,FALSE)</f>
        <v>#REF!</v>
      </c>
      <c r="F7" s="28" t="e">
        <f>VLOOKUP($B7,#REF!,59,FALSE)</f>
        <v>#REF!</v>
      </c>
      <c r="G7" s="28" t="e">
        <f>VLOOKUP($B7,#REF!,62,FALSE)</f>
        <v>#REF!</v>
      </c>
      <c r="H7" s="28" t="e">
        <f>VLOOKUP($B7,#REF!,64,FALSE)</f>
        <v>#REF!</v>
      </c>
      <c r="I7" s="31" t="e">
        <f>VLOOKUP($B7,#REF!,66,FALSE)+K7</f>
        <v>#REF!</v>
      </c>
      <c r="J7" s="22" t="s">
        <v>16</v>
      </c>
      <c r="K7" s="32" t="e">
        <f>VLOOKUP($B7,#REF!,67,FALSE)</f>
        <v>#REF!</v>
      </c>
      <c r="L7" s="23" t="s">
        <v>17</v>
      </c>
    </row>
    <row r="8" spans="1:12" s="2" customFormat="1" ht="57.75" customHeight="1">
      <c r="A8" s="13"/>
      <c r="B8" s="14" t="s">
        <v>4</v>
      </c>
      <c r="C8" s="15"/>
      <c r="D8" s="27" t="s">
        <v>26</v>
      </c>
      <c r="E8" s="28" t="e">
        <f>VLOOKUP($B8,#REF!,58,FALSE)</f>
        <v>#REF!</v>
      </c>
      <c r="F8" s="28" t="e">
        <f>VLOOKUP($B8,#REF!,59,FALSE)</f>
        <v>#REF!</v>
      </c>
      <c r="G8" s="28" t="e">
        <f>VLOOKUP($B8,#REF!,62,FALSE)</f>
        <v>#REF!</v>
      </c>
      <c r="H8" s="28" t="e">
        <f>VLOOKUP($B8,#REF!,64,FALSE)</f>
        <v>#REF!</v>
      </c>
      <c r="I8" s="31" t="e">
        <f>VLOOKUP($B8,#REF!,66,FALSE)+K8</f>
        <v>#REF!</v>
      </c>
      <c r="J8" s="22" t="s">
        <v>16</v>
      </c>
      <c r="K8" s="32" t="e">
        <f>VLOOKUP($B8,#REF!,67,FALSE)</f>
        <v>#REF!</v>
      </c>
      <c r="L8" s="23" t="s">
        <v>17</v>
      </c>
    </row>
    <row r="9" spans="1:12" s="2" customFormat="1" ht="57.75" customHeight="1">
      <c r="A9" s="13"/>
      <c r="B9" s="14" t="s">
        <v>5</v>
      </c>
      <c r="C9" s="15"/>
      <c r="D9" s="27" t="s">
        <v>31</v>
      </c>
      <c r="E9" s="28" t="e">
        <f>VLOOKUP($B9,#REF!,58,FALSE)</f>
        <v>#REF!</v>
      </c>
      <c r="F9" s="28" t="e">
        <f>VLOOKUP($B9,#REF!,59,FALSE)</f>
        <v>#REF!</v>
      </c>
      <c r="G9" s="28" t="e">
        <f>VLOOKUP($B9,#REF!,62,FALSE)</f>
        <v>#REF!</v>
      </c>
      <c r="H9" s="28" t="e">
        <f>VLOOKUP($B9,#REF!,64,FALSE)</f>
        <v>#REF!</v>
      </c>
      <c r="I9" s="31" t="e">
        <f>VLOOKUP($B9,#REF!,66,FALSE)+K9</f>
        <v>#REF!</v>
      </c>
      <c r="J9" s="22" t="s">
        <v>16</v>
      </c>
      <c r="K9" s="32" t="e">
        <f>VLOOKUP($B9,#REF!,67,FALSE)</f>
        <v>#REF!</v>
      </c>
      <c r="L9" s="23" t="s">
        <v>17</v>
      </c>
    </row>
    <row r="10" spans="1:12" s="2" customFormat="1" ht="57.75" customHeight="1">
      <c r="A10" s="13"/>
      <c r="B10" s="14" t="s">
        <v>6</v>
      </c>
      <c r="C10" s="15"/>
      <c r="D10" s="27" t="s">
        <v>30</v>
      </c>
      <c r="E10" s="28" t="e">
        <f>VLOOKUP($B10,#REF!,58,FALSE)</f>
        <v>#REF!</v>
      </c>
      <c r="F10" s="28" t="e">
        <f>VLOOKUP($B10,#REF!,59,FALSE)</f>
        <v>#REF!</v>
      </c>
      <c r="G10" s="28" t="e">
        <f>VLOOKUP($B10,#REF!,62,FALSE)</f>
        <v>#REF!</v>
      </c>
      <c r="H10" s="28" t="e">
        <f>VLOOKUP($B10,#REF!,64,FALSE)</f>
        <v>#REF!</v>
      </c>
      <c r="I10" s="31" t="e">
        <f>VLOOKUP($B10,#REF!,66,FALSE)+K10</f>
        <v>#REF!</v>
      </c>
      <c r="J10" s="22" t="s">
        <v>16</v>
      </c>
      <c r="K10" s="32" t="e">
        <f>VLOOKUP($B10,#REF!,67,FALSE)</f>
        <v>#REF!</v>
      </c>
      <c r="L10" s="23" t="s">
        <v>17</v>
      </c>
    </row>
    <row r="11" spans="1:12" s="2" customFormat="1" ht="57.75" customHeight="1">
      <c r="A11" s="13"/>
      <c r="B11" s="14" t="s">
        <v>7</v>
      </c>
      <c r="C11" s="15"/>
      <c r="D11" s="27" t="s">
        <v>28</v>
      </c>
      <c r="E11" s="28" t="e">
        <f>SUM(E6:E10)</f>
        <v>#REF!</v>
      </c>
      <c r="F11" s="28" t="e">
        <f>SUM(F6:F10)</f>
        <v>#REF!</v>
      </c>
      <c r="G11" s="28"/>
      <c r="H11" s="28"/>
      <c r="I11" s="13" t="e">
        <f>SUM(I6:I10)</f>
        <v>#REF!</v>
      </c>
      <c r="J11" s="22" t="s">
        <v>16</v>
      </c>
      <c r="K11" s="16" t="e">
        <f>SUM(K6:K10)</f>
        <v>#REF!</v>
      </c>
      <c r="L11" s="23" t="s">
        <v>17</v>
      </c>
    </row>
    <row r="12" spans="1:12" s="2" customFormat="1" ht="57.75" customHeight="1" thickBot="1">
      <c r="A12" s="3"/>
      <c r="B12" s="53" t="s">
        <v>41</v>
      </c>
      <c r="C12" s="5"/>
      <c r="D12" s="60" t="s">
        <v>29</v>
      </c>
      <c r="E12" s="61" t="e">
        <f>VLOOKUP($B12,#REF!,58,FALSE)</f>
        <v>#REF!</v>
      </c>
      <c r="F12" s="61" t="e">
        <f>VLOOKUP($B12,#REF!,59,FALSE)</f>
        <v>#REF!</v>
      </c>
      <c r="G12" s="61" t="e">
        <f>VLOOKUP($B12,#REF!,62,FALSE)</f>
        <v>#REF!</v>
      </c>
      <c r="H12" s="61" t="e">
        <f>VLOOKUP($B12,#REF!,64,FALSE)</f>
        <v>#REF!</v>
      </c>
      <c r="I12" s="62" t="e">
        <f>VLOOKUP($B12,#REF!,66,FALSE)+K12</f>
        <v>#REF!</v>
      </c>
      <c r="J12" s="50" t="s">
        <v>16</v>
      </c>
      <c r="K12" s="63" t="e">
        <f>VLOOKUP($B12,#REF!,67,FALSE)</f>
        <v>#REF!</v>
      </c>
      <c r="L12" s="51" t="s">
        <v>17</v>
      </c>
    </row>
    <row r="13" spans="1:12" s="2" customFormat="1" ht="57.75" customHeight="1" thickTop="1">
      <c r="A13" s="64"/>
      <c r="B13" s="65" t="s">
        <v>8</v>
      </c>
      <c r="C13" s="66"/>
      <c r="D13" s="67"/>
      <c r="E13" s="68" t="e">
        <f>SUM(E12,E11)</f>
        <v>#REF!</v>
      </c>
      <c r="F13" s="68" t="e">
        <f>SUM(F12,F11)</f>
        <v>#REF!</v>
      </c>
      <c r="G13" s="68"/>
      <c r="H13" s="68"/>
      <c r="I13" s="64" t="e">
        <f>SUM(I11:I12)</f>
        <v>#REF!</v>
      </c>
      <c r="J13" s="69" t="s">
        <v>16</v>
      </c>
      <c r="K13" s="70" t="e">
        <f>SUM(K11:K12)</f>
        <v>#REF!</v>
      </c>
      <c r="L13" s="71" t="s">
        <v>17</v>
      </c>
    </row>
  </sheetData>
  <mergeCells count="5">
    <mergeCell ref="E3:F3"/>
    <mergeCell ref="I5:L5"/>
    <mergeCell ref="I4:L4"/>
    <mergeCell ref="I3:L3"/>
    <mergeCell ref="G3:H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（１）決算の状況</vt:lpstr>
      <vt:lpstr>（２）運営の状況</vt:lpstr>
      <vt:lpstr>'（１）決算の状況'!Print_Area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倉田勉</dc:creator>
  <cp:lastModifiedBy> </cp:lastModifiedBy>
  <cp:lastPrinted>2023-02-02T05:10:29Z</cp:lastPrinted>
  <dcterms:created xsi:type="dcterms:W3CDTF">1998-08-12T02:46:06Z</dcterms:created>
  <dcterms:modified xsi:type="dcterms:W3CDTF">2023-02-22T05:07:39Z</dcterms:modified>
</cp:coreProperties>
</file>